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Table S1" sheetId="1" r:id="rId1"/>
  </sheets>
  <calcPr calcId="152511"/>
</workbook>
</file>

<file path=xl/calcChain.xml><?xml version="1.0" encoding="utf-8"?>
<calcChain xmlns="http://schemas.openxmlformats.org/spreadsheetml/2006/main">
  <c r="F136" i="1" l="1"/>
  <c r="G136" i="1"/>
  <c r="E136" i="1"/>
  <c r="F135" i="1"/>
  <c r="G135" i="1"/>
  <c r="E135" i="1"/>
  <c r="F134" i="1"/>
  <c r="G134" i="1"/>
  <c r="E134" i="1"/>
  <c r="F124" i="1"/>
  <c r="G124" i="1"/>
  <c r="E124" i="1"/>
  <c r="F123" i="1"/>
  <c r="G123" i="1"/>
  <c r="E123" i="1"/>
  <c r="F122" i="1"/>
  <c r="G122" i="1"/>
  <c r="E122" i="1"/>
  <c r="F112" i="1"/>
  <c r="G112" i="1"/>
  <c r="E112" i="1"/>
  <c r="F111" i="1"/>
  <c r="G111" i="1"/>
  <c r="E111" i="1"/>
  <c r="F110" i="1"/>
  <c r="G110" i="1"/>
  <c r="E110" i="1"/>
  <c r="F100" i="1"/>
  <c r="G100" i="1"/>
  <c r="E100" i="1"/>
  <c r="F99" i="1"/>
  <c r="G99" i="1"/>
  <c r="E99" i="1"/>
  <c r="F98" i="1"/>
  <c r="G98" i="1"/>
  <c r="E98" i="1"/>
  <c r="F88" i="1"/>
  <c r="G88" i="1"/>
  <c r="E88" i="1"/>
  <c r="F87" i="1"/>
  <c r="G87" i="1"/>
  <c r="E87" i="1"/>
  <c r="F86" i="1"/>
  <c r="G86" i="1"/>
  <c r="E86" i="1"/>
  <c r="F76" i="1"/>
  <c r="G76" i="1"/>
  <c r="E76" i="1"/>
  <c r="F75" i="1"/>
  <c r="G75" i="1"/>
  <c r="E75" i="1"/>
  <c r="F74" i="1"/>
  <c r="G74" i="1"/>
  <c r="E74" i="1"/>
  <c r="F64" i="1"/>
  <c r="G64" i="1"/>
  <c r="E64" i="1"/>
  <c r="F63" i="1"/>
  <c r="G63" i="1"/>
  <c r="E63" i="1"/>
  <c r="F62" i="1"/>
  <c r="G62" i="1"/>
  <c r="E62" i="1"/>
  <c r="F52" i="1"/>
  <c r="G52" i="1"/>
  <c r="E52" i="1"/>
  <c r="F51" i="1"/>
  <c r="G51" i="1"/>
  <c r="E51" i="1"/>
  <c r="F50" i="1"/>
  <c r="G50" i="1"/>
  <c r="E50" i="1"/>
  <c r="F40" i="1"/>
  <c r="G40" i="1"/>
  <c r="E40" i="1"/>
  <c r="F39" i="1"/>
  <c r="G39" i="1"/>
  <c r="E39" i="1"/>
  <c r="F38" i="1"/>
  <c r="G38" i="1"/>
  <c r="E38" i="1"/>
  <c r="F28" i="1"/>
  <c r="G28" i="1"/>
  <c r="E28" i="1"/>
  <c r="F27" i="1"/>
  <c r="G27" i="1"/>
  <c r="E27" i="1"/>
  <c r="F26" i="1"/>
  <c r="G26" i="1"/>
  <c r="E26" i="1"/>
  <c r="F16" i="1"/>
  <c r="G16" i="1"/>
  <c r="F14" i="1"/>
  <c r="F15" i="1" s="1"/>
  <c r="G14" i="1"/>
  <c r="E14" i="1"/>
  <c r="G15" i="1"/>
  <c r="E116" i="1" l="1"/>
  <c r="I116" i="1"/>
  <c r="M116" i="1"/>
  <c r="O116" i="1"/>
  <c r="Q116" i="1"/>
  <c r="Q138" i="1" l="1"/>
  <c r="O138" i="1"/>
  <c r="M138" i="1"/>
  <c r="Q137" i="1"/>
  <c r="O137" i="1"/>
  <c r="M137" i="1"/>
  <c r="I137" i="1"/>
  <c r="Q134" i="1"/>
  <c r="O134" i="1"/>
  <c r="M134" i="1"/>
  <c r="I134" i="1"/>
  <c r="Q133" i="1"/>
  <c r="O133" i="1"/>
  <c r="M133" i="1"/>
  <c r="I133" i="1"/>
  <c r="Q132" i="1"/>
  <c r="O132" i="1"/>
  <c r="M132" i="1"/>
  <c r="I132" i="1"/>
  <c r="Q131" i="1"/>
  <c r="O131" i="1"/>
  <c r="M131" i="1"/>
  <c r="I131" i="1"/>
  <c r="Q130" i="1"/>
  <c r="O130" i="1"/>
  <c r="M130" i="1"/>
  <c r="I130" i="1"/>
  <c r="Q129" i="1"/>
  <c r="O129" i="1"/>
  <c r="M129" i="1"/>
  <c r="I129" i="1"/>
  <c r="Q128" i="1"/>
  <c r="O128" i="1"/>
  <c r="M128" i="1"/>
  <c r="I128" i="1"/>
  <c r="Q78" i="1"/>
  <c r="O78" i="1"/>
  <c r="M78" i="1"/>
  <c r="Q77" i="1"/>
  <c r="O77" i="1"/>
  <c r="M77" i="1"/>
  <c r="I77" i="1"/>
  <c r="Q74" i="1"/>
  <c r="O74" i="1"/>
  <c r="M74" i="1"/>
  <c r="I74" i="1"/>
  <c r="Q73" i="1"/>
  <c r="O73" i="1"/>
  <c r="M73" i="1"/>
  <c r="I73" i="1"/>
  <c r="Q72" i="1"/>
  <c r="O72" i="1"/>
  <c r="M72" i="1"/>
  <c r="I72" i="1"/>
  <c r="Q71" i="1"/>
  <c r="O71" i="1"/>
  <c r="M71" i="1"/>
  <c r="I71" i="1"/>
  <c r="Q70" i="1"/>
  <c r="O70" i="1"/>
  <c r="M70" i="1"/>
  <c r="I70" i="1"/>
  <c r="Q69" i="1"/>
  <c r="O69" i="1"/>
  <c r="M69" i="1"/>
  <c r="I69" i="1"/>
  <c r="Q68" i="1"/>
  <c r="O68" i="1"/>
  <c r="M68" i="1"/>
  <c r="I68" i="1"/>
  <c r="Q114" i="1"/>
  <c r="O114" i="1"/>
  <c r="M114" i="1"/>
  <c r="Q113" i="1"/>
  <c r="O113" i="1"/>
  <c r="M113" i="1"/>
  <c r="I113" i="1"/>
  <c r="Q110" i="1"/>
  <c r="O110" i="1"/>
  <c r="M110" i="1"/>
  <c r="I110" i="1"/>
  <c r="Q109" i="1"/>
  <c r="O109" i="1"/>
  <c r="M109" i="1"/>
  <c r="I109" i="1"/>
  <c r="Q108" i="1"/>
  <c r="O108" i="1"/>
  <c r="M108" i="1"/>
  <c r="I108" i="1"/>
  <c r="Q107" i="1"/>
  <c r="O107" i="1"/>
  <c r="M107" i="1"/>
  <c r="I107" i="1"/>
  <c r="Q106" i="1"/>
  <c r="O106" i="1"/>
  <c r="M106" i="1"/>
  <c r="I106" i="1"/>
  <c r="Q105" i="1"/>
  <c r="O105" i="1"/>
  <c r="M105" i="1"/>
  <c r="I105" i="1"/>
  <c r="Q104" i="1"/>
  <c r="O104" i="1"/>
  <c r="M104" i="1"/>
  <c r="I104" i="1"/>
  <c r="Q126" i="1"/>
  <c r="O126" i="1"/>
  <c r="M126" i="1"/>
  <c r="Q125" i="1"/>
  <c r="O125" i="1"/>
  <c r="M125" i="1"/>
  <c r="E125" i="1"/>
  <c r="I125" i="1" s="1"/>
  <c r="Q122" i="1"/>
  <c r="O122" i="1"/>
  <c r="M122" i="1"/>
  <c r="I122" i="1"/>
  <c r="Q121" i="1"/>
  <c r="O121" i="1"/>
  <c r="M121" i="1"/>
  <c r="E121" i="1"/>
  <c r="I121" i="1" s="1"/>
  <c r="Q120" i="1"/>
  <c r="O120" i="1"/>
  <c r="M120" i="1"/>
  <c r="E120" i="1"/>
  <c r="I120" i="1" s="1"/>
  <c r="Q119" i="1"/>
  <c r="O119" i="1"/>
  <c r="M119" i="1"/>
  <c r="E119" i="1"/>
  <c r="I119" i="1" s="1"/>
  <c r="Q118" i="1"/>
  <c r="O118" i="1"/>
  <c r="M118" i="1"/>
  <c r="E118" i="1"/>
  <c r="I118" i="1" s="1"/>
  <c r="Q117" i="1"/>
  <c r="O117" i="1"/>
  <c r="M117" i="1"/>
  <c r="E117" i="1"/>
  <c r="I117" i="1" s="1"/>
  <c r="Q102" i="1"/>
  <c r="O102" i="1"/>
  <c r="M102" i="1"/>
  <c r="Q101" i="1"/>
  <c r="O101" i="1"/>
  <c r="M101" i="1"/>
  <c r="I101" i="1"/>
  <c r="Q98" i="1"/>
  <c r="O98" i="1"/>
  <c r="M98" i="1"/>
  <c r="I98" i="1"/>
  <c r="Q97" i="1"/>
  <c r="O97" i="1"/>
  <c r="M97" i="1"/>
  <c r="I97" i="1"/>
  <c r="Q96" i="1"/>
  <c r="O96" i="1"/>
  <c r="M96" i="1"/>
  <c r="I96" i="1"/>
  <c r="Q95" i="1"/>
  <c r="O95" i="1"/>
  <c r="M95" i="1"/>
  <c r="I95" i="1"/>
  <c r="Q94" i="1"/>
  <c r="O94" i="1"/>
  <c r="M94" i="1"/>
  <c r="I94" i="1"/>
  <c r="Q93" i="1"/>
  <c r="O93" i="1"/>
  <c r="M93" i="1"/>
  <c r="I93" i="1"/>
  <c r="Q92" i="1"/>
  <c r="O92" i="1"/>
  <c r="M92" i="1"/>
  <c r="I92" i="1"/>
  <c r="Q90" i="1"/>
  <c r="O90" i="1"/>
  <c r="M90" i="1"/>
  <c r="Q89" i="1"/>
  <c r="O89" i="1"/>
  <c r="M89" i="1"/>
  <c r="I89" i="1"/>
  <c r="Q86" i="1"/>
  <c r="O86" i="1"/>
  <c r="M86" i="1"/>
  <c r="I86" i="1"/>
  <c r="Q85" i="1"/>
  <c r="O85" i="1"/>
  <c r="M85" i="1"/>
  <c r="I85" i="1"/>
  <c r="Q84" i="1"/>
  <c r="O84" i="1"/>
  <c r="M84" i="1"/>
  <c r="I84" i="1"/>
  <c r="Q83" i="1"/>
  <c r="O83" i="1"/>
  <c r="M83" i="1"/>
  <c r="I83" i="1"/>
  <c r="Q82" i="1"/>
  <c r="O82" i="1"/>
  <c r="M82" i="1"/>
  <c r="I82" i="1"/>
  <c r="Q81" i="1"/>
  <c r="O81" i="1"/>
  <c r="M81" i="1"/>
  <c r="I81" i="1"/>
  <c r="Q80" i="1"/>
  <c r="O80" i="1"/>
  <c r="M80" i="1"/>
  <c r="I80" i="1"/>
  <c r="Q42" i="1"/>
  <c r="O42" i="1"/>
  <c r="M42" i="1"/>
  <c r="Q41" i="1"/>
  <c r="O41" i="1"/>
  <c r="M41" i="1"/>
  <c r="I41" i="1"/>
  <c r="Q38" i="1"/>
  <c r="O38" i="1"/>
  <c r="M38" i="1"/>
  <c r="I38" i="1"/>
  <c r="Q37" i="1"/>
  <c r="O37" i="1"/>
  <c r="M37" i="1"/>
  <c r="I37" i="1"/>
  <c r="Q36" i="1"/>
  <c r="O36" i="1"/>
  <c r="M36" i="1"/>
  <c r="I36" i="1"/>
  <c r="Q35" i="1"/>
  <c r="O35" i="1"/>
  <c r="M35" i="1"/>
  <c r="I35" i="1"/>
  <c r="Q34" i="1"/>
  <c r="O34" i="1"/>
  <c r="M34" i="1"/>
  <c r="I34" i="1"/>
  <c r="Q33" i="1"/>
  <c r="O33" i="1"/>
  <c r="M33" i="1"/>
  <c r="I33" i="1"/>
  <c r="Q32" i="1"/>
  <c r="O32" i="1"/>
  <c r="M32" i="1"/>
  <c r="I32" i="1"/>
  <c r="Q18" i="1"/>
  <c r="O18" i="1"/>
  <c r="M18" i="1"/>
  <c r="Q17" i="1"/>
  <c r="O17" i="1"/>
  <c r="M17" i="1"/>
  <c r="I17" i="1"/>
  <c r="Q14" i="1"/>
  <c r="O14" i="1"/>
  <c r="M14" i="1"/>
  <c r="Q13" i="1"/>
  <c r="O13" i="1"/>
  <c r="M13" i="1"/>
  <c r="I13" i="1"/>
  <c r="Q12" i="1"/>
  <c r="O12" i="1"/>
  <c r="M12" i="1"/>
  <c r="I12" i="1"/>
  <c r="Q11" i="1"/>
  <c r="O11" i="1"/>
  <c r="M11" i="1"/>
  <c r="I11" i="1"/>
  <c r="Q10" i="1"/>
  <c r="O10" i="1"/>
  <c r="M10" i="1"/>
  <c r="I10" i="1"/>
  <c r="Q9" i="1"/>
  <c r="O9" i="1"/>
  <c r="M9" i="1"/>
  <c r="I9" i="1"/>
  <c r="Q8" i="1"/>
  <c r="O8" i="1"/>
  <c r="M8" i="1"/>
  <c r="I8" i="1"/>
  <c r="Q66" i="1"/>
  <c r="O66" i="1"/>
  <c r="M66" i="1"/>
  <c r="Q65" i="1"/>
  <c r="O65" i="1"/>
  <c r="M65" i="1"/>
  <c r="I65" i="1"/>
  <c r="Q62" i="1"/>
  <c r="O62" i="1"/>
  <c r="M62" i="1"/>
  <c r="I62" i="1"/>
  <c r="Q61" i="1"/>
  <c r="O61" i="1"/>
  <c r="M61" i="1"/>
  <c r="I61" i="1"/>
  <c r="Q60" i="1"/>
  <c r="O60" i="1"/>
  <c r="M60" i="1"/>
  <c r="I60" i="1"/>
  <c r="Q59" i="1"/>
  <c r="O59" i="1"/>
  <c r="M59" i="1"/>
  <c r="I59" i="1"/>
  <c r="Q58" i="1"/>
  <c r="O58" i="1"/>
  <c r="M58" i="1"/>
  <c r="I58" i="1"/>
  <c r="Q57" i="1"/>
  <c r="O57" i="1"/>
  <c r="M57" i="1"/>
  <c r="I57" i="1"/>
  <c r="Q56" i="1"/>
  <c r="O56" i="1"/>
  <c r="M56" i="1"/>
  <c r="I56" i="1"/>
  <c r="Q54" i="1"/>
  <c r="O54" i="1"/>
  <c r="M54" i="1"/>
  <c r="Q53" i="1"/>
  <c r="O53" i="1"/>
  <c r="M53" i="1"/>
  <c r="I53" i="1"/>
  <c r="Q50" i="1"/>
  <c r="O50" i="1"/>
  <c r="M50" i="1"/>
  <c r="I50" i="1"/>
  <c r="Q49" i="1"/>
  <c r="O49" i="1"/>
  <c r="M49" i="1"/>
  <c r="I49" i="1"/>
  <c r="Q48" i="1"/>
  <c r="O48" i="1"/>
  <c r="M48" i="1"/>
  <c r="I48" i="1"/>
  <c r="Q47" i="1"/>
  <c r="O47" i="1"/>
  <c r="M47" i="1"/>
  <c r="I47" i="1"/>
  <c r="Q46" i="1"/>
  <c r="O46" i="1"/>
  <c r="M46" i="1"/>
  <c r="I46" i="1"/>
  <c r="Q45" i="1"/>
  <c r="O45" i="1"/>
  <c r="M45" i="1"/>
  <c r="I45" i="1"/>
  <c r="Q44" i="1"/>
  <c r="O44" i="1"/>
  <c r="M44" i="1"/>
  <c r="I44" i="1"/>
  <c r="Q30" i="1"/>
  <c r="O30" i="1"/>
  <c r="M30" i="1"/>
  <c r="Q29" i="1"/>
  <c r="O29" i="1"/>
  <c r="M29" i="1"/>
  <c r="I29" i="1"/>
  <c r="Q26" i="1"/>
  <c r="O26" i="1"/>
  <c r="M26" i="1"/>
  <c r="I26" i="1"/>
  <c r="Q25" i="1"/>
  <c r="O25" i="1"/>
  <c r="M25" i="1"/>
  <c r="I25" i="1"/>
  <c r="Q24" i="1"/>
  <c r="O24" i="1"/>
  <c r="M24" i="1"/>
  <c r="I24" i="1"/>
  <c r="Q23" i="1"/>
  <c r="O23" i="1"/>
  <c r="M23" i="1"/>
  <c r="I23" i="1"/>
  <c r="Q22" i="1"/>
  <c r="O22" i="1"/>
  <c r="M22" i="1"/>
  <c r="I22" i="1"/>
  <c r="Q21" i="1"/>
  <c r="O21" i="1"/>
  <c r="M21" i="1"/>
  <c r="I21" i="1"/>
  <c r="Q20" i="1"/>
  <c r="O20" i="1"/>
  <c r="M20" i="1"/>
  <c r="I20" i="1"/>
  <c r="I14" i="1" l="1"/>
  <c r="E15" i="1"/>
  <c r="E16" i="1"/>
</calcChain>
</file>

<file path=xl/sharedStrings.xml><?xml version="1.0" encoding="utf-8"?>
<sst xmlns="http://schemas.openxmlformats.org/spreadsheetml/2006/main" count="141" uniqueCount="34">
  <si>
    <t>Peptide counts</t>
  </si>
  <si>
    <t>Multiply phosphorylated peptides</t>
  </si>
  <si>
    <t>Material</t>
  </si>
  <si>
    <t>All peptides</t>
  </si>
  <si>
    <t>Phosphopeptides</t>
  </si>
  <si>
    <t>2P</t>
  </si>
  <si>
    <t>%</t>
  </si>
  <si>
    <t>3P</t>
  </si>
  <si>
    <t>4P</t>
  </si>
  <si>
    <t>Nonphosphop.</t>
  </si>
  <si>
    <t>MEAN</t>
  </si>
  <si>
    <t>WHOLE DATA SET</t>
  </si>
  <si>
    <t>LOCALIZED PHOSPHOPEPTIDES</t>
  </si>
  <si>
    <t>LOCALIZED PHOSPHOEPEPTIDES</t>
  </si>
  <si>
    <t xml:space="preserve">Specificity based on ... </t>
  </si>
  <si>
    <t>Peak areas</t>
  </si>
  <si>
    <t>With the exception of the "localized phosphopeptides" count, the numbers refer to stripped peptide sequences where only one phosphorylation site localization was counted per phosphorylation state (see details in the methods section of the main text).</t>
  </si>
  <si>
    <t>Enrichment</t>
  </si>
  <si>
    <t>MS analysis</t>
  </si>
  <si>
    <t>TiO2 TSP +LA</t>
  </si>
  <si>
    <t>TiO2 +LA</t>
  </si>
  <si>
    <t>Fe2O3 +LA</t>
  </si>
  <si>
    <t>ZrO2 +LA</t>
  </si>
  <si>
    <t>In2O3 +LA</t>
  </si>
  <si>
    <t>SnO2 +LA</t>
  </si>
  <si>
    <t>NiO +LA</t>
  </si>
  <si>
    <t>Co3O4 +LA</t>
  </si>
  <si>
    <t>SnO2 -LA</t>
  </si>
  <si>
    <t>NiO -LA</t>
  </si>
  <si>
    <t>Co3O4 -LA</t>
  </si>
  <si>
    <t>Replicates</t>
  </si>
  <si>
    <t>STANDARD DEVIATION</t>
  </si>
  <si>
    <t>COEFFICIENT OF VARIATION (%)</t>
  </si>
  <si>
    <r>
      <t>ESI Table S1.</t>
    </r>
    <r>
      <rPr>
        <sz val="11"/>
        <color theme="1"/>
        <rFont val="Calibri"/>
        <family val="2"/>
        <scheme val="minor"/>
      </rPr>
      <t xml:space="preserve"> Detailed results of phosphopeptide enrichment experiments from digested HEK lysate. Shown are the numbers of identified peptides for every single injection and specificities based on peptide counts and peak areas.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</si>
</sst>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1"/>
      <color theme="1"/>
      <name val="Calibri"/>
      <family val="2"/>
    </font>
    <font>
      <b/>
      <sz val="11"/>
      <color theme="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applyFill="1"/>
    <xf numFmtId="1" fontId="1" fillId="0" borderId="0" xfId="0" applyNumberFormat="1" applyFont="1" applyFill="1"/>
    <xf numFmtId="0" fontId="0" fillId="0" borderId="0" xfId="0" applyFont="1" applyFill="1" applyAlignment="1">
      <alignment vertical="top"/>
    </xf>
    <xf numFmtId="0" fontId="0" fillId="0" borderId="0" xfId="0" applyFont="1" applyFill="1"/>
    <xf numFmtId="1" fontId="0" fillId="0" borderId="0" xfId="0" applyNumberFormat="1" applyFont="1" applyFill="1"/>
    <xf numFmtId="164" fontId="0" fillId="0" borderId="0" xfId="0" applyNumberFormat="1" applyFont="1" applyFill="1"/>
    <xf numFmtId="164" fontId="2" fillId="0" borderId="0" xfId="0" applyNumberFormat="1" applyFont="1" applyFill="1" applyBorder="1"/>
    <xf numFmtId="164" fontId="3" fillId="0" borderId="0" xfId="0" applyNumberFormat="1" applyFont="1" applyFill="1" applyBorder="1"/>
    <xf numFmtId="164" fontId="1" fillId="0" borderId="0" xfId="0" applyNumberFormat="1" applyFont="1" applyFill="1"/>
    <xf numFmtId="164" fontId="1" fillId="0" borderId="0" xfId="0" applyNumberFormat="1" applyFont="1" applyFill="1" applyAlignment="1">
      <alignment horizontal="left"/>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8"/>
  <sheetViews>
    <sheetView tabSelected="1" zoomScaleNormal="100" workbookViewId="0">
      <selection activeCell="A2" sqref="A2"/>
    </sheetView>
  </sheetViews>
  <sheetFormatPr defaultRowHeight="15" x14ac:dyDescent="0.25"/>
  <cols>
    <col min="1" max="1" width="16.7109375" style="4" customWidth="1"/>
    <col min="2" max="2" width="11.42578125" style="4" customWidth="1"/>
    <col min="3" max="3" width="11.140625" style="4" bestFit="1" customWidth="1"/>
    <col min="4" max="4" width="9.140625" style="4"/>
    <col min="5" max="5" width="14.42578125" style="5" bestFit="1" customWidth="1"/>
    <col min="6" max="6" width="14.28515625" style="5" bestFit="1" customWidth="1"/>
    <col min="7" max="7" width="16.7109375" style="5" bestFit="1" customWidth="1"/>
    <col min="8" max="8" width="16.7109375" style="4" customWidth="1"/>
    <col min="9" max="9" width="19.28515625" style="6" bestFit="1" customWidth="1"/>
    <col min="10" max="10" width="9.140625" style="6"/>
    <col min="11" max="12" width="9.140625" style="4"/>
    <col min="13" max="13" width="9.140625" style="6"/>
    <col min="14" max="14" width="9.140625" style="4"/>
    <col min="15" max="15" width="9.140625" style="6"/>
    <col min="16" max="16" width="9.140625" style="4"/>
    <col min="17" max="17" width="9.140625" style="6"/>
    <col min="18" max="16384" width="9.140625" style="4"/>
  </cols>
  <sheetData>
    <row r="1" spans="1:18" x14ac:dyDescent="0.25">
      <c r="A1" s="1" t="s">
        <v>33</v>
      </c>
    </row>
    <row r="3" spans="1:18" x14ac:dyDescent="0.25">
      <c r="A3" s="4" t="s">
        <v>16</v>
      </c>
    </row>
    <row r="5" spans="1:18" x14ac:dyDescent="0.25">
      <c r="B5" s="1" t="s">
        <v>30</v>
      </c>
      <c r="E5" s="2" t="s">
        <v>0</v>
      </c>
      <c r="F5" s="2"/>
      <c r="I5" s="10" t="s">
        <v>14</v>
      </c>
      <c r="J5" s="10"/>
      <c r="L5" s="2" t="s">
        <v>1</v>
      </c>
      <c r="N5" s="5"/>
      <c r="P5" s="5"/>
      <c r="R5" s="5"/>
    </row>
    <row r="6" spans="1:18" x14ac:dyDescent="0.25">
      <c r="A6" s="1" t="s">
        <v>2</v>
      </c>
      <c r="B6" s="4" t="s">
        <v>17</v>
      </c>
      <c r="C6" s="4" t="s">
        <v>18</v>
      </c>
      <c r="E6" s="5" t="s">
        <v>3</v>
      </c>
      <c r="F6" s="5" t="s">
        <v>9</v>
      </c>
      <c r="G6" s="5" t="s">
        <v>4</v>
      </c>
      <c r="H6" s="5"/>
      <c r="I6" s="6" t="s">
        <v>0</v>
      </c>
      <c r="J6" s="6" t="s">
        <v>15</v>
      </c>
      <c r="L6" s="5" t="s">
        <v>5</v>
      </c>
      <c r="M6" s="6" t="s">
        <v>6</v>
      </c>
      <c r="N6" s="5" t="s">
        <v>7</v>
      </c>
      <c r="O6" s="6" t="s">
        <v>6</v>
      </c>
      <c r="P6" s="5" t="s">
        <v>8</v>
      </c>
      <c r="Q6" s="6" t="s">
        <v>6</v>
      </c>
      <c r="R6" s="5"/>
    </row>
    <row r="8" spans="1:18" x14ac:dyDescent="0.25">
      <c r="A8" s="4" t="s">
        <v>22</v>
      </c>
      <c r="B8" s="3">
        <v>1</v>
      </c>
      <c r="C8" s="3">
        <v>1</v>
      </c>
      <c r="E8" s="5">
        <v>5888</v>
      </c>
      <c r="F8" s="5">
        <v>2182</v>
      </c>
      <c r="G8" s="5">
        <v>3706</v>
      </c>
      <c r="I8" s="6">
        <f t="shared" ref="I8:I17" si="0">(G8/E8)*100</f>
        <v>62.941576086956516</v>
      </c>
      <c r="J8" s="7">
        <v>82.742474916387962</v>
      </c>
      <c r="L8" s="5">
        <v>515</v>
      </c>
      <c r="M8" s="6">
        <f t="shared" ref="M8:M18" si="1">(L8/G8)*100</f>
        <v>13.896384241770102</v>
      </c>
      <c r="N8" s="5">
        <v>91</v>
      </c>
      <c r="O8" s="6">
        <f t="shared" ref="O8:O18" si="2">(N8/G8)*100</f>
        <v>2.455477603885591</v>
      </c>
      <c r="P8" s="5">
        <v>8</v>
      </c>
      <c r="Q8" s="6">
        <f t="shared" ref="Q8:Q18" si="3">(P8/G8)*100</f>
        <v>0.21586616297895306</v>
      </c>
      <c r="R8" s="5"/>
    </row>
    <row r="9" spans="1:18" x14ac:dyDescent="0.25">
      <c r="A9" s="4" t="s">
        <v>22</v>
      </c>
      <c r="B9" s="4">
        <v>1</v>
      </c>
      <c r="C9" s="4">
        <v>2</v>
      </c>
      <c r="E9" s="5">
        <v>5882</v>
      </c>
      <c r="F9" s="5">
        <v>2170</v>
      </c>
      <c r="G9" s="5">
        <v>3712</v>
      </c>
      <c r="I9" s="6">
        <f t="shared" si="0"/>
        <v>63.107786467188035</v>
      </c>
      <c r="J9" s="7">
        <v>81.705809641532753</v>
      </c>
      <c r="L9" s="5">
        <v>510</v>
      </c>
      <c r="M9" s="6">
        <f t="shared" si="1"/>
        <v>13.739224137931034</v>
      </c>
      <c r="N9" s="5">
        <v>94</v>
      </c>
      <c r="O9" s="6">
        <f t="shared" si="2"/>
        <v>2.5323275862068964</v>
      </c>
      <c r="P9" s="5">
        <v>6</v>
      </c>
      <c r="Q9" s="6">
        <f t="shared" si="3"/>
        <v>0.16163793103448276</v>
      </c>
      <c r="R9" s="5"/>
    </row>
    <row r="10" spans="1:18" x14ac:dyDescent="0.25">
      <c r="A10" s="4" t="s">
        <v>22</v>
      </c>
      <c r="B10" s="4">
        <v>2</v>
      </c>
      <c r="C10" s="4">
        <v>1</v>
      </c>
      <c r="E10" s="5">
        <v>5488</v>
      </c>
      <c r="F10" s="5">
        <v>1970</v>
      </c>
      <c r="G10" s="5">
        <v>3518</v>
      </c>
      <c r="I10" s="6">
        <f t="shared" si="0"/>
        <v>64.103498542274053</v>
      </c>
      <c r="J10" s="7">
        <v>84.15386915568466</v>
      </c>
      <c r="L10" s="5">
        <v>484</v>
      </c>
      <c r="M10" s="6">
        <f t="shared" si="1"/>
        <v>13.757816941444002</v>
      </c>
      <c r="N10" s="5">
        <v>93</v>
      </c>
      <c r="O10" s="6">
        <f t="shared" si="2"/>
        <v>2.6435474701534964</v>
      </c>
      <c r="P10" s="5">
        <v>6</v>
      </c>
      <c r="Q10" s="6">
        <f t="shared" si="3"/>
        <v>0.17055144968732233</v>
      </c>
      <c r="R10" s="5"/>
    </row>
    <row r="11" spans="1:18" x14ac:dyDescent="0.25">
      <c r="A11" s="4" t="s">
        <v>22</v>
      </c>
      <c r="B11" s="4">
        <v>2</v>
      </c>
      <c r="C11" s="4">
        <v>2</v>
      </c>
      <c r="E11" s="5">
        <v>5451</v>
      </c>
      <c r="F11" s="5">
        <v>1701</v>
      </c>
      <c r="G11" s="5">
        <v>3496</v>
      </c>
      <c r="I11" s="6">
        <f t="shared" si="0"/>
        <v>64.135021097046419</v>
      </c>
      <c r="J11" s="7">
        <v>86.148379307988435</v>
      </c>
      <c r="L11" s="5">
        <v>473</v>
      </c>
      <c r="M11" s="6">
        <f t="shared" si="1"/>
        <v>13.529748283752859</v>
      </c>
      <c r="N11" s="5">
        <v>92</v>
      </c>
      <c r="O11" s="6">
        <f t="shared" si="2"/>
        <v>2.6315789473684208</v>
      </c>
      <c r="P11" s="5">
        <v>5</v>
      </c>
      <c r="Q11" s="6">
        <f t="shared" si="3"/>
        <v>0.14302059496567504</v>
      </c>
      <c r="R11" s="5"/>
    </row>
    <row r="12" spans="1:18" x14ac:dyDescent="0.25">
      <c r="A12" s="4" t="s">
        <v>22</v>
      </c>
      <c r="B12" s="4">
        <v>3</v>
      </c>
      <c r="C12" s="4">
        <v>1</v>
      </c>
      <c r="E12" s="5">
        <v>5633</v>
      </c>
      <c r="F12" s="5">
        <v>2058</v>
      </c>
      <c r="G12" s="5">
        <v>3575</v>
      </c>
      <c r="I12" s="6">
        <f t="shared" si="0"/>
        <v>63.465293804367121</v>
      </c>
      <c r="J12" s="7">
        <v>83.577657495113527</v>
      </c>
      <c r="L12" s="5">
        <v>501</v>
      </c>
      <c r="M12" s="6">
        <f t="shared" si="1"/>
        <v>14.013986013986013</v>
      </c>
      <c r="N12" s="5">
        <v>84</v>
      </c>
      <c r="O12" s="6">
        <f t="shared" si="2"/>
        <v>2.3496503496503496</v>
      </c>
      <c r="P12" s="5">
        <v>6</v>
      </c>
      <c r="Q12" s="6">
        <f t="shared" si="3"/>
        <v>0.16783216783216784</v>
      </c>
      <c r="R12" s="5"/>
    </row>
    <row r="13" spans="1:18" x14ac:dyDescent="0.25">
      <c r="A13" s="4" t="s">
        <v>22</v>
      </c>
      <c r="B13" s="4">
        <v>3</v>
      </c>
      <c r="C13" s="4">
        <v>2</v>
      </c>
      <c r="E13" s="5">
        <v>5658</v>
      </c>
      <c r="F13" s="5">
        <v>2075</v>
      </c>
      <c r="G13" s="5">
        <v>3583</v>
      </c>
      <c r="I13" s="6">
        <f t="shared" si="0"/>
        <v>63.326263697419584</v>
      </c>
      <c r="J13" s="7">
        <v>82.250559013718487</v>
      </c>
      <c r="L13" s="5">
        <v>488</v>
      </c>
      <c r="M13" s="6">
        <f t="shared" si="1"/>
        <v>13.619871615964277</v>
      </c>
      <c r="N13" s="5">
        <v>93</v>
      </c>
      <c r="O13" s="6">
        <f t="shared" si="2"/>
        <v>2.5955902874686019</v>
      </c>
      <c r="P13" s="5">
        <v>4</v>
      </c>
      <c r="Q13" s="6">
        <f t="shared" si="3"/>
        <v>0.11163829193413341</v>
      </c>
      <c r="R13" s="5"/>
    </row>
    <row r="14" spans="1:18" s="1" customFormat="1" x14ac:dyDescent="0.25">
      <c r="B14" s="1" t="s">
        <v>10</v>
      </c>
      <c r="E14" s="5">
        <f>AVERAGE(E8:E13)</f>
        <v>5666.666666666667</v>
      </c>
      <c r="F14" s="5">
        <f t="shared" ref="F14:G14" si="4">AVERAGE(F8:F13)</f>
        <v>2026</v>
      </c>
      <c r="G14" s="5">
        <f t="shared" si="4"/>
        <v>3598.3333333333335</v>
      </c>
      <c r="H14" s="4"/>
      <c r="I14" s="6">
        <f t="shared" si="0"/>
        <v>63.5</v>
      </c>
      <c r="J14" s="8">
        <v>83.43</v>
      </c>
      <c r="K14" s="4"/>
      <c r="L14" s="5">
        <v>495</v>
      </c>
      <c r="M14" s="6">
        <f t="shared" si="1"/>
        <v>13.756368689207966</v>
      </c>
      <c r="N14" s="5">
        <v>91</v>
      </c>
      <c r="O14" s="6">
        <f t="shared" si="2"/>
        <v>2.5289485873089395</v>
      </c>
      <c r="P14" s="5">
        <v>6</v>
      </c>
      <c r="Q14" s="6">
        <f t="shared" si="3"/>
        <v>0.1667438628994905</v>
      </c>
      <c r="R14" s="2"/>
    </row>
    <row r="15" spans="1:18" s="1" customFormat="1" x14ac:dyDescent="0.25">
      <c r="B15" s="1" t="s">
        <v>31</v>
      </c>
      <c r="E15" s="5">
        <f>_xlfn.STDEV.S(E8:E14)</f>
        <v>170.78218746565918</v>
      </c>
      <c r="F15" s="5">
        <f t="shared" ref="F15:G15" si="5">_xlfn.STDEV.S(F8:F14)</f>
        <v>161.89399824164781</v>
      </c>
      <c r="G15" s="5">
        <f t="shared" si="5"/>
        <v>83.882192521549072</v>
      </c>
      <c r="H15" s="4"/>
      <c r="I15" s="6"/>
      <c r="J15" s="8"/>
      <c r="K15" s="4"/>
      <c r="L15" s="5"/>
      <c r="M15" s="6"/>
      <c r="N15" s="5"/>
      <c r="O15" s="6"/>
      <c r="P15" s="5"/>
      <c r="Q15" s="6"/>
      <c r="R15" s="2"/>
    </row>
    <row r="16" spans="1:18" s="1" customFormat="1" x14ac:dyDescent="0.25">
      <c r="B16" s="1" t="s">
        <v>32</v>
      </c>
      <c r="E16" s="6">
        <f>(E15/E14)*100</f>
        <v>3.0138033082175149</v>
      </c>
      <c r="F16" s="6">
        <f t="shared" ref="F16:G16" si="6">(F15/F14)*100</f>
        <v>7.9908192616805431</v>
      </c>
      <c r="G16" s="6">
        <f t="shared" si="6"/>
        <v>2.3311401349203074</v>
      </c>
      <c r="H16" s="4"/>
      <c r="I16" s="6"/>
      <c r="J16" s="8"/>
      <c r="K16" s="4"/>
      <c r="L16" s="5"/>
      <c r="M16" s="6"/>
      <c r="N16" s="5"/>
      <c r="O16" s="6"/>
      <c r="P16" s="5"/>
      <c r="Q16" s="6"/>
      <c r="R16" s="2"/>
    </row>
    <row r="17" spans="1:18" s="1" customFormat="1" x14ac:dyDescent="0.25">
      <c r="B17" s="1" t="s">
        <v>11</v>
      </c>
      <c r="E17" s="2">
        <v>6567</v>
      </c>
      <c r="F17" s="2">
        <v>2395</v>
      </c>
      <c r="G17" s="2">
        <v>4172</v>
      </c>
      <c r="I17" s="9">
        <f t="shared" si="0"/>
        <v>63.529770062433379</v>
      </c>
      <c r="J17" s="8"/>
      <c r="L17" s="2">
        <v>579</v>
      </c>
      <c r="M17" s="9">
        <f t="shared" si="1"/>
        <v>13.878235858101631</v>
      </c>
      <c r="N17" s="2">
        <v>114</v>
      </c>
      <c r="O17" s="9">
        <f t="shared" si="2"/>
        <v>2.7325023969319271</v>
      </c>
      <c r="P17" s="2">
        <v>13</v>
      </c>
      <c r="Q17" s="9">
        <f t="shared" si="3"/>
        <v>0.31160115052732507</v>
      </c>
      <c r="R17" s="2"/>
    </row>
    <row r="18" spans="1:18" s="1" customFormat="1" x14ac:dyDescent="0.25">
      <c r="B18" s="1" t="s">
        <v>12</v>
      </c>
      <c r="E18" s="2"/>
      <c r="F18" s="2"/>
      <c r="G18" s="2">
        <v>3758</v>
      </c>
      <c r="I18" s="9"/>
      <c r="J18" s="8"/>
      <c r="L18" s="2">
        <v>485</v>
      </c>
      <c r="M18" s="9">
        <f t="shared" si="1"/>
        <v>12.905800957956359</v>
      </c>
      <c r="N18" s="2">
        <v>80</v>
      </c>
      <c r="O18" s="9">
        <f t="shared" si="2"/>
        <v>2.1287919105907398</v>
      </c>
      <c r="P18" s="2">
        <v>9</v>
      </c>
      <c r="Q18" s="9">
        <f t="shared" si="3"/>
        <v>0.23948908994145821</v>
      </c>
      <c r="R18" s="2"/>
    </row>
    <row r="19" spans="1:18" x14ac:dyDescent="0.25">
      <c r="J19" s="7"/>
      <c r="L19" s="5"/>
      <c r="N19" s="5"/>
      <c r="P19" s="5"/>
      <c r="R19" s="5"/>
    </row>
    <row r="20" spans="1:18" x14ac:dyDescent="0.25">
      <c r="A20" s="4" t="s">
        <v>19</v>
      </c>
      <c r="B20" s="3">
        <v>1</v>
      </c>
      <c r="C20" s="3">
        <v>1</v>
      </c>
      <c r="E20" s="5">
        <v>3462</v>
      </c>
      <c r="F20" s="5">
        <v>249</v>
      </c>
      <c r="G20" s="5">
        <v>3213</v>
      </c>
      <c r="I20" s="6">
        <f t="shared" ref="I20:I29" si="7">(G20/E20)*100</f>
        <v>92.807625649913348</v>
      </c>
      <c r="J20" s="7">
        <v>97.785868158305163</v>
      </c>
      <c r="L20" s="5">
        <v>592</v>
      </c>
      <c r="M20" s="6">
        <f t="shared" ref="M20:M30" si="8">(L20/G20)*100</f>
        <v>18.425147836912544</v>
      </c>
      <c r="N20" s="5">
        <v>94</v>
      </c>
      <c r="O20" s="6">
        <f t="shared" ref="O20:O30" si="9">(N20/G20)*100</f>
        <v>2.9256146903205726</v>
      </c>
      <c r="P20" s="5">
        <v>7</v>
      </c>
      <c r="Q20" s="6">
        <f t="shared" ref="Q20:Q30" si="10">(P20/G20)*100</f>
        <v>0.2178649237472767</v>
      </c>
      <c r="R20" s="5"/>
    </row>
    <row r="21" spans="1:18" x14ac:dyDescent="0.25">
      <c r="A21" s="4" t="s">
        <v>19</v>
      </c>
      <c r="B21" s="4">
        <v>1</v>
      </c>
      <c r="C21" s="4">
        <v>2</v>
      </c>
      <c r="E21" s="5">
        <v>3608</v>
      </c>
      <c r="F21" s="5">
        <v>232</v>
      </c>
      <c r="G21" s="5">
        <v>3376</v>
      </c>
      <c r="I21" s="6">
        <f t="shared" si="7"/>
        <v>93.569844789356978</v>
      </c>
      <c r="J21" s="7">
        <v>98.038554790811389</v>
      </c>
      <c r="L21" s="5">
        <v>629</v>
      </c>
      <c r="M21" s="6">
        <f t="shared" si="8"/>
        <v>18.631516587677723</v>
      </c>
      <c r="N21" s="5">
        <v>99</v>
      </c>
      <c r="O21" s="6">
        <f t="shared" si="9"/>
        <v>2.9324644549763033</v>
      </c>
      <c r="P21" s="5">
        <v>7</v>
      </c>
      <c r="Q21" s="6">
        <f t="shared" si="10"/>
        <v>0.20734597156398105</v>
      </c>
      <c r="R21" s="5"/>
    </row>
    <row r="22" spans="1:18" x14ac:dyDescent="0.25">
      <c r="A22" s="4" t="s">
        <v>19</v>
      </c>
      <c r="B22" s="4">
        <v>2</v>
      </c>
      <c r="C22" s="4">
        <v>1</v>
      </c>
      <c r="E22" s="5">
        <v>3888</v>
      </c>
      <c r="F22" s="5">
        <v>234</v>
      </c>
      <c r="G22" s="5">
        <v>3654</v>
      </c>
      <c r="I22" s="6">
        <f t="shared" si="7"/>
        <v>93.981481481481481</v>
      </c>
      <c r="J22" s="7">
        <v>97.604421799892592</v>
      </c>
      <c r="L22" s="5">
        <v>671</v>
      </c>
      <c r="M22" s="6">
        <f t="shared" si="8"/>
        <v>18.363437328954571</v>
      </c>
      <c r="N22" s="5">
        <v>108</v>
      </c>
      <c r="O22" s="6">
        <f t="shared" si="9"/>
        <v>2.9556650246305418</v>
      </c>
      <c r="P22" s="5">
        <v>12</v>
      </c>
      <c r="Q22" s="6">
        <f t="shared" si="10"/>
        <v>0.32840722495894908</v>
      </c>
      <c r="R22" s="5"/>
    </row>
    <row r="23" spans="1:18" x14ac:dyDescent="0.25">
      <c r="A23" s="4" t="s">
        <v>19</v>
      </c>
      <c r="B23" s="4">
        <v>2</v>
      </c>
      <c r="C23" s="4">
        <v>2</v>
      </c>
      <c r="E23" s="5">
        <v>3871</v>
      </c>
      <c r="F23" s="5">
        <v>232</v>
      </c>
      <c r="G23" s="5">
        <v>3639</v>
      </c>
      <c r="I23" s="6">
        <f t="shared" si="7"/>
        <v>94.006716610694909</v>
      </c>
      <c r="J23" s="7">
        <v>97.684881997210567</v>
      </c>
      <c r="L23" s="5">
        <v>675</v>
      </c>
      <c r="M23" s="6">
        <f t="shared" si="8"/>
        <v>18.549051937345425</v>
      </c>
      <c r="N23" s="5">
        <v>105</v>
      </c>
      <c r="O23" s="6">
        <f t="shared" si="9"/>
        <v>2.8854080791426218</v>
      </c>
      <c r="P23" s="5">
        <v>10</v>
      </c>
      <c r="Q23" s="6">
        <f t="shared" si="10"/>
        <v>0.27480076944215442</v>
      </c>
      <c r="R23" s="5"/>
    </row>
    <row r="24" spans="1:18" x14ac:dyDescent="0.25">
      <c r="A24" s="4" t="s">
        <v>19</v>
      </c>
      <c r="B24" s="4">
        <v>3</v>
      </c>
      <c r="C24" s="4">
        <v>1</v>
      </c>
      <c r="E24" s="5">
        <v>3456</v>
      </c>
      <c r="F24" s="5">
        <v>208</v>
      </c>
      <c r="G24" s="5">
        <v>3248</v>
      </c>
      <c r="I24" s="6">
        <f t="shared" si="7"/>
        <v>93.981481481481481</v>
      </c>
      <c r="J24" s="7">
        <v>98.037804298691384</v>
      </c>
      <c r="L24" s="5">
        <v>604</v>
      </c>
      <c r="M24" s="6">
        <f t="shared" si="8"/>
        <v>18.596059113300491</v>
      </c>
      <c r="N24" s="5">
        <v>98</v>
      </c>
      <c r="O24" s="6">
        <f t="shared" si="9"/>
        <v>3.0172413793103448</v>
      </c>
      <c r="P24" s="5">
        <v>7</v>
      </c>
      <c r="Q24" s="6">
        <f t="shared" si="10"/>
        <v>0.21551724137931033</v>
      </c>
      <c r="R24" s="5"/>
    </row>
    <row r="25" spans="1:18" x14ac:dyDescent="0.25">
      <c r="A25" s="4" t="s">
        <v>19</v>
      </c>
      <c r="B25" s="4">
        <v>3</v>
      </c>
      <c r="C25" s="4">
        <v>2</v>
      </c>
      <c r="E25" s="5">
        <v>3494</v>
      </c>
      <c r="F25" s="5">
        <v>208</v>
      </c>
      <c r="G25" s="5">
        <v>3286</v>
      </c>
      <c r="I25" s="6">
        <f t="shared" si="7"/>
        <v>94.046937607326839</v>
      </c>
      <c r="J25" s="7">
        <v>97.861402158170122</v>
      </c>
      <c r="L25" s="5">
        <v>617</v>
      </c>
      <c r="M25" s="6">
        <f t="shared" si="8"/>
        <v>18.776628119293974</v>
      </c>
      <c r="N25" s="5">
        <v>101</v>
      </c>
      <c r="O25" s="6">
        <f t="shared" si="9"/>
        <v>3.0736457699330493</v>
      </c>
      <c r="P25" s="5">
        <v>9</v>
      </c>
      <c r="Q25" s="6">
        <f t="shared" si="10"/>
        <v>0.27388922702373708</v>
      </c>
      <c r="R25" s="5"/>
    </row>
    <row r="26" spans="1:18" s="1" customFormat="1" x14ac:dyDescent="0.25">
      <c r="B26" s="1" t="s">
        <v>10</v>
      </c>
      <c r="E26" s="5">
        <f>AVERAGE(E20:E25)</f>
        <v>3629.8333333333335</v>
      </c>
      <c r="F26" s="5">
        <f t="shared" ref="F26:G26" si="11">AVERAGE(F20:F25)</f>
        <v>227.16666666666666</v>
      </c>
      <c r="G26" s="5">
        <f t="shared" si="11"/>
        <v>3402.6666666666665</v>
      </c>
      <c r="H26" s="4"/>
      <c r="I26" s="6">
        <f t="shared" si="7"/>
        <v>93.741677762982675</v>
      </c>
      <c r="J26" s="8">
        <v>97.84</v>
      </c>
      <c r="K26" s="4"/>
      <c r="L26" s="5">
        <v>631</v>
      </c>
      <c r="M26" s="6">
        <f t="shared" si="8"/>
        <v>18.544278996865206</v>
      </c>
      <c r="N26" s="5">
        <v>101</v>
      </c>
      <c r="O26" s="6">
        <f t="shared" si="9"/>
        <v>2.9682601880877746</v>
      </c>
      <c r="P26" s="5">
        <v>9</v>
      </c>
      <c r="Q26" s="6">
        <f t="shared" si="10"/>
        <v>0.26449843260188088</v>
      </c>
      <c r="R26" s="2"/>
    </row>
    <row r="27" spans="1:18" s="1" customFormat="1" x14ac:dyDescent="0.25">
      <c r="B27" s="1" t="s">
        <v>31</v>
      </c>
      <c r="E27" s="5">
        <f>_xlfn.STDEV.S(E20:E25)</f>
        <v>201.05960973469203</v>
      </c>
      <c r="F27" s="5">
        <f t="shared" ref="F27:G27" si="12">_xlfn.STDEV.S(F20:F25)</f>
        <v>16.154462747695039</v>
      </c>
      <c r="G27" s="5">
        <f t="shared" si="12"/>
        <v>196.59060676102169</v>
      </c>
      <c r="H27" s="4"/>
      <c r="I27" s="6"/>
      <c r="J27" s="8"/>
      <c r="K27" s="4"/>
      <c r="L27" s="5"/>
      <c r="M27" s="6"/>
      <c r="N27" s="5"/>
      <c r="O27" s="6"/>
      <c r="P27" s="5"/>
      <c r="Q27" s="6"/>
      <c r="R27" s="2"/>
    </row>
    <row r="28" spans="1:18" s="1" customFormat="1" x14ac:dyDescent="0.25">
      <c r="B28" s="1" t="s">
        <v>32</v>
      </c>
      <c r="E28" s="6">
        <f>(E27/E26)*100</f>
        <v>5.5390865439558841</v>
      </c>
      <c r="F28" s="6">
        <f t="shared" ref="F28:G28" si="13">(F27/F26)*100</f>
        <v>7.1112822073492472</v>
      </c>
      <c r="G28" s="6">
        <f t="shared" si="13"/>
        <v>5.7775452613936631</v>
      </c>
      <c r="H28" s="4"/>
      <c r="I28" s="6"/>
      <c r="J28" s="8"/>
      <c r="K28" s="4"/>
      <c r="L28" s="5"/>
      <c r="M28" s="6"/>
      <c r="N28" s="5"/>
      <c r="O28" s="6"/>
      <c r="P28" s="5"/>
      <c r="Q28" s="6"/>
      <c r="R28" s="2"/>
    </row>
    <row r="29" spans="1:18" s="1" customFormat="1" x14ac:dyDescent="0.25">
      <c r="B29" s="1" t="s">
        <v>11</v>
      </c>
      <c r="E29" s="2">
        <v>4456</v>
      </c>
      <c r="F29" s="2">
        <v>309</v>
      </c>
      <c r="G29" s="2">
        <v>4147</v>
      </c>
      <c r="I29" s="9">
        <f t="shared" si="7"/>
        <v>93.06552962298025</v>
      </c>
      <c r="J29" s="8"/>
      <c r="L29" s="2">
        <v>766</v>
      </c>
      <c r="M29" s="9">
        <f t="shared" si="8"/>
        <v>18.47118398842537</v>
      </c>
      <c r="N29" s="2">
        <v>126</v>
      </c>
      <c r="O29" s="9">
        <f t="shared" si="9"/>
        <v>3.0383409693754522</v>
      </c>
      <c r="P29" s="2">
        <v>14</v>
      </c>
      <c r="Q29" s="9">
        <f t="shared" si="10"/>
        <v>0.3375934410417169</v>
      </c>
      <c r="R29" s="2"/>
    </row>
    <row r="30" spans="1:18" s="1" customFormat="1" x14ac:dyDescent="0.25">
      <c r="B30" s="1" t="s">
        <v>12</v>
      </c>
      <c r="E30" s="2"/>
      <c r="F30" s="2"/>
      <c r="G30" s="2">
        <v>3648</v>
      </c>
      <c r="I30" s="9"/>
      <c r="J30" s="8"/>
      <c r="L30" s="2">
        <v>637</v>
      </c>
      <c r="M30" s="9">
        <f t="shared" si="8"/>
        <v>17.461622807017545</v>
      </c>
      <c r="N30" s="2">
        <v>89</v>
      </c>
      <c r="O30" s="9">
        <f t="shared" si="9"/>
        <v>2.4396929824561404</v>
      </c>
      <c r="P30" s="2">
        <v>8</v>
      </c>
      <c r="Q30" s="9">
        <f t="shared" si="10"/>
        <v>0.21929824561403508</v>
      </c>
      <c r="R30" s="2"/>
    </row>
    <row r="32" spans="1:18" x14ac:dyDescent="0.25">
      <c r="A32" s="4" t="s">
        <v>23</v>
      </c>
      <c r="B32" s="3">
        <v>1</v>
      </c>
      <c r="C32" s="3">
        <v>1</v>
      </c>
      <c r="E32" s="5">
        <v>3843</v>
      </c>
      <c r="F32" s="5">
        <v>323</v>
      </c>
      <c r="G32" s="5">
        <v>3520</v>
      </c>
      <c r="I32" s="6">
        <f t="shared" ref="I32:I41" si="14">(G32/E32)*100</f>
        <v>91.595107988550623</v>
      </c>
      <c r="J32" s="7">
        <v>97.36938700599535</v>
      </c>
      <c r="L32" s="5">
        <v>641</v>
      </c>
      <c r="M32" s="6">
        <f t="shared" ref="M32:M42" si="15">(L32/G32)*100</f>
        <v>18.210227272727273</v>
      </c>
      <c r="N32" s="5">
        <v>128</v>
      </c>
      <c r="O32" s="6">
        <f t="shared" ref="O32:O42" si="16">(N32/G32)*100</f>
        <v>3.6363636363636362</v>
      </c>
      <c r="P32" s="5">
        <v>18</v>
      </c>
      <c r="Q32" s="6">
        <f t="shared" ref="Q32:Q42" si="17">(P32/G32)*100</f>
        <v>0.51136363636363635</v>
      </c>
      <c r="R32" s="5"/>
    </row>
    <row r="33" spans="1:18" x14ac:dyDescent="0.25">
      <c r="A33" s="4" t="s">
        <v>23</v>
      </c>
      <c r="B33" s="4">
        <v>1</v>
      </c>
      <c r="C33" s="4">
        <v>2</v>
      </c>
      <c r="E33" s="5">
        <v>3864</v>
      </c>
      <c r="F33" s="5">
        <v>328</v>
      </c>
      <c r="G33" s="5">
        <v>3536</v>
      </c>
      <c r="I33" s="6">
        <f t="shared" si="14"/>
        <v>91.511387163561082</v>
      </c>
      <c r="J33" s="7">
        <v>97.440697700965728</v>
      </c>
      <c r="L33" s="5">
        <v>644</v>
      </c>
      <c r="M33" s="6">
        <f t="shared" si="15"/>
        <v>18.212669683257918</v>
      </c>
      <c r="N33" s="5">
        <v>136</v>
      </c>
      <c r="O33" s="6">
        <f t="shared" si="16"/>
        <v>3.8461538461538463</v>
      </c>
      <c r="P33" s="5">
        <v>16</v>
      </c>
      <c r="Q33" s="6">
        <f t="shared" si="17"/>
        <v>0.45248868778280549</v>
      </c>
      <c r="R33" s="5"/>
    </row>
    <row r="34" spans="1:18" x14ac:dyDescent="0.25">
      <c r="A34" s="4" t="s">
        <v>23</v>
      </c>
      <c r="B34" s="4">
        <v>2</v>
      </c>
      <c r="C34" s="4">
        <v>1</v>
      </c>
      <c r="E34" s="5">
        <v>3935</v>
      </c>
      <c r="F34" s="5">
        <v>321</v>
      </c>
      <c r="G34" s="5">
        <v>3614</v>
      </c>
      <c r="I34" s="6">
        <f t="shared" si="14"/>
        <v>91.842439644218558</v>
      </c>
      <c r="J34" s="7">
        <v>97.909642616318266</v>
      </c>
      <c r="L34" s="5">
        <v>668</v>
      </c>
      <c r="M34" s="6">
        <f t="shared" si="15"/>
        <v>18.483674598782514</v>
      </c>
      <c r="N34" s="5">
        <v>137</v>
      </c>
      <c r="O34" s="6">
        <f t="shared" si="16"/>
        <v>3.7908135030437191</v>
      </c>
      <c r="P34" s="5">
        <v>21</v>
      </c>
      <c r="Q34" s="6">
        <f t="shared" si="17"/>
        <v>0.58107360265633645</v>
      </c>
      <c r="R34" s="5"/>
    </row>
    <row r="35" spans="1:18" x14ac:dyDescent="0.25">
      <c r="A35" s="4" t="s">
        <v>23</v>
      </c>
      <c r="B35" s="4">
        <v>2</v>
      </c>
      <c r="C35" s="4">
        <v>2</v>
      </c>
      <c r="E35" s="5">
        <v>3940</v>
      </c>
      <c r="F35" s="5">
        <v>322</v>
      </c>
      <c r="G35" s="5">
        <v>3618</v>
      </c>
      <c r="I35" s="6">
        <f t="shared" si="14"/>
        <v>91.827411167512693</v>
      </c>
      <c r="J35" s="7">
        <v>97.752324167418507</v>
      </c>
      <c r="L35" s="5">
        <v>665</v>
      </c>
      <c r="M35" s="6">
        <f t="shared" si="15"/>
        <v>18.380320619126589</v>
      </c>
      <c r="N35" s="5">
        <v>139</v>
      </c>
      <c r="O35" s="6">
        <f t="shared" si="16"/>
        <v>3.841901603095633</v>
      </c>
      <c r="P35" s="5">
        <v>19</v>
      </c>
      <c r="Q35" s="6">
        <f t="shared" si="17"/>
        <v>0.52515201768933117</v>
      </c>
      <c r="R35" s="5"/>
    </row>
    <row r="36" spans="1:18" x14ac:dyDescent="0.25">
      <c r="A36" s="4" t="s">
        <v>23</v>
      </c>
      <c r="B36" s="4">
        <v>3</v>
      </c>
      <c r="C36" s="4">
        <v>1</v>
      </c>
      <c r="E36" s="5">
        <v>4035</v>
      </c>
      <c r="F36" s="5">
        <v>322</v>
      </c>
      <c r="G36" s="5">
        <v>3713</v>
      </c>
      <c r="I36" s="6">
        <f t="shared" si="14"/>
        <v>92.019826517967786</v>
      </c>
      <c r="J36" s="7">
        <v>97.700751010976319</v>
      </c>
      <c r="L36" s="5">
        <v>668</v>
      </c>
      <c r="M36" s="6">
        <f t="shared" si="15"/>
        <v>17.990842984109882</v>
      </c>
      <c r="N36" s="5">
        <v>139</v>
      </c>
      <c r="O36" s="6">
        <f t="shared" si="16"/>
        <v>3.7436035550767577</v>
      </c>
      <c r="P36" s="5">
        <v>19</v>
      </c>
      <c r="Q36" s="6">
        <f t="shared" si="17"/>
        <v>0.5117155938594129</v>
      </c>
      <c r="R36" s="5"/>
    </row>
    <row r="37" spans="1:18" x14ac:dyDescent="0.25">
      <c r="A37" s="4" t="s">
        <v>23</v>
      </c>
      <c r="B37" s="4">
        <v>3</v>
      </c>
      <c r="C37" s="4">
        <v>2</v>
      </c>
      <c r="E37" s="5">
        <v>3989</v>
      </c>
      <c r="F37" s="5">
        <v>320</v>
      </c>
      <c r="G37" s="5">
        <v>3669</v>
      </c>
      <c r="I37" s="6">
        <f t="shared" si="14"/>
        <v>91.977939333166205</v>
      </c>
      <c r="J37" s="7">
        <v>97.719631632802219</v>
      </c>
      <c r="L37" s="5">
        <v>670</v>
      </c>
      <c r="M37" s="6">
        <f t="shared" si="15"/>
        <v>18.261106568547287</v>
      </c>
      <c r="N37" s="5">
        <v>138</v>
      </c>
      <c r="O37" s="6">
        <f t="shared" si="16"/>
        <v>3.7612428454619788</v>
      </c>
      <c r="P37" s="5">
        <v>19</v>
      </c>
      <c r="Q37" s="6">
        <f t="shared" si="17"/>
        <v>0.51785227582447535</v>
      </c>
      <c r="R37" s="5"/>
    </row>
    <row r="38" spans="1:18" s="1" customFormat="1" x14ac:dyDescent="0.25">
      <c r="B38" s="1" t="s">
        <v>10</v>
      </c>
      <c r="E38" s="5">
        <f>AVERAGE(E32:E37)</f>
        <v>3934.3333333333335</v>
      </c>
      <c r="F38" s="5">
        <f t="shared" ref="F38:G38" si="18">AVERAGE(F32:F37)</f>
        <v>322.66666666666669</v>
      </c>
      <c r="G38" s="5">
        <f t="shared" si="18"/>
        <v>3611.6666666666665</v>
      </c>
      <c r="H38" s="4"/>
      <c r="I38" s="6">
        <f t="shared" si="14"/>
        <v>91.798695246971107</v>
      </c>
      <c r="J38" s="8">
        <v>97.65</v>
      </c>
      <c r="K38" s="4"/>
      <c r="L38" s="5">
        <v>659</v>
      </c>
      <c r="M38" s="6">
        <f t="shared" si="15"/>
        <v>18.246423627134288</v>
      </c>
      <c r="N38" s="5">
        <v>136</v>
      </c>
      <c r="O38" s="6">
        <f t="shared" si="16"/>
        <v>3.7655745269958469</v>
      </c>
      <c r="P38" s="5">
        <v>19</v>
      </c>
      <c r="Q38" s="6">
        <f t="shared" si="17"/>
        <v>0.52607291185971394</v>
      </c>
      <c r="R38" s="2"/>
    </row>
    <row r="39" spans="1:18" s="1" customFormat="1" x14ac:dyDescent="0.25">
      <c r="B39" s="1" t="s">
        <v>31</v>
      </c>
      <c r="E39" s="5">
        <f>_xlfn.STDEV.S(E32:E37)</f>
        <v>72.723219584027404</v>
      </c>
      <c r="F39" s="5">
        <f t="shared" ref="F39:G39" si="19">_xlfn.STDEV.S(F32:F37)</f>
        <v>2.8047578623950176</v>
      </c>
      <c r="G39" s="5">
        <f t="shared" si="19"/>
        <v>74.470575844870879</v>
      </c>
      <c r="H39" s="4"/>
      <c r="I39" s="6"/>
      <c r="J39" s="8"/>
      <c r="K39" s="4"/>
      <c r="L39" s="5"/>
      <c r="M39" s="6"/>
      <c r="N39" s="5"/>
      <c r="O39" s="6"/>
      <c r="P39" s="5"/>
      <c r="Q39" s="6"/>
      <c r="R39" s="2"/>
    </row>
    <row r="40" spans="1:18" s="1" customFormat="1" x14ac:dyDescent="0.25">
      <c r="B40" s="1" t="s">
        <v>32</v>
      </c>
      <c r="E40" s="6">
        <f>(E39/E38)*100</f>
        <v>1.8484254744732882</v>
      </c>
      <c r="F40" s="6">
        <f t="shared" ref="F40:G40" si="20">(F39/F38)*100</f>
        <v>0.86924313917200957</v>
      </c>
      <c r="G40" s="6">
        <f t="shared" si="20"/>
        <v>2.0619448780305736</v>
      </c>
      <c r="H40" s="4"/>
      <c r="I40" s="6"/>
      <c r="J40" s="8"/>
      <c r="K40" s="4"/>
      <c r="L40" s="5"/>
      <c r="M40" s="6"/>
      <c r="N40" s="5"/>
      <c r="O40" s="6"/>
      <c r="P40" s="5"/>
      <c r="Q40" s="6"/>
      <c r="R40" s="2"/>
    </row>
    <row r="41" spans="1:18" s="1" customFormat="1" x14ac:dyDescent="0.25">
      <c r="B41" s="1" t="s">
        <v>11</v>
      </c>
      <c r="E41" s="2">
        <v>4447</v>
      </c>
      <c r="F41" s="2">
        <v>356</v>
      </c>
      <c r="G41" s="2">
        <v>4091</v>
      </c>
      <c r="I41" s="9">
        <f t="shared" si="14"/>
        <v>91.994603103215653</v>
      </c>
      <c r="J41" s="8"/>
      <c r="L41" s="2">
        <v>754</v>
      </c>
      <c r="M41" s="9">
        <f t="shared" si="15"/>
        <v>18.430701539965781</v>
      </c>
      <c r="N41" s="2">
        <v>163</v>
      </c>
      <c r="O41" s="9">
        <f t="shared" si="16"/>
        <v>3.9843559032021512</v>
      </c>
      <c r="P41" s="2">
        <v>27</v>
      </c>
      <c r="Q41" s="9">
        <f t="shared" si="17"/>
        <v>0.65998533365925205</v>
      </c>
      <c r="R41" s="2"/>
    </row>
    <row r="42" spans="1:18" s="1" customFormat="1" x14ac:dyDescent="0.25">
      <c r="B42" s="1" t="s">
        <v>12</v>
      </c>
      <c r="E42" s="2"/>
      <c r="F42" s="2"/>
      <c r="G42" s="2">
        <v>3626</v>
      </c>
      <c r="I42" s="9"/>
      <c r="J42" s="8"/>
      <c r="L42" s="2">
        <v>633</v>
      </c>
      <c r="M42" s="9">
        <f t="shared" si="15"/>
        <v>17.457253171538888</v>
      </c>
      <c r="N42" s="2">
        <v>109</v>
      </c>
      <c r="O42" s="9">
        <f t="shared" si="16"/>
        <v>3.0060672917815774</v>
      </c>
      <c r="P42" s="2">
        <v>14</v>
      </c>
      <c r="Q42" s="9">
        <f t="shared" si="17"/>
        <v>0.38610038610038611</v>
      </c>
      <c r="R42" s="2"/>
    </row>
    <row r="43" spans="1:18" x14ac:dyDescent="0.25">
      <c r="J43" s="7"/>
      <c r="L43" s="5"/>
      <c r="N43" s="5"/>
      <c r="P43" s="5"/>
      <c r="R43" s="5"/>
    </row>
    <row r="44" spans="1:18" x14ac:dyDescent="0.25">
      <c r="A44" s="4" t="s">
        <v>20</v>
      </c>
      <c r="B44" s="3">
        <v>1</v>
      </c>
      <c r="C44" s="3">
        <v>1</v>
      </c>
      <c r="E44" s="5">
        <v>5768</v>
      </c>
      <c r="F44" s="5">
        <v>2798</v>
      </c>
      <c r="G44" s="5">
        <v>2970</v>
      </c>
      <c r="I44" s="6">
        <f t="shared" ref="I44:I53" si="21">(G44/E44)*100</f>
        <v>51.490984743411929</v>
      </c>
      <c r="J44" s="7">
        <v>64.248947122133842</v>
      </c>
      <c r="L44" s="5">
        <v>453</v>
      </c>
      <c r="M44" s="6">
        <f t="shared" ref="M44:M54" si="22">(L44/G44)*100</f>
        <v>15.252525252525254</v>
      </c>
      <c r="N44" s="5">
        <v>83</v>
      </c>
      <c r="O44" s="6">
        <f t="shared" ref="O44:O54" si="23">(N44/G44)*100</f>
        <v>2.7946127946127945</v>
      </c>
      <c r="P44" s="5">
        <v>5</v>
      </c>
      <c r="Q44" s="6">
        <f t="shared" ref="Q44:Q54" si="24">(P44/G44)*100</f>
        <v>0.16835016835016833</v>
      </c>
      <c r="R44" s="5"/>
    </row>
    <row r="45" spans="1:18" x14ac:dyDescent="0.25">
      <c r="A45" s="4" t="s">
        <v>20</v>
      </c>
      <c r="B45" s="4">
        <v>1</v>
      </c>
      <c r="C45" s="4">
        <v>2</v>
      </c>
      <c r="E45" s="5">
        <v>5725</v>
      </c>
      <c r="F45" s="5">
        <v>2773</v>
      </c>
      <c r="G45" s="5">
        <v>2952</v>
      </c>
      <c r="I45" s="6">
        <f t="shared" si="21"/>
        <v>51.563318777292579</v>
      </c>
      <c r="J45" s="7">
        <v>65.124662060678887</v>
      </c>
      <c r="L45" s="5">
        <v>446</v>
      </c>
      <c r="M45" s="6">
        <f t="shared" si="22"/>
        <v>15.10840108401084</v>
      </c>
      <c r="N45" s="5">
        <v>85</v>
      </c>
      <c r="O45" s="6">
        <f t="shared" si="23"/>
        <v>2.8794037940379402</v>
      </c>
      <c r="P45" s="5">
        <v>5</v>
      </c>
      <c r="Q45" s="6">
        <f t="shared" si="24"/>
        <v>0.16937669376693767</v>
      </c>
      <c r="R45" s="5"/>
    </row>
    <row r="46" spans="1:18" x14ac:dyDescent="0.25">
      <c r="A46" s="4" t="s">
        <v>20</v>
      </c>
      <c r="B46" s="4">
        <v>2</v>
      </c>
      <c r="C46" s="4">
        <v>1</v>
      </c>
      <c r="E46" s="5">
        <v>6138</v>
      </c>
      <c r="F46" s="5">
        <v>2852</v>
      </c>
      <c r="G46" s="5">
        <v>3286</v>
      </c>
      <c r="I46" s="6">
        <f t="shared" si="21"/>
        <v>53.535353535353536</v>
      </c>
      <c r="J46" s="7">
        <v>68.419536089900589</v>
      </c>
      <c r="L46" s="5">
        <v>504</v>
      </c>
      <c r="M46" s="6">
        <f t="shared" si="22"/>
        <v>15.337796713329277</v>
      </c>
      <c r="N46" s="5">
        <v>93</v>
      </c>
      <c r="O46" s="6">
        <f t="shared" si="23"/>
        <v>2.8301886792452833</v>
      </c>
      <c r="P46" s="5">
        <v>6</v>
      </c>
      <c r="Q46" s="6">
        <f t="shared" si="24"/>
        <v>0.18259281801582472</v>
      </c>
      <c r="R46" s="5"/>
    </row>
    <row r="47" spans="1:18" x14ac:dyDescent="0.25">
      <c r="A47" s="4" t="s">
        <v>20</v>
      </c>
      <c r="B47" s="4">
        <v>2</v>
      </c>
      <c r="C47" s="4">
        <v>2</v>
      </c>
      <c r="E47" s="5">
        <v>6083</v>
      </c>
      <c r="F47" s="5">
        <v>2824</v>
      </c>
      <c r="G47" s="5">
        <v>3259</v>
      </c>
      <c r="I47" s="6">
        <f t="shared" si="21"/>
        <v>53.57553838566497</v>
      </c>
      <c r="J47" s="7">
        <v>67.490088441598047</v>
      </c>
      <c r="L47" s="5">
        <v>485</v>
      </c>
      <c r="M47" s="6">
        <f t="shared" si="22"/>
        <v>14.881865602945687</v>
      </c>
      <c r="N47" s="5">
        <v>93</v>
      </c>
      <c r="O47" s="6">
        <f t="shared" si="23"/>
        <v>2.8536360846885547</v>
      </c>
      <c r="P47" s="5">
        <v>5</v>
      </c>
      <c r="Q47" s="6">
        <f t="shared" si="24"/>
        <v>0.15342129487572875</v>
      </c>
      <c r="R47" s="5"/>
    </row>
    <row r="48" spans="1:18" x14ac:dyDescent="0.25">
      <c r="A48" s="4" t="s">
        <v>20</v>
      </c>
      <c r="B48" s="4">
        <v>3</v>
      </c>
      <c r="C48" s="4">
        <v>1</v>
      </c>
      <c r="E48" s="5">
        <v>5920</v>
      </c>
      <c r="F48" s="5">
        <v>2708</v>
      </c>
      <c r="G48" s="5">
        <v>3212</v>
      </c>
      <c r="I48" s="6">
        <f t="shared" si="21"/>
        <v>54.256756756756751</v>
      </c>
      <c r="J48" s="7">
        <v>68.609308106615103</v>
      </c>
      <c r="L48" s="5">
        <v>487</v>
      </c>
      <c r="M48" s="6">
        <f t="shared" si="22"/>
        <v>15.161892901618929</v>
      </c>
      <c r="N48" s="5">
        <v>92</v>
      </c>
      <c r="O48" s="6">
        <f t="shared" si="23"/>
        <v>2.8642590286425902</v>
      </c>
      <c r="P48" s="5">
        <v>7</v>
      </c>
      <c r="Q48" s="6">
        <f t="shared" si="24"/>
        <v>0.21793275217932753</v>
      </c>
      <c r="R48" s="5"/>
    </row>
    <row r="49" spans="1:18" x14ac:dyDescent="0.25">
      <c r="A49" s="4" t="s">
        <v>20</v>
      </c>
      <c r="B49" s="4">
        <v>3</v>
      </c>
      <c r="C49" s="4">
        <v>2</v>
      </c>
      <c r="E49" s="5">
        <v>5850</v>
      </c>
      <c r="F49" s="5">
        <v>2670</v>
      </c>
      <c r="G49" s="5">
        <v>3180</v>
      </c>
      <c r="I49" s="6">
        <f t="shared" si="21"/>
        <v>54.358974358974358</v>
      </c>
      <c r="J49" s="7">
        <v>67.27121694586738</v>
      </c>
      <c r="L49" s="5">
        <v>496</v>
      </c>
      <c r="M49" s="6">
        <f t="shared" si="22"/>
        <v>15.59748427672956</v>
      </c>
      <c r="N49" s="5">
        <v>97</v>
      </c>
      <c r="O49" s="6">
        <f t="shared" si="23"/>
        <v>3.050314465408805</v>
      </c>
      <c r="P49" s="5">
        <v>5</v>
      </c>
      <c r="Q49" s="6">
        <f t="shared" si="24"/>
        <v>0.15723270440251574</v>
      </c>
      <c r="R49" s="5"/>
    </row>
    <row r="50" spans="1:18" s="1" customFormat="1" x14ac:dyDescent="0.25">
      <c r="B50" s="1" t="s">
        <v>10</v>
      </c>
      <c r="E50" s="5">
        <f>AVERAGE(E44:E49)</f>
        <v>5914</v>
      </c>
      <c r="F50" s="5">
        <f t="shared" ref="F50:G50" si="25">AVERAGE(F44:F49)</f>
        <v>2770.8333333333335</v>
      </c>
      <c r="G50" s="5">
        <f t="shared" si="25"/>
        <v>3143.1666666666665</v>
      </c>
      <c r="H50" s="4"/>
      <c r="I50" s="6">
        <f t="shared" si="21"/>
        <v>53.147897644008566</v>
      </c>
      <c r="J50" s="8">
        <v>66.86</v>
      </c>
      <c r="K50" s="4"/>
      <c r="L50" s="5">
        <v>479</v>
      </c>
      <c r="M50" s="6">
        <f t="shared" si="22"/>
        <v>15.239408240097566</v>
      </c>
      <c r="N50" s="5">
        <v>91</v>
      </c>
      <c r="O50" s="6">
        <f t="shared" si="23"/>
        <v>2.895169415133358</v>
      </c>
      <c r="P50" s="5">
        <v>6</v>
      </c>
      <c r="Q50" s="6">
        <f t="shared" si="24"/>
        <v>0.19089029110769395</v>
      </c>
      <c r="R50" s="2"/>
    </row>
    <row r="51" spans="1:18" s="1" customFormat="1" x14ac:dyDescent="0.25">
      <c r="B51" s="1" t="s">
        <v>31</v>
      </c>
      <c r="E51" s="5">
        <f>_xlfn.STDEV.S(E44:E49)</f>
        <v>167.27582012950947</v>
      </c>
      <c r="F51" s="5">
        <f t="shared" ref="F51:G51" si="26">_xlfn.STDEV.S(F44:F49)</f>
        <v>69.674720427617558</v>
      </c>
      <c r="G51" s="5">
        <f t="shared" si="26"/>
        <v>145.90739071982154</v>
      </c>
      <c r="H51" s="4"/>
      <c r="I51" s="6"/>
      <c r="J51" s="8"/>
      <c r="K51" s="4"/>
      <c r="L51" s="5"/>
      <c r="M51" s="6"/>
      <c r="N51" s="5"/>
      <c r="O51" s="6"/>
      <c r="P51" s="5"/>
      <c r="Q51" s="6"/>
      <c r="R51" s="2"/>
    </row>
    <row r="52" spans="1:18" s="1" customFormat="1" x14ac:dyDescent="0.25">
      <c r="B52" s="1" t="s">
        <v>32</v>
      </c>
      <c r="E52" s="6">
        <f>(E51/E50)*100</f>
        <v>2.8284717641107453</v>
      </c>
      <c r="F52" s="6">
        <f t="shared" ref="F52:G52" si="27">(F51/F50)*100</f>
        <v>2.5145763763350697</v>
      </c>
      <c r="G52" s="6">
        <f t="shared" si="27"/>
        <v>4.6420507148784624</v>
      </c>
      <c r="H52" s="4"/>
      <c r="I52" s="6"/>
      <c r="J52" s="8"/>
      <c r="K52" s="4"/>
      <c r="L52" s="5"/>
      <c r="M52" s="6"/>
      <c r="N52" s="5"/>
      <c r="O52" s="6"/>
      <c r="P52" s="5"/>
      <c r="Q52" s="6"/>
      <c r="R52" s="2"/>
    </row>
    <row r="53" spans="1:18" s="1" customFormat="1" x14ac:dyDescent="0.25">
      <c r="B53" s="1" t="s">
        <v>11</v>
      </c>
      <c r="E53" s="2">
        <v>6928</v>
      </c>
      <c r="F53" s="2">
        <v>3249</v>
      </c>
      <c r="G53" s="2">
        <v>3679</v>
      </c>
      <c r="I53" s="9">
        <f t="shared" si="21"/>
        <v>53.103348729792145</v>
      </c>
      <c r="J53" s="8"/>
      <c r="L53" s="2">
        <v>572</v>
      </c>
      <c r="M53" s="9">
        <f t="shared" si="22"/>
        <v>15.547703180212014</v>
      </c>
      <c r="N53" s="2">
        <v>114</v>
      </c>
      <c r="O53" s="9">
        <f t="shared" si="23"/>
        <v>3.0986681163359608</v>
      </c>
      <c r="P53" s="2">
        <v>10</v>
      </c>
      <c r="Q53" s="9">
        <f t="shared" si="24"/>
        <v>0.27181299266104919</v>
      </c>
      <c r="R53" s="2"/>
    </row>
    <row r="54" spans="1:18" s="1" customFormat="1" x14ac:dyDescent="0.25">
      <c r="B54" s="1" t="s">
        <v>13</v>
      </c>
      <c r="E54" s="2"/>
      <c r="F54" s="2"/>
      <c r="G54" s="2">
        <v>3226</v>
      </c>
      <c r="I54" s="9"/>
      <c r="J54" s="8"/>
      <c r="L54" s="2">
        <v>494</v>
      </c>
      <c r="M54" s="9">
        <f t="shared" si="22"/>
        <v>15.313081215127092</v>
      </c>
      <c r="N54" s="2">
        <v>81</v>
      </c>
      <c r="O54" s="9">
        <f t="shared" si="23"/>
        <v>2.510849349039058</v>
      </c>
      <c r="P54" s="2">
        <v>2</v>
      </c>
      <c r="Q54" s="9">
        <f t="shared" si="24"/>
        <v>6.1996280223186609E-2</v>
      </c>
      <c r="R54" s="2"/>
    </row>
    <row r="56" spans="1:18" x14ac:dyDescent="0.25">
      <c r="A56" s="4" t="s">
        <v>21</v>
      </c>
      <c r="B56" s="3">
        <v>1</v>
      </c>
      <c r="C56" s="3">
        <v>1</v>
      </c>
      <c r="E56" s="5">
        <v>3186</v>
      </c>
      <c r="F56" s="5">
        <v>233</v>
      </c>
      <c r="G56" s="5">
        <v>2953</v>
      </c>
      <c r="I56" s="6">
        <f t="shared" ref="I56:I65" si="28">(G56/E56)*100</f>
        <v>92.686754551161329</v>
      </c>
      <c r="J56" s="7">
        <v>98.213513109557042</v>
      </c>
      <c r="L56" s="5">
        <v>711</v>
      </c>
      <c r="M56" s="6">
        <f t="shared" ref="M56:M66" si="29">(L56/G56)*100</f>
        <v>24.077209617338298</v>
      </c>
      <c r="N56" s="5">
        <v>138</v>
      </c>
      <c r="O56" s="6">
        <f t="shared" ref="O56:O66" si="30">(N56/G56)*100</f>
        <v>4.6732136810023706</v>
      </c>
      <c r="P56" s="5">
        <v>12</v>
      </c>
      <c r="Q56" s="6">
        <f t="shared" ref="Q56:Q66" si="31">(P56/G56)*100</f>
        <v>0.40636640704368437</v>
      </c>
      <c r="R56" s="5"/>
    </row>
    <row r="57" spans="1:18" x14ac:dyDescent="0.25">
      <c r="A57" s="4" t="s">
        <v>21</v>
      </c>
      <c r="B57" s="4">
        <v>1</v>
      </c>
      <c r="C57" s="4">
        <v>2</v>
      </c>
      <c r="E57" s="5">
        <v>3293</v>
      </c>
      <c r="F57" s="5">
        <v>246</v>
      </c>
      <c r="G57" s="5">
        <v>2997</v>
      </c>
      <c r="I57" s="6">
        <f t="shared" si="28"/>
        <v>91.011235955056179</v>
      </c>
      <c r="J57" s="7">
        <v>98.06909995446523</v>
      </c>
      <c r="L57" s="5">
        <v>724</v>
      </c>
      <c r="M57" s="6">
        <f t="shared" si="29"/>
        <v>24.157490824157492</v>
      </c>
      <c r="N57" s="5">
        <v>140</v>
      </c>
      <c r="O57" s="6">
        <f t="shared" si="30"/>
        <v>4.6713380046713384</v>
      </c>
      <c r="P57" s="5">
        <v>13</v>
      </c>
      <c r="Q57" s="6">
        <f t="shared" si="31"/>
        <v>0.43376710043376715</v>
      </c>
      <c r="R57" s="5"/>
    </row>
    <row r="58" spans="1:18" x14ac:dyDescent="0.25">
      <c r="A58" s="4" t="s">
        <v>21</v>
      </c>
      <c r="B58" s="4">
        <v>2</v>
      </c>
      <c r="C58" s="4">
        <v>1</v>
      </c>
      <c r="E58" s="5">
        <v>3238</v>
      </c>
      <c r="F58" s="5">
        <v>251</v>
      </c>
      <c r="G58" s="5">
        <v>2987</v>
      </c>
      <c r="I58" s="6">
        <f t="shared" si="28"/>
        <v>92.248301420630014</v>
      </c>
      <c r="J58" s="7">
        <v>98.117789194782205</v>
      </c>
      <c r="L58" s="5">
        <v>724</v>
      </c>
      <c r="M58" s="6">
        <f t="shared" si="29"/>
        <v>24.238366253766323</v>
      </c>
      <c r="N58" s="5">
        <v>138</v>
      </c>
      <c r="O58" s="6">
        <f t="shared" si="30"/>
        <v>4.6200200870438568</v>
      </c>
      <c r="P58" s="5">
        <v>15</v>
      </c>
      <c r="Q58" s="6">
        <f t="shared" si="31"/>
        <v>0.50217609641781058</v>
      </c>
      <c r="R58" s="5"/>
    </row>
    <row r="59" spans="1:18" x14ac:dyDescent="0.25">
      <c r="A59" s="4" t="s">
        <v>21</v>
      </c>
      <c r="B59" s="4">
        <v>2</v>
      </c>
      <c r="C59" s="4">
        <v>2</v>
      </c>
      <c r="E59" s="5">
        <v>3211</v>
      </c>
      <c r="F59" s="5">
        <v>247</v>
      </c>
      <c r="G59" s="5">
        <v>2964</v>
      </c>
      <c r="I59" s="6">
        <f t="shared" si="28"/>
        <v>92.307692307692307</v>
      </c>
      <c r="J59" s="7">
        <v>98.040284851194698</v>
      </c>
      <c r="L59" s="5">
        <v>724</v>
      </c>
      <c r="M59" s="6">
        <f t="shared" si="29"/>
        <v>24.426450742240217</v>
      </c>
      <c r="N59" s="5">
        <v>139</v>
      </c>
      <c r="O59" s="6">
        <f t="shared" si="30"/>
        <v>4.6896086369770575</v>
      </c>
      <c r="P59" s="5">
        <v>19</v>
      </c>
      <c r="Q59" s="6">
        <f t="shared" si="31"/>
        <v>0.64102564102564097</v>
      </c>
      <c r="R59" s="5"/>
    </row>
    <row r="60" spans="1:18" x14ac:dyDescent="0.25">
      <c r="A60" s="4" t="s">
        <v>21</v>
      </c>
      <c r="B60" s="4">
        <v>3</v>
      </c>
      <c r="C60" s="4">
        <v>1</v>
      </c>
      <c r="E60" s="5">
        <v>3451</v>
      </c>
      <c r="F60" s="5">
        <v>253</v>
      </c>
      <c r="G60" s="5">
        <v>3198</v>
      </c>
      <c r="I60" s="6">
        <f t="shared" si="28"/>
        <v>92.66879165459288</v>
      </c>
      <c r="J60" s="7">
        <v>98.349587396849216</v>
      </c>
      <c r="L60" s="5">
        <v>784</v>
      </c>
      <c r="M60" s="6">
        <f t="shared" si="29"/>
        <v>24.515322076297686</v>
      </c>
      <c r="N60" s="5">
        <v>154</v>
      </c>
      <c r="O60" s="6">
        <f t="shared" si="30"/>
        <v>4.8155096935584742</v>
      </c>
      <c r="P60" s="5">
        <v>17</v>
      </c>
      <c r="Q60" s="6">
        <f t="shared" si="31"/>
        <v>0.53158223889931211</v>
      </c>
      <c r="R60" s="5"/>
    </row>
    <row r="61" spans="1:18" x14ac:dyDescent="0.25">
      <c r="A61" s="4" t="s">
        <v>21</v>
      </c>
      <c r="B61" s="4">
        <v>3</v>
      </c>
      <c r="C61" s="4">
        <v>2</v>
      </c>
      <c r="E61" s="5">
        <v>3496</v>
      </c>
      <c r="F61" s="5">
        <v>256</v>
      </c>
      <c r="G61" s="5">
        <v>3240</v>
      </c>
      <c r="I61" s="6">
        <f t="shared" si="28"/>
        <v>92.677345537757432</v>
      </c>
      <c r="J61" s="7">
        <v>98.29146544377258</v>
      </c>
      <c r="L61" s="5">
        <v>785</v>
      </c>
      <c r="M61" s="6">
        <f t="shared" si="29"/>
        <v>24.228395061728396</v>
      </c>
      <c r="N61" s="5">
        <v>163</v>
      </c>
      <c r="O61" s="6">
        <f t="shared" si="30"/>
        <v>5.0308641975308639</v>
      </c>
      <c r="P61" s="5">
        <v>22</v>
      </c>
      <c r="Q61" s="6">
        <f t="shared" si="31"/>
        <v>0.67901234567901236</v>
      </c>
      <c r="R61" s="5"/>
    </row>
    <row r="62" spans="1:18" s="1" customFormat="1" x14ac:dyDescent="0.25">
      <c r="B62" s="1" t="s">
        <v>10</v>
      </c>
      <c r="E62" s="5">
        <f>AVERAGE(E56:E61)</f>
        <v>3312.5</v>
      </c>
      <c r="F62" s="5">
        <f t="shared" ref="F62:G62" si="32">AVERAGE(F56:F61)</f>
        <v>247.66666666666666</v>
      </c>
      <c r="G62" s="5">
        <f t="shared" si="32"/>
        <v>3056.5</v>
      </c>
      <c r="H62" s="4"/>
      <c r="I62" s="6">
        <f t="shared" si="28"/>
        <v>92.271698113207549</v>
      </c>
      <c r="J62" s="8">
        <v>98.18</v>
      </c>
      <c r="K62" s="4"/>
      <c r="L62" s="5">
        <v>742</v>
      </c>
      <c r="M62" s="6">
        <f t="shared" si="29"/>
        <v>24.276132831670211</v>
      </c>
      <c r="N62" s="5">
        <v>145</v>
      </c>
      <c r="O62" s="6">
        <f t="shared" si="30"/>
        <v>4.7439882218223453</v>
      </c>
      <c r="P62" s="5">
        <v>16</v>
      </c>
      <c r="Q62" s="6">
        <f t="shared" si="31"/>
        <v>0.52347456240798307</v>
      </c>
      <c r="R62" s="2"/>
    </row>
    <row r="63" spans="1:18" s="1" customFormat="1" x14ac:dyDescent="0.25">
      <c r="B63" s="1" t="s">
        <v>31</v>
      </c>
      <c r="E63" s="5">
        <f>_xlfn.STDEV.S(E56:E61)</f>
        <v>130.45267341070479</v>
      </c>
      <c r="F63" s="5">
        <f t="shared" ref="F63:G63" si="33">_xlfn.STDEV.S(F56:F61)</f>
        <v>8.0911474258393454</v>
      </c>
      <c r="G63" s="5">
        <f t="shared" si="33"/>
        <v>127.54097380841971</v>
      </c>
      <c r="H63" s="4"/>
      <c r="I63" s="6"/>
      <c r="J63" s="8"/>
      <c r="K63" s="4"/>
      <c r="L63" s="5"/>
      <c r="M63" s="6"/>
      <c r="N63" s="5"/>
      <c r="O63" s="6"/>
      <c r="P63" s="5"/>
      <c r="Q63" s="6"/>
      <c r="R63" s="2"/>
    </row>
    <row r="64" spans="1:18" s="1" customFormat="1" x14ac:dyDescent="0.25">
      <c r="B64" s="1" t="s">
        <v>32</v>
      </c>
      <c r="E64" s="6">
        <f>(E63/E62)*100</f>
        <v>3.9381939142854274</v>
      </c>
      <c r="F64" s="6">
        <f t="shared" ref="F64:G64" si="34">(F63/F62)*100</f>
        <v>3.2669505084142716</v>
      </c>
      <c r="G64" s="6">
        <f t="shared" si="34"/>
        <v>4.1727784658406577</v>
      </c>
      <c r="H64" s="4"/>
      <c r="I64" s="6"/>
      <c r="J64" s="8"/>
      <c r="K64" s="4"/>
      <c r="L64" s="5"/>
      <c r="M64" s="6"/>
      <c r="N64" s="5"/>
      <c r="O64" s="6"/>
      <c r="P64" s="5"/>
      <c r="Q64" s="6"/>
      <c r="R64" s="2"/>
    </row>
    <row r="65" spans="1:18" s="1" customFormat="1" x14ac:dyDescent="0.25">
      <c r="B65" s="1" t="s">
        <v>11</v>
      </c>
      <c r="E65" s="2">
        <v>3922</v>
      </c>
      <c r="F65" s="2">
        <v>300</v>
      </c>
      <c r="G65" s="2">
        <v>3622</v>
      </c>
      <c r="I65" s="9">
        <f t="shared" si="28"/>
        <v>92.350841407445188</v>
      </c>
      <c r="J65" s="8"/>
      <c r="L65" s="2">
        <v>881</v>
      </c>
      <c r="M65" s="9">
        <f t="shared" si="29"/>
        <v>24.32357813362783</v>
      </c>
      <c r="N65" s="2">
        <v>182</v>
      </c>
      <c r="O65" s="9">
        <f t="shared" si="30"/>
        <v>5.0248481501932636</v>
      </c>
      <c r="P65" s="2">
        <v>26</v>
      </c>
      <c r="Q65" s="9">
        <f t="shared" si="31"/>
        <v>0.71783545002760907</v>
      </c>
      <c r="R65" s="2"/>
    </row>
    <row r="66" spans="1:18" s="1" customFormat="1" x14ac:dyDescent="0.25">
      <c r="B66" s="1" t="s">
        <v>12</v>
      </c>
      <c r="E66" s="2"/>
      <c r="F66" s="2"/>
      <c r="G66" s="2">
        <v>3212</v>
      </c>
      <c r="I66" s="9"/>
      <c r="J66" s="8"/>
      <c r="L66" s="2">
        <v>740</v>
      </c>
      <c r="M66" s="9">
        <f t="shared" si="29"/>
        <v>23.038605230386054</v>
      </c>
      <c r="N66" s="2">
        <v>130</v>
      </c>
      <c r="O66" s="9">
        <f t="shared" si="30"/>
        <v>4.0473225404732256</v>
      </c>
      <c r="P66" s="2">
        <v>13</v>
      </c>
      <c r="Q66" s="9">
        <f t="shared" si="31"/>
        <v>0.40473225404732249</v>
      </c>
      <c r="R66" s="2"/>
    </row>
    <row r="67" spans="1:18" x14ac:dyDescent="0.25">
      <c r="J67" s="7"/>
      <c r="L67" s="5"/>
      <c r="N67" s="5"/>
      <c r="P67" s="5"/>
      <c r="R67" s="5"/>
    </row>
    <row r="68" spans="1:18" x14ac:dyDescent="0.25">
      <c r="A68" s="4" t="s">
        <v>28</v>
      </c>
      <c r="B68" s="3">
        <v>1</v>
      </c>
      <c r="C68" s="3">
        <v>1</v>
      </c>
      <c r="E68" s="5">
        <v>8628</v>
      </c>
      <c r="F68" s="5">
        <v>6310</v>
      </c>
      <c r="G68" s="5">
        <v>2318</v>
      </c>
      <c r="I68" s="6">
        <f>(G68/E68)*100</f>
        <v>26.866017617060734</v>
      </c>
      <c r="J68" s="7">
        <v>26.555402978768356</v>
      </c>
      <c r="L68" s="5">
        <v>341</v>
      </c>
      <c r="M68" s="6">
        <f t="shared" ref="M68:M78" si="35">(L68/G68)*100</f>
        <v>14.710957722174289</v>
      </c>
      <c r="N68" s="5">
        <v>63</v>
      </c>
      <c r="O68" s="6">
        <f t="shared" ref="O68:O78" si="36">(N68/G68)*100</f>
        <v>2.7178602243313201</v>
      </c>
      <c r="P68" s="5">
        <v>9</v>
      </c>
      <c r="Q68" s="6">
        <f t="shared" ref="Q68:Q78" si="37">(P68/G68)*100</f>
        <v>0.38826574633304572</v>
      </c>
      <c r="R68" s="5"/>
    </row>
    <row r="69" spans="1:18" x14ac:dyDescent="0.25">
      <c r="A69" s="4" t="s">
        <v>28</v>
      </c>
      <c r="B69" s="4">
        <v>1</v>
      </c>
      <c r="C69" s="4">
        <v>2</v>
      </c>
      <c r="E69" s="5">
        <v>8559</v>
      </c>
      <c r="F69" s="5">
        <v>6247</v>
      </c>
      <c r="G69" s="5">
        <v>2312</v>
      </c>
      <c r="I69" s="6">
        <f t="shared" ref="I69:I77" si="38">(G69/E69)*100</f>
        <v>27.012501460450988</v>
      </c>
      <c r="J69" s="7">
        <v>25.807192921980928</v>
      </c>
      <c r="L69" s="5">
        <v>351</v>
      </c>
      <c r="M69" s="6">
        <f t="shared" si="35"/>
        <v>15.181660899653979</v>
      </c>
      <c r="N69" s="5">
        <v>63</v>
      </c>
      <c r="O69" s="6">
        <f t="shared" si="36"/>
        <v>2.7249134948096887</v>
      </c>
      <c r="P69" s="5">
        <v>10</v>
      </c>
      <c r="Q69" s="6">
        <f t="shared" si="37"/>
        <v>0.43252595155709345</v>
      </c>
      <c r="R69" s="5"/>
    </row>
    <row r="70" spans="1:18" x14ac:dyDescent="0.25">
      <c r="A70" s="4" t="s">
        <v>28</v>
      </c>
      <c r="B70" s="4">
        <v>2</v>
      </c>
      <c r="C70" s="4">
        <v>1</v>
      </c>
      <c r="E70" s="5">
        <v>8443</v>
      </c>
      <c r="F70" s="5">
        <v>6167</v>
      </c>
      <c r="G70" s="5">
        <v>2276</v>
      </c>
      <c r="I70" s="6">
        <f t="shared" si="38"/>
        <v>26.957242686248961</v>
      </c>
      <c r="J70" s="7">
        <v>26.952170371232398</v>
      </c>
      <c r="L70" s="5">
        <v>345</v>
      </c>
      <c r="M70" s="6">
        <f t="shared" si="35"/>
        <v>15.158172231985938</v>
      </c>
      <c r="N70" s="5">
        <v>68</v>
      </c>
      <c r="O70" s="6">
        <f t="shared" si="36"/>
        <v>2.9876977152899822</v>
      </c>
      <c r="P70" s="5">
        <v>10</v>
      </c>
      <c r="Q70" s="6">
        <f t="shared" si="37"/>
        <v>0.43936731107205629</v>
      </c>
      <c r="R70" s="5"/>
    </row>
    <row r="71" spans="1:18" x14ac:dyDescent="0.25">
      <c r="A71" s="4" t="s">
        <v>28</v>
      </c>
      <c r="B71" s="4">
        <v>2</v>
      </c>
      <c r="C71" s="4">
        <v>2</v>
      </c>
      <c r="E71" s="5">
        <v>8472</v>
      </c>
      <c r="F71" s="5">
        <v>6214</v>
      </c>
      <c r="G71" s="5">
        <v>2258</v>
      </c>
      <c r="I71" s="6">
        <f t="shared" si="38"/>
        <v>26.652502360717655</v>
      </c>
      <c r="J71" s="7">
        <v>27.251966505962955</v>
      </c>
      <c r="L71" s="5">
        <v>334</v>
      </c>
      <c r="M71" s="6">
        <f t="shared" si="35"/>
        <v>14.791851195748452</v>
      </c>
      <c r="N71" s="5">
        <v>57</v>
      </c>
      <c r="O71" s="6">
        <f t="shared" si="36"/>
        <v>2.5243578387953942</v>
      </c>
      <c r="P71" s="5">
        <v>7</v>
      </c>
      <c r="Q71" s="6">
        <f t="shared" si="37"/>
        <v>0.3100088573959256</v>
      </c>
      <c r="R71" s="5"/>
    </row>
    <row r="72" spans="1:18" x14ac:dyDescent="0.25">
      <c r="A72" s="4" t="s">
        <v>28</v>
      </c>
      <c r="B72" s="4">
        <v>3</v>
      </c>
      <c r="C72" s="4">
        <v>1</v>
      </c>
      <c r="E72" s="5">
        <v>8655</v>
      </c>
      <c r="F72" s="5">
        <v>6371</v>
      </c>
      <c r="G72" s="5">
        <v>2284</v>
      </c>
      <c r="I72" s="6">
        <f t="shared" si="38"/>
        <v>26.389370306181398</v>
      </c>
      <c r="J72" s="7">
        <v>28.929503916449086</v>
      </c>
      <c r="L72" s="5">
        <v>339</v>
      </c>
      <c r="M72" s="6">
        <f t="shared" si="35"/>
        <v>14.842381786339756</v>
      </c>
      <c r="N72" s="5">
        <v>65</v>
      </c>
      <c r="O72" s="6">
        <f t="shared" si="36"/>
        <v>2.8458844133099825</v>
      </c>
      <c r="P72" s="5">
        <v>5</v>
      </c>
      <c r="Q72" s="6">
        <f t="shared" si="37"/>
        <v>0.21891418563922943</v>
      </c>
      <c r="R72" s="5"/>
    </row>
    <row r="73" spans="1:18" x14ac:dyDescent="0.25">
      <c r="A73" s="4" t="s">
        <v>28</v>
      </c>
      <c r="B73" s="4">
        <v>3</v>
      </c>
      <c r="C73" s="4">
        <v>2</v>
      </c>
      <c r="E73" s="5">
        <v>8538</v>
      </c>
      <c r="F73" s="5">
        <v>6276</v>
      </c>
      <c r="G73" s="5">
        <v>2262</v>
      </c>
      <c r="I73" s="6">
        <f t="shared" si="38"/>
        <v>26.493323963457481</v>
      </c>
      <c r="J73" s="7">
        <v>28.542303771661569</v>
      </c>
      <c r="L73" s="5">
        <v>338</v>
      </c>
      <c r="M73" s="6">
        <f t="shared" si="35"/>
        <v>14.942528735632186</v>
      </c>
      <c r="N73" s="5">
        <v>60</v>
      </c>
      <c r="O73" s="6">
        <f t="shared" si="36"/>
        <v>2.6525198938992043</v>
      </c>
      <c r="P73" s="5">
        <v>11</v>
      </c>
      <c r="Q73" s="6">
        <f t="shared" si="37"/>
        <v>0.48629531388152081</v>
      </c>
      <c r="R73" s="5"/>
    </row>
    <row r="74" spans="1:18" s="1" customFormat="1" x14ac:dyDescent="0.25">
      <c r="B74" s="1" t="s">
        <v>10</v>
      </c>
      <c r="E74" s="5">
        <f>AVERAGE(E68:E73)</f>
        <v>8549.1666666666661</v>
      </c>
      <c r="F74" s="5">
        <f t="shared" ref="F74:G74" si="39">AVERAGE(F68:F73)</f>
        <v>6264.166666666667</v>
      </c>
      <c r="G74" s="5">
        <f t="shared" si="39"/>
        <v>2285</v>
      </c>
      <c r="H74" s="4"/>
      <c r="I74" s="6">
        <f t="shared" si="38"/>
        <v>26.727751242811195</v>
      </c>
      <c r="J74" s="8">
        <v>27.34</v>
      </c>
      <c r="K74" s="4"/>
      <c r="L74" s="5">
        <v>341</v>
      </c>
      <c r="M74" s="6">
        <f t="shared" si="35"/>
        <v>14.923413566739608</v>
      </c>
      <c r="N74" s="5">
        <v>63</v>
      </c>
      <c r="O74" s="6">
        <f t="shared" si="36"/>
        <v>2.7571115973741795</v>
      </c>
      <c r="P74" s="5">
        <v>9</v>
      </c>
      <c r="Q74" s="6">
        <f t="shared" si="37"/>
        <v>0.39387308533916854</v>
      </c>
      <c r="R74" s="2"/>
    </row>
    <row r="75" spans="1:18" s="1" customFormat="1" x14ac:dyDescent="0.25">
      <c r="B75" s="1" t="s">
        <v>31</v>
      </c>
      <c r="E75" s="5">
        <f>_xlfn.STDEV.S(E68:E73)</f>
        <v>83.501896186054765</v>
      </c>
      <c r="F75" s="5">
        <f t="shared" ref="F75:G75" si="40">_xlfn.STDEV.S(F68:F73)</f>
        <v>71.981710640041527</v>
      </c>
      <c r="G75" s="5">
        <f t="shared" si="40"/>
        <v>25.131653347919631</v>
      </c>
      <c r="H75" s="4"/>
      <c r="I75" s="6"/>
      <c r="J75" s="8"/>
      <c r="K75" s="4"/>
      <c r="L75" s="5"/>
      <c r="M75" s="6"/>
      <c r="N75" s="5"/>
      <c r="O75" s="6"/>
      <c r="P75" s="5"/>
      <c r="Q75" s="6"/>
      <c r="R75" s="2"/>
    </row>
    <row r="76" spans="1:18" s="1" customFormat="1" x14ac:dyDescent="0.25">
      <c r="B76" s="1" t="s">
        <v>32</v>
      </c>
      <c r="E76" s="6">
        <f>(E75/E74)*100</f>
        <v>0.97672556217239226</v>
      </c>
      <c r="F76" s="6">
        <f t="shared" ref="F76:G76" si="41">(F75/F74)*100</f>
        <v>1.1491027373692941</v>
      </c>
      <c r="G76" s="6">
        <f t="shared" si="41"/>
        <v>1.0998535382021719</v>
      </c>
      <c r="H76" s="4"/>
      <c r="I76" s="6"/>
      <c r="J76" s="8"/>
      <c r="K76" s="4"/>
      <c r="L76" s="5"/>
      <c r="M76" s="6"/>
      <c r="N76" s="5"/>
      <c r="O76" s="6"/>
      <c r="P76" s="5"/>
      <c r="Q76" s="6"/>
      <c r="R76" s="2"/>
    </row>
    <row r="77" spans="1:18" s="1" customFormat="1" x14ac:dyDescent="0.25">
      <c r="B77" s="1" t="s">
        <v>11</v>
      </c>
      <c r="E77" s="2">
        <v>9867</v>
      </c>
      <c r="F77" s="2">
        <v>7207</v>
      </c>
      <c r="G77" s="2">
        <v>2660</v>
      </c>
      <c r="I77" s="9">
        <f t="shared" si="38"/>
        <v>26.958548697679131</v>
      </c>
      <c r="J77" s="8"/>
      <c r="L77" s="2">
        <v>414</v>
      </c>
      <c r="M77" s="9">
        <f t="shared" si="35"/>
        <v>15.563909774436091</v>
      </c>
      <c r="N77" s="2">
        <v>85</v>
      </c>
      <c r="O77" s="9">
        <f t="shared" si="36"/>
        <v>3.1954887218045109</v>
      </c>
      <c r="P77" s="2">
        <v>14</v>
      </c>
      <c r="Q77" s="9">
        <f t="shared" si="37"/>
        <v>0.52631578947368418</v>
      </c>
      <c r="R77" s="2"/>
    </row>
    <row r="78" spans="1:18" s="1" customFormat="1" x14ac:dyDescent="0.25">
      <c r="B78" s="1" t="s">
        <v>12</v>
      </c>
      <c r="E78" s="2"/>
      <c r="F78" s="2"/>
      <c r="G78" s="2">
        <v>2299</v>
      </c>
      <c r="I78" s="9"/>
      <c r="J78" s="8"/>
      <c r="L78" s="2">
        <v>333</v>
      </c>
      <c r="M78" s="9">
        <f t="shared" si="35"/>
        <v>14.48455850369726</v>
      </c>
      <c r="N78" s="2">
        <v>56</v>
      </c>
      <c r="O78" s="9">
        <f t="shared" si="36"/>
        <v>2.4358416702914312</v>
      </c>
      <c r="P78" s="2">
        <v>9</v>
      </c>
      <c r="Q78" s="9">
        <f t="shared" si="37"/>
        <v>0.39147455415397997</v>
      </c>
      <c r="R78" s="2"/>
    </row>
    <row r="80" spans="1:18" x14ac:dyDescent="0.25">
      <c r="A80" s="4" t="s">
        <v>24</v>
      </c>
      <c r="B80" s="3">
        <v>1</v>
      </c>
      <c r="C80" s="3">
        <v>1</v>
      </c>
      <c r="E80" s="5">
        <v>3919</v>
      </c>
      <c r="F80" s="5">
        <v>2541</v>
      </c>
      <c r="G80" s="5">
        <v>1378</v>
      </c>
      <c r="I80" s="6">
        <f t="shared" ref="I80:I89" si="42">(G80/E80)*100</f>
        <v>35.162031130390403</v>
      </c>
      <c r="J80" s="7">
        <v>52.292650033715439</v>
      </c>
      <c r="L80" s="5">
        <v>275</v>
      </c>
      <c r="M80" s="6">
        <f t="shared" ref="M80:M90" si="43">(L80/G80)*100</f>
        <v>19.956458635703918</v>
      </c>
      <c r="N80" s="5">
        <v>20</v>
      </c>
      <c r="O80" s="6">
        <f t="shared" ref="O80:O90" si="44">(N80/G80)*100</f>
        <v>1.4513788098693758</v>
      </c>
      <c r="P80" s="5">
        <v>0</v>
      </c>
      <c r="Q80" s="6">
        <f t="shared" ref="Q80:Q90" si="45">(P80/G80)*100</f>
        <v>0</v>
      </c>
      <c r="R80" s="5"/>
    </row>
    <row r="81" spans="1:19" x14ac:dyDescent="0.25">
      <c r="A81" s="4" t="s">
        <v>24</v>
      </c>
      <c r="B81" s="4">
        <v>1</v>
      </c>
      <c r="C81" s="4">
        <v>2</v>
      </c>
      <c r="E81" s="5">
        <v>3684</v>
      </c>
      <c r="F81" s="5">
        <v>2371</v>
      </c>
      <c r="G81" s="5">
        <v>1313</v>
      </c>
      <c r="I81" s="6">
        <f t="shared" si="42"/>
        <v>35.640608034744844</v>
      </c>
      <c r="J81" s="7">
        <v>53.011270251232681</v>
      </c>
      <c r="L81" s="5">
        <v>263</v>
      </c>
      <c r="M81" s="6">
        <f t="shared" si="43"/>
        <v>20.030464584920029</v>
      </c>
      <c r="N81" s="5">
        <v>20</v>
      </c>
      <c r="O81" s="6">
        <f t="shared" si="44"/>
        <v>1.5232292460015233</v>
      </c>
      <c r="P81" s="5">
        <v>0</v>
      </c>
      <c r="Q81" s="6">
        <f t="shared" si="45"/>
        <v>0</v>
      </c>
      <c r="R81" s="5"/>
      <c r="S81" s="1"/>
    </row>
    <row r="82" spans="1:19" x14ac:dyDescent="0.25">
      <c r="A82" s="4" t="s">
        <v>24</v>
      </c>
      <c r="B82" s="4">
        <v>2</v>
      </c>
      <c r="C82" s="4">
        <v>1</v>
      </c>
      <c r="E82" s="5">
        <v>4453</v>
      </c>
      <c r="F82" s="5">
        <v>2917</v>
      </c>
      <c r="G82" s="5">
        <v>1536</v>
      </c>
      <c r="I82" s="6">
        <f t="shared" si="42"/>
        <v>34.493599820345835</v>
      </c>
      <c r="J82" s="7">
        <v>50.649286034131045</v>
      </c>
      <c r="L82" s="5">
        <v>308</v>
      </c>
      <c r="M82" s="6">
        <f t="shared" si="43"/>
        <v>20.052083333333336</v>
      </c>
      <c r="N82" s="5">
        <v>21</v>
      </c>
      <c r="O82" s="6">
        <f t="shared" si="44"/>
        <v>1.3671875</v>
      </c>
      <c r="P82" s="5">
        <v>0</v>
      </c>
      <c r="Q82" s="6">
        <f t="shared" si="45"/>
        <v>0</v>
      </c>
      <c r="R82" s="5"/>
    </row>
    <row r="83" spans="1:19" x14ac:dyDescent="0.25">
      <c r="A83" s="4" t="s">
        <v>24</v>
      </c>
      <c r="B83" s="4">
        <v>2</v>
      </c>
      <c r="C83" s="4">
        <v>2</v>
      </c>
      <c r="E83" s="5">
        <v>4406</v>
      </c>
      <c r="F83" s="5">
        <v>2900</v>
      </c>
      <c r="G83" s="5">
        <v>1506</v>
      </c>
      <c r="I83" s="6">
        <f t="shared" si="42"/>
        <v>34.180662732637316</v>
      </c>
      <c r="J83" s="7">
        <v>49.058229718084448</v>
      </c>
      <c r="L83" s="5">
        <v>306</v>
      </c>
      <c r="M83" s="6">
        <f t="shared" si="43"/>
        <v>20.318725099601593</v>
      </c>
      <c r="N83" s="5">
        <v>23</v>
      </c>
      <c r="O83" s="6">
        <f t="shared" si="44"/>
        <v>1.5272244355909694</v>
      </c>
      <c r="P83" s="5">
        <v>0</v>
      </c>
      <c r="Q83" s="6">
        <f t="shared" si="45"/>
        <v>0</v>
      </c>
      <c r="R83" s="5"/>
    </row>
    <row r="84" spans="1:19" x14ac:dyDescent="0.25">
      <c r="A84" s="4" t="s">
        <v>24</v>
      </c>
      <c r="B84" s="4">
        <v>3</v>
      </c>
      <c r="C84" s="4">
        <v>1</v>
      </c>
      <c r="E84" s="5">
        <v>3620</v>
      </c>
      <c r="F84" s="5">
        <v>2432</v>
      </c>
      <c r="G84" s="5">
        <v>1188</v>
      </c>
      <c r="I84" s="6">
        <f t="shared" si="42"/>
        <v>32.817679558011051</v>
      </c>
      <c r="J84" s="7">
        <v>41.969519343493552</v>
      </c>
      <c r="L84" s="5">
        <v>219</v>
      </c>
      <c r="M84" s="6">
        <f t="shared" si="43"/>
        <v>18.434343434343432</v>
      </c>
      <c r="N84" s="5">
        <v>21</v>
      </c>
      <c r="O84" s="6">
        <f t="shared" si="44"/>
        <v>1.7676767676767675</v>
      </c>
      <c r="P84" s="5">
        <v>0</v>
      </c>
      <c r="Q84" s="6">
        <f t="shared" si="45"/>
        <v>0</v>
      </c>
      <c r="R84" s="5"/>
    </row>
    <row r="85" spans="1:19" x14ac:dyDescent="0.25">
      <c r="A85" s="4" t="s">
        <v>24</v>
      </c>
      <c r="B85" s="4">
        <v>3</v>
      </c>
      <c r="C85" s="4">
        <v>2</v>
      </c>
      <c r="E85" s="5">
        <v>3574</v>
      </c>
      <c r="F85" s="5">
        <v>2405</v>
      </c>
      <c r="G85" s="5">
        <v>1169</v>
      </c>
      <c r="I85" s="6">
        <f t="shared" si="42"/>
        <v>32.708449916060438</v>
      </c>
      <c r="J85" s="7">
        <v>42.345859768993002</v>
      </c>
      <c r="L85" s="5">
        <v>216</v>
      </c>
      <c r="M85" s="6">
        <f t="shared" si="43"/>
        <v>18.477331052181352</v>
      </c>
      <c r="N85" s="5">
        <v>19</v>
      </c>
      <c r="O85" s="6">
        <f t="shared" si="44"/>
        <v>1.6253207869974338</v>
      </c>
      <c r="P85" s="5">
        <v>1</v>
      </c>
      <c r="Q85" s="6">
        <f t="shared" si="45"/>
        <v>8.5543199315654406E-2</v>
      </c>
      <c r="R85" s="5"/>
    </row>
    <row r="86" spans="1:19" s="1" customFormat="1" x14ac:dyDescent="0.25">
      <c r="B86" s="1" t="s">
        <v>10</v>
      </c>
      <c r="E86" s="5">
        <f>AVERAGE(E80:E85)</f>
        <v>3942.6666666666665</v>
      </c>
      <c r="F86" s="5">
        <f t="shared" ref="F86:G86" si="46">AVERAGE(F80:F85)</f>
        <v>2594.3333333333335</v>
      </c>
      <c r="G86" s="5">
        <f t="shared" si="46"/>
        <v>1348.3333333333333</v>
      </c>
      <c r="H86" s="4"/>
      <c r="I86" s="6">
        <f t="shared" si="42"/>
        <v>34.19851200541089</v>
      </c>
      <c r="J86" s="8">
        <v>48.22</v>
      </c>
      <c r="K86" s="4"/>
      <c r="L86" s="5">
        <v>265</v>
      </c>
      <c r="M86" s="6">
        <f t="shared" si="43"/>
        <v>19.653893695920889</v>
      </c>
      <c r="N86" s="5">
        <v>21</v>
      </c>
      <c r="O86" s="6">
        <f t="shared" si="44"/>
        <v>1.5574783683559952</v>
      </c>
      <c r="P86" s="5">
        <v>0</v>
      </c>
      <c r="Q86" s="6">
        <f t="shared" si="45"/>
        <v>0</v>
      </c>
      <c r="R86" s="2"/>
    </row>
    <row r="87" spans="1:19" s="1" customFormat="1" x14ac:dyDescent="0.25">
      <c r="B87" s="1" t="s">
        <v>31</v>
      </c>
      <c r="E87" s="5">
        <f>_xlfn.STDEV.S(E80:E85)</f>
        <v>395.62996179089708</v>
      </c>
      <c r="F87" s="5">
        <f t="shared" ref="F87:G87" si="47">_xlfn.STDEV.S(F80:F85)</f>
        <v>249.98693299183995</v>
      </c>
      <c r="G87" s="5">
        <f t="shared" si="47"/>
        <v>154.96666308166667</v>
      </c>
      <c r="H87" s="4"/>
      <c r="I87" s="6"/>
      <c r="J87" s="8"/>
      <c r="K87" s="4"/>
      <c r="L87" s="5"/>
      <c r="M87" s="6"/>
      <c r="N87" s="5"/>
      <c r="O87" s="6"/>
      <c r="P87" s="5"/>
      <c r="Q87" s="6"/>
      <c r="R87" s="2"/>
    </row>
    <row r="88" spans="1:19" s="1" customFormat="1" x14ac:dyDescent="0.25">
      <c r="B88" s="1" t="s">
        <v>32</v>
      </c>
      <c r="E88" s="6">
        <f>(E87/E86)*100</f>
        <v>10.034577996049132</v>
      </c>
      <c r="F88" s="6">
        <f t="shared" ref="F88:G88" si="48">(F87/F86)*100</f>
        <v>9.6358833223117024</v>
      </c>
      <c r="G88" s="6">
        <f t="shared" si="48"/>
        <v>11.493201217428926</v>
      </c>
      <c r="H88" s="4"/>
      <c r="I88" s="6"/>
      <c r="J88" s="8"/>
      <c r="K88" s="4"/>
      <c r="L88" s="5"/>
      <c r="M88" s="6"/>
      <c r="N88" s="5"/>
      <c r="O88" s="6"/>
      <c r="P88" s="5"/>
      <c r="Q88" s="6"/>
      <c r="R88" s="2"/>
    </row>
    <row r="89" spans="1:19" s="1" customFormat="1" x14ac:dyDescent="0.25">
      <c r="B89" s="1" t="s">
        <v>11</v>
      </c>
      <c r="E89" s="2">
        <v>5157</v>
      </c>
      <c r="F89" s="2">
        <v>3411</v>
      </c>
      <c r="G89" s="2">
        <v>1746</v>
      </c>
      <c r="I89" s="9">
        <f t="shared" si="42"/>
        <v>33.856893542757419</v>
      </c>
      <c r="J89" s="8"/>
      <c r="L89" s="2">
        <v>347</v>
      </c>
      <c r="M89" s="9">
        <f t="shared" si="43"/>
        <v>19.873997709049256</v>
      </c>
      <c r="N89" s="2">
        <v>30</v>
      </c>
      <c r="O89" s="9">
        <f t="shared" si="44"/>
        <v>1.7182130584192441</v>
      </c>
      <c r="P89" s="2">
        <v>1</v>
      </c>
      <c r="Q89" s="9">
        <f t="shared" si="45"/>
        <v>5.7273768613974804E-2</v>
      </c>
      <c r="R89" s="2"/>
    </row>
    <row r="90" spans="1:19" s="1" customFormat="1" x14ac:dyDescent="0.25">
      <c r="B90" s="1" t="s">
        <v>12</v>
      </c>
      <c r="E90" s="2"/>
      <c r="F90" s="2"/>
      <c r="G90" s="2">
        <v>1525</v>
      </c>
      <c r="I90" s="9"/>
      <c r="J90" s="8"/>
      <c r="L90" s="2">
        <v>290</v>
      </c>
      <c r="M90" s="9">
        <f t="shared" si="43"/>
        <v>19.016393442622949</v>
      </c>
      <c r="N90" s="2">
        <v>22</v>
      </c>
      <c r="O90" s="9">
        <f t="shared" si="44"/>
        <v>1.4426229508196722</v>
      </c>
      <c r="P90" s="2">
        <v>0</v>
      </c>
      <c r="Q90" s="9">
        <f t="shared" si="45"/>
        <v>0</v>
      </c>
      <c r="R90" s="2"/>
    </row>
    <row r="91" spans="1:19" x14ac:dyDescent="0.25">
      <c r="J91" s="7"/>
      <c r="L91" s="5"/>
      <c r="N91" s="5"/>
      <c r="P91" s="5"/>
      <c r="R91" s="5"/>
    </row>
    <row r="92" spans="1:19" x14ac:dyDescent="0.25">
      <c r="A92" s="4" t="s">
        <v>25</v>
      </c>
      <c r="B92" s="3">
        <v>1</v>
      </c>
      <c r="C92" s="3">
        <v>1</v>
      </c>
      <c r="E92" s="5">
        <v>2029</v>
      </c>
      <c r="F92" s="5">
        <v>820</v>
      </c>
      <c r="G92" s="5">
        <v>1209</v>
      </c>
      <c r="I92" s="6">
        <f>(G92/E92)*100</f>
        <v>59.586002957121728</v>
      </c>
      <c r="J92" s="7">
        <v>87.18172950792102</v>
      </c>
      <c r="L92" s="5">
        <v>688</v>
      </c>
      <c r="M92" s="6">
        <f t="shared" ref="M92:M102" si="49">(L92/G92)*100</f>
        <v>56.906534325889169</v>
      </c>
      <c r="N92" s="5">
        <v>130</v>
      </c>
      <c r="O92" s="6">
        <f t="shared" ref="O92:O102" si="50">(N92/G92)*100</f>
        <v>10.75268817204301</v>
      </c>
      <c r="P92" s="5">
        <v>8</v>
      </c>
      <c r="Q92" s="6">
        <f t="shared" ref="Q92:Q102" si="51">(P92/G92)*100</f>
        <v>0.66170388751033915</v>
      </c>
      <c r="R92" s="5"/>
    </row>
    <row r="93" spans="1:19" x14ac:dyDescent="0.25">
      <c r="A93" s="4" t="s">
        <v>25</v>
      </c>
      <c r="B93" s="4">
        <v>1</v>
      </c>
      <c r="C93" s="4">
        <v>2</v>
      </c>
      <c r="E93" s="5">
        <v>2077</v>
      </c>
      <c r="F93" s="5">
        <v>838</v>
      </c>
      <c r="G93" s="5">
        <v>1239</v>
      </c>
      <c r="I93" s="6">
        <f>(G93/E93)*100</f>
        <v>59.653346172363989</v>
      </c>
      <c r="J93" s="7">
        <v>87.346319918257038</v>
      </c>
      <c r="L93" s="5">
        <v>695</v>
      </c>
      <c r="M93" s="6">
        <f t="shared" si="49"/>
        <v>56.093623890234056</v>
      </c>
      <c r="N93" s="5">
        <v>132</v>
      </c>
      <c r="O93" s="6">
        <f t="shared" si="50"/>
        <v>10.653753026634384</v>
      </c>
      <c r="P93" s="5">
        <v>11</v>
      </c>
      <c r="Q93" s="6">
        <f t="shared" si="51"/>
        <v>0.88781275221953193</v>
      </c>
      <c r="R93" s="5"/>
    </row>
    <row r="94" spans="1:19" x14ac:dyDescent="0.25">
      <c r="A94" s="4" t="s">
        <v>25</v>
      </c>
      <c r="B94" s="4">
        <v>2</v>
      </c>
      <c r="C94" s="4">
        <v>1</v>
      </c>
      <c r="E94" s="5">
        <v>3272</v>
      </c>
      <c r="F94" s="5">
        <v>2095</v>
      </c>
      <c r="G94" s="5">
        <v>1177</v>
      </c>
      <c r="I94" s="6">
        <f>(G94/E94)*100</f>
        <v>35.971882640586799</v>
      </c>
      <c r="J94" s="7">
        <v>52.392877017250974</v>
      </c>
      <c r="L94" s="5">
        <v>648</v>
      </c>
      <c r="M94" s="6">
        <f t="shared" si="49"/>
        <v>55.055225148683093</v>
      </c>
      <c r="N94" s="5">
        <v>133</v>
      </c>
      <c r="O94" s="6">
        <f t="shared" si="50"/>
        <v>11.299915038232795</v>
      </c>
      <c r="P94" s="5">
        <v>12</v>
      </c>
      <c r="Q94" s="6">
        <f t="shared" si="51"/>
        <v>1.0195412064570943</v>
      </c>
      <c r="R94" s="5"/>
    </row>
    <row r="95" spans="1:19" x14ac:dyDescent="0.25">
      <c r="A95" s="4" t="s">
        <v>25</v>
      </c>
      <c r="B95" s="4">
        <v>2</v>
      </c>
      <c r="C95" s="4">
        <v>2</v>
      </c>
      <c r="E95" s="5">
        <v>3245</v>
      </c>
      <c r="F95" s="5">
        <v>2096</v>
      </c>
      <c r="G95" s="5">
        <v>1149</v>
      </c>
      <c r="I95" s="6">
        <f>(G95/E95)*100</f>
        <v>35.408320493066256</v>
      </c>
      <c r="J95" s="7">
        <v>54.777384577401037</v>
      </c>
      <c r="L95" s="5">
        <v>637</v>
      </c>
      <c r="M95" s="6">
        <f t="shared" si="49"/>
        <v>55.439512619669273</v>
      </c>
      <c r="N95" s="5">
        <v>132</v>
      </c>
      <c r="O95" s="6">
        <f t="shared" si="50"/>
        <v>11.488250652741515</v>
      </c>
      <c r="P95" s="5">
        <v>11</v>
      </c>
      <c r="Q95" s="6">
        <f t="shared" si="51"/>
        <v>0.9573542210617928</v>
      </c>
      <c r="R95" s="5"/>
    </row>
    <row r="96" spans="1:19" x14ac:dyDescent="0.25">
      <c r="A96" s="4" t="s">
        <v>25</v>
      </c>
      <c r="B96" s="4">
        <v>3</v>
      </c>
      <c r="C96" s="4">
        <v>1</v>
      </c>
      <c r="E96" s="5">
        <v>2679</v>
      </c>
      <c r="F96" s="5">
        <v>1425</v>
      </c>
      <c r="G96" s="5">
        <v>1254</v>
      </c>
      <c r="I96" s="6">
        <f t="shared" ref="I96:I101" si="52">(G96/E96)*100</f>
        <v>46.808510638297875</v>
      </c>
      <c r="J96" s="7">
        <v>77.439980697309679</v>
      </c>
      <c r="L96" s="5">
        <v>698</v>
      </c>
      <c r="M96" s="6">
        <f t="shared" si="49"/>
        <v>55.661881977671456</v>
      </c>
      <c r="N96" s="5">
        <v>156</v>
      </c>
      <c r="O96" s="6">
        <f t="shared" si="50"/>
        <v>12.440191387559809</v>
      </c>
      <c r="P96" s="5">
        <v>13</v>
      </c>
      <c r="Q96" s="6">
        <f t="shared" si="51"/>
        <v>1.036682615629984</v>
      </c>
      <c r="R96" s="5"/>
    </row>
    <row r="97" spans="1:18" x14ac:dyDescent="0.25">
      <c r="A97" s="4" t="s">
        <v>25</v>
      </c>
      <c r="B97" s="4">
        <v>3</v>
      </c>
      <c r="C97" s="4">
        <v>2</v>
      </c>
      <c r="E97" s="5">
        <v>2529</v>
      </c>
      <c r="F97" s="5">
        <v>1335</v>
      </c>
      <c r="G97" s="5">
        <v>1194</v>
      </c>
      <c r="I97" s="6">
        <f t="shared" si="52"/>
        <v>47.212336892052193</v>
      </c>
      <c r="J97" s="7">
        <v>78.161610093121055</v>
      </c>
      <c r="L97" s="5">
        <v>679</v>
      </c>
      <c r="M97" s="6">
        <f t="shared" si="49"/>
        <v>56.867671691792296</v>
      </c>
      <c r="N97" s="5">
        <v>144</v>
      </c>
      <c r="O97" s="6">
        <f t="shared" si="50"/>
        <v>12.060301507537687</v>
      </c>
      <c r="P97" s="5">
        <v>10</v>
      </c>
      <c r="Q97" s="6">
        <f t="shared" si="51"/>
        <v>0.83752093802345051</v>
      </c>
      <c r="R97" s="5"/>
    </row>
    <row r="98" spans="1:18" s="1" customFormat="1" x14ac:dyDescent="0.25">
      <c r="B98" s="1" t="s">
        <v>10</v>
      </c>
      <c r="E98" s="5">
        <f>AVERAGE(E92:E97)</f>
        <v>2638.5</v>
      </c>
      <c r="F98" s="5">
        <f t="shared" ref="F98:G98" si="53">AVERAGE(F92:F97)</f>
        <v>1434.8333333333333</v>
      </c>
      <c r="G98" s="5">
        <f t="shared" si="53"/>
        <v>1203.6666666666667</v>
      </c>
      <c r="H98" s="4"/>
      <c r="I98" s="6">
        <f t="shared" si="52"/>
        <v>45.619354431179332</v>
      </c>
      <c r="J98" s="8">
        <v>72.88</v>
      </c>
      <c r="K98" s="4"/>
      <c r="L98" s="5">
        <v>674</v>
      </c>
      <c r="M98" s="6">
        <f t="shared" si="49"/>
        <v>55.995569094433669</v>
      </c>
      <c r="N98" s="5">
        <v>138</v>
      </c>
      <c r="O98" s="6">
        <f t="shared" si="50"/>
        <v>11.464968152866241</v>
      </c>
      <c r="P98" s="5">
        <v>11</v>
      </c>
      <c r="Q98" s="6">
        <f t="shared" si="51"/>
        <v>0.91387427305455549</v>
      </c>
      <c r="R98" s="2"/>
    </row>
    <row r="99" spans="1:18" s="1" customFormat="1" x14ac:dyDescent="0.25">
      <c r="B99" s="1" t="s">
        <v>31</v>
      </c>
      <c r="E99" s="5">
        <f>_xlfn.STDEV.S(E92:E97)</f>
        <v>542.13789758695157</v>
      </c>
      <c r="F99" s="5">
        <f t="shared" ref="F99:G99" si="54">_xlfn.STDEV.S(F92:F97)</f>
        <v>568.72749772335328</v>
      </c>
      <c r="G99" s="5">
        <f t="shared" si="54"/>
        <v>38.995726261561877</v>
      </c>
      <c r="H99" s="4"/>
      <c r="I99" s="6"/>
      <c r="J99" s="8"/>
      <c r="K99" s="4"/>
      <c r="L99" s="5"/>
      <c r="M99" s="6"/>
      <c r="N99" s="5"/>
      <c r="O99" s="6"/>
      <c r="P99" s="5"/>
      <c r="Q99" s="6"/>
      <c r="R99" s="2"/>
    </row>
    <row r="100" spans="1:18" s="1" customFormat="1" x14ac:dyDescent="0.25">
      <c r="B100" s="1" t="s">
        <v>32</v>
      </c>
      <c r="E100" s="6">
        <f>(E99/E98)*100</f>
        <v>20.547200969753707</v>
      </c>
      <c r="F100" s="6">
        <f t="shared" ref="F100:G100" si="55">(F99/F98)*100</f>
        <v>39.637181860147749</v>
      </c>
      <c r="G100" s="6">
        <f t="shared" si="55"/>
        <v>3.2397446354108452</v>
      </c>
      <c r="H100" s="4"/>
      <c r="I100" s="6"/>
      <c r="J100" s="8"/>
      <c r="K100" s="4"/>
      <c r="L100" s="5"/>
      <c r="M100" s="6"/>
      <c r="N100" s="5"/>
      <c r="O100" s="6"/>
      <c r="P100" s="5"/>
      <c r="Q100" s="6"/>
      <c r="R100" s="2"/>
    </row>
    <row r="101" spans="1:18" s="1" customFormat="1" x14ac:dyDescent="0.25">
      <c r="B101" s="1" t="s">
        <v>11</v>
      </c>
      <c r="E101" s="2">
        <v>3773</v>
      </c>
      <c r="F101" s="2">
        <v>2269</v>
      </c>
      <c r="G101" s="2">
        <v>1504</v>
      </c>
      <c r="I101" s="9">
        <f t="shared" si="52"/>
        <v>39.862178637688842</v>
      </c>
      <c r="J101" s="8"/>
      <c r="L101" s="2">
        <v>831</v>
      </c>
      <c r="M101" s="9">
        <f t="shared" si="49"/>
        <v>55.25265957446809</v>
      </c>
      <c r="N101" s="2">
        <v>173</v>
      </c>
      <c r="O101" s="9">
        <f t="shared" si="50"/>
        <v>11.502659574468085</v>
      </c>
      <c r="P101" s="2">
        <v>19</v>
      </c>
      <c r="Q101" s="9">
        <f t="shared" si="51"/>
        <v>1.2632978723404253</v>
      </c>
      <c r="R101" s="2"/>
    </row>
    <row r="102" spans="1:18" s="1" customFormat="1" x14ac:dyDescent="0.25">
      <c r="B102" s="1" t="s">
        <v>12</v>
      </c>
      <c r="E102" s="2"/>
      <c r="F102" s="2"/>
      <c r="G102" s="2">
        <v>1307</v>
      </c>
      <c r="I102" s="9"/>
      <c r="J102" s="8"/>
      <c r="L102" s="2">
        <v>719</v>
      </c>
      <c r="M102" s="9">
        <f t="shared" si="49"/>
        <v>55.011476664116302</v>
      </c>
      <c r="N102" s="2">
        <v>131</v>
      </c>
      <c r="O102" s="9">
        <f t="shared" si="50"/>
        <v>10.022953328232594</v>
      </c>
      <c r="P102" s="2">
        <v>13</v>
      </c>
      <c r="Q102" s="9">
        <f t="shared" si="51"/>
        <v>0.99464422341239478</v>
      </c>
      <c r="R102" s="2"/>
    </row>
    <row r="103" spans="1:18" s="1" customFormat="1" x14ac:dyDescent="0.25">
      <c r="E103" s="2"/>
      <c r="F103" s="2"/>
      <c r="G103" s="2"/>
      <c r="I103" s="9"/>
      <c r="J103" s="8"/>
      <c r="L103" s="2"/>
      <c r="M103" s="9"/>
      <c r="N103" s="2"/>
      <c r="O103" s="9"/>
      <c r="P103" s="2"/>
      <c r="Q103" s="9"/>
      <c r="R103" s="2"/>
    </row>
    <row r="104" spans="1:18" x14ac:dyDescent="0.25">
      <c r="A104" s="4" t="s">
        <v>27</v>
      </c>
      <c r="B104" s="3">
        <v>1</v>
      </c>
      <c r="C104" s="3">
        <v>1</v>
      </c>
      <c r="E104" s="5">
        <v>13423</v>
      </c>
      <c r="F104" s="5">
        <v>12333</v>
      </c>
      <c r="G104" s="5">
        <v>1090</v>
      </c>
      <c r="I104" s="6">
        <f t="shared" ref="I104:I113" si="56">(G104/E104)*100</f>
        <v>8.1203903747299417</v>
      </c>
      <c r="J104" s="7">
        <v>7.5634392707563434</v>
      </c>
      <c r="L104" s="5">
        <v>134</v>
      </c>
      <c r="M104" s="6">
        <f t="shared" ref="M104:M114" si="57">(L104/G104)*100</f>
        <v>12.293577981651376</v>
      </c>
      <c r="N104" s="5">
        <v>29</v>
      </c>
      <c r="O104" s="6">
        <f t="shared" ref="O104:O114" si="58">(N104/G104)*100</f>
        <v>2.6605504587155964</v>
      </c>
      <c r="P104" s="5">
        <v>9</v>
      </c>
      <c r="Q104" s="6">
        <f t="shared" ref="Q104:Q114" si="59">(P104/G104)*100</f>
        <v>0.82568807339449546</v>
      </c>
      <c r="R104" s="5"/>
    </row>
    <row r="105" spans="1:18" x14ac:dyDescent="0.25">
      <c r="A105" s="4" t="s">
        <v>27</v>
      </c>
      <c r="B105" s="4">
        <v>1</v>
      </c>
      <c r="C105" s="4">
        <v>2</v>
      </c>
      <c r="E105" s="5">
        <v>13089</v>
      </c>
      <c r="F105" s="5">
        <v>12001</v>
      </c>
      <c r="G105" s="5">
        <v>1088</v>
      </c>
      <c r="I105" s="6">
        <f t="shared" si="56"/>
        <v>8.3123233249293307</v>
      </c>
      <c r="J105" s="7">
        <v>7.2773804055384206</v>
      </c>
      <c r="L105" s="5">
        <v>128</v>
      </c>
      <c r="M105" s="6">
        <f t="shared" si="57"/>
        <v>11.76470588235294</v>
      </c>
      <c r="N105" s="5">
        <v>28</v>
      </c>
      <c r="O105" s="6">
        <f t="shared" si="58"/>
        <v>2.5735294117647056</v>
      </c>
      <c r="P105" s="5">
        <v>8</v>
      </c>
      <c r="Q105" s="6">
        <f t="shared" si="59"/>
        <v>0.73529411764705876</v>
      </c>
      <c r="R105" s="5"/>
    </row>
    <row r="106" spans="1:18" x14ac:dyDescent="0.25">
      <c r="A106" s="4" t="s">
        <v>27</v>
      </c>
      <c r="B106" s="4">
        <v>2</v>
      </c>
      <c r="C106" s="4">
        <v>1</v>
      </c>
      <c r="E106" s="5">
        <v>13661</v>
      </c>
      <c r="F106" s="5">
        <v>12552</v>
      </c>
      <c r="G106" s="5">
        <v>1109</v>
      </c>
      <c r="I106" s="6">
        <f t="shared" si="56"/>
        <v>8.1180001464021672</v>
      </c>
      <c r="J106" s="7">
        <v>7.5791248371522721</v>
      </c>
      <c r="L106" s="5">
        <v>135</v>
      </c>
      <c r="M106" s="6">
        <f t="shared" si="57"/>
        <v>12.173128944995492</v>
      </c>
      <c r="N106" s="5">
        <v>24</v>
      </c>
      <c r="O106" s="6">
        <f t="shared" si="58"/>
        <v>2.1641118124436431</v>
      </c>
      <c r="P106" s="5">
        <v>6</v>
      </c>
      <c r="Q106" s="6">
        <f t="shared" si="59"/>
        <v>0.54102795311091079</v>
      </c>
      <c r="R106" s="5"/>
    </row>
    <row r="107" spans="1:18" x14ac:dyDescent="0.25">
      <c r="A107" s="4" t="s">
        <v>27</v>
      </c>
      <c r="B107" s="4">
        <v>2</v>
      </c>
      <c r="C107" s="4">
        <v>2</v>
      </c>
      <c r="E107" s="5">
        <v>13357</v>
      </c>
      <c r="F107" s="5">
        <v>12281</v>
      </c>
      <c r="G107" s="5">
        <v>1076</v>
      </c>
      <c r="I107" s="6">
        <f t="shared" si="56"/>
        <v>8.0557011304933734</v>
      </c>
      <c r="J107" s="7">
        <v>7.2262543389081726</v>
      </c>
      <c r="L107" s="5">
        <v>136</v>
      </c>
      <c r="M107" s="6">
        <f t="shared" si="57"/>
        <v>12.639405204460965</v>
      </c>
      <c r="N107" s="5">
        <v>25</v>
      </c>
      <c r="O107" s="6">
        <f t="shared" si="58"/>
        <v>2.3234200743494422</v>
      </c>
      <c r="P107" s="5">
        <v>6</v>
      </c>
      <c r="Q107" s="6">
        <f t="shared" si="59"/>
        <v>0.55762081784386619</v>
      </c>
      <c r="R107" s="5"/>
    </row>
    <row r="108" spans="1:18" x14ac:dyDescent="0.25">
      <c r="A108" s="4" t="s">
        <v>27</v>
      </c>
      <c r="B108" s="4">
        <v>3</v>
      </c>
      <c r="C108" s="4">
        <v>1</v>
      </c>
      <c r="E108" s="5">
        <v>13345</v>
      </c>
      <c r="F108" s="5">
        <v>12246</v>
      </c>
      <c r="G108" s="5">
        <v>1099</v>
      </c>
      <c r="I108" s="6">
        <f t="shared" si="56"/>
        <v>8.235294117647058</v>
      </c>
      <c r="J108" s="7">
        <v>7.8442128359846404</v>
      </c>
      <c r="L108" s="5">
        <v>136</v>
      </c>
      <c r="M108" s="6">
        <f t="shared" si="57"/>
        <v>12.374886260236579</v>
      </c>
      <c r="N108" s="5">
        <v>29</v>
      </c>
      <c r="O108" s="6">
        <f t="shared" si="58"/>
        <v>2.6387625113739763</v>
      </c>
      <c r="P108" s="5">
        <v>8</v>
      </c>
      <c r="Q108" s="6">
        <f t="shared" si="59"/>
        <v>0.72793448589626941</v>
      </c>
      <c r="R108" s="5"/>
    </row>
    <row r="109" spans="1:18" x14ac:dyDescent="0.25">
      <c r="A109" s="4" t="s">
        <v>27</v>
      </c>
      <c r="B109" s="4">
        <v>3</v>
      </c>
      <c r="C109" s="4">
        <v>2</v>
      </c>
      <c r="E109" s="5">
        <v>13384</v>
      </c>
      <c r="F109" s="5">
        <v>12275</v>
      </c>
      <c r="G109" s="5">
        <v>1109</v>
      </c>
      <c r="I109" s="6">
        <f t="shared" si="56"/>
        <v>8.2860131500298859</v>
      </c>
      <c r="J109" s="7">
        <v>7.8116453682064542</v>
      </c>
      <c r="L109" s="5">
        <v>137</v>
      </c>
      <c r="M109" s="6">
        <f t="shared" si="57"/>
        <v>12.353471596032461</v>
      </c>
      <c r="N109" s="5">
        <v>24</v>
      </c>
      <c r="O109" s="6">
        <f t="shared" si="58"/>
        <v>2.1641118124436431</v>
      </c>
      <c r="P109" s="5">
        <v>6</v>
      </c>
      <c r="Q109" s="6">
        <f t="shared" si="59"/>
        <v>0.54102795311091079</v>
      </c>
      <c r="R109" s="5"/>
    </row>
    <row r="110" spans="1:18" x14ac:dyDescent="0.25">
      <c r="B110" s="1" t="s">
        <v>10</v>
      </c>
      <c r="E110" s="5">
        <f>AVERAGE(E104:E109)</f>
        <v>13376.5</v>
      </c>
      <c r="F110" s="5">
        <f t="shared" ref="F110:G110" si="60">AVERAGE(F104:F109)</f>
        <v>12281.333333333334</v>
      </c>
      <c r="G110" s="5">
        <f t="shared" si="60"/>
        <v>1095.1666666666667</v>
      </c>
      <c r="I110" s="6">
        <f t="shared" si="56"/>
        <v>8.1872437982033173</v>
      </c>
      <c r="J110" s="8">
        <v>7.55</v>
      </c>
      <c r="L110" s="5">
        <v>134</v>
      </c>
      <c r="M110" s="6">
        <f t="shared" si="57"/>
        <v>12.23558058134226</v>
      </c>
      <c r="N110" s="5">
        <v>27</v>
      </c>
      <c r="O110" s="6">
        <f t="shared" si="58"/>
        <v>2.4653781768376195</v>
      </c>
      <c r="P110" s="5">
        <v>7</v>
      </c>
      <c r="Q110" s="6">
        <f t="shared" si="59"/>
        <v>0.63917211992086442</v>
      </c>
      <c r="R110" s="5"/>
    </row>
    <row r="111" spans="1:18" x14ac:dyDescent="0.25">
      <c r="B111" s="1" t="s">
        <v>31</v>
      </c>
      <c r="E111" s="5">
        <f>_xlfn.STDEV.S(E104:E109)</f>
        <v>182.85923547909741</v>
      </c>
      <c r="F111" s="5">
        <f t="shared" ref="F111:G111" si="61">_xlfn.STDEV.S(F104:F109)</f>
        <v>176.52497462587743</v>
      </c>
      <c r="G111" s="5">
        <f t="shared" si="61"/>
        <v>12.983322635853531</v>
      </c>
      <c r="J111" s="8"/>
      <c r="L111" s="5"/>
      <c r="N111" s="5"/>
      <c r="P111" s="5"/>
      <c r="R111" s="5"/>
    </row>
    <row r="112" spans="1:18" x14ac:dyDescent="0.25">
      <c r="B112" s="1" t="s">
        <v>32</v>
      </c>
      <c r="E112" s="6">
        <f>(E111/E110)*100</f>
        <v>1.3670185435584601</v>
      </c>
      <c r="F112" s="6">
        <f t="shared" ref="F112:G112" si="62">(F111/F110)*100</f>
        <v>1.4373437299903167</v>
      </c>
      <c r="G112" s="6">
        <f t="shared" si="62"/>
        <v>1.1855111218250065</v>
      </c>
      <c r="J112" s="8"/>
      <c r="L112" s="5"/>
      <c r="N112" s="5"/>
      <c r="P112" s="5"/>
      <c r="R112" s="5"/>
    </row>
    <row r="113" spans="1:18" s="1" customFormat="1" x14ac:dyDescent="0.25">
      <c r="B113" s="1" t="s">
        <v>11</v>
      </c>
      <c r="E113" s="2">
        <v>15240</v>
      </c>
      <c r="F113" s="2">
        <v>13970</v>
      </c>
      <c r="G113" s="2">
        <v>1270</v>
      </c>
      <c r="I113" s="9">
        <f t="shared" si="56"/>
        <v>8.3333333333333321</v>
      </c>
      <c r="J113" s="8"/>
      <c r="L113" s="2">
        <v>162</v>
      </c>
      <c r="M113" s="6">
        <f t="shared" si="57"/>
        <v>12.755905511811024</v>
      </c>
      <c r="N113" s="2">
        <v>37</v>
      </c>
      <c r="O113" s="6">
        <f t="shared" si="58"/>
        <v>2.9133858267716537</v>
      </c>
      <c r="P113" s="2">
        <v>10</v>
      </c>
      <c r="Q113" s="6">
        <f t="shared" si="59"/>
        <v>0.78740157480314954</v>
      </c>
      <c r="R113" s="2"/>
    </row>
    <row r="114" spans="1:18" s="1" customFormat="1" x14ac:dyDescent="0.25">
      <c r="B114" s="1" t="s">
        <v>12</v>
      </c>
      <c r="E114" s="2"/>
      <c r="F114" s="2"/>
      <c r="G114" s="2">
        <v>1060</v>
      </c>
      <c r="I114" s="9"/>
      <c r="J114" s="8"/>
      <c r="L114" s="2">
        <v>130</v>
      </c>
      <c r="M114" s="6">
        <f t="shared" si="57"/>
        <v>12.264150943396226</v>
      </c>
      <c r="N114" s="2">
        <v>19</v>
      </c>
      <c r="O114" s="6">
        <f t="shared" si="58"/>
        <v>1.7924528301886793</v>
      </c>
      <c r="P114" s="2">
        <v>5</v>
      </c>
      <c r="Q114" s="6">
        <f t="shared" si="59"/>
        <v>0.47169811320754718</v>
      </c>
      <c r="R114" s="2"/>
    </row>
    <row r="115" spans="1:18" s="1" customFormat="1" x14ac:dyDescent="0.25">
      <c r="E115" s="2"/>
      <c r="F115" s="2"/>
      <c r="G115" s="2"/>
      <c r="I115" s="9"/>
      <c r="J115" s="8"/>
      <c r="L115" s="2"/>
      <c r="M115" s="6"/>
      <c r="N115" s="2"/>
      <c r="O115" s="6"/>
      <c r="P115" s="2"/>
      <c r="Q115" s="6"/>
      <c r="R115" s="2"/>
    </row>
    <row r="116" spans="1:18" x14ac:dyDescent="0.25">
      <c r="A116" s="4" t="s">
        <v>26</v>
      </c>
      <c r="B116" s="3">
        <v>1</v>
      </c>
      <c r="C116" s="3">
        <v>1</v>
      </c>
      <c r="E116" s="5">
        <f t="shared" ref="E116:E121" si="63">F116+G116</f>
        <v>1361</v>
      </c>
      <c r="F116" s="5">
        <v>596</v>
      </c>
      <c r="G116" s="5">
        <v>765</v>
      </c>
      <c r="I116" s="6">
        <f t="shared" ref="I116:I122" si="64">(G116/E116)*100</f>
        <v>56.208670095518002</v>
      </c>
      <c r="J116" s="7">
        <v>84.29735234215886</v>
      </c>
      <c r="L116" s="5">
        <v>400</v>
      </c>
      <c r="M116" s="6">
        <f>(L116/G116)*100</f>
        <v>52.287581699346411</v>
      </c>
      <c r="N116" s="5">
        <v>107</v>
      </c>
      <c r="O116" s="6">
        <f>(N116/G116)*100</f>
        <v>13.986928104575163</v>
      </c>
      <c r="P116" s="5">
        <v>7</v>
      </c>
      <c r="Q116" s="6">
        <f>(P116/G116)*100</f>
        <v>0.91503267973856217</v>
      </c>
      <c r="R116" s="5"/>
    </row>
    <row r="117" spans="1:18" x14ac:dyDescent="0.25">
      <c r="A117" s="4" t="s">
        <v>26</v>
      </c>
      <c r="B117" s="4">
        <v>1</v>
      </c>
      <c r="C117" s="4">
        <v>2</v>
      </c>
      <c r="E117" s="5">
        <f t="shared" si="63"/>
        <v>1378</v>
      </c>
      <c r="F117" s="5">
        <v>599</v>
      </c>
      <c r="G117" s="5">
        <v>779</v>
      </c>
      <c r="I117" s="6">
        <f t="shared" si="64"/>
        <v>56.531204644412192</v>
      </c>
      <c r="J117" s="7">
        <v>86.275759507117058</v>
      </c>
      <c r="L117" s="5">
        <v>410</v>
      </c>
      <c r="M117" s="6">
        <f t="shared" ref="M117:M126" si="65">(L117/G117)*100</f>
        <v>52.631578947368418</v>
      </c>
      <c r="N117" s="5">
        <v>113</v>
      </c>
      <c r="O117" s="6">
        <f t="shared" ref="O117:O126" si="66">(N117/G117)*100</f>
        <v>14.505776636713735</v>
      </c>
      <c r="P117" s="5">
        <v>9</v>
      </c>
      <c r="Q117" s="6">
        <f t="shared" ref="Q117:Q126" si="67">(P117/G117)*100</f>
        <v>1.1553273427471118</v>
      </c>
      <c r="R117" s="5"/>
    </row>
    <row r="118" spans="1:18" x14ac:dyDescent="0.25">
      <c r="A118" s="4" t="s">
        <v>26</v>
      </c>
      <c r="B118" s="4">
        <v>2</v>
      </c>
      <c r="C118" s="4">
        <v>1</v>
      </c>
      <c r="E118" s="5">
        <f t="shared" si="63"/>
        <v>1758</v>
      </c>
      <c r="F118" s="5">
        <v>923</v>
      </c>
      <c r="G118" s="5">
        <v>835</v>
      </c>
      <c r="I118" s="6">
        <f t="shared" si="64"/>
        <v>47.497155858930604</v>
      </c>
      <c r="J118" s="7">
        <v>73.52395098403268</v>
      </c>
      <c r="L118" s="5">
        <v>424</v>
      </c>
      <c r="M118" s="6">
        <f t="shared" si="65"/>
        <v>50.778443113772454</v>
      </c>
      <c r="N118" s="5">
        <v>113</v>
      </c>
      <c r="O118" s="6">
        <f t="shared" si="66"/>
        <v>13.532934131736527</v>
      </c>
      <c r="P118" s="5">
        <v>11</v>
      </c>
      <c r="Q118" s="6">
        <f t="shared" si="67"/>
        <v>1.3173652694610778</v>
      </c>
      <c r="R118" s="5"/>
    </row>
    <row r="119" spans="1:18" x14ac:dyDescent="0.25">
      <c r="A119" s="4" t="s">
        <v>26</v>
      </c>
      <c r="B119" s="4">
        <v>2</v>
      </c>
      <c r="C119" s="4">
        <v>2</v>
      </c>
      <c r="E119" s="5">
        <f t="shared" si="63"/>
        <v>1746</v>
      </c>
      <c r="F119" s="5">
        <v>915</v>
      </c>
      <c r="G119" s="5">
        <v>831</v>
      </c>
      <c r="I119" s="6">
        <f t="shared" si="64"/>
        <v>47.594501718213053</v>
      </c>
      <c r="J119" s="7">
        <v>76.943699731903479</v>
      </c>
      <c r="L119" s="5">
        <v>428</v>
      </c>
      <c r="M119" s="6">
        <f t="shared" si="65"/>
        <v>51.50421179302046</v>
      </c>
      <c r="N119" s="5">
        <v>116</v>
      </c>
      <c r="O119" s="6">
        <f t="shared" si="66"/>
        <v>13.959085439229844</v>
      </c>
      <c r="P119" s="5">
        <v>11</v>
      </c>
      <c r="Q119" s="6">
        <f t="shared" si="67"/>
        <v>1.3237063778580023</v>
      </c>
      <c r="R119" s="5"/>
    </row>
    <row r="120" spans="1:18" x14ac:dyDescent="0.25">
      <c r="A120" s="4" t="s">
        <v>26</v>
      </c>
      <c r="B120" s="4">
        <v>3</v>
      </c>
      <c r="C120" s="4">
        <v>1</v>
      </c>
      <c r="E120" s="5">
        <f t="shared" si="63"/>
        <v>1703</v>
      </c>
      <c r="F120" s="5">
        <v>813</v>
      </c>
      <c r="G120" s="5">
        <v>890</v>
      </c>
      <c r="I120" s="6">
        <f t="shared" si="64"/>
        <v>52.260716382853786</v>
      </c>
      <c r="J120" s="7">
        <v>80.149177826750289</v>
      </c>
      <c r="L120" s="5">
        <v>458</v>
      </c>
      <c r="M120" s="6">
        <f t="shared" si="65"/>
        <v>51.460674157303366</v>
      </c>
      <c r="N120" s="5">
        <v>131</v>
      </c>
      <c r="O120" s="6">
        <f t="shared" si="66"/>
        <v>14.719101123595504</v>
      </c>
      <c r="P120" s="5">
        <v>11</v>
      </c>
      <c r="Q120" s="6">
        <f t="shared" si="67"/>
        <v>1.2359550561797752</v>
      </c>
      <c r="R120" s="5"/>
    </row>
    <row r="121" spans="1:18" x14ac:dyDescent="0.25">
      <c r="A121" s="4" t="s">
        <v>26</v>
      </c>
      <c r="B121" s="4">
        <v>3</v>
      </c>
      <c r="C121" s="4">
        <v>2</v>
      </c>
      <c r="E121" s="5">
        <f t="shared" si="63"/>
        <v>1611</v>
      </c>
      <c r="F121" s="5">
        <v>785</v>
      </c>
      <c r="G121" s="5">
        <v>826</v>
      </c>
      <c r="I121" s="6">
        <f t="shared" si="64"/>
        <v>51.272501551831162</v>
      </c>
      <c r="J121" s="7">
        <v>81.584197924980046</v>
      </c>
      <c r="L121" s="5">
        <v>432</v>
      </c>
      <c r="M121" s="6">
        <f t="shared" si="65"/>
        <v>52.300242130750604</v>
      </c>
      <c r="N121" s="5">
        <v>123</v>
      </c>
      <c r="O121" s="6">
        <f t="shared" si="66"/>
        <v>14.891041162227603</v>
      </c>
      <c r="P121" s="5">
        <v>12</v>
      </c>
      <c r="Q121" s="6">
        <f t="shared" si="67"/>
        <v>1.4527845036319613</v>
      </c>
      <c r="R121" s="5"/>
    </row>
    <row r="122" spans="1:18" s="1" customFormat="1" x14ac:dyDescent="0.25">
      <c r="B122" s="1" t="s">
        <v>10</v>
      </c>
      <c r="C122" s="4"/>
      <c r="E122" s="5">
        <f>AVERAGE(E116:E121)</f>
        <v>1592.8333333333333</v>
      </c>
      <c r="F122" s="5">
        <f t="shared" ref="F122:G122" si="68">AVERAGE(F116:F121)</f>
        <v>771.83333333333337</v>
      </c>
      <c r="G122" s="5">
        <f t="shared" si="68"/>
        <v>821</v>
      </c>
      <c r="H122" s="4"/>
      <c r="I122" s="6">
        <f t="shared" si="64"/>
        <v>51.543371350842314</v>
      </c>
      <c r="J122" s="8">
        <v>80.459999999999994</v>
      </c>
      <c r="K122" s="4"/>
      <c r="L122" s="5">
        <v>425</v>
      </c>
      <c r="M122" s="6">
        <f t="shared" si="65"/>
        <v>51.766138855054812</v>
      </c>
      <c r="N122" s="5">
        <v>117</v>
      </c>
      <c r="O122" s="6">
        <f t="shared" si="66"/>
        <v>14.250913520097441</v>
      </c>
      <c r="P122" s="5">
        <v>10</v>
      </c>
      <c r="Q122" s="6">
        <f t="shared" si="67"/>
        <v>1.2180267965895248</v>
      </c>
      <c r="R122" s="2"/>
    </row>
    <row r="123" spans="1:18" s="1" customFormat="1" x14ac:dyDescent="0.25">
      <c r="B123" s="1" t="s">
        <v>31</v>
      </c>
      <c r="C123" s="4"/>
      <c r="E123" s="5">
        <f>_xlfn.STDEV.S(E116:E121)</f>
        <v>180.61386067150769</v>
      </c>
      <c r="F123" s="5">
        <f t="shared" ref="F123:G123" si="69">_xlfn.STDEV.S(F116:F121)</f>
        <v>145.60551729473266</v>
      </c>
      <c r="G123" s="5">
        <f t="shared" si="69"/>
        <v>44.681092197930887</v>
      </c>
      <c r="H123" s="4"/>
      <c r="I123" s="6"/>
      <c r="J123" s="8"/>
      <c r="K123" s="4"/>
      <c r="L123" s="5"/>
      <c r="M123" s="6"/>
      <c r="N123" s="5"/>
      <c r="O123" s="6"/>
      <c r="P123" s="5"/>
      <c r="Q123" s="6"/>
      <c r="R123" s="2"/>
    </row>
    <row r="124" spans="1:18" s="1" customFormat="1" x14ac:dyDescent="0.25">
      <c r="B124" s="1" t="s">
        <v>32</v>
      </c>
      <c r="C124" s="4"/>
      <c r="E124" s="6">
        <f>(E123/E122)*100</f>
        <v>11.339156262729373</v>
      </c>
      <c r="F124" s="6">
        <f t="shared" ref="F124:G124" si="70">(F123/F122)*100</f>
        <v>18.864891033651389</v>
      </c>
      <c r="G124" s="6">
        <f t="shared" si="70"/>
        <v>5.4422767597966981</v>
      </c>
      <c r="H124" s="4"/>
      <c r="I124" s="6"/>
      <c r="J124" s="8"/>
      <c r="K124" s="4"/>
      <c r="L124" s="5"/>
      <c r="M124" s="6"/>
      <c r="N124" s="5"/>
      <c r="O124" s="6"/>
      <c r="P124" s="5"/>
      <c r="Q124" s="6"/>
      <c r="R124" s="2"/>
    </row>
    <row r="125" spans="1:18" s="1" customFormat="1" x14ac:dyDescent="0.25">
      <c r="B125" s="1" t="s">
        <v>11</v>
      </c>
      <c r="E125" s="2">
        <f>F125+G125</f>
        <v>2056</v>
      </c>
      <c r="F125" s="2">
        <v>1012</v>
      </c>
      <c r="G125" s="2">
        <v>1044</v>
      </c>
      <c r="I125" s="9">
        <f>(G125/E125)*100</f>
        <v>50.778210116731515</v>
      </c>
      <c r="J125" s="8"/>
      <c r="L125" s="2">
        <v>534</v>
      </c>
      <c r="M125" s="9">
        <f t="shared" si="65"/>
        <v>51.149425287356323</v>
      </c>
      <c r="N125" s="2">
        <v>158</v>
      </c>
      <c r="O125" s="9">
        <f t="shared" si="66"/>
        <v>15.134099616858238</v>
      </c>
      <c r="P125" s="2">
        <v>16</v>
      </c>
      <c r="Q125" s="9">
        <f t="shared" si="67"/>
        <v>1.5325670498084289</v>
      </c>
      <c r="R125" s="2"/>
    </row>
    <row r="126" spans="1:18" s="1" customFormat="1" x14ac:dyDescent="0.25">
      <c r="B126" s="1" t="s">
        <v>12</v>
      </c>
      <c r="E126" s="2"/>
      <c r="F126" s="2"/>
      <c r="G126" s="2">
        <v>889</v>
      </c>
      <c r="I126" s="9"/>
      <c r="J126" s="8"/>
      <c r="L126" s="2">
        <v>453</v>
      </c>
      <c r="M126" s="9">
        <f t="shared" si="65"/>
        <v>50.956130483689542</v>
      </c>
      <c r="N126" s="2">
        <v>112</v>
      </c>
      <c r="O126" s="9">
        <f t="shared" si="66"/>
        <v>12.598425196850393</v>
      </c>
      <c r="P126" s="2">
        <v>7</v>
      </c>
      <c r="Q126" s="9">
        <f t="shared" si="67"/>
        <v>0.78740157480314954</v>
      </c>
      <c r="R126" s="2"/>
    </row>
    <row r="128" spans="1:18" x14ac:dyDescent="0.25">
      <c r="A128" s="4" t="s">
        <v>29</v>
      </c>
      <c r="B128" s="3">
        <v>1</v>
      </c>
      <c r="C128" s="3">
        <v>1</v>
      </c>
      <c r="E128" s="5">
        <v>14237</v>
      </c>
      <c r="F128" s="5">
        <v>13345</v>
      </c>
      <c r="G128" s="5">
        <v>892</v>
      </c>
      <c r="I128" s="6">
        <f t="shared" ref="I128:I137" si="71">(G128/E128)*100</f>
        <v>6.2653648942895268</v>
      </c>
      <c r="J128" s="7">
        <v>6.2054859563899338</v>
      </c>
      <c r="L128" s="5">
        <v>156</v>
      </c>
      <c r="M128" s="6">
        <f t="shared" ref="M128:M138" si="72">(L128/G128)*100</f>
        <v>17.488789237668161</v>
      </c>
      <c r="N128" s="5">
        <v>32</v>
      </c>
      <c r="O128" s="6">
        <f t="shared" ref="O128:O138" si="73">(N128/G128)*100</f>
        <v>3.5874439461883409</v>
      </c>
      <c r="P128" s="5">
        <v>7</v>
      </c>
      <c r="Q128" s="6">
        <f t="shared" ref="Q128:Q138" si="74">(P128/G128)*100</f>
        <v>0.7847533632286996</v>
      </c>
      <c r="R128" s="5"/>
    </row>
    <row r="129" spans="1:18" x14ac:dyDescent="0.25">
      <c r="A129" s="4" t="s">
        <v>29</v>
      </c>
      <c r="B129" s="4">
        <v>1</v>
      </c>
      <c r="C129" s="4">
        <v>2</v>
      </c>
      <c r="E129" s="5">
        <v>14302</v>
      </c>
      <c r="F129" s="5">
        <v>13403</v>
      </c>
      <c r="G129" s="5">
        <v>899</v>
      </c>
      <c r="I129" s="6">
        <f t="shared" si="71"/>
        <v>6.2858341490700607</v>
      </c>
      <c r="J129" s="7">
        <v>6.719276739197058</v>
      </c>
      <c r="L129" s="5">
        <v>155</v>
      </c>
      <c r="M129" s="6">
        <f t="shared" si="72"/>
        <v>17.241379310344829</v>
      </c>
      <c r="N129" s="5">
        <v>35</v>
      </c>
      <c r="O129" s="6">
        <f t="shared" si="73"/>
        <v>3.8932146829810903</v>
      </c>
      <c r="P129" s="5">
        <v>5</v>
      </c>
      <c r="Q129" s="6">
        <f t="shared" si="74"/>
        <v>0.55617352614015569</v>
      </c>
      <c r="R129" s="5"/>
    </row>
    <row r="130" spans="1:18" x14ac:dyDescent="0.25">
      <c r="A130" s="4" t="s">
        <v>29</v>
      </c>
      <c r="B130" s="4">
        <v>2</v>
      </c>
      <c r="C130" s="4">
        <v>1</v>
      </c>
      <c r="E130" s="5">
        <v>14469</v>
      </c>
      <c r="F130" s="5">
        <v>13579</v>
      </c>
      <c r="G130" s="5">
        <v>890</v>
      </c>
      <c r="I130" s="6">
        <f t="shared" si="71"/>
        <v>6.1510816227797358</v>
      </c>
      <c r="J130" s="7">
        <v>4.8716150789675785</v>
      </c>
      <c r="L130" s="5">
        <v>157</v>
      </c>
      <c r="M130" s="6">
        <f t="shared" si="72"/>
        <v>17.640449438202246</v>
      </c>
      <c r="N130" s="5">
        <v>33</v>
      </c>
      <c r="O130" s="6">
        <f t="shared" si="73"/>
        <v>3.707865168539326</v>
      </c>
      <c r="P130" s="5">
        <v>6</v>
      </c>
      <c r="Q130" s="6">
        <f t="shared" si="74"/>
        <v>0.6741573033707865</v>
      </c>
      <c r="R130" s="5"/>
    </row>
    <row r="131" spans="1:18" x14ac:dyDescent="0.25">
      <c r="A131" s="4" t="s">
        <v>29</v>
      </c>
      <c r="B131" s="4">
        <v>2</v>
      </c>
      <c r="C131" s="4">
        <v>2</v>
      </c>
      <c r="E131" s="5">
        <v>14472</v>
      </c>
      <c r="F131" s="5">
        <v>13574</v>
      </c>
      <c r="G131" s="5">
        <v>898</v>
      </c>
      <c r="I131" s="6">
        <f t="shared" si="71"/>
        <v>6.2050856826976233</v>
      </c>
      <c r="J131" s="7">
        <v>4.8012756156617256</v>
      </c>
      <c r="L131" s="5">
        <v>163</v>
      </c>
      <c r="M131" s="6">
        <f t="shared" si="72"/>
        <v>18.151447661469934</v>
      </c>
      <c r="N131" s="5">
        <v>29</v>
      </c>
      <c r="O131" s="6">
        <f t="shared" si="73"/>
        <v>3.229398663697105</v>
      </c>
      <c r="P131" s="5">
        <v>8</v>
      </c>
      <c r="Q131" s="6">
        <f t="shared" si="74"/>
        <v>0.89086859688195985</v>
      </c>
      <c r="R131" s="5"/>
    </row>
    <row r="132" spans="1:18" x14ac:dyDescent="0.25">
      <c r="A132" s="4" t="s">
        <v>29</v>
      </c>
      <c r="B132" s="4">
        <v>3</v>
      </c>
      <c r="C132" s="4">
        <v>1</v>
      </c>
      <c r="E132" s="5">
        <v>14125</v>
      </c>
      <c r="F132" s="5">
        <v>13240</v>
      </c>
      <c r="G132" s="5">
        <v>885</v>
      </c>
      <c r="I132" s="6">
        <f t="shared" si="71"/>
        <v>6.2654867256637177</v>
      </c>
      <c r="J132" s="7">
        <v>5.6089851368619277</v>
      </c>
      <c r="L132" s="5">
        <v>159</v>
      </c>
      <c r="M132" s="6">
        <f t="shared" si="72"/>
        <v>17.966101694915253</v>
      </c>
      <c r="N132" s="5">
        <v>39</v>
      </c>
      <c r="O132" s="6">
        <f t="shared" si="73"/>
        <v>4.406779661016949</v>
      </c>
      <c r="P132" s="5">
        <v>8</v>
      </c>
      <c r="Q132" s="6">
        <f t="shared" si="74"/>
        <v>0.903954802259887</v>
      </c>
      <c r="R132" s="5"/>
    </row>
    <row r="133" spans="1:18" x14ac:dyDescent="0.25">
      <c r="A133" s="4" t="s">
        <v>29</v>
      </c>
      <c r="B133" s="4">
        <v>3</v>
      </c>
      <c r="C133" s="4">
        <v>2</v>
      </c>
      <c r="E133" s="5">
        <v>13887</v>
      </c>
      <c r="F133" s="5">
        <v>13014</v>
      </c>
      <c r="G133" s="5">
        <v>873</v>
      </c>
      <c r="I133" s="6">
        <f t="shared" si="71"/>
        <v>6.2864549578742714</v>
      </c>
      <c r="J133" s="7">
        <v>5.5867204671456223</v>
      </c>
      <c r="L133" s="5">
        <v>151</v>
      </c>
      <c r="M133" s="6">
        <f t="shared" si="72"/>
        <v>17.296678121420388</v>
      </c>
      <c r="N133" s="5">
        <v>38</v>
      </c>
      <c r="O133" s="6">
        <f t="shared" si="73"/>
        <v>4.3528064146620844</v>
      </c>
      <c r="P133" s="5">
        <v>5</v>
      </c>
      <c r="Q133" s="6">
        <f t="shared" si="74"/>
        <v>0.57273768613974796</v>
      </c>
      <c r="R133" s="5"/>
    </row>
    <row r="134" spans="1:18" s="1" customFormat="1" x14ac:dyDescent="0.25">
      <c r="B134" s="1" t="s">
        <v>10</v>
      </c>
      <c r="E134" s="5">
        <f>AVERAGE(E128:E133)</f>
        <v>14248.666666666666</v>
      </c>
      <c r="F134" s="5">
        <f t="shared" ref="F134:G134" si="75">AVERAGE(F128:F133)</f>
        <v>13359.166666666666</v>
      </c>
      <c r="G134" s="5">
        <f t="shared" si="75"/>
        <v>889.5</v>
      </c>
      <c r="H134" s="4"/>
      <c r="I134" s="6">
        <f t="shared" si="71"/>
        <v>6.2426893744443923</v>
      </c>
      <c r="J134" s="8">
        <v>5.63</v>
      </c>
      <c r="K134" s="4"/>
      <c r="L134" s="5">
        <v>157</v>
      </c>
      <c r="M134" s="6">
        <f t="shared" si="72"/>
        <v>17.65036537380551</v>
      </c>
      <c r="N134" s="5">
        <v>34</v>
      </c>
      <c r="O134" s="6">
        <f t="shared" si="73"/>
        <v>3.8223721191680724</v>
      </c>
      <c r="P134" s="5">
        <v>7</v>
      </c>
      <c r="Q134" s="6">
        <f t="shared" si="74"/>
        <v>0.78695896571107371</v>
      </c>
      <c r="R134" s="2"/>
    </row>
    <row r="135" spans="1:18" s="1" customFormat="1" x14ac:dyDescent="0.25">
      <c r="B135" s="1" t="s">
        <v>31</v>
      </c>
      <c r="E135" s="5">
        <f>_xlfn.STDEV.S(E128:E133)</f>
        <v>222.48655390082942</v>
      </c>
      <c r="F135" s="5">
        <f t="shared" ref="F135:G135" si="76">_xlfn.STDEV.S(F128:F133)</f>
        <v>214.44945014307373</v>
      </c>
      <c r="G135" s="5">
        <f t="shared" si="76"/>
        <v>9.6072888995803591</v>
      </c>
      <c r="H135" s="4"/>
      <c r="I135" s="6"/>
      <c r="J135" s="8"/>
      <c r="K135" s="4"/>
      <c r="L135" s="5"/>
      <c r="M135" s="6"/>
      <c r="N135" s="5"/>
      <c r="O135" s="6"/>
      <c r="P135" s="5"/>
      <c r="Q135" s="6"/>
      <c r="R135" s="2"/>
    </row>
    <row r="136" spans="1:18" s="1" customFormat="1" x14ac:dyDescent="0.25">
      <c r="B136" s="1" t="s">
        <v>32</v>
      </c>
      <c r="E136" s="6">
        <f>(E135/E134)*100</f>
        <v>1.5614552512574003</v>
      </c>
      <c r="F136" s="6">
        <f t="shared" ref="F136:G136" si="77">(F135/F134)*100</f>
        <v>1.6052606834987744</v>
      </c>
      <c r="G136" s="6">
        <f t="shared" si="77"/>
        <v>1.0800774479573199</v>
      </c>
      <c r="H136" s="4"/>
      <c r="I136" s="6"/>
      <c r="J136" s="8"/>
      <c r="K136" s="4"/>
      <c r="L136" s="5"/>
      <c r="M136" s="6"/>
      <c r="N136" s="5"/>
      <c r="O136" s="6"/>
      <c r="P136" s="5"/>
      <c r="Q136" s="6"/>
      <c r="R136" s="2"/>
    </row>
    <row r="137" spans="1:18" s="1" customFormat="1" x14ac:dyDescent="0.25">
      <c r="B137" s="1" t="s">
        <v>11</v>
      </c>
      <c r="E137" s="2">
        <v>16618</v>
      </c>
      <c r="F137" s="2">
        <v>15540</v>
      </c>
      <c r="G137" s="2">
        <v>1078</v>
      </c>
      <c r="I137" s="9">
        <f t="shared" si="71"/>
        <v>6.4869418702611616</v>
      </c>
      <c r="J137" s="8"/>
      <c r="L137" s="2">
        <v>202</v>
      </c>
      <c r="M137" s="9">
        <f t="shared" si="72"/>
        <v>18.738404452690165</v>
      </c>
      <c r="N137" s="2">
        <v>48</v>
      </c>
      <c r="O137" s="9">
        <f t="shared" si="73"/>
        <v>4.4526901669758807</v>
      </c>
      <c r="P137" s="2">
        <v>9</v>
      </c>
      <c r="Q137" s="9">
        <f t="shared" si="74"/>
        <v>0.83487940630797774</v>
      </c>
      <c r="R137" s="2"/>
    </row>
    <row r="138" spans="1:18" s="1" customFormat="1" x14ac:dyDescent="0.25">
      <c r="B138" s="1" t="s">
        <v>12</v>
      </c>
      <c r="E138" s="2"/>
      <c r="F138" s="2"/>
      <c r="G138" s="2">
        <v>862</v>
      </c>
      <c r="I138" s="9"/>
      <c r="J138" s="8"/>
      <c r="L138" s="2">
        <v>147</v>
      </c>
      <c r="M138" s="9">
        <f t="shared" si="72"/>
        <v>17.053364269141532</v>
      </c>
      <c r="N138" s="2">
        <v>33</v>
      </c>
      <c r="O138" s="9">
        <f t="shared" si="73"/>
        <v>3.8283062645011601</v>
      </c>
      <c r="P138" s="2">
        <v>4</v>
      </c>
      <c r="Q138" s="9">
        <f t="shared" si="74"/>
        <v>0.46403712296983757</v>
      </c>
      <c r="R138" s="2"/>
    </row>
  </sheetData>
  <mergeCells count="1">
    <mergeCell ref="I5:J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S1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2017-04-03T15:18:48Z</dcterms:modified>
</cp:coreProperties>
</file>