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 S1" sheetId="4" r:id="rId1"/>
    <sheet name="Table S2" sheetId="5" r:id="rId2"/>
    <sheet name="Table S3" sheetId="1" r:id="rId3"/>
    <sheet name="Table S4" sheetId="2" r:id="rId4"/>
    <sheet name="Table S5" sheetId="3" r:id="rId5"/>
  </sheets>
  <calcPr calcId="152511"/>
</workbook>
</file>

<file path=xl/calcChain.xml><?xml version="1.0" encoding="utf-8"?>
<calcChain xmlns="http://schemas.openxmlformats.org/spreadsheetml/2006/main">
  <c r="R35" i="4" l="1"/>
  <c r="R25" i="4"/>
  <c r="R15" i="4"/>
  <c r="R5" i="4"/>
  <c r="P35" i="4"/>
  <c r="P25" i="4"/>
  <c r="P15" i="4"/>
  <c r="P5" i="4"/>
  <c r="Q35" i="4"/>
  <c r="Q25" i="4"/>
  <c r="Q15" i="4"/>
  <c r="Q5" i="4"/>
  <c r="G57" i="5" l="1"/>
  <c r="F57" i="5"/>
  <c r="E57" i="5"/>
  <c r="D57" i="5"/>
  <c r="C57" i="5"/>
  <c r="B57" i="5"/>
  <c r="G50" i="5"/>
  <c r="F50" i="5"/>
  <c r="E50" i="5"/>
  <c r="D50" i="5"/>
  <c r="C50" i="5"/>
  <c r="B50" i="5"/>
  <c r="G35" i="5"/>
  <c r="F35" i="5"/>
  <c r="E35" i="5"/>
  <c r="D35" i="5"/>
  <c r="C35" i="5"/>
  <c r="B35" i="5"/>
  <c r="G15" i="5"/>
  <c r="F15" i="5"/>
  <c r="E15" i="5"/>
  <c r="D15" i="5"/>
  <c r="C15" i="5"/>
  <c r="B15" i="5"/>
  <c r="G8" i="5"/>
  <c r="F8" i="5"/>
  <c r="E8" i="5"/>
  <c r="D8" i="5"/>
  <c r="C8" i="5"/>
  <c r="B8" i="5"/>
  <c r="M41" i="4"/>
  <c r="K41" i="4"/>
  <c r="L41" i="4" s="1"/>
  <c r="I41" i="4"/>
  <c r="G41" i="4"/>
  <c r="H41" i="4" s="1"/>
  <c r="E41" i="4"/>
  <c r="C41" i="4"/>
  <c r="D41" i="4" s="1"/>
  <c r="B41" i="4"/>
  <c r="N40" i="4"/>
  <c r="L40" i="4"/>
  <c r="J40" i="4"/>
  <c r="H40" i="4"/>
  <c r="F40" i="4"/>
  <c r="D40" i="4"/>
  <c r="N39" i="4"/>
  <c r="L39" i="4"/>
  <c r="J39" i="4"/>
  <c r="H39" i="4"/>
  <c r="F39" i="4"/>
  <c r="D39" i="4"/>
  <c r="N38" i="4"/>
  <c r="L38" i="4"/>
  <c r="J38" i="4"/>
  <c r="H38" i="4"/>
  <c r="F38" i="4"/>
  <c r="D38" i="4"/>
  <c r="N37" i="4"/>
  <c r="L37" i="4"/>
  <c r="J37" i="4"/>
  <c r="H37" i="4"/>
  <c r="F37" i="4"/>
  <c r="D37" i="4"/>
  <c r="N36" i="4"/>
  <c r="L36" i="4"/>
  <c r="J36" i="4"/>
  <c r="H36" i="4"/>
  <c r="F36" i="4"/>
  <c r="D36" i="4"/>
  <c r="N35" i="4"/>
  <c r="L35" i="4"/>
  <c r="J35" i="4"/>
  <c r="H35" i="4"/>
  <c r="F35" i="4"/>
  <c r="D35" i="4"/>
  <c r="M31" i="4"/>
  <c r="K31" i="4"/>
  <c r="I31" i="4"/>
  <c r="G31" i="4"/>
  <c r="E31" i="4"/>
  <c r="C31" i="4"/>
  <c r="B31" i="4"/>
  <c r="N31" i="4" s="1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N26" i="4"/>
  <c r="L26" i="4"/>
  <c r="J26" i="4"/>
  <c r="H26" i="4"/>
  <c r="F26" i="4"/>
  <c r="D26" i="4"/>
  <c r="N25" i="4"/>
  <c r="L25" i="4"/>
  <c r="J25" i="4"/>
  <c r="H25" i="4"/>
  <c r="F25" i="4"/>
  <c r="D25" i="4"/>
  <c r="M21" i="4"/>
  <c r="K21" i="4"/>
  <c r="L21" i="4" s="1"/>
  <c r="I21" i="4"/>
  <c r="J21" i="4" s="1"/>
  <c r="G21" i="4"/>
  <c r="H21" i="4" s="1"/>
  <c r="E21" i="4"/>
  <c r="F21" i="4" s="1"/>
  <c r="D21" i="4"/>
  <c r="C21" i="4"/>
  <c r="B21" i="4"/>
  <c r="N20" i="4"/>
  <c r="L20" i="4"/>
  <c r="J20" i="4"/>
  <c r="H20" i="4"/>
  <c r="F20" i="4"/>
  <c r="D20" i="4"/>
  <c r="N19" i="4"/>
  <c r="L19" i="4"/>
  <c r="J19" i="4"/>
  <c r="H19" i="4"/>
  <c r="F19" i="4"/>
  <c r="D19" i="4"/>
  <c r="N18" i="4"/>
  <c r="L18" i="4"/>
  <c r="J18" i="4"/>
  <c r="H18" i="4"/>
  <c r="F18" i="4"/>
  <c r="D18" i="4"/>
  <c r="N17" i="4"/>
  <c r="L17" i="4"/>
  <c r="J17" i="4"/>
  <c r="H17" i="4"/>
  <c r="F17" i="4"/>
  <c r="D17" i="4"/>
  <c r="N16" i="4"/>
  <c r="L16" i="4"/>
  <c r="J16" i="4"/>
  <c r="H16" i="4"/>
  <c r="F16" i="4"/>
  <c r="D16" i="4"/>
  <c r="N15" i="4"/>
  <c r="L15" i="4"/>
  <c r="J15" i="4"/>
  <c r="H15" i="4"/>
  <c r="F15" i="4"/>
  <c r="D15" i="4"/>
  <c r="M11" i="4"/>
  <c r="K11" i="4"/>
  <c r="I11" i="4"/>
  <c r="G11" i="4"/>
  <c r="H11" i="4" s="1"/>
  <c r="E11" i="4"/>
  <c r="C11" i="4"/>
  <c r="D11" i="4" s="1"/>
  <c r="B11" i="4"/>
  <c r="L11" i="4" s="1"/>
  <c r="N10" i="4"/>
  <c r="L10" i="4"/>
  <c r="J10" i="4"/>
  <c r="H10" i="4"/>
  <c r="F10" i="4"/>
  <c r="D10" i="4"/>
  <c r="N9" i="4"/>
  <c r="L9" i="4"/>
  <c r="J9" i="4"/>
  <c r="H9" i="4"/>
  <c r="F9" i="4"/>
  <c r="D9" i="4"/>
  <c r="N8" i="4"/>
  <c r="L8" i="4"/>
  <c r="J8" i="4"/>
  <c r="H8" i="4"/>
  <c r="F8" i="4"/>
  <c r="D8" i="4"/>
  <c r="N7" i="4"/>
  <c r="L7" i="4"/>
  <c r="J7" i="4"/>
  <c r="H7" i="4"/>
  <c r="F7" i="4"/>
  <c r="D7" i="4"/>
  <c r="N6" i="4"/>
  <c r="L6" i="4"/>
  <c r="J6" i="4"/>
  <c r="H6" i="4"/>
  <c r="F6" i="4"/>
  <c r="D6" i="4"/>
  <c r="N5" i="4"/>
  <c r="L5" i="4"/>
  <c r="J5" i="4"/>
  <c r="H5" i="4"/>
  <c r="F5" i="4"/>
  <c r="D5" i="4"/>
  <c r="L31" i="4" l="1"/>
  <c r="J11" i="4"/>
  <c r="F11" i="4"/>
  <c r="N21" i="4"/>
  <c r="H31" i="4"/>
  <c r="N41" i="4"/>
  <c r="N11" i="4"/>
  <c r="D31" i="4"/>
  <c r="F41" i="4"/>
  <c r="J41" i="4"/>
  <c r="F31" i="4"/>
  <c r="J31" i="4"/>
  <c r="J6" i="3"/>
  <c r="J7" i="3"/>
  <c r="J8" i="3"/>
  <c r="J9" i="3"/>
  <c r="J10" i="3"/>
  <c r="J5" i="3"/>
  <c r="H6" i="3"/>
  <c r="H7" i="3"/>
  <c r="H8" i="3"/>
  <c r="H9" i="3"/>
  <c r="H10" i="3"/>
  <c r="H5" i="3"/>
  <c r="F6" i="3"/>
  <c r="F7" i="3"/>
  <c r="F8" i="3"/>
  <c r="F9" i="3"/>
  <c r="F10" i="3"/>
  <c r="F5" i="3"/>
  <c r="D6" i="3"/>
  <c r="D7" i="3"/>
  <c r="D8" i="3"/>
  <c r="D9" i="3"/>
  <c r="D10" i="3"/>
  <c r="D5" i="3"/>
  <c r="Q56" i="1" l="1"/>
  <c r="Q39" i="1"/>
  <c r="Q22" i="1"/>
  <c r="Q5" i="1"/>
  <c r="P56" i="1"/>
  <c r="P39" i="1"/>
  <c r="P22" i="1"/>
  <c r="P5" i="1"/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56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39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</calcChain>
</file>

<file path=xl/sharedStrings.xml><?xml version="1.0" encoding="utf-8"?>
<sst xmlns="http://schemas.openxmlformats.org/spreadsheetml/2006/main" count="204" uniqueCount="81">
  <si>
    <t>layer</t>
  </si>
  <si>
    <t>1Mg in L1</t>
  </si>
  <si>
    <t>1Mg in L2</t>
  </si>
  <si>
    <t>1Mg in L3</t>
  </si>
  <si>
    <t>1Mg in L4</t>
  </si>
  <si>
    <t>1Mg in L5</t>
  </si>
  <si>
    <t>1Mg in L6</t>
  </si>
  <si>
    <t>3Mg(A) in L1</t>
  </si>
  <si>
    <t>3Mg(A) in L2</t>
  </si>
  <si>
    <t>3Mg(A) in L3</t>
  </si>
  <si>
    <t>3Mg(A) in L4</t>
  </si>
  <si>
    <t>3Mg(A) in L5</t>
  </si>
  <si>
    <t>3Mg(A) in L6</t>
  </si>
  <si>
    <t>3Mg(B) in L1</t>
  </si>
  <si>
    <t>3Mg(B) in L2</t>
  </si>
  <si>
    <t>3Mg(B) in L3</t>
  </si>
  <si>
    <t>3Mg(B) in L4</t>
  </si>
  <si>
    <t>3Mg(B) in L5</t>
  </si>
  <si>
    <t>3Mg(B) in L6</t>
  </si>
  <si>
    <t>6Mg in L1</t>
  </si>
  <si>
    <t>6Mg in L2</t>
  </si>
  <si>
    <t>6Mg in L3</t>
  </si>
  <si>
    <t>6Mg in L4</t>
  </si>
  <si>
    <t>6Mg in L5</t>
  </si>
  <si>
    <t>6Mg in L6</t>
  </si>
  <si>
    <t>Potential energy of the layers in calcite and Mg-doped (10.4) slabs  (eV)</t>
  </si>
  <si>
    <t>&lt; … &gt;</t>
  </si>
  <si>
    <t>error (+/-)</t>
  </si>
  <si>
    <t>a</t>
  </si>
  <si>
    <t>b</t>
  </si>
  <si>
    <t>linear regression: y = a+b*x</t>
  </si>
  <si>
    <t>calcite</t>
  </si>
  <si>
    <t>1Mg</t>
  </si>
  <si>
    <t>3Mg(A)</t>
  </si>
  <si>
    <t>3Mg(B)</t>
  </si>
  <si>
    <t>6Mg</t>
  </si>
  <si>
    <t>Table S3</t>
  </si>
  <si>
    <r>
      <rPr>
        <sz val="11"/>
        <color theme="1"/>
        <rFont val="Symbol"/>
        <family val="1"/>
        <charset val="2"/>
      </rPr>
      <t>Dg</t>
    </r>
    <r>
      <rPr>
        <sz val="11"/>
        <color theme="1"/>
        <rFont val="Calibri"/>
        <family val="2"/>
        <scheme val="minor"/>
      </rPr>
      <t>%</t>
    </r>
  </si>
  <si>
    <t>Surface energies of calcite and Mg-doped (10.4) slabs  (J/m^2)</t>
  </si>
  <si>
    <r>
      <rPr>
        <sz val="11"/>
        <color theme="1"/>
        <rFont val="Symbol"/>
        <family val="1"/>
        <charset val="2"/>
      </rPr>
      <t>DE</t>
    </r>
    <r>
      <rPr>
        <sz val="11"/>
        <color theme="1"/>
        <rFont val="Calibri"/>
        <family val="2"/>
        <scheme val="minor"/>
      </rPr>
      <t>%</t>
    </r>
  </si>
  <si>
    <r>
      <t>d10.4</t>
    </r>
    <r>
      <rPr>
        <b/>
        <vertAlign val="subscript"/>
        <sz val="11"/>
        <color theme="1"/>
        <rFont val="Arial"/>
        <family val="2"/>
      </rPr>
      <t xml:space="preserve"> </t>
    </r>
    <r>
      <rPr>
        <b/>
        <sz val="11"/>
        <color theme="1"/>
        <rFont val="Calibri Light"/>
        <family val="2"/>
      </rPr>
      <t>(Å</t>
    </r>
    <r>
      <rPr>
        <b/>
        <sz val="9.35"/>
        <color theme="1"/>
        <rFont val="Arial"/>
        <family val="2"/>
      </rPr>
      <t>)</t>
    </r>
  </si>
  <si>
    <t>1Mg in l1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</si>
  <si>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Arial"/>
        <family val="2"/>
      </rPr>
      <t>d%</t>
    </r>
  </si>
  <si>
    <t>1Mg in l2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</si>
  <si>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Arial"/>
        <family val="2"/>
      </rPr>
      <t>d</t>
    </r>
    <r>
      <rPr>
        <b/>
        <sz val="11"/>
        <color theme="1"/>
        <rFont val="Calibri"/>
        <family val="2"/>
        <scheme val="minor"/>
      </rPr>
      <t>%</t>
    </r>
  </si>
  <si>
    <t>1Mg in l3</t>
  </si>
  <si>
    <t>1Mg in l4</t>
  </si>
  <si>
    <t>1Mg in l5</t>
  </si>
  <si>
    <t>1Mg in l6</t>
  </si>
  <si>
    <t>&lt;…&gt;</t>
  </si>
  <si>
    <t>3Mg(A) in l1</t>
  </si>
  <si>
    <t>3Mg(A) in l2</t>
  </si>
  <si>
    <t>3Mg(A) in l3</t>
  </si>
  <si>
    <t>3Mg(A) in l4</t>
  </si>
  <si>
    <t>3Mg(A) in l5</t>
  </si>
  <si>
    <t>3Mg(A) in l6</t>
  </si>
  <si>
    <t>3Mg(B) in l1</t>
  </si>
  <si>
    <t>3Mg(B) in l2</t>
  </si>
  <si>
    <t>3Mg(B) in l3</t>
  </si>
  <si>
    <t>3Mg(B) in l4</t>
  </si>
  <si>
    <t>3Mg(B) in l5</t>
  </si>
  <si>
    <t>3Mg(B) in l6</t>
  </si>
  <si>
    <t>6Mg in l1</t>
  </si>
  <si>
    <t>6Mg in l2</t>
  </si>
  <si>
    <t>6Mg in l3</t>
  </si>
  <si>
    <t>6Mg in l4</t>
  </si>
  <si>
    <t>6Mg in l5</t>
  </si>
  <si>
    <t>6Mg in l6</t>
  </si>
  <si>
    <r>
      <t>cation</t>
    </r>
    <r>
      <rPr>
        <sz val="11"/>
        <rFont val="Calibri"/>
        <family val="2"/>
      </rPr>
      <t>―</t>
    </r>
    <r>
      <rPr>
        <sz val="11"/>
        <rFont val="Arial"/>
        <family val="2"/>
      </rPr>
      <t>cation (</t>
    </r>
    <r>
      <rPr>
        <sz val="11"/>
        <rFont val="Calibri"/>
        <family val="2"/>
      </rPr>
      <t>Å</t>
    </r>
    <r>
      <rPr>
        <sz val="11"/>
        <rFont val="Arial"/>
        <family val="2"/>
      </rPr>
      <t>)</t>
    </r>
  </si>
  <si>
    <t>&lt;cation―cation (Å)&gt;</t>
  </si>
  <si>
    <t>cation―cation (Å)</t>
  </si>
  <si>
    <t>l1</t>
  </si>
  <si>
    <t>l2</t>
  </si>
  <si>
    <t>l3</t>
  </si>
  <si>
    <t>l4</t>
  </si>
  <si>
    <t>l5</t>
  </si>
  <si>
    <t>l6</t>
  </si>
  <si>
    <t>Table S4</t>
  </si>
  <si>
    <t>Table S5</t>
  </si>
  <si>
    <r>
      <t xml:space="preserve">Table S2. </t>
    </r>
    <r>
      <rPr>
        <sz val="11"/>
        <color theme="1"/>
        <rFont val="Calibri"/>
        <family val="2"/>
        <scheme val="minor"/>
      </rPr>
      <t>Cation-cation distances in calcite and Mg-doped (10.4) slabs</t>
    </r>
  </si>
  <si>
    <r>
      <t xml:space="preserve">Table S1. </t>
    </r>
    <r>
      <rPr>
        <sz val="11"/>
        <color theme="1"/>
        <rFont val="Calibri"/>
        <family val="2"/>
        <scheme val="minor"/>
      </rPr>
      <t>d10.4 spacing in calcite and Mg-doped (10.4) slabs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</si>
</sst>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"/>
    <numFmt numFmtId="166" formatCode="0.00E+000"/>
    <numFmt numFmtId="167" formatCode="0.0000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11"/>
      <color theme="1"/>
      <name val="Calibri Light"/>
      <family val="2"/>
    </font>
    <font>
      <b/>
      <sz val="9.35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5" fillId="6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165" fontId="2" fillId="3" borderId="0" xfId="2" applyNumberFormat="1"/>
    <xf numFmtId="165" fontId="1" fillId="2" borderId="0" xfId="1" applyNumberFormat="1"/>
    <xf numFmtId="0" fontId="3" fillId="0" borderId="0" xfId="0" applyFont="1"/>
    <xf numFmtId="0" fontId="1" fillId="2" borderId="0" xfId="1" applyAlignment="1">
      <alignment horizontal="center"/>
    </xf>
    <xf numFmtId="0" fontId="2" fillId="3" borderId="0" xfId="2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right"/>
    </xf>
    <xf numFmtId="2" fontId="0" fillId="0" borderId="1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7" fontId="5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7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165" fontId="11" fillId="0" borderId="0" xfId="0" applyNumberFormat="1" applyFont="1" applyFill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165" fontId="12" fillId="5" borderId="0" xfId="0" applyNumberFormat="1" applyFont="1" applyFill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0" fontId="13" fillId="0" borderId="3" xfId="0" applyFont="1" applyBorder="1"/>
    <xf numFmtId="165" fontId="13" fillId="0" borderId="3" xfId="0" applyNumberFormat="1" applyFont="1" applyBorder="1"/>
    <xf numFmtId="0" fontId="13" fillId="5" borderId="0" xfId="0" applyFont="1" applyFill="1"/>
    <xf numFmtId="165" fontId="13" fillId="0" borderId="0" xfId="0" applyNumberFormat="1" applyFont="1" applyBorder="1"/>
    <xf numFmtId="0" fontId="13" fillId="5" borderId="0" xfId="0" applyFont="1" applyFill="1" applyAlignment="1">
      <alignment horizontal="center"/>
    </xf>
    <xf numFmtId="165" fontId="13" fillId="5" borderId="0" xfId="0" applyNumberFormat="1" applyFont="1" applyFill="1" applyAlignment="1">
      <alignment horizontal="center"/>
    </xf>
    <xf numFmtId="0" fontId="13" fillId="0" borderId="0" xfId="0" applyFont="1" applyBorder="1"/>
    <xf numFmtId="165" fontId="2" fillId="3" borderId="0" xfId="2" applyNumberFormat="1" applyAlignment="1">
      <alignment horizontal="right"/>
    </xf>
    <xf numFmtId="165" fontId="1" fillId="2" borderId="0" xfId="1" applyNumberFormat="1" applyAlignment="1">
      <alignment horizontal="right"/>
    </xf>
    <xf numFmtId="167" fontId="15" fillId="6" borderId="0" xfId="3" applyNumberFormat="1" applyAlignment="1">
      <alignment horizontal="center"/>
    </xf>
    <xf numFmtId="0" fontId="15" fillId="6" borderId="0" xfId="3" applyAlignment="1">
      <alignment horizontal="center"/>
    </xf>
    <xf numFmtId="0" fontId="11" fillId="4" borderId="0" xfId="0" applyFont="1" applyFill="1" applyAlignment="1">
      <alignment horizontal="center"/>
    </xf>
    <xf numFmtId="165" fontId="11" fillId="0" borderId="0" xfId="0" applyNumberFormat="1" applyFont="1"/>
    <xf numFmtId="165" fontId="13" fillId="0" borderId="4" xfId="0" applyNumberFormat="1" applyFont="1" applyBorder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4">
    <cellStyle name="Neutrale" xfId="3" builtinId="28"/>
    <cellStyle name="Normale" xfId="0" builtinId="0"/>
    <cellStyle name="Valore non valido" xfId="2" builtinId="27"/>
    <cellStyle name="Valore valido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="130" zoomScaleNormal="130" workbookViewId="0">
      <selection activeCell="S12" sqref="S12"/>
    </sheetView>
  </sheetViews>
  <sheetFormatPr defaultRowHeight="15" x14ac:dyDescent="0.25"/>
  <cols>
    <col min="3" max="3" width="12.5703125" customWidth="1"/>
    <col min="4" max="4" width="8.7109375" customWidth="1"/>
    <col min="5" max="5" width="12" customWidth="1"/>
    <col min="7" max="7" width="12" customWidth="1"/>
    <col min="8" max="8" width="7.85546875" customWidth="1"/>
    <col min="9" max="9" width="12.42578125" customWidth="1"/>
    <col min="11" max="11" width="13.140625" customWidth="1"/>
    <col min="13" max="13" width="13.140625" customWidth="1"/>
    <col min="14" max="14" width="7.140625" customWidth="1"/>
    <col min="16" max="16" width="7.5703125" customWidth="1"/>
    <col min="17" max="17" width="7.140625" customWidth="1"/>
  </cols>
  <sheetData>
    <row r="1" spans="1:18" x14ac:dyDescent="0.25">
      <c r="A1" s="61" t="s">
        <v>80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8" ht="16.5" x14ac:dyDescent="0.3">
      <c r="A3" s="22"/>
      <c r="B3" s="55" t="s">
        <v>40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8" x14ac:dyDescent="0.25">
      <c r="A4" s="23" t="s">
        <v>0</v>
      </c>
      <c r="B4" s="24" t="s">
        <v>31</v>
      </c>
      <c r="C4" s="25" t="s">
        <v>41</v>
      </c>
      <c r="D4" s="26" t="s">
        <v>42</v>
      </c>
      <c r="E4" s="24" t="s">
        <v>43</v>
      </c>
      <c r="F4" s="27" t="s">
        <v>44</v>
      </c>
      <c r="G4" s="25" t="s">
        <v>45</v>
      </c>
      <c r="H4" s="27" t="s">
        <v>44</v>
      </c>
      <c r="I4" s="25" t="s">
        <v>46</v>
      </c>
      <c r="J4" s="27" t="s">
        <v>44</v>
      </c>
      <c r="K4" s="25" t="s">
        <v>47</v>
      </c>
      <c r="L4" s="27" t="s">
        <v>44</v>
      </c>
      <c r="M4" s="25" t="s">
        <v>48</v>
      </c>
      <c r="N4" s="26" t="s">
        <v>42</v>
      </c>
      <c r="P4" s="11" t="s">
        <v>26</v>
      </c>
      <c r="Q4" s="12" t="s">
        <v>26</v>
      </c>
      <c r="R4" s="51" t="s">
        <v>26</v>
      </c>
    </row>
    <row r="5" spans="1:18" x14ac:dyDescent="0.25">
      <c r="A5" s="23">
        <v>1</v>
      </c>
      <c r="B5" s="28">
        <v>2.9393101666666666</v>
      </c>
      <c r="C5" s="29">
        <v>2.8410544999999998</v>
      </c>
      <c r="D5" s="48">
        <f>(C5-B5)/B5*100</f>
        <v>-3.3428138268951004</v>
      </c>
      <c r="E5" s="28">
        <v>2.9300773333333336</v>
      </c>
      <c r="F5" s="49">
        <f>(E5-B5)/B5*100</f>
        <v>-0.3141156533270334</v>
      </c>
      <c r="G5" s="29">
        <v>2.9525764999999997</v>
      </c>
      <c r="H5" s="30">
        <f>(G5-B5)/B5*100</f>
        <v>0.45134172921865817</v>
      </c>
      <c r="I5" s="29">
        <v>3.0300163333333332</v>
      </c>
      <c r="J5" s="30">
        <f>(I5-B5)/B5*100</f>
        <v>3.0859678469908549</v>
      </c>
      <c r="K5" s="29">
        <v>2.9419333333333331</v>
      </c>
      <c r="L5" s="30">
        <f>(K5-B5)/B5*100</f>
        <v>8.9244296039751397E-2</v>
      </c>
      <c r="M5" s="29">
        <v>3.0046783333333331</v>
      </c>
      <c r="N5" s="30">
        <f>(M5-B5)/B5*100</f>
        <v>2.2239288458896302</v>
      </c>
      <c r="P5" s="3">
        <f>(D6+F5+F7+H6+H8+J7+J9+L8+L10+N9)/10</f>
        <v>-0.16622882783295773</v>
      </c>
      <c r="Q5" s="3">
        <f>(D5+F6+H7+J8+L9+N10)/6</f>
        <v>-1.7643254157579147</v>
      </c>
      <c r="R5" s="18">
        <f>(C11+E11+G11+I11+K11+M11)/6</f>
        <v>3.0163343564814813</v>
      </c>
    </row>
    <row r="6" spans="1:18" x14ac:dyDescent="0.25">
      <c r="A6" s="23">
        <v>2</v>
      </c>
      <c r="B6" s="28">
        <v>3.0834389999999998</v>
      </c>
      <c r="C6" s="29">
        <v>3.1211529999999992</v>
      </c>
      <c r="D6" s="49">
        <f t="shared" ref="D6:D11" si="0">(C6-B6)/B6*100</f>
        <v>1.223114840280588</v>
      </c>
      <c r="E6" s="28">
        <v>3.0262631666666659</v>
      </c>
      <c r="F6" s="48">
        <f t="shared" ref="F6:F11" si="1">(E6-B6)/B6*100</f>
        <v>-1.8542878044071529</v>
      </c>
      <c r="G6" s="29">
        <v>3.0269611666666671</v>
      </c>
      <c r="H6" s="49">
        <f t="shared" ref="H6:H11" si="2">(G6-B6)/B6*100</f>
        <v>-1.8316507423475112</v>
      </c>
      <c r="I6" s="29">
        <v>3.0060183333333335</v>
      </c>
      <c r="J6" s="30">
        <f t="shared" ref="J6:J11" si="3">(I6-B6)/B6*100</f>
        <v>-2.5108544928784502</v>
      </c>
      <c r="K6" s="29">
        <v>3.0914958333333331</v>
      </c>
      <c r="L6" s="30">
        <f t="shared" ref="L6:L11" si="4">(K6-B6)/B6*100</f>
        <v>0.26129374809533418</v>
      </c>
      <c r="M6" s="29">
        <v>3.033049666666666</v>
      </c>
      <c r="N6" s="30">
        <f t="shared" ref="N6:N11" si="5">(M6-B6)/B6*100</f>
        <v>-1.6341926444250672</v>
      </c>
    </row>
    <row r="7" spans="1:18" x14ac:dyDescent="0.25">
      <c r="A7" s="23">
        <v>3</v>
      </c>
      <c r="B7" s="28">
        <v>2.9944693333333321</v>
      </c>
      <c r="C7" s="29">
        <v>2.9670624999999999</v>
      </c>
      <c r="D7" s="30">
        <f t="shared" si="0"/>
        <v>-0.91524842242494742</v>
      </c>
      <c r="E7" s="28">
        <v>3.0027085000000016</v>
      </c>
      <c r="F7" s="49">
        <f t="shared" si="1"/>
        <v>0.2751461360767361</v>
      </c>
      <c r="G7" s="29">
        <v>2.9814588333333338</v>
      </c>
      <c r="H7" s="48">
        <f t="shared" si="2"/>
        <v>-0.4344843293324181</v>
      </c>
      <c r="I7" s="29">
        <v>3.0188499999999987</v>
      </c>
      <c r="J7" s="49">
        <f t="shared" si="3"/>
        <v>0.81418989318975432</v>
      </c>
      <c r="K7" s="29">
        <v>2.9930673333333342</v>
      </c>
      <c r="L7" s="30">
        <f t="shared" si="4"/>
        <v>-4.6819647955360776E-2</v>
      </c>
      <c r="M7" s="29">
        <v>3.051592499999999</v>
      </c>
      <c r="N7" s="30">
        <f t="shared" si="5"/>
        <v>1.9076223633614429</v>
      </c>
    </row>
    <row r="8" spans="1:18" x14ac:dyDescent="0.25">
      <c r="A8" s="23">
        <v>4</v>
      </c>
      <c r="B8" s="28">
        <v>3.0658745000000032</v>
      </c>
      <c r="C8" s="29">
        <v>3.0896830000000008</v>
      </c>
      <c r="D8" s="30">
        <f t="shared" si="0"/>
        <v>0.77656472892147588</v>
      </c>
      <c r="E8" s="28">
        <v>3.0691109999999977</v>
      </c>
      <c r="F8" s="31">
        <f t="shared" si="1"/>
        <v>0.10556531260475706</v>
      </c>
      <c r="G8" s="29">
        <v>3.0423571666666653</v>
      </c>
      <c r="H8" s="49">
        <f t="shared" si="2"/>
        <v>-0.76706771047992373</v>
      </c>
      <c r="I8" s="29">
        <v>2.9906828333333344</v>
      </c>
      <c r="J8" s="48">
        <f t="shared" si="3"/>
        <v>-2.4525357012059263</v>
      </c>
      <c r="K8" s="29">
        <v>3.0254059999999985</v>
      </c>
      <c r="L8" s="49">
        <f t="shared" si="4"/>
        <v>-1.3199659672959425</v>
      </c>
      <c r="M8" s="29">
        <v>3.0282846666666696</v>
      </c>
      <c r="N8" s="30">
        <f t="shared" si="5"/>
        <v>-1.2260721478760304</v>
      </c>
    </row>
    <row r="9" spans="1:18" x14ac:dyDescent="0.25">
      <c r="A9" s="23">
        <v>5</v>
      </c>
      <c r="B9" s="28">
        <v>3.0086533333333314</v>
      </c>
      <c r="C9" s="29">
        <v>2.9918833333333321</v>
      </c>
      <c r="D9" s="30">
        <f t="shared" si="0"/>
        <v>-0.55739223306992158</v>
      </c>
      <c r="E9" s="28">
        <v>3.0099416666666698</v>
      </c>
      <c r="F9" s="31">
        <f t="shared" si="1"/>
        <v>4.282092985139898E-2</v>
      </c>
      <c r="G9" s="29">
        <v>3.0300016666666671</v>
      </c>
      <c r="H9" s="30">
        <f t="shared" si="2"/>
        <v>0.70956441198506615</v>
      </c>
      <c r="I9" s="29">
        <v>3.0355750000000015</v>
      </c>
      <c r="J9" s="49">
        <f t="shared" si="3"/>
        <v>0.89480786531305534</v>
      </c>
      <c r="K9" s="29">
        <v>2.9825250000000008</v>
      </c>
      <c r="L9" s="48">
        <f t="shared" si="4"/>
        <v>-0.86843947901377783</v>
      </c>
      <c r="M9" s="29">
        <v>3.0013666666666641</v>
      </c>
      <c r="N9" s="49">
        <f t="shared" si="5"/>
        <v>-0.24219030441085493</v>
      </c>
    </row>
    <row r="10" spans="1:18" x14ac:dyDescent="0.25">
      <c r="A10" s="23">
        <v>6</v>
      </c>
      <c r="B10" s="28">
        <v>3.0544833333333319</v>
      </c>
      <c r="C10" s="29">
        <v>3.0706100000000003</v>
      </c>
      <c r="D10" s="30">
        <f t="shared" si="0"/>
        <v>0.52796708663227521</v>
      </c>
      <c r="E10" s="28">
        <v>3.0611733333333291</v>
      </c>
      <c r="F10" s="31">
        <f t="shared" si="1"/>
        <v>0.21902231146556814</v>
      </c>
      <c r="G10" s="29">
        <v>3.0462933333333329</v>
      </c>
      <c r="H10" s="30">
        <f t="shared" si="2"/>
        <v>-0.26813045304985683</v>
      </c>
      <c r="I10" s="29">
        <v>3.0461016666666669</v>
      </c>
      <c r="J10" s="30">
        <f t="shared" si="3"/>
        <v>-0.27440538225226174</v>
      </c>
      <c r="K10" s="29">
        <v>3.0424316666666638</v>
      </c>
      <c r="L10" s="49">
        <f t="shared" si="4"/>
        <v>-0.39455663532844504</v>
      </c>
      <c r="M10" s="29">
        <v>3.0045916666666681</v>
      </c>
      <c r="N10" s="48">
        <f t="shared" si="5"/>
        <v>-1.6333913536931113</v>
      </c>
    </row>
    <row r="11" spans="1:18" x14ac:dyDescent="0.25">
      <c r="A11" s="52" t="s">
        <v>49</v>
      </c>
      <c r="B11" s="29">
        <f>SUM(B5:B10)/6</f>
        <v>3.0243716111111105</v>
      </c>
      <c r="C11" s="50">
        <f>SUM(C5:C10)/6</f>
        <v>3.0135743888888888</v>
      </c>
      <c r="D11" s="30">
        <f t="shared" si="0"/>
        <v>-0.35700712778000637</v>
      </c>
      <c r="E11" s="50">
        <f>SUM(E5:E10)/6</f>
        <v>3.0165458333333333</v>
      </c>
      <c r="F11" s="31">
        <f t="shared" si="1"/>
        <v>-0.2587571497175305</v>
      </c>
      <c r="G11" s="50">
        <f>SUM(G5:G10)/6</f>
        <v>3.0132747777777773</v>
      </c>
      <c r="H11" s="30">
        <f t="shared" si="2"/>
        <v>-0.36691368522852941</v>
      </c>
      <c r="I11" s="50">
        <f>SUM(I5:I10)/6</f>
        <v>3.0212073611111117</v>
      </c>
      <c r="J11" s="30">
        <f t="shared" si="3"/>
        <v>-0.10462503973962278</v>
      </c>
      <c r="K11" s="50">
        <f>SUM(K5:K10)/6</f>
        <v>3.0128098611111107</v>
      </c>
      <c r="L11" s="30">
        <f t="shared" si="4"/>
        <v>-0.38228602455874117</v>
      </c>
      <c r="M11" s="50">
        <f>SUM(M5:M10)/6</f>
        <v>3.0205939166666673</v>
      </c>
      <c r="N11" s="53">
        <f t="shared" si="5"/>
        <v>-0.12490840842985337</v>
      </c>
    </row>
    <row r="12" spans="1:18" x14ac:dyDescent="0.25">
      <c r="A12" s="22"/>
      <c r="B12" s="25"/>
      <c r="C12" s="29"/>
      <c r="D12" s="32"/>
      <c r="E12" s="29"/>
      <c r="F12" s="32"/>
      <c r="G12" s="29"/>
      <c r="H12" s="32"/>
      <c r="I12" s="29"/>
      <c r="J12" s="32"/>
      <c r="K12" s="29"/>
      <c r="L12" s="32"/>
      <c r="M12" s="29"/>
      <c r="N12" s="33"/>
    </row>
    <row r="13" spans="1:18" ht="16.5" x14ac:dyDescent="0.3">
      <c r="A13" s="22"/>
      <c r="B13" s="56" t="s">
        <v>40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spans="1:18" x14ac:dyDescent="0.25">
      <c r="A14" s="34" t="s">
        <v>0</v>
      </c>
      <c r="B14" s="25" t="s">
        <v>31</v>
      </c>
      <c r="C14" s="25" t="s">
        <v>50</v>
      </c>
      <c r="D14" s="27" t="s">
        <v>44</v>
      </c>
      <c r="E14" s="25" t="s">
        <v>51</v>
      </c>
      <c r="F14" s="27" t="s">
        <v>44</v>
      </c>
      <c r="G14" s="25" t="s">
        <v>52</v>
      </c>
      <c r="H14" s="27" t="s">
        <v>44</v>
      </c>
      <c r="I14" s="25" t="s">
        <v>53</v>
      </c>
      <c r="J14" s="27" t="s">
        <v>44</v>
      </c>
      <c r="K14" s="25" t="s">
        <v>54</v>
      </c>
      <c r="L14" s="27" t="s">
        <v>44</v>
      </c>
      <c r="M14" s="25" t="s">
        <v>55</v>
      </c>
      <c r="N14" s="26" t="s">
        <v>42</v>
      </c>
      <c r="P14" s="11" t="s">
        <v>26</v>
      </c>
      <c r="Q14" s="12" t="s">
        <v>26</v>
      </c>
      <c r="R14" s="51" t="s">
        <v>26</v>
      </c>
    </row>
    <row r="15" spans="1:18" x14ac:dyDescent="0.25">
      <c r="A15" s="34">
        <v>1</v>
      </c>
      <c r="B15" s="29">
        <v>2.9393101666666666</v>
      </c>
      <c r="C15" s="29">
        <v>2.7041394999999997</v>
      </c>
      <c r="D15" s="48">
        <f>(C15-B15)/B15*100</f>
        <v>-8.0008795714595458</v>
      </c>
      <c r="E15" s="29">
        <v>2.8635349999999997</v>
      </c>
      <c r="F15" s="49">
        <f>(E15-B15)/B15*100</f>
        <v>-2.577991513995268</v>
      </c>
      <c r="G15" s="29">
        <v>2.9648868333333338</v>
      </c>
      <c r="H15" s="30">
        <f>(G15-B15)/B15*100</f>
        <v>0.87015882014495061</v>
      </c>
      <c r="I15" s="29">
        <v>3.0629249999999999</v>
      </c>
      <c r="J15" s="30">
        <f>(I15-B15)/B15*100</f>
        <v>4.205572951612627</v>
      </c>
      <c r="K15" s="29">
        <v>2.9284410000000003</v>
      </c>
      <c r="L15" s="30">
        <f>(K15-B15)/B15*100</f>
        <v>-0.36978631210575758</v>
      </c>
      <c r="M15" s="29">
        <v>3.0731856666666668</v>
      </c>
      <c r="N15" s="30">
        <f>(M15-B15)/B15*100</f>
        <v>4.5546571273157666</v>
      </c>
      <c r="P15" s="3">
        <f>(D16+F15+F17+H16+H18+J17+J19+L18+L20+N19)/10</f>
        <v>-1.582259944086557</v>
      </c>
      <c r="Q15" s="3">
        <f>(D15+F16+H17+J18+L19+N20)/6</f>
        <v>-4.2780961243491484</v>
      </c>
      <c r="R15" s="18">
        <f>(C21+E21+G21+I21+K21+M21)/6</f>
        <v>2.9951197222222223</v>
      </c>
    </row>
    <row r="16" spans="1:18" x14ac:dyDescent="0.25">
      <c r="A16" s="34">
        <v>2</v>
      </c>
      <c r="B16" s="29">
        <v>3.0834389999999998</v>
      </c>
      <c r="C16" s="29">
        <v>3.1555046666666664</v>
      </c>
      <c r="D16" s="49">
        <f t="shared" ref="D16:D21" si="6">(C16-B16)/B16*100</f>
        <v>2.3371847689111602</v>
      </c>
      <c r="E16" s="29">
        <v>2.9536778333333342</v>
      </c>
      <c r="F16" s="48">
        <f t="shared" ref="F16:F21" si="7">(E16-B16)/B16*100</f>
        <v>-4.2083260497991235</v>
      </c>
      <c r="G16" s="29">
        <v>2.9296788333333326</v>
      </c>
      <c r="H16" s="49">
        <f t="shared" ref="H16:H21" si="8">(G16-B16)/B16*100</f>
        <v>-4.9866453225332901</v>
      </c>
      <c r="I16" s="29">
        <v>2.9741366666666673</v>
      </c>
      <c r="J16" s="30">
        <f t="shared" ref="J16:J21" si="9">(I16-B16)/B16*100</f>
        <v>-3.5448190586333155</v>
      </c>
      <c r="K16" s="29">
        <v>3.1196246666666663</v>
      </c>
      <c r="L16" s="30">
        <f t="shared" ref="L16:L21" si="10">(K16-B16)/B16*100</f>
        <v>1.1735489713487586</v>
      </c>
      <c r="M16" s="29">
        <v>2.9589965</v>
      </c>
      <c r="N16" s="30">
        <f t="shared" ref="N16:N21" si="11">(M16-B16)/B16*100</f>
        <v>-4.0358346638282709</v>
      </c>
    </row>
    <row r="17" spans="1:18" x14ac:dyDescent="0.25">
      <c r="A17" s="34">
        <v>3</v>
      </c>
      <c r="B17" s="29">
        <v>2.9944693333333321</v>
      </c>
      <c r="C17" s="29">
        <v>2.9414440000000015</v>
      </c>
      <c r="D17" s="30">
        <f t="shared" si="6"/>
        <v>-1.7707756343694048</v>
      </c>
      <c r="E17" s="29">
        <v>2.9795875000000001</v>
      </c>
      <c r="F17" s="49">
        <f t="shared" si="7"/>
        <v>-0.49697731640370935</v>
      </c>
      <c r="G17" s="29">
        <v>2.9347895000000017</v>
      </c>
      <c r="H17" s="48">
        <f t="shared" si="8"/>
        <v>-1.9930019876642717</v>
      </c>
      <c r="I17" s="29">
        <v>2.9526934999999996</v>
      </c>
      <c r="J17" s="49">
        <f t="shared" si="9"/>
        <v>-1.395099721620096</v>
      </c>
      <c r="K17" s="29">
        <v>2.9759106666666666</v>
      </c>
      <c r="L17" s="30">
        <f t="shared" si="10"/>
        <v>-0.6197647930495479</v>
      </c>
      <c r="M17" s="29">
        <v>3.126217333333333</v>
      </c>
      <c r="N17" s="30">
        <f t="shared" si="11"/>
        <v>4.3997111118631453</v>
      </c>
    </row>
    <row r="18" spans="1:18" x14ac:dyDescent="0.25">
      <c r="A18" s="34">
        <v>4</v>
      </c>
      <c r="B18" s="29">
        <v>3.0658745000000032</v>
      </c>
      <c r="C18" s="29">
        <v>3.1169943333333325</v>
      </c>
      <c r="D18" s="30">
        <f t="shared" si="6"/>
        <v>1.6673817970477696</v>
      </c>
      <c r="E18" s="29">
        <v>3.099045666666667</v>
      </c>
      <c r="F18" s="31">
        <f t="shared" si="7"/>
        <v>1.0819479618837571</v>
      </c>
      <c r="G18" s="29">
        <v>2.9980011666666648</v>
      </c>
      <c r="H18" s="49">
        <f t="shared" si="8"/>
        <v>-2.2138327362499108</v>
      </c>
      <c r="I18" s="29">
        <v>2.9268565000000013</v>
      </c>
      <c r="J18" s="48">
        <f t="shared" si="9"/>
        <v>-4.5343669481579152</v>
      </c>
      <c r="K18" s="29">
        <v>2.9560283333333341</v>
      </c>
      <c r="L18" s="49">
        <f t="shared" si="10"/>
        <v>-3.582865726130307</v>
      </c>
      <c r="M18" s="29">
        <v>2.9710859999999997</v>
      </c>
      <c r="N18" s="30">
        <f t="shared" si="11"/>
        <v>-3.091727988213588</v>
      </c>
    </row>
    <row r="19" spans="1:18" x14ac:dyDescent="0.25">
      <c r="A19" s="34">
        <v>5</v>
      </c>
      <c r="B19" s="29">
        <v>3.0086533333333314</v>
      </c>
      <c r="C19" s="29">
        <v>2.9704283333333326</v>
      </c>
      <c r="D19" s="30">
        <f t="shared" si="6"/>
        <v>-1.2705019743051886</v>
      </c>
      <c r="E19" s="29">
        <v>2.9897583333333326</v>
      </c>
      <c r="F19" s="31">
        <f t="shared" si="7"/>
        <v>-0.62802183922814148</v>
      </c>
      <c r="G19" s="29">
        <v>3.0830966666666662</v>
      </c>
      <c r="H19" s="30">
        <f t="shared" si="8"/>
        <v>2.4743074420893114</v>
      </c>
      <c r="I19" s="29">
        <v>3.0066783333333298</v>
      </c>
      <c r="J19" s="49">
        <f t="shared" si="9"/>
        <v>-6.5643986900062123E-2</v>
      </c>
      <c r="K19" s="29">
        <v>2.9224233333333327</v>
      </c>
      <c r="L19" s="48">
        <f t="shared" si="10"/>
        <v>-2.8660663242469084</v>
      </c>
      <c r="M19" s="29">
        <v>2.9556166666666694</v>
      </c>
      <c r="N19" s="49">
        <f t="shared" si="11"/>
        <v>-1.7628041781703661</v>
      </c>
    </row>
    <row r="20" spans="1:18" x14ac:dyDescent="0.25">
      <c r="A20" s="34">
        <v>6</v>
      </c>
      <c r="B20" s="29">
        <v>3.0544833333333319</v>
      </c>
      <c r="C20" s="29">
        <v>3.0960533333333355</v>
      </c>
      <c r="D20" s="30">
        <f t="shared" si="6"/>
        <v>1.360950297104377</v>
      </c>
      <c r="E20" s="29">
        <v>3.0868116666666676</v>
      </c>
      <c r="F20" s="31">
        <f t="shared" si="7"/>
        <v>1.0583895803437269</v>
      </c>
      <c r="G20" s="29">
        <v>3.0073283333333354</v>
      </c>
      <c r="H20" s="30">
        <f t="shared" si="8"/>
        <v>-1.5437962776027543</v>
      </c>
      <c r="I20" s="29">
        <v>3.0868800000000025</v>
      </c>
      <c r="J20" s="30">
        <f t="shared" si="9"/>
        <v>1.0606267290159483</v>
      </c>
      <c r="K20" s="29">
        <v>3.0215583333333349</v>
      </c>
      <c r="L20" s="49">
        <f t="shared" si="10"/>
        <v>-1.0779237077737207</v>
      </c>
      <c r="M20" s="29">
        <v>2.9302899999999976</v>
      </c>
      <c r="N20" s="48">
        <f t="shared" si="11"/>
        <v>-4.0659358647671233</v>
      </c>
    </row>
    <row r="21" spans="1:18" x14ac:dyDescent="0.25">
      <c r="A21" s="23" t="s">
        <v>49</v>
      </c>
      <c r="B21" s="28">
        <f>SUM(B15:B20)/6</f>
        <v>3.0243716111111105</v>
      </c>
      <c r="C21" s="50">
        <f>SUM(C15:C20)/6</f>
        <v>2.9974273611111109</v>
      </c>
      <c r="D21" s="30">
        <f t="shared" si="6"/>
        <v>-0.89090407742918665</v>
      </c>
      <c r="E21" s="50">
        <f>SUM(E15:E20)/6</f>
        <v>2.9954026666666671</v>
      </c>
      <c r="F21" s="31">
        <f t="shared" si="7"/>
        <v>-0.95785003198732743</v>
      </c>
      <c r="G21" s="50">
        <f>SUM(G15:G20)/6</f>
        <v>2.9862968888888894</v>
      </c>
      <c r="H21" s="30">
        <f t="shared" si="8"/>
        <v>-1.2589300230943834</v>
      </c>
      <c r="I21" s="50">
        <f>SUM(I15:I20)/6</f>
        <v>3.0016950000000002</v>
      </c>
      <c r="J21" s="30">
        <f t="shared" si="9"/>
        <v>-0.74979579320873335</v>
      </c>
      <c r="K21" s="50">
        <f>SUM(K15:K20)/6</f>
        <v>2.9873310555555559</v>
      </c>
      <c r="L21" s="30">
        <f t="shared" si="10"/>
        <v>-1.2247355919977858</v>
      </c>
      <c r="M21" s="50">
        <f>SUM(M15:M20)/6</f>
        <v>3.0025653611111109</v>
      </c>
      <c r="N21" s="30">
        <f t="shared" si="11"/>
        <v>-0.7210175469140937</v>
      </c>
    </row>
    <row r="22" spans="1:18" x14ac:dyDescent="0.25">
      <c r="A22" s="35"/>
      <c r="B22" s="24"/>
      <c r="C22" s="29"/>
      <c r="D22" s="32"/>
      <c r="E22" s="29"/>
      <c r="F22" s="32"/>
      <c r="G22" s="29"/>
      <c r="H22" s="32"/>
      <c r="I22" s="29"/>
      <c r="J22" s="32"/>
      <c r="K22" s="29"/>
      <c r="L22" s="32"/>
      <c r="M22" s="29"/>
      <c r="N22" s="33"/>
    </row>
    <row r="23" spans="1:18" ht="16.5" x14ac:dyDescent="0.3">
      <c r="A23" s="22"/>
      <c r="B23" s="56" t="s">
        <v>40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8" x14ac:dyDescent="0.25">
      <c r="A24" s="34" t="s">
        <v>0</v>
      </c>
      <c r="B24" s="25" t="s">
        <v>31</v>
      </c>
      <c r="C24" s="25" t="s">
        <v>56</v>
      </c>
      <c r="D24" s="27" t="s">
        <v>44</v>
      </c>
      <c r="E24" s="25" t="s">
        <v>57</v>
      </c>
      <c r="F24" s="27" t="s">
        <v>44</v>
      </c>
      <c r="G24" s="25" t="s">
        <v>58</v>
      </c>
      <c r="H24" s="27" t="s">
        <v>44</v>
      </c>
      <c r="I24" s="25" t="s">
        <v>59</v>
      </c>
      <c r="J24" s="27" t="s">
        <v>44</v>
      </c>
      <c r="K24" s="25" t="s">
        <v>60</v>
      </c>
      <c r="L24" s="27" t="s">
        <v>44</v>
      </c>
      <c r="M24" s="25" t="s">
        <v>61</v>
      </c>
      <c r="N24" s="26" t="s">
        <v>42</v>
      </c>
      <c r="P24" s="11" t="s">
        <v>26</v>
      </c>
      <c r="Q24" s="12" t="s">
        <v>26</v>
      </c>
      <c r="R24" s="51" t="s">
        <v>26</v>
      </c>
    </row>
    <row r="25" spans="1:18" x14ac:dyDescent="0.25">
      <c r="A25" s="34">
        <v>1</v>
      </c>
      <c r="B25" s="29">
        <v>2.9393101666666666</v>
      </c>
      <c r="C25" s="29">
        <v>2.7374841666666665</v>
      </c>
      <c r="D25" s="48">
        <f>(C25-B25)/B25*100</f>
        <v>-6.8664410543947954</v>
      </c>
      <c r="E25" s="29">
        <v>2.8586839999999998</v>
      </c>
      <c r="F25" s="49">
        <f>(E25-B25)/B25*100</f>
        <v>-2.7430302382174632</v>
      </c>
      <c r="G25" s="29">
        <v>2.9343754999999994</v>
      </c>
      <c r="H25" s="30">
        <f>(G25-B25)/B25*100</f>
        <v>-0.16788519709926944</v>
      </c>
      <c r="I25" s="29">
        <v>3.0622714999999996</v>
      </c>
      <c r="J25" s="30">
        <f>(I25-B25)/B25*100</f>
        <v>4.183339843742238</v>
      </c>
      <c r="K25" s="29">
        <v>2.9326729999999999</v>
      </c>
      <c r="L25" s="30">
        <f>(K25-B25)/B25*100</f>
        <v>-0.22580695096202091</v>
      </c>
      <c r="M25" s="29">
        <v>3.0697635000000005</v>
      </c>
      <c r="N25" s="30">
        <f>(M25-B25)/B25*100</f>
        <v>4.4382295823266231</v>
      </c>
      <c r="P25" s="3">
        <f>(D26+F25+F27+H26+H28+J27+J29+L28+L30+N29)/10</f>
        <v>-1.6322631205596074</v>
      </c>
      <c r="Q25" s="3">
        <f>(D25+F26+H27+J28+L29+N30)/6</f>
        <v>-4.1208262863457508</v>
      </c>
      <c r="R25" s="18">
        <f>(C31+E31+G31+I31+K31+M31)/6</f>
        <v>2.9947126712962966</v>
      </c>
    </row>
    <row r="26" spans="1:18" x14ac:dyDescent="0.25">
      <c r="A26" s="34">
        <v>2</v>
      </c>
      <c r="B26" s="29">
        <v>3.0834389999999998</v>
      </c>
      <c r="C26" s="29">
        <v>3.1248951666666662</v>
      </c>
      <c r="D26" s="49">
        <f t="shared" ref="D26:D31" si="12">(C26-B26)/B26*100</f>
        <v>1.3444782486913607</v>
      </c>
      <c r="E26" s="29">
        <v>2.9577019999999998</v>
      </c>
      <c r="F26" s="48">
        <f t="shared" ref="F26:F31" si="13">(E26-B26)/B26*100</f>
        <v>-4.0778170088657504</v>
      </c>
      <c r="G26" s="29">
        <v>2.9518708333333339</v>
      </c>
      <c r="H26" s="49">
        <f t="shared" ref="H26:H31" si="14">(G26-B26)/B26*100</f>
        <v>-4.2669294468502841</v>
      </c>
      <c r="I26" s="29">
        <v>2.975149333333333</v>
      </c>
      <c r="J26" s="30">
        <f t="shared" ref="J26:J31" si="15">(I26-B26)/B26*100</f>
        <v>-3.5119769408983559</v>
      </c>
      <c r="K26" s="29">
        <v>3.1148616666666662</v>
      </c>
      <c r="L26" s="30">
        <f t="shared" ref="L26:L31" si="16">(K26-B26)/B26*100</f>
        <v>1.0190785894148184</v>
      </c>
      <c r="M26" s="29">
        <v>2.9646450000000004</v>
      </c>
      <c r="N26" s="30">
        <f t="shared" ref="N26:N31" si="17">(M26-B26)/B26*100</f>
        <v>-3.8526463471467869</v>
      </c>
    </row>
    <row r="27" spans="1:18" x14ac:dyDescent="0.25">
      <c r="A27" s="34">
        <v>3</v>
      </c>
      <c r="B27" s="29">
        <v>2.9944693333333321</v>
      </c>
      <c r="C27" s="29">
        <v>2.9647910000000008</v>
      </c>
      <c r="D27" s="30">
        <f t="shared" si="12"/>
        <v>-0.99110493478637274</v>
      </c>
      <c r="E27" s="29">
        <v>2.974140666666667</v>
      </c>
      <c r="F27" s="49">
        <f t="shared" si="13"/>
        <v>-0.67887376372079888</v>
      </c>
      <c r="G27" s="29">
        <v>2.9200493333333322</v>
      </c>
      <c r="H27" s="48">
        <f t="shared" si="14"/>
        <v>-2.4852483600878408</v>
      </c>
      <c r="I27" s="29">
        <v>2.9531446666666659</v>
      </c>
      <c r="J27" s="49">
        <f t="shared" si="15"/>
        <v>-1.3800330564970305</v>
      </c>
      <c r="K27" s="29">
        <v>2.9772025000000006</v>
      </c>
      <c r="L27" s="30">
        <f t="shared" si="16"/>
        <v>-0.576624149765817</v>
      </c>
      <c r="M27" s="29">
        <v>3.1222044999999996</v>
      </c>
      <c r="N27" s="30">
        <f t="shared" si="17"/>
        <v>4.2657029492593761</v>
      </c>
    </row>
    <row r="28" spans="1:18" x14ac:dyDescent="0.25">
      <c r="A28" s="34">
        <v>4</v>
      </c>
      <c r="B28" s="29">
        <v>3.0658745000000032</v>
      </c>
      <c r="C28" s="29">
        <v>3.0932421666666681</v>
      </c>
      <c r="D28" s="30">
        <f t="shared" si="12"/>
        <v>0.89265449928445784</v>
      </c>
      <c r="E28" s="29">
        <v>3.1029966666666695</v>
      </c>
      <c r="F28" s="31">
        <f t="shared" si="13"/>
        <v>1.2108182075511018</v>
      </c>
      <c r="G28" s="29">
        <v>3.0138681666666685</v>
      </c>
      <c r="H28" s="49">
        <f t="shared" si="14"/>
        <v>-1.6962968749482294</v>
      </c>
      <c r="I28" s="29">
        <v>2.9279104999999994</v>
      </c>
      <c r="J28" s="48">
        <f t="shared" si="15"/>
        <v>-4.4999885024649116</v>
      </c>
      <c r="K28" s="29">
        <v>2.951842833333334</v>
      </c>
      <c r="L28" s="49">
        <f t="shared" si="16"/>
        <v>-3.7193846867074658</v>
      </c>
      <c r="M28" s="29">
        <v>2.9754758333333324</v>
      </c>
      <c r="N28" s="30">
        <f t="shared" si="17"/>
        <v>-2.9485442625479497</v>
      </c>
    </row>
    <row r="29" spans="1:18" x14ac:dyDescent="0.25">
      <c r="A29" s="34">
        <v>5</v>
      </c>
      <c r="B29" s="29">
        <v>3.0086533333333314</v>
      </c>
      <c r="C29" s="29">
        <v>2.9894849999999984</v>
      </c>
      <c r="D29" s="30">
        <f t="shared" si="12"/>
        <v>-0.63710674543205448</v>
      </c>
      <c r="E29" s="29">
        <v>2.9859233333333304</v>
      </c>
      <c r="F29" s="31">
        <f t="shared" si="13"/>
        <v>-0.75548750493025807</v>
      </c>
      <c r="G29" s="29">
        <v>3.0703899999999997</v>
      </c>
      <c r="H29" s="30">
        <f t="shared" si="14"/>
        <v>2.0519700951478304</v>
      </c>
      <c r="I29" s="29">
        <v>3.0059466666666701</v>
      </c>
      <c r="J29" s="49">
        <f t="shared" si="15"/>
        <v>-8.9962729726078147E-2</v>
      </c>
      <c r="K29" s="29">
        <v>2.9238833333333343</v>
      </c>
      <c r="L29" s="48">
        <f t="shared" si="16"/>
        <v>-2.8175396301334326</v>
      </c>
      <c r="M29" s="29">
        <v>2.9535366666666683</v>
      </c>
      <c r="N29" s="49">
        <f t="shared" si="17"/>
        <v>-1.8319380985511742</v>
      </c>
    </row>
    <row r="30" spans="1:18" x14ac:dyDescent="0.25">
      <c r="A30" s="34">
        <v>6</v>
      </c>
      <c r="B30" s="29">
        <v>3.0544833333333319</v>
      </c>
      <c r="C30" s="29">
        <v>3.0746683333333333</v>
      </c>
      <c r="D30" s="30">
        <f t="shared" si="12"/>
        <v>0.66083189191848468</v>
      </c>
      <c r="E30" s="29">
        <v>3.0894133333333311</v>
      </c>
      <c r="F30" s="31">
        <f t="shared" si="13"/>
        <v>1.1435649236913801</v>
      </c>
      <c r="G30" s="29">
        <v>3.0191433333333304</v>
      </c>
      <c r="H30" s="30">
        <f t="shared" si="14"/>
        <v>-1.156987815724476</v>
      </c>
      <c r="I30" s="29">
        <v>3.0870666666666668</v>
      </c>
      <c r="J30" s="30">
        <f t="shared" si="15"/>
        <v>1.0667379644130206</v>
      </c>
      <c r="K30" s="29">
        <v>3.0159766666666652</v>
      </c>
      <c r="L30" s="49">
        <f t="shared" si="16"/>
        <v>-1.2606605590689111</v>
      </c>
      <c r="M30" s="29">
        <v>2.9329783333333328</v>
      </c>
      <c r="N30" s="48">
        <f t="shared" si="17"/>
        <v>-3.9779231621277731</v>
      </c>
    </row>
    <row r="31" spans="1:18" x14ac:dyDescent="0.25">
      <c r="A31" s="23" t="s">
        <v>49</v>
      </c>
      <c r="B31" s="28">
        <f>SUM(B25:B30)/6</f>
        <v>3.0243716111111105</v>
      </c>
      <c r="C31" s="50">
        <f>SUM(C25:C30)/6</f>
        <v>2.997427638888889</v>
      </c>
      <c r="D31" s="30">
        <f t="shared" si="12"/>
        <v>-0.89089489278477685</v>
      </c>
      <c r="E31" s="50">
        <f>SUM(E25:E30)/6</f>
        <v>2.9948099999999998</v>
      </c>
      <c r="F31" s="31">
        <f t="shared" si="13"/>
        <v>-0.97744638927655669</v>
      </c>
      <c r="G31" s="50">
        <f>SUM(G25:G30)/6</f>
        <v>2.9849495277777773</v>
      </c>
      <c r="H31" s="30">
        <f t="shared" si="14"/>
        <v>-1.3034801407506296</v>
      </c>
      <c r="I31" s="50">
        <f>SUM(I25:I30)/6</f>
        <v>3.0019148888888894</v>
      </c>
      <c r="J31" s="30">
        <f t="shared" si="15"/>
        <v>-0.74252522870266247</v>
      </c>
      <c r="K31" s="50">
        <f>SUM(K25:K30)/6</f>
        <v>2.9860733333333336</v>
      </c>
      <c r="L31" s="30">
        <f t="shared" si="16"/>
        <v>-1.2663218249065202</v>
      </c>
      <c r="M31" s="50">
        <f>SUM(M25:M30)/6</f>
        <v>3.0031006388888888</v>
      </c>
      <c r="N31" s="30">
        <f t="shared" si="17"/>
        <v>-0.70331873715767002</v>
      </c>
    </row>
    <row r="32" spans="1:18" x14ac:dyDescent="0.25">
      <c r="A32" s="22"/>
      <c r="B32" s="25"/>
      <c r="C32" s="29"/>
      <c r="D32" s="32"/>
      <c r="E32" s="29"/>
      <c r="F32" s="32"/>
      <c r="G32" s="29"/>
      <c r="H32" s="32"/>
      <c r="I32" s="29"/>
      <c r="J32" s="32"/>
      <c r="K32" s="29"/>
      <c r="L32" s="32"/>
      <c r="M32" s="29"/>
      <c r="N32" s="33"/>
    </row>
    <row r="33" spans="1:18" ht="16.5" x14ac:dyDescent="0.3">
      <c r="A33" s="32"/>
      <c r="B33" s="56" t="s">
        <v>40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8" x14ac:dyDescent="0.25">
      <c r="A34" s="34" t="s">
        <v>0</v>
      </c>
      <c r="B34" s="25" t="s">
        <v>31</v>
      </c>
      <c r="C34" s="25" t="s">
        <v>62</v>
      </c>
      <c r="D34" s="27" t="s">
        <v>44</v>
      </c>
      <c r="E34" s="25" t="s">
        <v>63</v>
      </c>
      <c r="F34" s="27" t="s">
        <v>44</v>
      </c>
      <c r="G34" s="25" t="s">
        <v>64</v>
      </c>
      <c r="H34" s="27" t="s">
        <v>44</v>
      </c>
      <c r="I34" s="25" t="s">
        <v>65</v>
      </c>
      <c r="J34" s="27" t="s">
        <v>44</v>
      </c>
      <c r="K34" s="25" t="s">
        <v>66</v>
      </c>
      <c r="L34" s="27" t="s">
        <v>44</v>
      </c>
      <c r="M34" s="25" t="s">
        <v>67</v>
      </c>
      <c r="N34" s="26" t="s">
        <v>42</v>
      </c>
      <c r="P34" s="11" t="s">
        <v>26</v>
      </c>
      <c r="Q34" s="12" t="s">
        <v>26</v>
      </c>
      <c r="R34" s="51" t="s">
        <v>26</v>
      </c>
    </row>
    <row r="35" spans="1:18" x14ac:dyDescent="0.25">
      <c r="A35" s="34">
        <v>1</v>
      </c>
      <c r="B35" s="29">
        <v>2.9393101666666666</v>
      </c>
      <c r="C35" s="29">
        <v>2.355511166666667</v>
      </c>
      <c r="D35" s="48">
        <f>(C35-B35)/B35*100</f>
        <v>-19.861769153204357</v>
      </c>
      <c r="E35" s="29">
        <v>2.7463478333333331</v>
      </c>
      <c r="F35" s="49">
        <f>(E35-B35)/B35*100</f>
        <v>-6.5648850373679002</v>
      </c>
      <c r="G35" s="29">
        <v>2.8578728333333334</v>
      </c>
      <c r="H35" s="30">
        <f>(G35-B35)/B35*100</f>
        <v>-2.770627416489611</v>
      </c>
      <c r="I35" s="29">
        <v>3.0908365000000004</v>
      </c>
      <c r="J35" s="30">
        <f>(I35-B35)/B35*100</f>
        <v>5.1551665098744159</v>
      </c>
      <c r="K35" s="29">
        <v>2.8764569999999998</v>
      </c>
      <c r="L35" s="30">
        <f>(K35-B35)/B35*100</f>
        <v>-2.1383645516371468</v>
      </c>
      <c r="M35" s="29">
        <v>3.0994266666666666</v>
      </c>
      <c r="N35" s="30">
        <f>(M35-B35)/B35*100</f>
        <v>5.4474176225362632</v>
      </c>
      <c r="P35" s="3">
        <f>(D36+F35+F37+H36+H38+J37+J39+L38+L40+N39)/10</f>
        <v>-3.76261628656991</v>
      </c>
      <c r="Q35" s="3">
        <f>(D35+F36+H37+J38+L39+N40)/6</f>
        <v>-8.8211190405046196</v>
      </c>
      <c r="R35" s="18">
        <f>(C41+E41+G41+I41+K41+M41)/6</f>
        <v>2.9546822314814811</v>
      </c>
    </row>
    <row r="36" spans="1:18" x14ac:dyDescent="0.25">
      <c r="A36" s="34">
        <v>2</v>
      </c>
      <c r="B36" s="29">
        <v>3.0834389999999998</v>
      </c>
      <c r="C36" s="29">
        <v>3.2562001666666665</v>
      </c>
      <c r="D36" s="49">
        <f t="shared" ref="D36:D41" si="18">(C36-B36)/B36*100</f>
        <v>5.6028728528979057</v>
      </c>
      <c r="E36" s="29">
        <v>2.868354500000001</v>
      </c>
      <c r="F36" s="48">
        <f t="shared" ref="F36:F41" si="19">(E36-B36)/B36*100</f>
        <v>-6.9754744621183944</v>
      </c>
      <c r="G36" s="29">
        <v>2.8698359999999994</v>
      </c>
      <c r="H36" s="49">
        <f t="shared" ref="H36:H41" si="20">(G36-B36)/B36*100</f>
        <v>-6.9274274600535453</v>
      </c>
      <c r="I36" s="29">
        <v>2.9592028333333329</v>
      </c>
      <c r="J36" s="30">
        <f t="shared" ref="J36:J41" si="21">(I36-B36)/B36*100</f>
        <v>-4.0291430012614784</v>
      </c>
      <c r="K36" s="29">
        <v>3.1592676666666666</v>
      </c>
      <c r="L36" s="30">
        <f t="shared" ref="L36:L41" si="22">(K36-B36)/B36*100</f>
        <v>2.4592238298428075</v>
      </c>
      <c r="M36" s="29">
        <v>2.9267848333333335</v>
      </c>
      <c r="N36" s="30">
        <f t="shared" ref="N36:N41" si="23">(M36-B36)/B36*100</f>
        <v>-5.0805015655139059</v>
      </c>
    </row>
    <row r="37" spans="1:18" x14ac:dyDescent="0.25">
      <c r="A37" s="34">
        <v>3</v>
      </c>
      <c r="B37" s="29">
        <v>2.9944693333333321</v>
      </c>
      <c r="C37" s="29">
        <v>2.8637455000000003</v>
      </c>
      <c r="D37" s="30">
        <f t="shared" si="18"/>
        <v>-4.3655091697938646</v>
      </c>
      <c r="E37" s="29">
        <v>2.8882208333333326</v>
      </c>
      <c r="F37" s="49">
        <f t="shared" si="19"/>
        <v>-3.5481578928620263</v>
      </c>
      <c r="G37" s="29">
        <v>2.8022706666666668</v>
      </c>
      <c r="H37" s="48">
        <f t="shared" si="20"/>
        <v>-6.4184550005966123</v>
      </c>
      <c r="I37" s="29">
        <v>2.8368378333333322</v>
      </c>
      <c r="J37" s="49">
        <f t="shared" si="21"/>
        <v>-5.264087971958971</v>
      </c>
      <c r="K37" s="29">
        <v>2.9134949999999993</v>
      </c>
      <c r="L37" s="30">
        <f t="shared" si="22"/>
        <v>-2.7041296576978198</v>
      </c>
      <c r="M37" s="29">
        <v>3.1628621666666676</v>
      </c>
      <c r="N37" s="30">
        <f t="shared" si="23"/>
        <v>5.6234616083340185</v>
      </c>
    </row>
    <row r="38" spans="1:18" x14ac:dyDescent="0.25">
      <c r="A38" s="34">
        <v>4</v>
      </c>
      <c r="B38" s="29">
        <v>3.0658745000000032</v>
      </c>
      <c r="C38" s="29">
        <v>3.1613023333333334</v>
      </c>
      <c r="D38" s="30">
        <f t="shared" si="18"/>
        <v>3.1125812010025253</v>
      </c>
      <c r="E38" s="29">
        <v>3.1959076666666686</v>
      </c>
      <c r="F38" s="31">
        <f t="shared" si="19"/>
        <v>4.2413075508037039</v>
      </c>
      <c r="G38" s="29">
        <v>3.0040838333333326</v>
      </c>
      <c r="H38" s="49">
        <f t="shared" si="20"/>
        <v>-2.0154336606625773</v>
      </c>
      <c r="I38" s="29">
        <v>2.8609823333333342</v>
      </c>
      <c r="J38" s="48">
        <f t="shared" si="21"/>
        <v>-6.6829926230401409</v>
      </c>
      <c r="K38" s="29">
        <v>2.8437823333333334</v>
      </c>
      <c r="L38" s="49">
        <f t="shared" si="22"/>
        <v>-7.2440071068358964</v>
      </c>
      <c r="M38" s="29">
        <v>2.9474851666666666</v>
      </c>
      <c r="N38" s="30">
        <f t="shared" si="23"/>
        <v>-3.8615192283094575</v>
      </c>
    </row>
    <row r="39" spans="1:18" x14ac:dyDescent="0.25">
      <c r="A39" s="34">
        <v>5</v>
      </c>
      <c r="B39" s="29">
        <v>3.0086533333333314</v>
      </c>
      <c r="C39" s="29">
        <v>2.9320450000000005</v>
      </c>
      <c r="D39" s="30">
        <f t="shared" si="18"/>
        <v>-2.5462665467162826</v>
      </c>
      <c r="E39" s="29">
        <v>2.8795799999999989</v>
      </c>
      <c r="F39" s="31">
        <f t="shared" si="19"/>
        <v>-4.2900699759360519</v>
      </c>
      <c r="G39" s="29">
        <v>3.0938716666666668</v>
      </c>
      <c r="H39" s="30">
        <f t="shared" si="20"/>
        <v>2.8324410921387457</v>
      </c>
      <c r="I39" s="29">
        <v>2.8985016666666663</v>
      </c>
      <c r="J39" s="49">
        <f t="shared" si="21"/>
        <v>-3.6611618043952721</v>
      </c>
      <c r="K39" s="29">
        <v>2.8136566666666667</v>
      </c>
      <c r="L39" s="48">
        <f t="shared" si="22"/>
        <v>-6.4811942441579005</v>
      </c>
      <c r="M39" s="29">
        <v>2.841664999999999</v>
      </c>
      <c r="N39" s="49">
        <f t="shared" si="23"/>
        <v>-5.550268337107604</v>
      </c>
    </row>
    <row r="40" spans="1:18" x14ac:dyDescent="0.25">
      <c r="A40" s="34">
        <v>6</v>
      </c>
      <c r="B40" s="29">
        <v>3.0544833333333319</v>
      </c>
      <c r="C40" s="29">
        <v>3.1196416666666664</v>
      </c>
      <c r="D40" s="30">
        <f t="shared" si="18"/>
        <v>2.1332031058171728</v>
      </c>
      <c r="E40" s="29">
        <v>3.1996450000000003</v>
      </c>
      <c r="F40" s="31">
        <f t="shared" si="19"/>
        <v>4.752413119512906</v>
      </c>
      <c r="G40" s="29">
        <v>3.0102249999999984</v>
      </c>
      <c r="H40" s="30">
        <f t="shared" si="20"/>
        <v>-1.4489629997435529</v>
      </c>
      <c r="I40" s="29">
        <v>3.1973833333333328</v>
      </c>
      <c r="J40" s="30">
        <f t="shared" si="21"/>
        <v>4.6783689549242151</v>
      </c>
      <c r="K40" s="29">
        <v>2.9795383333333358</v>
      </c>
      <c r="L40" s="49">
        <f t="shared" si="22"/>
        <v>-2.4536064473532155</v>
      </c>
      <c r="M40" s="29">
        <v>2.8557333333333315</v>
      </c>
      <c r="N40" s="48">
        <f t="shared" si="23"/>
        <v>-6.506828759910313</v>
      </c>
    </row>
    <row r="41" spans="1:18" x14ac:dyDescent="0.25">
      <c r="A41" s="23" t="s">
        <v>49</v>
      </c>
      <c r="B41" s="28">
        <f>SUM(B35:B40)/6</f>
        <v>3.0243716111111105</v>
      </c>
      <c r="C41" s="50">
        <f>SUM(C35:C40)/6</f>
        <v>2.9480743055555556</v>
      </c>
      <c r="D41" s="30">
        <f t="shared" si="18"/>
        <v>-2.5227490324022841</v>
      </c>
      <c r="E41" s="50">
        <f>SUM(E35:E40)/6</f>
        <v>2.9630093055555555</v>
      </c>
      <c r="F41" s="31">
        <f t="shared" si="19"/>
        <v>-2.0289274416582481</v>
      </c>
      <c r="G41" s="50">
        <f>SUM(G35:G40)/6</f>
        <v>2.939693333333333</v>
      </c>
      <c r="H41" s="30">
        <f t="shared" si="20"/>
        <v>-2.799863530879656</v>
      </c>
      <c r="I41" s="50">
        <f>SUM(I35:I40)/6</f>
        <v>2.9739574166666665</v>
      </c>
      <c r="J41" s="30">
        <f t="shared" si="21"/>
        <v>-1.6669312150408202</v>
      </c>
      <c r="K41" s="50">
        <f>SUM(K35:K40)/6</f>
        <v>2.9310328333333335</v>
      </c>
      <c r="L41" s="30">
        <f t="shared" si="22"/>
        <v>-3.0862205370154787</v>
      </c>
      <c r="M41" s="50">
        <f>SUM(M35:M40)/6</f>
        <v>2.9723261944444439</v>
      </c>
      <c r="N41" s="30">
        <f t="shared" si="23"/>
        <v>-1.7208671208081432</v>
      </c>
    </row>
  </sheetData>
  <mergeCells count="5">
    <mergeCell ref="B3:N3"/>
    <mergeCell ref="B13:N13"/>
    <mergeCell ref="B23:N23"/>
    <mergeCell ref="B33:N33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130" zoomScaleNormal="130" workbookViewId="0">
      <selection activeCell="K10" sqref="K10"/>
    </sheetView>
  </sheetViews>
  <sheetFormatPr defaultRowHeight="15" x14ac:dyDescent="0.25"/>
  <cols>
    <col min="1" max="1" width="20.42578125" customWidth="1"/>
    <col min="2" max="2" width="12.7109375" customWidth="1"/>
    <col min="3" max="3" width="13" customWidth="1"/>
    <col min="4" max="4" width="12.5703125" customWidth="1"/>
    <col min="5" max="5" width="12.85546875" customWidth="1"/>
    <col min="6" max="6" width="12" customWidth="1"/>
    <col min="7" max="7" width="12.5703125" customWidth="1"/>
  </cols>
  <sheetData>
    <row r="1" spans="1:9" x14ac:dyDescent="0.25">
      <c r="A1" s="61" t="s">
        <v>79</v>
      </c>
      <c r="B1" s="61"/>
      <c r="C1" s="61"/>
      <c r="D1" s="61"/>
      <c r="E1" s="61"/>
      <c r="F1" s="61"/>
      <c r="G1" s="61"/>
    </row>
    <row r="3" spans="1:9" x14ac:dyDescent="0.25">
      <c r="A3" s="36"/>
      <c r="B3" s="37" t="s">
        <v>41</v>
      </c>
      <c r="C3" s="37" t="s">
        <v>43</v>
      </c>
      <c r="D3" s="38" t="s">
        <v>45</v>
      </c>
      <c r="E3" s="37" t="s">
        <v>46</v>
      </c>
      <c r="F3" s="37" t="s">
        <v>47</v>
      </c>
      <c r="G3" s="37" t="s">
        <v>48</v>
      </c>
    </row>
    <row r="4" spans="1:9" x14ac:dyDescent="0.25">
      <c r="A4" s="57" t="s">
        <v>68</v>
      </c>
      <c r="B4" s="39">
        <v>3.7949999999999999</v>
      </c>
      <c r="C4" s="39">
        <v>3.8260000000000001</v>
      </c>
      <c r="D4" s="40">
        <v>3.867</v>
      </c>
      <c r="E4" s="39">
        <v>3.855</v>
      </c>
      <c r="F4" s="39">
        <v>3.867</v>
      </c>
      <c r="G4" s="39">
        <v>3.851</v>
      </c>
    </row>
    <row r="5" spans="1:9" x14ac:dyDescent="0.25">
      <c r="A5" s="57"/>
      <c r="B5" s="39">
        <v>3.8879999999999999</v>
      </c>
      <c r="C5" s="39">
        <v>3.8159999999999998</v>
      </c>
      <c r="D5" s="40">
        <v>3.8410000000000002</v>
      </c>
      <c r="E5" s="39">
        <v>3.843</v>
      </c>
      <c r="F5" s="39">
        <v>3.8540000000000001</v>
      </c>
      <c r="G5" s="39">
        <v>3.8519999999999999</v>
      </c>
    </row>
    <row r="6" spans="1:9" x14ac:dyDescent="0.25">
      <c r="A6" s="57"/>
      <c r="B6" s="39">
        <v>3.7989999999999999</v>
      </c>
      <c r="C6" s="39">
        <v>3.8559999999999999</v>
      </c>
      <c r="D6" s="40">
        <v>3.923</v>
      </c>
      <c r="E6" s="39">
        <v>3.8969999999999998</v>
      </c>
      <c r="F6" s="39">
        <v>3.948</v>
      </c>
      <c r="G6" s="39">
        <v>3.948</v>
      </c>
    </row>
    <row r="7" spans="1:9" x14ac:dyDescent="0.25">
      <c r="A7" s="57"/>
      <c r="B7" s="41"/>
      <c r="C7" s="41">
        <v>3.8780000000000001</v>
      </c>
      <c r="D7" s="42">
        <v>3.9369999999999998</v>
      </c>
      <c r="E7" s="41">
        <v>3.9039999999999999</v>
      </c>
      <c r="F7" s="41">
        <v>3.9460000000000002</v>
      </c>
      <c r="G7" s="41">
        <v>3.9489999999999998</v>
      </c>
    </row>
    <row r="8" spans="1:9" x14ac:dyDescent="0.25">
      <c r="A8" s="43" t="s">
        <v>69</v>
      </c>
      <c r="B8" s="40">
        <f>(B4+B5+B6)/3</f>
        <v>3.8273333333333333</v>
      </c>
      <c r="C8" s="40">
        <f>(C4+C5+C6+C7)/4</f>
        <v>3.8439999999999999</v>
      </c>
      <c r="D8" s="40">
        <f t="shared" ref="D8:G8" si="0">(D4+D5+D6+D7)/4</f>
        <v>3.8919999999999999</v>
      </c>
      <c r="E8" s="40">
        <f t="shared" si="0"/>
        <v>3.8747500000000001</v>
      </c>
      <c r="F8" s="40">
        <f t="shared" si="0"/>
        <v>3.9037500000000001</v>
      </c>
      <c r="G8" s="40">
        <f t="shared" si="0"/>
        <v>3.9</v>
      </c>
      <c r="I8" s="40"/>
    </row>
    <row r="9" spans="1:9" x14ac:dyDescent="0.25">
      <c r="A9" s="39"/>
      <c r="B9" s="39"/>
      <c r="C9" s="39"/>
      <c r="D9" s="40"/>
      <c r="E9" s="39"/>
      <c r="F9" s="39"/>
      <c r="G9" s="39"/>
    </row>
    <row r="10" spans="1:9" x14ac:dyDescent="0.25">
      <c r="A10" s="36"/>
      <c r="B10" s="37" t="s">
        <v>50</v>
      </c>
      <c r="C10" s="37" t="s">
        <v>51</v>
      </c>
      <c r="D10" s="38" t="s">
        <v>52</v>
      </c>
      <c r="E10" s="37" t="s">
        <v>53</v>
      </c>
      <c r="F10" s="37" t="s">
        <v>54</v>
      </c>
      <c r="G10" s="37" t="s">
        <v>55</v>
      </c>
    </row>
    <row r="11" spans="1:9" x14ac:dyDescent="0.25">
      <c r="A11" s="57" t="s">
        <v>68</v>
      </c>
      <c r="B11" s="40">
        <v>4.0019999999999998</v>
      </c>
      <c r="C11" s="40">
        <v>3.9990000000000001</v>
      </c>
      <c r="D11" s="40">
        <v>4.0209999999999999</v>
      </c>
      <c r="E11" s="40">
        <v>4.0030000000000001</v>
      </c>
      <c r="F11" s="40">
        <v>4.0220000000000002</v>
      </c>
      <c r="G11" s="40">
        <v>3.9969999999999999</v>
      </c>
    </row>
    <row r="12" spans="1:9" x14ac:dyDescent="0.25">
      <c r="A12" s="57"/>
      <c r="B12" s="40">
        <v>4.0599999999999996</v>
      </c>
      <c r="C12" s="40">
        <v>4.0140000000000002</v>
      </c>
      <c r="D12" s="40">
        <v>4.008</v>
      </c>
      <c r="E12" s="40">
        <v>3.9929999999999999</v>
      </c>
      <c r="F12" s="40">
        <v>4.0129999999999999</v>
      </c>
      <c r="G12" s="40">
        <v>3.99</v>
      </c>
    </row>
    <row r="13" spans="1:9" x14ac:dyDescent="0.25">
      <c r="A13" s="57"/>
      <c r="B13" s="40">
        <v>3.794</v>
      </c>
      <c r="C13" s="40">
        <v>3.9049999999999998</v>
      </c>
      <c r="D13" s="40">
        <v>3.8439999999999999</v>
      </c>
      <c r="E13" s="40">
        <v>3.92</v>
      </c>
      <c r="F13" s="40">
        <v>3.8490000000000002</v>
      </c>
      <c r="G13" s="40">
        <v>3.85</v>
      </c>
    </row>
    <row r="14" spans="1:9" x14ac:dyDescent="0.25">
      <c r="A14" s="57"/>
      <c r="B14" s="42"/>
      <c r="C14" s="42">
        <v>3.8180000000000001</v>
      </c>
      <c r="D14" s="42">
        <v>3.8330000000000002</v>
      </c>
      <c r="E14" s="42">
        <v>3.9180000000000001</v>
      </c>
      <c r="F14" s="42">
        <v>3.863</v>
      </c>
      <c r="G14" s="42">
        <v>3.8610000000000002</v>
      </c>
    </row>
    <row r="15" spans="1:9" x14ac:dyDescent="0.25">
      <c r="A15" s="43" t="s">
        <v>69</v>
      </c>
      <c r="B15" s="40">
        <f>(B11+B12+B13)/3</f>
        <v>3.952</v>
      </c>
      <c r="C15" s="40">
        <f>(C11+C12+C13+C14)/4</f>
        <v>3.9339999999999997</v>
      </c>
      <c r="D15" s="40">
        <f t="shared" ref="D15:G15" si="1">(D11+D12+D13+D14)/4</f>
        <v>3.9264999999999999</v>
      </c>
      <c r="E15" s="40">
        <f t="shared" si="1"/>
        <v>3.9584999999999999</v>
      </c>
      <c r="F15" s="40">
        <f t="shared" si="1"/>
        <v>3.93675</v>
      </c>
      <c r="G15" s="40">
        <f t="shared" si="1"/>
        <v>3.9245000000000001</v>
      </c>
      <c r="I15" s="40"/>
    </row>
    <row r="16" spans="1:9" x14ac:dyDescent="0.25">
      <c r="A16" s="39"/>
      <c r="B16" s="39"/>
      <c r="C16" s="39"/>
      <c r="D16" s="40"/>
      <c r="E16" s="39"/>
      <c r="F16" s="39"/>
      <c r="G16" s="39"/>
    </row>
    <row r="17" spans="1:7" x14ac:dyDescent="0.25">
      <c r="A17" s="36"/>
      <c r="B17" s="37" t="s">
        <v>56</v>
      </c>
      <c r="C17" s="37" t="s">
        <v>57</v>
      </c>
      <c r="D17" s="38" t="s">
        <v>58</v>
      </c>
      <c r="E17" s="37" t="s">
        <v>59</v>
      </c>
      <c r="F17" s="37" t="s">
        <v>60</v>
      </c>
      <c r="G17" s="37" t="s">
        <v>61</v>
      </c>
    </row>
    <row r="18" spans="1:7" x14ac:dyDescent="0.25">
      <c r="A18" s="58" t="s">
        <v>70</v>
      </c>
      <c r="B18" s="40">
        <v>3.8159999999999998</v>
      </c>
      <c r="C18" s="40">
        <v>3.831</v>
      </c>
      <c r="D18" s="40">
        <v>3.8530000000000002</v>
      </c>
      <c r="E18" s="40">
        <v>3.9390000000000001</v>
      </c>
      <c r="F18" s="40">
        <v>3.9870000000000001</v>
      </c>
      <c r="G18" s="40">
        <v>3.8849999999999998</v>
      </c>
    </row>
    <row r="19" spans="1:7" x14ac:dyDescent="0.25">
      <c r="A19" s="58"/>
      <c r="B19" s="40">
        <v>3.5089999999999999</v>
      </c>
      <c r="C19" s="40">
        <v>3.887</v>
      </c>
      <c r="D19" s="40">
        <v>3.8690000000000002</v>
      </c>
      <c r="E19" s="40">
        <v>3.891</v>
      </c>
      <c r="F19" s="40">
        <v>3.8340000000000001</v>
      </c>
      <c r="G19" s="40">
        <v>3.8490000000000002</v>
      </c>
    </row>
    <row r="20" spans="1:7" x14ac:dyDescent="0.25">
      <c r="A20" s="58"/>
      <c r="B20" s="40">
        <v>4.41</v>
      </c>
      <c r="C20" s="40">
        <v>3.7959999999999998</v>
      </c>
      <c r="D20" s="40">
        <v>3.81</v>
      </c>
      <c r="E20" s="40">
        <v>3.819</v>
      </c>
      <c r="F20" s="40">
        <v>3.8580000000000001</v>
      </c>
      <c r="G20" s="40">
        <v>3.8140000000000001</v>
      </c>
    </row>
    <row r="21" spans="1:7" x14ac:dyDescent="0.25">
      <c r="A21" s="58"/>
      <c r="B21" s="40">
        <v>3.988</v>
      </c>
      <c r="C21" s="40">
        <v>3.847</v>
      </c>
      <c r="D21" s="40">
        <v>3.9159999999999999</v>
      </c>
      <c r="E21" s="40">
        <v>3.88</v>
      </c>
      <c r="F21" s="40">
        <v>3.8580000000000001</v>
      </c>
      <c r="G21" s="40">
        <v>3.9060000000000001</v>
      </c>
    </row>
    <row r="22" spans="1:7" x14ac:dyDescent="0.25">
      <c r="A22" s="58"/>
      <c r="B22" s="40">
        <v>3.456</v>
      </c>
      <c r="C22" s="40">
        <v>3.8620000000000001</v>
      </c>
      <c r="D22" s="40">
        <v>3.8479999999999999</v>
      </c>
      <c r="E22" s="40">
        <v>3.8849999999999998</v>
      </c>
      <c r="F22" s="40">
        <v>3.903</v>
      </c>
      <c r="G22" s="40">
        <v>3.8940000000000001</v>
      </c>
    </row>
    <row r="23" spans="1:7" x14ac:dyDescent="0.25">
      <c r="A23" s="58"/>
      <c r="B23" s="40">
        <v>3.8650000000000002</v>
      </c>
      <c r="C23" s="40">
        <v>3.8</v>
      </c>
      <c r="D23" s="40">
        <v>3.8980000000000001</v>
      </c>
      <c r="E23" s="40">
        <v>3.8380000000000001</v>
      </c>
      <c r="F23" s="40">
        <v>3.8809999999999998</v>
      </c>
      <c r="G23" s="40">
        <v>3.8220000000000001</v>
      </c>
    </row>
    <row r="24" spans="1:7" x14ac:dyDescent="0.25">
      <c r="A24" s="58"/>
      <c r="B24" s="40">
        <v>3.7719999999999998</v>
      </c>
      <c r="C24" s="40">
        <v>3.827</v>
      </c>
      <c r="D24" s="40">
        <v>3.8290000000000002</v>
      </c>
      <c r="E24" s="40">
        <v>3.8919999999999999</v>
      </c>
      <c r="F24" s="40">
        <v>3.85</v>
      </c>
      <c r="G24" s="40">
        <v>3.86</v>
      </c>
    </row>
    <row r="25" spans="1:7" x14ac:dyDescent="0.25">
      <c r="A25" s="58"/>
      <c r="B25" s="44">
        <v>4.1310000000000002</v>
      </c>
      <c r="C25" s="40">
        <v>3.911</v>
      </c>
      <c r="D25" s="40">
        <v>3.8839999999999999</v>
      </c>
      <c r="E25" s="40">
        <v>3.9289999999999998</v>
      </c>
      <c r="F25" s="40">
        <v>3.8820000000000001</v>
      </c>
      <c r="G25" s="40">
        <v>3.8820000000000001</v>
      </c>
    </row>
    <row r="26" spans="1:7" x14ac:dyDescent="0.25">
      <c r="A26" s="58"/>
      <c r="B26" s="44">
        <v>3.9660000000000002</v>
      </c>
      <c r="C26" s="44">
        <v>3.9689999999999999</v>
      </c>
      <c r="D26" s="44">
        <v>3.9860000000000002</v>
      </c>
      <c r="E26" s="44">
        <v>3.9689999999999999</v>
      </c>
      <c r="F26" s="44">
        <v>3.9849999999999999</v>
      </c>
      <c r="G26" s="44">
        <v>3.9630000000000001</v>
      </c>
    </row>
    <row r="27" spans="1:7" x14ac:dyDescent="0.25">
      <c r="A27" s="58"/>
      <c r="B27" s="44">
        <v>3.988</v>
      </c>
      <c r="C27" s="44">
        <v>3.9279999999999999</v>
      </c>
      <c r="D27" s="44">
        <v>4.008</v>
      </c>
      <c r="E27" s="44">
        <v>3.97</v>
      </c>
      <c r="F27" s="44">
        <v>3.9929999999999999</v>
      </c>
      <c r="G27" s="44">
        <v>3.996</v>
      </c>
    </row>
    <row r="28" spans="1:7" x14ac:dyDescent="0.25">
      <c r="A28" s="58"/>
      <c r="B28" s="40"/>
      <c r="C28" s="44">
        <v>4.0259999999999998</v>
      </c>
      <c r="D28" s="44">
        <v>3.9969999999999999</v>
      </c>
      <c r="E28" s="44">
        <v>4.04</v>
      </c>
      <c r="F28" s="44">
        <v>3.9940000000000002</v>
      </c>
      <c r="G28" s="44">
        <v>4</v>
      </c>
    </row>
    <row r="29" spans="1:7" x14ac:dyDescent="0.25">
      <c r="A29" s="58"/>
      <c r="B29" s="44"/>
      <c r="C29" s="44">
        <v>4.2610000000000001</v>
      </c>
      <c r="D29" s="44">
        <v>4.2220000000000004</v>
      </c>
      <c r="E29" s="44">
        <v>4.1970000000000001</v>
      </c>
      <c r="F29" s="44">
        <v>4.218</v>
      </c>
      <c r="G29" s="44">
        <v>4.1980000000000004</v>
      </c>
    </row>
    <row r="30" spans="1:7" x14ac:dyDescent="0.25">
      <c r="A30" s="58"/>
      <c r="B30" s="40"/>
      <c r="C30" s="44">
        <v>3.9470000000000001</v>
      </c>
      <c r="D30" s="44">
        <v>3.99</v>
      </c>
      <c r="E30" s="44">
        <v>4.0149999999999997</v>
      </c>
      <c r="F30" s="44">
        <v>3.996</v>
      </c>
      <c r="G30" s="44">
        <v>3.9969999999999999</v>
      </c>
    </row>
    <row r="31" spans="1:7" x14ac:dyDescent="0.25">
      <c r="A31" s="58"/>
      <c r="B31" s="44"/>
      <c r="C31" s="44">
        <v>4.0380000000000003</v>
      </c>
      <c r="D31" s="44">
        <v>3.9969999999999999</v>
      </c>
      <c r="E31" s="44">
        <v>4.01</v>
      </c>
      <c r="F31" s="44">
        <v>3.992</v>
      </c>
      <c r="G31" s="44">
        <v>3.9929999999999999</v>
      </c>
    </row>
    <row r="32" spans="1:7" x14ac:dyDescent="0.25">
      <c r="A32" s="58"/>
      <c r="B32" s="40"/>
      <c r="C32" s="40">
        <v>4.2519999999999998</v>
      </c>
      <c r="D32" s="40">
        <v>4.2210000000000001</v>
      </c>
      <c r="E32" s="40">
        <v>4.1959999999999997</v>
      </c>
      <c r="F32" s="40"/>
      <c r="G32" s="40">
        <v>4.1989999999999998</v>
      </c>
    </row>
    <row r="33" spans="1:9" x14ac:dyDescent="0.25">
      <c r="A33" s="58"/>
      <c r="B33" s="40"/>
      <c r="C33" s="40">
        <v>3.9660000000000002</v>
      </c>
      <c r="D33" s="40"/>
      <c r="E33" s="40"/>
      <c r="F33" s="40"/>
      <c r="G33" s="40">
        <v>4.0069999999999997</v>
      </c>
    </row>
    <row r="34" spans="1:9" x14ac:dyDescent="0.25">
      <c r="A34" s="58"/>
      <c r="B34" s="42"/>
      <c r="C34" s="42">
        <v>4.0170000000000003</v>
      </c>
      <c r="D34" s="42"/>
      <c r="E34" s="42"/>
      <c r="F34" s="42"/>
      <c r="G34" s="42">
        <v>3.99</v>
      </c>
    </row>
    <row r="35" spans="1:9" x14ac:dyDescent="0.25">
      <c r="A35" s="43" t="s">
        <v>69</v>
      </c>
      <c r="B35" s="40">
        <f>SUM(B18:B29)/10</f>
        <v>3.8900999999999994</v>
      </c>
      <c r="C35" s="40">
        <f>SUM(C18:C34)/17</f>
        <v>3.9508823529411767</v>
      </c>
      <c r="D35" s="40">
        <f>SUM(D18:D32)/15</f>
        <v>3.9552</v>
      </c>
      <c r="E35" s="40">
        <f>SUM(E18:E32)/15</f>
        <v>3.9646666666666666</v>
      </c>
      <c r="F35" s="40">
        <f>SUM(F18:F32)/15</f>
        <v>3.682066666666667</v>
      </c>
      <c r="G35" s="40">
        <f>SUM(G18:G34)/17</f>
        <v>3.9561764705882352</v>
      </c>
      <c r="I35" s="40"/>
    </row>
    <row r="36" spans="1:9" x14ac:dyDescent="0.25">
      <c r="A36" s="39"/>
      <c r="B36" s="39"/>
      <c r="C36" s="39"/>
      <c r="D36" s="40"/>
      <c r="E36" s="39"/>
      <c r="F36" s="39"/>
      <c r="G36" s="39"/>
    </row>
    <row r="37" spans="1:9" x14ac:dyDescent="0.25">
      <c r="A37" s="36"/>
      <c r="B37" s="37" t="s">
        <v>62</v>
      </c>
      <c r="C37" s="37" t="s">
        <v>63</v>
      </c>
      <c r="D37" s="38" t="s">
        <v>64</v>
      </c>
      <c r="E37" s="37" t="s">
        <v>65</v>
      </c>
      <c r="F37" s="37" t="s">
        <v>66</v>
      </c>
      <c r="G37" s="37" t="s">
        <v>67</v>
      </c>
    </row>
    <row r="38" spans="1:9" x14ac:dyDescent="0.25">
      <c r="A38" s="57" t="s">
        <v>70</v>
      </c>
      <c r="B38" s="44">
        <v>4.0599999999999996</v>
      </c>
      <c r="C38" s="40">
        <v>3.7160000000000002</v>
      </c>
      <c r="D38" s="44">
        <v>4.0410000000000004</v>
      </c>
      <c r="E38" s="44">
        <v>3.9750000000000001</v>
      </c>
      <c r="F38" s="44">
        <v>4.0369999999999999</v>
      </c>
      <c r="G38" s="44">
        <v>3.9820000000000002</v>
      </c>
    </row>
    <row r="39" spans="1:9" x14ac:dyDescent="0.25">
      <c r="A39" s="57"/>
      <c r="B39" s="44">
        <v>3.6429999999999998</v>
      </c>
      <c r="C39" s="44">
        <v>3.7250000000000001</v>
      </c>
      <c r="D39" s="44">
        <v>3.7930000000000001</v>
      </c>
      <c r="E39" s="44">
        <v>3.7170000000000001</v>
      </c>
      <c r="F39" s="44">
        <v>3.79</v>
      </c>
      <c r="G39" s="44">
        <v>3.7130000000000001</v>
      </c>
    </row>
    <row r="40" spans="1:9" x14ac:dyDescent="0.25">
      <c r="A40" s="57"/>
      <c r="B40" s="44">
        <v>4.0599999999999996</v>
      </c>
      <c r="C40" s="44">
        <v>3.9740000000000002</v>
      </c>
      <c r="D40" s="44">
        <v>3.7080000000000002</v>
      </c>
      <c r="E40" s="44">
        <v>3.9630000000000001</v>
      </c>
      <c r="F40" s="44">
        <v>3.6930000000000001</v>
      </c>
      <c r="G40" s="44">
        <v>3.8149999999999999</v>
      </c>
    </row>
    <row r="41" spans="1:9" x14ac:dyDescent="0.25">
      <c r="A41" s="57"/>
      <c r="B41" s="44">
        <v>3.9809999999999999</v>
      </c>
      <c r="C41" s="44">
        <v>3.8889999999999998</v>
      </c>
      <c r="D41" s="44">
        <v>4.04</v>
      </c>
      <c r="E41" s="44">
        <v>3.9750000000000001</v>
      </c>
      <c r="F41" s="44">
        <v>4.0369999999999999</v>
      </c>
      <c r="G41" s="44">
        <v>3.9820000000000002</v>
      </c>
    </row>
    <row r="42" spans="1:9" x14ac:dyDescent="0.25">
      <c r="A42" s="57"/>
      <c r="B42" s="40"/>
      <c r="C42" s="44">
        <v>3.7240000000000002</v>
      </c>
      <c r="D42" s="44">
        <v>3.9710000000000001</v>
      </c>
      <c r="E42" s="44">
        <v>3.718</v>
      </c>
      <c r="F42" s="44">
        <v>3.9710000000000001</v>
      </c>
      <c r="G42" s="44">
        <v>3.968</v>
      </c>
    </row>
    <row r="43" spans="1:9" x14ac:dyDescent="0.25">
      <c r="A43" s="57"/>
      <c r="B43" s="44"/>
      <c r="C43" s="44">
        <v>3.9729999999999999</v>
      </c>
      <c r="D43" s="44">
        <v>3.7029999999999998</v>
      </c>
      <c r="E43" s="44">
        <v>3.8140000000000001</v>
      </c>
      <c r="F43" s="44">
        <v>3.6930000000000001</v>
      </c>
      <c r="G43" s="44">
        <v>3.7120000000000002</v>
      </c>
    </row>
    <row r="44" spans="1:9" x14ac:dyDescent="0.25">
      <c r="A44" s="57"/>
      <c r="B44" s="44"/>
      <c r="C44" s="44">
        <v>3.7160000000000002</v>
      </c>
      <c r="D44" s="44"/>
      <c r="E44" s="44"/>
      <c r="F44" s="44"/>
      <c r="G44" s="44">
        <v>3.9809999999999999</v>
      </c>
    </row>
    <row r="45" spans="1:9" x14ac:dyDescent="0.25">
      <c r="A45" s="57"/>
      <c r="B45" s="44"/>
      <c r="C45" s="44">
        <v>3.7250000000000001</v>
      </c>
      <c r="D45" s="44"/>
      <c r="E45" s="44"/>
      <c r="F45" s="44"/>
      <c r="G45" s="44">
        <v>3.7130000000000001</v>
      </c>
    </row>
    <row r="46" spans="1:9" x14ac:dyDescent="0.25">
      <c r="A46" s="57"/>
      <c r="B46" s="44"/>
      <c r="C46" s="44">
        <v>3.9729999999999999</v>
      </c>
      <c r="D46" s="44"/>
      <c r="E46" s="44"/>
      <c r="F46" s="44"/>
      <c r="G46" s="44">
        <v>3.968</v>
      </c>
    </row>
    <row r="47" spans="1:9" x14ac:dyDescent="0.25">
      <c r="A47" s="57"/>
      <c r="B47" s="44"/>
      <c r="C47" s="44">
        <v>3.8889999999999998</v>
      </c>
      <c r="D47" s="44"/>
      <c r="E47" s="44"/>
      <c r="F47" s="44"/>
      <c r="G47" s="44"/>
    </row>
    <row r="48" spans="1:9" x14ac:dyDescent="0.25">
      <c r="A48" s="57"/>
      <c r="B48" s="44"/>
      <c r="C48" s="44">
        <v>3.7250000000000001</v>
      </c>
      <c r="D48" s="44"/>
      <c r="E48" s="44"/>
      <c r="F48" s="44"/>
      <c r="G48" s="44"/>
    </row>
    <row r="49" spans="1:9" x14ac:dyDescent="0.25">
      <c r="A49" s="57"/>
      <c r="B49" s="42"/>
      <c r="C49" s="42">
        <v>3.9729999999999999</v>
      </c>
      <c r="D49" s="42"/>
      <c r="E49" s="42"/>
      <c r="F49" s="42"/>
      <c r="G49" s="42"/>
    </row>
    <row r="50" spans="1:9" x14ac:dyDescent="0.25">
      <c r="A50" s="43" t="s">
        <v>69</v>
      </c>
      <c r="B50" s="40">
        <f>SUM(B38:B49)/4</f>
        <v>3.9359999999999995</v>
      </c>
      <c r="C50" s="40">
        <f>SUM(C38:C49)/12</f>
        <v>3.8335000000000004</v>
      </c>
      <c r="D50" s="40">
        <f>SUM(D38:D43)/6</f>
        <v>3.8759999999999999</v>
      </c>
      <c r="E50" s="40">
        <f>SUM(E38:E43)/6</f>
        <v>3.8603333333333332</v>
      </c>
      <c r="F50" s="40">
        <f>SUM(F38:F43)/6</f>
        <v>3.8701666666666665</v>
      </c>
      <c r="G50" s="40">
        <f>SUM(G38:G46)/9</f>
        <v>3.8704444444444448</v>
      </c>
      <c r="I50" s="40"/>
    </row>
    <row r="51" spans="1:9" x14ac:dyDescent="0.25">
      <c r="A51" s="39"/>
      <c r="B51" s="39"/>
      <c r="C51" s="39"/>
      <c r="D51" s="39"/>
      <c r="E51" s="39"/>
      <c r="F51" s="39"/>
      <c r="G51" s="39"/>
    </row>
    <row r="52" spans="1:9" x14ac:dyDescent="0.25">
      <c r="A52" s="45" t="s">
        <v>31</v>
      </c>
      <c r="B52" s="45" t="s">
        <v>71</v>
      </c>
      <c r="C52" s="45" t="s">
        <v>72</v>
      </c>
      <c r="D52" s="46" t="s">
        <v>73</v>
      </c>
      <c r="E52" s="45" t="s">
        <v>74</v>
      </c>
      <c r="F52" s="45" t="s">
        <v>75</v>
      </c>
      <c r="G52" s="45" t="s">
        <v>76</v>
      </c>
    </row>
    <row r="53" spans="1:9" x14ac:dyDescent="0.25">
      <c r="A53" s="57" t="s">
        <v>70</v>
      </c>
      <c r="B53" s="39">
        <v>4.0339999999999998</v>
      </c>
      <c r="C53" s="39">
        <v>4.0309999999999997</v>
      </c>
      <c r="D53" s="40">
        <v>4.0309999999999997</v>
      </c>
      <c r="E53" s="39">
        <v>4.0309999999999997</v>
      </c>
      <c r="F53" s="39">
        <v>4.0309999999999997</v>
      </c>
      <c r="G53" s="39">
        <v>4.0309999999999997</v>
      </c>
    </row>
    <row r="54" spans="1:9" x14ac:dyDescent="0.25">
      <c r="A54" s="57"/>
      <c r="B54" s="39">
        <v>4.0279999999999996</v>
      </c>
      <c r="C54" s="39">
        <v>4.0309999999999997</v>
      </c>
      <c r="D54" s="40">
        <v>4.0309999999999997</v>
      </c>
      <c r="E54" s="39">
        <v>4.0309999999999997</v>
      </c>
      <c r="F54" s="39">
        <v>4.0309999999999997</v>
      </c>
      <c r="G54" s="39">
        <v>4.0309999999999997</v>
      </c>
    </row>
    <row r="55" spans="1:9" x14ac:dyDescent="0.25">
      <c r="A55" s="57"/>
      <c r="B55" s="39">
        <v>3.9889999999999999</v>
      </c>
      <c r="C55" s="39">
        <v>4.0650000000000004</v>
      </c>
      <c r="D55" s="40">
        <v>4.0410000000000004</v>
      </c>
      <c r="E55" s="39">
        <v>4.0410000000000004</v>
      </c>
      <c r="F55" s="39">
        <v>4.0439999999999996</v>
      </c>
      <c r="G55" s="39">
        <v>4.0510000000000002</v>
      </c>
    </row>
    <row r="56" spans="1:9" x14ac:dyDescent="0.25">
      <c r="A56" s="57"/>
      <c r="B56" s="41"/>
      <c r="C56" s="47">
        <v>3.9889999999999999</v>
      </c>
      <c r="D56" s="42">
        <v>4.0650000000000004</v>
      </c>
      <c r="E56" s="47">
        <v>4.0529999999999999</v>
      </c>
      <c r="F56" s="41">
        <v>4.0529999999999999</v>
      </c>
      <c r="G56" s="41">
        <v>4.0439999999999996</v>
      </c>
    </row>
    <row r="57" spans="1:9" x14ac:dyDescent="0.25">
      <c r="A57" s="43" t="s">
        <v>69</v>
      </c>
      <c r="B57" s="40">
        <f>(B53+B54+B55)/3</f>
        <v>4.0169999999999995</v>
      </c>
      <c r="C57" s="54">
        <f>(C53+C54+C55+C56)/4</f>
        <v>4.0289999999999999</v>
      </c>
      <c r="D57" s="40">
        <f t="shared" ref="D57:G57" si="2">(D53+D54+D55+D56)/4</f>
        <v>4.0419999999999998</v>
      </c>
      <c r="E57" s="54">
        <f t="shared" si="2"/>
        <v>4.0389999999999997</v>
      </c>
      <c r="F57" s="40">
        <f t="shared" si="2"/>
        <v>4.0397499999999997</v>
      </c>
      <c r="G57" s="40">
        <f t="shared" si="2"/>
        <v>4.03925</v>
      </c>
      <c r="I57" s="40"/>
    </row>
    <row r="58" spans="1:9" x14ac:dyDescent="0.25">
      <c r="A58" s="39"/>
      <c r="B58" s="39"/>
      <c r="C58" s="39"/>
      <c r="D58" s="40"/>
      <c r="E58" s="39"/>
      <c r="F58" s="39"/>
      <c r="G58" s="39"/>
    </row>
  </sheetData>
  <mergeCells count="6">
    <mergeCell ref="A1:G1"/>
    <mergeCell ref="A4:A7"/>
    <mergeCell ref="A11:A14"/>
    <mergeCell ref="A18:A34"/>
    <mergeCell ref="A38:A49"/>
    <mergeCell ref="A53:A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="130" zoomScaleNormal="130" workbookViewId="0">
      <selection activeCell="T7" sqref="T7"/>
    </sheetView>
  </sheetViews>
  <sheetFormatPr defaultRowHeight="15" x14ac:dyDescent="0.25"/>
  <cols>
    <col min="1" max="1" width="7.85546875" customWidth="1"/>
    <col min="2" max="2" width="14.28515625" customWidth="1"/>
    <col min="3" max="3" width="13.140625" customWidth="1"/>
    <col min="4" max="4" width="7.7109375" customWidth="1"/>
    <col min="5" max="5" width="13.5703125" customWidth="1"/>
    <col min="6" max="6" width="7.7109375" customWidth="1"/>
    <col min="7" max="7" width="12.85546875" customWidth="1"/>
    <col min="8" max="8" width="7.7109375" customWidth="1"/>
    <col min="9" max="9" width="12.85546875" customWidth="1"/>
    <col min="10" max="10" width="7.42578125" customWidth="1"/>
    <col min="11" max="11" width="13.140625" customWidth="1"/>
    <col min="12" max="12" width="7.85546875" customWidth="1"/>
    <col min="13" max="13" width="12.7109375" customWidth="1"/>
    <col min="14" max="14" width="7.5703125" customWidth="1"/>
    <col min="15" max="15" width="4.140625" customWidth="1"/>
    <col min="16" max="16" width="7" customWidth="1"/>
    <col min="17" max="17" width="6.5703125" customWidth="1"/>
  </cols>
  <sheetData>
    <row r="1" spans="1:17" x14ac:dyDescent="0.25">
      <c r="A1" s="10" t="s">
        <v>36</v>
      </c>
    </row>
    <row r="3" spans="1:17" x14ac:dyDescent="0.25">
      <c r="B3" s="59" t="s">
        <v>25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7" x14ac:dyDescent="0.25">
      <c r="A4" s="5" t="s">
        <v>0</v>
      </c>
      <c r="B4" s="4" t="s">
        <v>31</v>
      </c>
      <c r="C4" s="4" t="s">
        <v>1</v>
      </c>
      <c r="D4" s="4" t="s">
        <v>39</v>
      </c>
      <c r="E4" s="4" t="s">
        <v>2</v>
      </c>
      <c r="F4" s="4" t="s">
        <v>39</v>
      </c>
      <c r="G4" s="4" t="s">
        <v>3</v>
      </c>
      <c r="H4" s="4" t="s">
        <v>39</v>
      </c>
      <c r="I4" s="4" t="s">
        <v>4</v>
      </c>
      <c r="J4" s="4" t="s">
        <v>39</v>
      </c>
      <c r="K4" s="4" t="s">
        <v>5</v>
      </c>
      <c r="L4" s="4" t="s">
        <v>39</v>
      </c>
      <c r="M4" s="4" t="s">
        <v>6</v>
      </c>
      <c r="N4" s="4" t="s">
        <v>39</v>
      </c>
      <c r="P4" s="11" t="s">
        <v>26</v>
      </c>
      <c r="Q4" s="12" t="s">
        <v>26</v>
      </c>
    </row>
    <row r="5" spans="1:17" x14ac:dyDescent="0.25">
      <c r="A5" s="1">
        <v>1</v>
      </c>
      <c r="B5" s="2">
        <v>-251.72748734499999</v>
      </c>
      <c r="C5" s="2">
        <v>-254.54067074000005</v>
      </c>
      <c r="D5" s="8">
        <f>(C5-B5)/(-B5)*100</f>
        <v>-1.1175511362191908</v>
      </c>
      <c r="E5" s="2">
        <v>-251.84137458999996</v>
      </c>
      <c r="F5" s="9">
        <f>(E5-B5)/(-B5)*100</f>
        <v>-4.5242276161874422E-2</v>
      </c>
      <c r="G5" s="2">
        <v>-251.71982393000019</v>
      </c>
      <c r="H5" s="3">
        <f>(G5-B5)/(-B5)*100</f>
        <v>3.0443298348639342E-3</v>
      </c>
      <c r="I5" s="2">
        <v>-251.78406023999977</v>
      </c>
      <c r="J5" s="3">
        <f>(I5-B5)/(-B5)*100</f>
        <v>-2.2473864732242842E-2</v>
      </c>
      <c r="K5" s="2">
        <v>-251.74068141000006</v>
      </c>
      <c r="L5" s="3">
        <f>(K5-B5)/(-B5)*100</f>
        <v>-5.2414081351377113E-3</v>
      </c>
      <c r="M5" s="2">
        <v>-251.76237313000001</v>
      </c>
      <c r="N5" s="3">
        <f>(M5-B5)/(-B5)*100</f>
        <v>-1.3858552106475597E-2</v>
      </c>
      <c r="P5" s="3">
        <f>(D6+F5+F7+H6+H8+J7+J9+L8+L10+N9+N11)/11</f>
        <v>-2.2065496492799774E-2</v>
      </c>
      <c r="Q5" s="3">
        <f>(D5+F6+H7+J8+L9+N10)/6</f>
        <v>-1.0881425475895117</v>
      </c>
    </row>
    <row r="6" spans="1:17" x14ac:dyDescent="0.25">
      <c r="A6" s="1">
        <v>2</v>
      </c>
      <c r="B6" s="2">
        <v>-255.84881644000021</v>
      </c>
      <c r="C6" s="2">
        <v>-255.89840167000025</v>
      </c>
      <c r="D6" s="9">
        <f t="shared" ref="D6:D19" si="0">(C6-B6)/(-B6)*100</f>
        <v>-1.9380675935890542E-2</v>
      </c>
      <c r="E6" s="2">
        <v>-258.65015663999981</v>
      </c>
      <c r="F6" s="8">
        <f t="shared" ref="F6:F19" si="1">(E6-B6)/(-B6)*100</f>
        <v>-1.0949201325137068</v>
      </c>
      <c r="G6" s="2">
        <v>-255.89511308500019</v>
      </c>
      <c r="H6" s="9">
        <f t="shared" ref="H6:H19" si="2">(G6-B6)/(-B6)*100</f>
        <v>-1.8095313335499102E-2</v>
      </c>
      <c r="I6" s="2">
        <v>-255.82915524000001</v>
      </c>
      <c r="J6" s="3">
        <f t="shared" ref="J6:J19" si="3">(I6-B6)/(-B6)*100</f>
        <v>7.6846945292832159E-3</v>
      </c>
      <c r="K6" s="2">
        <v>-255.84368019500022</v>
      </c>
      <c r="L6" s="3">
        <f t="shared" ref="L6:L19" si="4">(K6-B6)/(-B6)*100</f>
        <v>2.0075312723571125E-3</v>
      </c>
      <c r="M6" s="2">
        <v>-255.85002385500039</v>
      </c>
      <c r="N6" s="3">
        <f t="shared" ref="N6:N19" si="5">(M6-B6)/(-B6)*100</f>
        <v>-4.7192518495155862E-4</v>
      </c>
    </row>
    <row r="7" spans="1:17" x14ac:dyDescent="0.25">
      <c r="A7" s="1">
        <v>3</v>
      </c>
      <c r="B7" s="2">
        <v>-255.64766422999952</v>
      </c>
      <c r="C7" s="2">
        <v>-255.61833728000013</v>
      </c>
      <c r="D7" s="3">
        <f t="shared" si="0"/>
        <v>1.1471628378736998E-2</v>
      </c>
      <c r="E7" s="2">
        <v>-255.70884127999966</v>
      </c>
      <c r="F7" s="9">
        <f t="shared" si="1"/>
        <v>-2.3930220596539639E-2</v>
      </c>
      <c r="G7" s="2">
        <v>-258.43206521000013</v>
      </c>
      <c r="H7" s="8">
        <f t="shared" si="2"/>
        <v>-1.0891556503702529</v>
      </c>
      <c r="I7" s="2">
        <v>-255.69870053500011</v>
      </c>
      <c r="J7" s="9">
        <f t="shared" si="3"/>
        <v>-1.9963532682495976E-2</v>
      </c>
      <c r="K7" s="2">
        <v>-255.63052336000044</v>
      </c>
      <c r="L7" s="3">
        <f t="shared" si="4"/>
        <v>6.7048803480014782E-3</v>
      </c>
      <c r="M7" s="2">
        <v>-255.64893977000006</v>
      </c>
      <c r="N7" s="3">
        <f t="shared" si="5"/>
        <v>-4.9894451583452654E-4</v>
      </c>
    </row>
    <row r="8" spans="1:17" x14ac:dyDescent="0.25">
      <c r="A8" s="1">
        <v>4</v>
      </c>
      <c r="B8" s="2">
        <v>-255.77871483499999</v>
      </c>
      <c r="C8" s="2">
        <v>-255.79273043499992</v>
      </c>
      <c r="D8" s="3">
        <f t="shared" si="0"/>
        <v>-5.4795802727282527E-3</v>
      </c>
      <c r="E8" s="2">
        <v>-255.75103893000022</v>
      </c>
      <c r="F8" s="3">
        <f t="shared" si="1"/>
        <v>1.0820253365344075E-2</v>
      </c>
      <c r="G8" s="2">
        <v>-255.81556454999986</v>
      </c>
      <c r="H8" s="9">
        <f t="shared" si="2"/>
        <v>-1.4406873153477955E-2</v>
      </c>
      <c r="I8" s="2">
        <v>-258.51361655500011</v>
      </c>
      <c r="J8" s="8">
        <f t="shared" si="3"/>
        <v>-1.0692452347977348</v>
      </c>
      <c r="K8" s="2">
        <v>-255.81779884499991</v>
      </c>
      <c r="L8" s="9">
        <f t="shared" si="4"/>
        <v>-1.5280399710014138E-2</v>
      </c>
      <c r="M8" s="2">
        <v>-255.7377342500001</v>
      </c>
      <c r="N8" s="3">
        <f t="shared" si="5"/>
        <v>1.6021890260228346E-2</v>
      </c>
    </row>
    <row r="9" spans="1:17" x14ac:dyDescent="0.25">
      <c r="A9" s="1">
        <v>5</v>
      </c>
      <c r="B9" s="2">
        <v>-255.73222113500003</v>
      </c>
      <c r="C9" s="2">
        <v>-255.71714918999965</v>
      </c>
      <c r="D9" s="3">
        <f t="shared" si="0"/>
        <v>5.893643332659986E-3</v>
      </c>
      <c r="E9" s="2">
        <v>-255.73771591999997</v>
      </c>
      <c r="F9" s="3">
        <f t="shared" si="1"/>
        <v>-2.1486479003514809E-3</v>
      </c>
      <c r="G9" s="2">
        <v>-255.72992682000009</v>
      </c>
      <c r="H9" s="3">
        <f t="shared" si="2"/>
        <v>8.9715523126525419E-4</v>
      </c>
      <c r="I9" s="2">
        <v>-255.80182706500008</v>
      </c>
      <c r="J9" s="9">
        <f t="shared" si="3"/>
        <v>-2.7218287039123878E-2</v>
      </c>
      <c r="K9" s="2">
        <v>-258.49968948499986</v>
      </c>
      <c r="L9" s="8">
        <f t="shared" si="4"/>
        <v>-1.082174290637743</v>
      </c>
      <c r="M9" s="2">
        <v>-255.79124936499991</v>
      </c>
      <c r="N9" s="9">
        <f t="shared" si="5"/>
        <v>-2.308204642258244E-2</v>
      </c>
    </row>
    <row r="10" spans="1:17" x14ac:dyDescent="0.25">
      <c r="A10" s="1">
        <v>6</v>
      </c>
      <c r="B10" s="2">
        <v>-255.76750349499989</v>
      </c>
      <c r="C10" s="2">
        <v>-255.77584705000001</v>
      </c>
      <c r="D10" s="3">
        <f t="shared" si="0"/>
        <v>-3.26216383477629E-3</v>
      </c>
      <c r="E10" s="2">
        <v>-255.75919593000006</v>
      </c>
      <c r="F10" s="3">
        <f t="shared" si="1"/>
        <v>3.2480924614363285E-3</v>
      </c>
      <c r="G10" s="2">
        <v>-255.74957251000038</v>
      </c>
      <c r="H10" s="3">
        <f t="shared" si="2"/>
        <v>7.010658021244608E-3</v>
      </c>
      <c r="I10" s="2">
        <v>-255.72471068500028</v>
      </c>
      <c r="J10" s="3">
        <f t="shared" si="3"/>
        <v>1.6731136448085736E-2</v>
      </c>
      <c r="K10" s="2">
        <v>-255.80615355500026</v>
      </c>
      <c r="L10" s="9">
        <f t="shared" si="4"/>
        <v>-1.5111403705410177E-2</v>
      </c>
      <c r="M10" s="2">
        <v>-258.51907291000009</v>
      </c>
      <c r="N10" s="8">
        <f t="shared" si="5"/>
        <v>-1.0758088409984408</v>
      </c>
    </row>
    <row r="11" spans="1:17" x14ac:dyDescent="0.25">
      <c r="A11" s="1">
        <v>7</v>
      </c>
      <c r="B11" s="2">
        <v>-255.73855717000012</v>
      </c>
      <c r="C11" s="2">
        <v>-255.72962612500024</v>
      </c>
      <c r="D11" s="3">
        <f t="shared" si="0"/>
        <v>3.4922559580824403E-3</v>
      </c>
      <c r="E11" s="2">
        <v>-255.74062386500012</v>
      </c>
      <c r="F11" s="3">
        <f t="shared" si="1"/>
        <v>-8.0812804407218305E-4</v>
      </c>
      <c r="G11" s="2">
        <v>-255.75001143500023</v>
      </c>
      <c r="H11" s="3">
        <f t="shared" si="2"/>
        <v>-4.4788963881176253E-3</v>
      </c>
      <c r="I11" s="2">
        <v>-255.74715067000008</v>
      </c>
      <c r="J11" s="3">
        <f t="shared" si="3"/>
        <v>-3.3602676479668968E-3</v>
      </c>
      <c r="K11" s="2">
        <v>-255.72694173000019</v>
      </c>
      <c r="L11" s="3">
        <f t="shared" si="4"/>
        <v>4.5419197357118111E-3</v>
      </c>
      <c r="M11" s="2">
        <v>-255.79228639000016</v>
      </c>
      <c r="N11" s="9">
        <f t="shared" si="5"/>
        <v>-2.1009432677889274E-2</v>
      </c>
    </row>
    <row r="12" spans="1:17" x14ac:dyDescent="0.25">
      <c r="A12" s="1">
        <v>8</v>
      </c>
      <c r="B12" s="2">
        <v>-255.76283615999984</v>
      </c>
      <c r="C12" s="2">
        <v>-255.76827522500022</v>
      </c>
      <c r="D12" s="3">
        <f t="shared" si="0"/>
        <v>-2.1266048977442486E-3</v>
      </c>
      <c r="E12" s="2">
        <v>-255.75792488500005</v>
      </c>
      <c r="F12" s="3">
        <f t="shared" si="1"/>
        <v>1.9202457532619085E-3</v>
      </c>
      <c r="G12" s="2">
        <v>-255.75098345000015</v>
      </c>
      <c r="H12" s="3">
        <f t="shared" si="2"/>
        <v>4.6342581188269236E-3</v>
      </c>
      <c r="I12" s="2">
        <v>-255.74744095500003</v>
      </c>
      <c r="J12" s="3">
        <f t="shared" si="3"/>
        <v>6.0193283867772266E-3</v>
      </c>
      <c r="K12" s="2">
        <v>-255.7503263100005</v>
      </c>
      <c r="L12" s="3">
        <f t="shared" si="4"/>
        <v>4.8911914596954584E-3</v>
      </c>
      <c r="M12" s="2">
        <v>-255.73227744500019</v>
      </c>
      <c r="N12" s="3">
        <f t="shared" si="5"/>
        <v>1.1948066989891291E-2</v>
      </c>
    </row>
    <row r="13" spans="1:17" x14ac:dyDescent="0.25">
      <c r="A13" s="1">
        <v>9</v>
      </c>
      <c r="B13" s="2">
        <v>-255.74309930999976</v>
      </c>
      <c r="C13" s="2">
        <v>-255.73719960000008</v>
      </c>
      <c r="D13" s="3">
        <f t="shared" si="0"/>
        <v>2.3068892242250646E-3</v>
      </c>
      <c r="E13" s="2">
        <v>-255.74251758000003</v>
      </c>
      <c r="F13" s="3">
        <f t="shared" si="1"/>
        <v>2.2746654799562919E-4</v>
      </c>
      <c r="G13" s="2">
        <v>-255.75005021499987</v>
      </c>
      <c r="H13" s="3">
        <f t="shared" si="2"/>
        <v>-2.7179247529508653E-3</v>
      </c>
      <c r="I13" s="2">
        <v>-255.74730545000011</v>
      </c>
      <c r="J13" s="3">
        <f t="shared" si="3"/>
        <v>-1.6446738980239457E-3</v>
      </c>
      <c r="K13" s="2">
        <v>-255.74892802000011</v>
      </c>
      <c r="L13" s="3">
        <f t="shared" si="4"/>
        <v>-2.2791269895727391E-3</v>
      </c>
      <c r="M13" s="2">
        <v>-255.74218150499999</v>
      </c>
      <c r="N13" s="3">
        <f t="shared" si="5"/>
        <v>3.5887771840145628E-4</v>
      </c>
    </row>
    <row r="14" spans="1:17" x14ac:dyDescent="0.25">
      <c r="A14" s="1">
        <v>10</v>
      </c>
      <c r="B14" s="2">
        <v>-255.75900032500016</v>
      </c>
      <c r="C14" s="2">
        <v>-255.76242992999983</v>
      </c>
      <c r="D14" s="3">
        <f t="shared" si="0"/>
        <v>-1.340951831727853E-3</v>
      </c>
      <c r="E14" s="2">
        <v>-255.7561984200002</v>
      </c>
      <c r="F14" s="3">
        <f t="shared" si="1"/>
        <v>1.0955254737449068E-3</v>
      </c>
      <c r="G14" s="2">
        <v>-255.75141963000013</v>
      </c>
      <c r="H14" s="3">
        <f t="shared" si="2"/>
        <v>2.9639993080974236E-3</v>
      </c>
      <c r="I14" s="2">
        <v>-255.74896942499993</v>
      </c>
      <c r="J14" s="3">
        <f t="shared" si="3"/>
        <v>3.9220125147051196E-3</v>
      </c>
      <c r="K14" s="2">
        <v>-255.7515339599999</v>
      </c>
      <c r="L14" s="3">
        <f t="shared" si="4"/>
        <v>2.9192970690248093E-3</v>
      </c>
      <c r="M14" s="2">
        <v>-255.75335533500012</v>
      </c>
      <c r="N14" s="3">
        <f t="shared" si="5"/>
        <v>2.2071520426896743E-3</v>
      </c>
    </row>
    <row r="15" spans="1:17" x14ac:dyDescent="0.25">
      <c r="A15" s="1">
        <v>11</v>
      </c>
      <c r="B15" s="2">
        <v>-255.74666262500006</v>
      </c>
      <c r="C15" s="2">
        <v>-255.74265692499989</v>
      </c>
      <c r="D15" s="3">
        <f t="shared" si="0"/>
        <v>1.5662765484597567E-3</v>
      </c>
      <c r="E15" s="2">
        <v>-255.74433397499982</v>
      </c>
      <c r="F15" s="3">
        <f t="shared" si="1"/>
        <v>9.1052996599668746E-4</v>
      </c>
      <c r="G15" s="2">
        <v>-255.74993944499982</v>
      </c>
      <c r="H15" s="3">
        <f t="shared" si="2"/>
        <v>-1.2812757617775114E-3</v>
      </c>
      <c r="I15" s="2">
        <v>-255.74706415000017</v>
      </c>
      <c r="J15" s="3">
        <f t="shared" si="3"/>
        <v>-1.5700107129192244E-4</v>
      </c>
      <c r="K15" s="2">
        <v>-255.75000198999993</v>
      </c>
      <c r="L15" s="3">
        <f t="shared" si="4"/>
        <v>-1.3057316039235274E-3</v>
      </c>
      <c r="M15" s="2">
        <v>-255.74462285500044</v>
      </c>
      <c r="N15" s="3">
        <f t="shared" si="5"/>
        <v>7.9757443505854117E-4</v>
      </c>
    </row>
    <row r="16" spans="1:17" x14ac:dyDescent="0.25">
      <c r="A16" s="1">
        <v>12</v>
      </c>
      <c r="B16" s="2">
        <v>-255.75590907499964</v>
      </c>
      <c r="C16" s="2">
        <v>-255.75795976000015</v>
      </c>
      <c r="D16" s="3">
        <f t="shared" si="0"/>
        <v>-8.0181334145074199E-4</v>
      </c>
      <c r="E16" s="2">
        <v>-255.75411916000027</v>
      </c>
      <c r="F16" s="3">
        <f t="shared" si="1"/>
        <v>6.9985284243774244E-4</v>
      </c>
      <c r="G16" s="2">
        <v>-255.75141561500035</v>
      </c>
      <c r="H16" s="3">
        <f t="shared" si="2"/>
        <v>1.7569330130173921E-3</v>
      </c>
      <c r="I16" s="2">
        <v>-255.74921304000054</v>
      </c>
      <c r="J16" s="3">
        <f t="shared" si="3"/>
        <v>2.6181350113523277E-3</v>
      </c>
      <c r="K16" s="2">
        <v>-255.75137245500002</v>
      </c>
      <c r="L16" s="3">
        <f t="shared" si="4"/>
        <v>1.7738084785685489E-3</v>
      </c>
      <c r="M16" s="2">
        <v>-255.75293461999999</v>
      </c>
      <c r="N16" s="3">
        <f t="shared" si="5"/>
        <v>1.1630053868170274E-3</v>
      </c>
    </row>
    <row r="17" spans="1:17" x14ac:dyDescent="0.25">
      <c r="A17" s="1">
        <v>13</v>
      </c>
      <c r="B17" s="2">
        <v>-255.74938974499969</v>
      </c>
      <c r="C17" s="2">
        <v>-255.74674366499977</v>
      </c>
      <c r="D17" s="3">
        <f t="shared" si="0"/>
        <v>1.0346378548774947E-3</v>
      </c>
      <c r="E17" s="2">
        <v>-255.74654401000032</v>
      </c>
      <c r="F17" s="3">
        <f t="shared" si="1"/>
        <v>1.1127045121030739E-3</v>
      </c>
      <c r="G17" s="2">
        <v>-255.7499902200002</v>
      </c>
      <c r="H17" s="3">
        <f t="shared" si="2"/>
        <v>-2.3479039426413899E-4</v>
      </c>
      <c r="I17" s="2">
        <v>-255.74709718499994</v>
      </c>
      <c r="J17" s="3">
        <f t="shared" si="3"/>
        <v>8.9640878597240284E-4</v>
      </c>
      <c r="K17" s="2">
        <v>-255.75048688000052</v>
      </c>
      <c r="L17" s="3">
        <f t="shared" si="4"/>
        <v>-4.289883162291125E-4</v>
      </c>
      <c r="M17" s="2">
        <v>-255.74633747000021</v>
      </c>
      <c r="N17" s="3">
        <f t="shared" si="5"/>
        <v>1.1934632581212599E-3</v>
      </c>
    </row>
    <row r="18" spans="1:17" x14ac:dyDescent="0.25">
      <c r="A18" s="1">
        <v>14</v>
      </c>
      <c r="B18" s="2">
        <v>-255.75360307499986</v>
      </c>
      <c r="C18" s="2">
        <v>-255.75421977000036</v>
      </c>
      <c r="D18" s="3">
        <f t="shared" si="0"/>
        <v>-2.4112856792151847E-4</v>
      </c>
      <c r="E18" s="2">
        <v>-255.75180454999966</v>
      </c>
      <c r="F18" s="3">
        <f t="shared" si="1"/>
        <v>7.0322567446670214E-4</v>
      </c>
      <c r="G18" s="2">
        <v>-255.75100545500018</v>
      </c>
      <c r="H18" s="3">
        <f t="shared" si="2"/>
        <v>1.0156728853256752E-3</v>
      </c>
      <c r="I18" s="2">
        <v>-255.7489014950003</v>
      </c>
      <c r="J18" s="3">
        <f t="shared" si="3"/>
        <v>1.8383240521476678E-3</v>
      </c>
      <c r="K18" s="2">
        <v>-255.75088232500011</v>
      </c>
      <c r="L18" s="3">
        <f t="shared" si="4"/>
        <v>1.0638168796218929E-3</v>
      </c>
      <c r="M18" s="2">
        <v>-255.75112941000026</v>
      </c>
      <c r="N18" s="3">
        <f t="shared" si="5"/>
        <v>9.6720631492853884E-4</v>
      </c>
    </row>
    <row r="19" spans="1:17" x14ac:dyDescent="0.25">
      <c r="A19" s="1">
        <v>15</v>
      </c>
      <c r="B19" s="2">
        <v>-255.75184546999972</v>
      </c>
      <c r="C19" s="2">
        <v>-255.75096280499989</v>
      </c>
      <c r="D19" s="3">
        <f t="shared" si="0"/>
        <v>3.4512556428024222E-4</v>
      </c>
      <c r="E19" s="2">
        <v>-255.74980682500015</v>
      </c>
      <c r="F19" s="3">
        <f t="shared" si="1"/>
        <v>7.9711839256767475E-4</v>
      </c>
      <c r="G19" s="2">
        <v>-255.75084424499991</v>
      </c>
      <c r="H19" s="3">
        <f t="shared" si="2"/>
        <v>3.9148300102049606E-4</v>
      </c>
      <c r="I19" s="2">
        <v>-255.74854463000005</v>
      </c>
      <c r="J19" s="3">
        <f t="shared" si="3"/>
        <v>1.2906417131033591E-3</v>
      </c>
      <c r="K19" s="2">
        <v>-255.75093236000001</v>
      </c>
      <c r="L19" s="3">
        <f t="shared" si="4"/>
        <v>3.5702968165754408E-4</v>
      </c>
      <c r="M19" s="2">
        <v>-255.74924930500023</v>
      </c>
      <c r="N19" s="3">
        <f t="shared" si="5"/>
        <v>1.0151109544165042E-3</v>
      </c>
    </row>
    <row r="21" spans="1:17" x14ac:dyDescent="0.25">
      <c r="A21" s="4" t="s">
        <v>0</v>
      </c>
      <c r="B21" s="4" t="s">
        <v>31</v>
      </c>
      <c r="C21" s="4" t="s">
        <v>7</v>
      </c>
      <c r="D21" s="4" t="s">
        <v>39</v>
      </c>
      <c r="E21" s="4" t="s">
        <v>8</v>
      </c>
      <c r="F21" s="4" t="s">
        <v>39</v>
      </c>
      <c r="G21" s="4" t="s">
        <v>9</v>
      </c>
      <c r="H21" s="4" t="s">
        <v>39</v>
      </c>
      <c r="I21" s="4" t="s">
        <v>10</v>
      </c>
      <c r="J21" s="4" t="s">
        <v>39</v>
      </c>
      <c r="K21" s="4" t="s">
        <v>11</v>
      </c>
      <c r="L21" s="4" t="s">
        <v>39</v>
      </c>
      <c r="M21" s="4" t="s">
        <v>12</v>
      </c>
      <c r="N21" s="4" t="s">
        <v>39</v>
      </c>
      <c r="P21" s="11" t="s">
        <v>26</v>
      </c>
      <c r="Q21" s="12" t="s">
        <v>26</v>
      </c>
    </row>
    <row r="22" spans="1:17" x14ac:dyDescent="0.25">
      <c r="A22" s="1">
        <v>1</v>
      </c>
      <c r="B22" s="2">
        <v>-251.72748734499999</v>
      </c>
      <c r="C22" s="2">
        <v>-259.92426734500003</v>
      </c>
      <c r="D22" s="8">
        <f>(C22-B22)/(-B22)*100</f>
        <v>-3.2562117416943495</v>
      </c>
      <c r="E22" s="2">
        <v>-252.04024052000003</v>
      </c>
      <c r="F22" s="9">
        <f>(E22-B22)/(-B22)*100</f>
        <v>-0.12424275882569891</v>
      </c>
      <c r="G22" s="2">
        <v>-251.73314447500005</v>
      </c>
      <c r="H22" s="3">
        <f>(G22-B22)/(-B22)*100</f>
        <v>-2.2473231110858335E-3</v>
      </c>
      <c r="I22" s="2">
        <v>-251.84090180000021</v>
      </c>
      <c r="J22" s="3">
        <f>(I22-B22)/(-B22)*100</f>
        <v>-4.5054457976131487E-2</v>
      </c>
      <c r="K22" s="2">
        <v>-251.75931153499971</v>
      </c>
      <c r="L22" s="3">
        <f>(K22-B22)/(-B22)*100</f>
        <v>-1.264231822093735E-2</v>
      </c>
      <c r="M22" s="2">
        <v>-251.85431116499998</v>
      </c>
      <c r="N22" s="3">
        <f>(M22-B22)/(-B22)*100</f>
        <v>-5.0381395110094866E-2</v>
      </c>
      <c r="P22" s="3">
        <f>(D23+F22+F24+H23+H25+J24+J26+L25+L27+N26+N28)/11</f>
        <v>-7.4410379979230307E-2</v>
      </c>
      <c r="Q22" s="3">
        <f>(D22+F23+H24+J25+L26+N27)/6</f>
        <v>-3.1524544300697817</v>
      </c>
    </row>
    <row r="23" spans="1:17" x14ac:dyDescent="0.25">
      <c r="A23" s="1">
        <v>2</v>
      </c>
      <c r="B23" s="2">
        <v>-255.84881644000021</v>
      </c>
      <c r="C23" s="2">
        <v>-255.99188192000037</v>
      </c>
      <c r="D23" s="9">
        <f t="shared" ref="D23:D36" si="6">(C23-B23)/(-B23)*100</f>
        <v>-5.5917976088707515E-2</v>
      </c>
      <c r="E23" s="2">
        <v>-263.88006661499981</v>
      </c>
      <c r="F23" s="8">
        <f t="shared" ref="F23:F36" si="7">(E23-B23)/(-B23)*100</f>
        <v>-3.1390609058701777</v>
      </c>
      <c r="G23" s="2">
        <v>-256.00509267500047</v>
      </c>
      <c r="H23" s="9">
        <f t="shared" ref="H23:H36" si="8">(G23-B23)/(-B23)*100</f>
        <v>-6.1081476621531156E-2</v>
      </c>
      <c r="I23" s="2">
        <v>-255.82243430999998</v>
      </c>
      <c r="J23" s="3">
        <f t="shared" ref="J23:J36" si="9">(I23-B23)/(-B23)*100</f>
        <v>1.031160916330293E-2</v>
      </c>
      <c r="K23" s="2">
        <v>-255.83709737499953</v>
      </c>
      <c r="L23" s="3">
        <f t="shared" ref="L23:L36" si="10">(K23-B23)/(-B23)*100</f>
        <v>4.5804648087650933E-3</v>
      </c>
      <c r="M23" s="2">
        <v>-255.87119772000008</v>
      </c>
      <c r="N23" s="3">
        <f t="shared" ref="N23:N36" si="11">(M23-B23)/(-B23)*100</f>
        <v>-8.7478536392313223E-3</v>
      </c>
    </row>
    <row r="24" spans="1:17" x14ac:dyDescent="0.25">
      <c r="A24" s="1">
        <v>3</v>
      </c>
      <c r="B24" s="2">
        <v>-255.64766422999952</v>
      </c>
      <c r="C24" s="2">
        <v>-255.58557373000005</v>
      </c>
      <c r="D24" s="3">
        <f t="shared" si="6"/>
        <v>2.4287528769912598E-2</v>
      </c>
      <c r="E24" s="2">
        <v>-255.84425950999963</v>
      </c>
      <c r="F24" s="9">
        <f t="shared" si="7"/>
        <v>-7.6900870810710356E-2</v>
      </c>
      <c r="G24" s="2">
        <v>-263.6929122400004</v>
      </c>
      <c r="H24" s="8">
        <f t="shared" si="8"/>
        <v>-3.1470062651394994</v>
      </c>
      <c r="I24" s="2">
        <v>-255.82383088500006</v>
      </c>
      <c r="J24" s="9">
        <f t="shared" si="9"/>
        <v>-6.8909941161070187E-2</v>
      </c>
      <c r="K24" s="2">
        <v>-255.61983286500012</v>
      </c>
      <c r="L24" s="3">
        <f t="shared" si="10"/>
        <v>1.088661032097726E-2</v>
      </c>
      <c r="M24" s="2">
        <v>-255.6330888050002</v>
      </c>
      <c r="N24" s="3">
        <f t="shared" si="11"/>
        <v>5.7013722551396409E-3</v>
      </c>
    </row>
    <row r="25" spans="1:17" x14ac:dyDescent="0.25">
      <c r="A25" s="1">
        <v>4</v>
      </c>
      <c r="B25" s="2">
        <v>-255.77871483499999</v>
      </c>
      <c r="C25" s="2">
        <v>-255.79736265500037</v>
      </c>
      <c r="D25" s="3">
        <f t="shared" si="6"/>
        <v>-7.2906066528684371E-3</v>
      </c>
      <c r="E25" s="2">
        <v>-255.73041622500006</v>
      </c>
      <c r="F25" s="3">
        <f t="shared" si="7"/>
        <v>1.8882966876696206E-2</v>
      </c>
      <c r="G25" s="2">
        <v>-255.93436201000031</v>
      </c>
      <c r="H25" s="9">
        <f t="shared" si="8"/>
        <v>-6.0852278150170427E-2</v>
      </c>
      <c r="I25" s="2">
        <v>-263.75674344000004</v>
      </c>
      <c r="J25" s="8">
        <f t="shared" si="9"/>
        <v>-3.1191135705512423</v>
      </c>
      <c r="K25" s="2">
        <v>-255.94328892499979</v>
      </c>
      <c r="L25" s="9">
        <f t="shared" si="10"/>
        <v>-6.4342371141386051E-2</v>
      </c>
      <c r="M25" s="2">
        <v>-255.68840572000019</v>
      </c>
      <c r="N25" s="3">
        <f t="shared" si="11"/>
        <v>3.5307517694760121E-2</v>
      </c>
    </row>
    <row r="26" spans="1:17" x14ac:dyDescent="0.25">
      <c r="A26" s="1">
        <v>5</v>
      </c>
      <c r="B26" s="2">
        <v>-255.73222113500003</v>
      </c>
      <c r="C26" s="2">
        <v>-255.71010125500015</v>
      </c>
      <c r="D26" s="3">
        <f t="shared" si="6"/>
        <v>8.6496257302674483E-3</v>
      </c>
      <c r="E26" s="2">
        <v>-255.73060548499973</v>
      </c>
      <c r="F26" s="3">
        <f t="shared" si="7"/>
        <v>6.317741241728816E-4</v>
      </c>
      <c r="G26" s="2">
        <v>-255.72201202500023</v>
      </c>
      <c r="H26" s="3">
        <f t="shared" si="8"/>
        <v>3.9921093847681156E-3</v>
      </c>
      <c r="I26" s="2">
        <v>-255.93787323499981</v>
      </c>
      <c r="J26" s="9">
        <f t="shared" si="9"/>
        <v>-8.0416968611561293E-2</v>
      </c>
      <c r="K26" s="2">
        <v>-263.74118895499981</v>
      </c>
      <c r="L26" s="8">
        <f t="shared" si="10"/>
        <v>-3.1317789304977248</v>
      </c>
      <c r="M26" s="2">
        <v>-255.94137226500033</v>
      </c>
      <c r="N26" s="9">
        <f t="shared" si="11"/>
        <v>-8.1785208399642151E-2</v>
      </c>
    </row>
    <row r="27" spans="1:17" x14ac:dyDescent="0.25">
      <c r="A27" s="1">
        <v>6</v>
      </c>
      <c r="B27" s="2">
        <v>-255.76750349499989</v>
      </c>
      <c r="C27" s="2">
        <v>-255.77446041000042</v>
      </c>
      <c r="D27" s="3">
        <f t="shared" si="6"/>
        <v>-2.7200152112620947E-3</v>
      </c>
      <c r="E27" s="2">
        <v>-255.75832269999975</v>
      </c>
      <c r="F27" s="3">
        <f t="shared" si="7"/>
        <v>3.5895080003052037E-3</v>
      </c>
      <c r="G27" s="2">
        <v>-255.73412672000021</v>
      </c>
      <c r="H27" s="3">
        <f t="shared" si="8"/>
        <v>1.3049654292900992E-2</v>
      </c>
      <c r="I27" s="2">
        <v>-255.69816028999966</v>
      </c>
      <c r="J27" s="3">
        <f t="shared" si="9"/>
        <v>2.7111812115560088E-2</v>
      </c>
      <c r="K27" s="2">
        <v>-255.9326571549997</v>
      </c>
      <c r="L27" s="9">
        <f t="shared" si="10"/>
        <v>-6.457179185902534E-2</v>
      </c>
      <c r="M27" s="2">
        <v>-263.75142721499992</v>
      </c>
      <c r="N27" s="8">
        <f t="shared" si="11"/>
        <v>-3.1215551666656967</v>
      </c>
    </row>
    <row r="28" spans="1:17" x14ac:dyDescent="0.25">
      <c r="A28" s="1">
        <v>7</v>
      </c>
      <c r="B28" s="2">
        <v>-255.73855717000012</v>
      </c>
      <c r="C28" s="2">
        <v>-255.7240727250003</v>
      </c>
      <c r="D28" s="3">
        <f t="shared" si="6"/>
        <v>5.6637705163069081E-3</v>
      </c>
      <c r="E28" s="2">
        <v>-255.72983112499975</v>
      </c>
      <c r="F28" s="3">
        <f t="shared" si="7"/>
        <v>3.4120959689985207E-3</v>
      </c>
      <c r="G28" s="2">
        <v>-255.75810152500023</v>
      </c>
      <c r="H28" s="3">
        <f t="shared" si="8"/>
        <v>-7.6423184741420767E-3</v>
      </c>
      <c r="I28" s="2">
        <v>-255.74179500499991</v>
      </c>
      <c r="J28" s="3">
        <f t="shared" si="9"/>
        <v>-1.2660722871138306E-3</v>
      </c>
      <c r="K28" s="2">
        <v>-255.71611948499981</v>
      </c>
      <c r="L28" s="3">
        <f t="shared" si="10"/>
        <v>8.7736809218788396E-3</v>
      </c>
      <c r="M28" s="2">
        <v>-255.94185024000006</v>
      </c>
      <c r="N28" s="9">
        <f t="shared" si="11"/>
        <v>-7.9492538102029955E-2</v>
      </c>
    </row>
    <row r="29" spans="1:17" x14ac:dyDescent="0.25">
      <c r="A29" s="1">
        <v>8</v>
      </c>
      <c r="B29" s="2">
        <v>-255.76283615999984</v>
      </c>
      <c r="C29" s="2">
        <v>-255.76678926499989</v>
      </c>
      <c r="D29" s="3">
        <f t="shared" si="6"/>
        <v>-1.5456135298630911E-3</v>
      </c>
      <c r="E29" s="2">
        <v>-255.75788563499987</v>
      </c>
      <c r="F29" s="3">
        <f t="shared" si="7"/>
        <v>1.9355920016748587E-3</v>
      </c>
      <c r="G29" s="2">
        <v>-255.73430466000036</v>
      </c>
      <c r="H29" s="3">
        <f t="shared" si="8"/>
        <v>1.1155451834927731E-2</v>
      </c>
      <c r="I29" s="2">
        <v>-255.74406278999993</v>
      </c>
      <c r="J29" s="3">
        <f t="shared" si="9"/>
        <v>7.3401477250438097E-3</v>
      </c>
      <c r="K29" s="2">
        <v>-255.73696554500006</v>
      </c>
      <c r="L29" s="3">
        <f t="shared" si="10"/>
        <v>1.0115079809167753E-2</v>
      </c>
      <c r="M29" s="2">
        <v>-255.69152459500006</v>
      </c>
      <c r="N29" s="3">
        <f t="shared" si="11"/>
        <v>2.7881910472389207E-2</v>
      </c>
    </row>
    <row r="30" spans="1:17" x14ac:dyDescent="0.25">
      <c r="A30" s="1">
        <v>9</v>
      </c>
      <c r="B30" s="2">
        <v>-255.74309930999976</v>
      </c>
      <c r="C30" s="2">
        <v>-255.73183775500027</v>
      </c>
      <c r="D30" s="3">
        <f t="shared" si="6"/>
        <v>4.4034638783516291E-3</v>
      </c>
      <c r="E30" s="2">
        <v>-255.7320734299995</v>
      </c>
      <c r="F30" s="3">
        <f t="shared" si="7"/>
        <v>4.3113108545291051E-3</v>
      </c>
      <c r="G30" s="2">
        <v>-255.75657945500043</v>
      </c>
      <c r="H30" s="3">
        <f t="shared" si="8"/>
        <v>-5.2709711570088228E-3</v>
      </c>
      <c r="I30" s="2">
        <v>-255.73682875499986</v>
      </c>
      <c r="J30" s="3">
        <f t="shared" si="9"/>
        <v>2.4518960694615076E-3</v>
      </c>
      <c r="K30" s="2">
        <v>-255.75432940000016</v>
      </c>
      <c r="L30" s="3">
        <f t="shared" si="10"/>
        <v>-4.3911605164303133E-3</v>
      </c>
      <c r="M30" s="2">
        <v>-255.74425065000034</v>
      </c>
      <c r="N30" s="3">
        <f t="shared" si="11"/>
        <v>-4.5019396561694658E-4</v>
      </c>
    </row>
    <row r="31" spans="1:17" x14ac:dyDescent="0.25">
      <c r="A31" s="1">
        <v>10</v>
      </c>
      <c r="B31" s="2">
        <v>-255.75900032500016</v>
      </c>
      <c r="C31" s="2">
        <v>-255.76085038000062</v>
      </c>
      <c r="D31" s="3">
        <f t="shared" si="6"/>
        <v>-7.2335870804522955E-4</v>
      </c>
      <c r="E31" s="2">
        <v>-255.75511853500009</v>
      </c>
      <c r="F31" s="3">
        <f t="shared" si="7"/>
        <v>1.5177530390455337E-3</v>
      </c>
      <c r="G31" s="2">
        <v>-255.73772467499978</v>
      </c>
      <c r="H31" s="3">
        <f t="shared" si="8"/>
        <v>8.3186319829764658E-3</v>
      </c>
      <c r="I31" s="2">
        <v>-255.74722707000015</v>
      </c>
      <c r="J31" s="3">
        <f t="shared" si="9"/>
        <v>4.6032612674618955E-3</v>
      </c>
      <c r="K31" s="2">
        <v>-255.73796258499974</v>
      </c>
      <c r="L31" s="3">
        <f t="shared" si="10"/>
        <v>8.2256108186574486E-3</v>
      </c>
      <c r="M31" s="2">
        <v>-255.73789090000034</v>
      </c>
      <c r="N31" s="3">
        <f t="shared" si="11"/>
        <v>8.2536391575650583E-3</v>
      </c>
    </row>
    <row r="32" spans="1:17" x14ac:dyDescent="0.25">
      <c r="A32" s="1">
        <v>11</v>
      </c>
      <c r="B32" s="2">
        <v>-255.74666262500006</v>
      </c>
      <c r="C32" s="2">
        <v>-255.73768338499997</v>
      </c>
      <c r="D32" s="3">
        <f t="shared" si="6"/>
        <v>3.5109900977490531E-3</v>
      </c>
      <c r="E32" s="2">
        <v>-255.73497136999993</v>
      </c>
      <c r="F32" s="3">
        <f t="shared" si="7"/>
        <v>4.5714203579942953E-3</v>
      </c>
      <c r="G32" s="2">
        <v>-255.75359633500017</v>
      </c>
      <c r="H32" s="3">
        <f t="shared" si="8"/>
        <v>-2.7111634337449696E-3</v>
      </c>
      <c r="I32" s="2">
        <v>-255.73636673000027</v>
      </c>
      <c r="J32" s="3">
        <f t="shared" si="9"/>
        <v>4.0258179301766199E-3</v>
      </c>
      <c r="K32" s="2">
        <v>-255.75333924999973</v>
      </c>
      <c r="L32" s="3">
        <f t="shared" si="10"/>
        <v>-2.610640127672073E-3</v>
      </c>
      <c r="M32" s="2">
        <v>-255.73877918000014</v>
      </c>
      <c r="N32" s="3">
        <f t="shared" si="11"/>
        <v>3.0825211633274262E-3</v>
      </c>
    </row>
    <row r="33" spans="1:17" x14ac:dyDescent="0.25">
      <c r="A33" s="1">
        <v>12</v>
      </c>
      <c r="B33" s="2">
        <v>-255.75590907499964</v>
      </c>
      <c r="C33" s="2">
        <v>-255.75587699499999</v>
      </c>
      <c r="D33" s="3">
        <f t="shared" si="6"/>
        <v>1.2543209561661601E-5</v>
      </c>
      <c r="E33" s="2">
        <v>-255.75203753499994</v>
      </c>
      <c r="F33" s="3">
        <f t="shared" si="7"/>
        <v>1.5137636560169656E-3</v>
      </c>
      <c r="G33" s="2">
        <v>-255.7407254899999</v>
      </c>
      <c r="H33" s="3">
        <f t="shared" si="8"/>
        <v>5.9367484624881384E-3</v>
      </c>
      <c r="I33" s="2">
        <v>-255.74696828499984</v>
      </c>
      <c r="J33" s="3">
        <f t="shared" si="9"/>
        <v>3.4958292976042683E-3</v>
      </c>
      <c r="K33" s="2">
        <v>-255.74094757000006</v>
      </c>
      <c r="L33" s="3">
        <f t="shared" si="10"/>
        <v>5.8499156690798183E-3</v>
      </c>
      <c r="M33" s="2">
        <v>-255.74183555500008</v>
      </c>
      <c r="N33" s="3">
        <f t="shared" si="11"/>
        <v>5.5027154799496989E-3</v>
      </c>
    </row>
    <row r="34" spans="1:17" x14ac:dyDescent="0.25">
      <c r="A34" s="1">
        <v>13</v>
      </c>
      <c r="B34" s="2">
        <v>-255.74938974499969</v>
      </c>
      <c r="C34" s="2">
        <v>-255.74251091500037</v>
      </c>
      <c r="D34" s="3">
        <f t="shared" si="6"/>
        <v>2.689676016893597E-3</v>
      </c>
      <c r="E34" s="2">
        <v>-255.73827136999998</v>
      </c>
      <c r="F34" s="3">
        <f t="shared" si="7"/>
        <v>4.3473710771301678E-3</v>
      </c>
      <c r="G34" s="2">
        <v>-255.75073755000011</v>
      </c>
      <c r="H34" s="3">
        <f t="shared" si="8"/>
        <v>-5.2700223518219679E-4</v>
      </c>
      <c r="I34" s="2">
        <v>-255.73720431500024</v>
      </c>
      <c r="J34" s="3">
        <f t="shared" si="9"/>
        <v>4.7645978790400636E-3</v>
      </c>
      <c r="K34" s="2">
        <v>-255.7505634</v>
      </c>
      <c r="L34" s="3">
        <f t="shared" si="10"/>
        <v>-4.5890823101677126E-4</v>
      </c>
      <c r="M34" s="2">
        <v>-255.73711451000017</v>
      </c>
      <c r="N34" s="3">
        <f t="shared" si="11"/>
        <v>4.7997123323579661E-3</v>
      </c>
    </row>
    <row r="35" spans="1:17" x14ac:dyDescent="0.25">
      <c r="A35" s="1">
        <v>14</v>
      </c>
      <c r="B35" s="2">
        <v>-255.75360307499986</v>
      </c>
      <c r="C35" s="2">
        <v>-255.75154874500006</v>
      </c>
      <c r="D35" s="3">
        <f t="shared" si="6"/>
        <v>8.0324577057532313E-4</v>
      </c>
      <c r="E35" s="2">
        <v>-255.74804866999963</v>
      </c>
      <c r="F35" s="3">
        <f t="shared" si="7"/>
        <v>2.1717797651502036E-3</v>
      </c>
      <c r="G35" s="2">
        <v>-255.74336291999987</v>
      </c>
      <c r="H35" s="3">
        <f t="shared" si="8"/>
        <v>4.0039142662589046E-3</v>
      </c>
      <c r="I35" s="2">
        <v>-255.74511899000032</v>
      </c>
      <c r="J35" s="3">
        <f t="shared" si="9"/>
        <v>3.3172885533305206E-3</v>
      </c>
      <c r="K35" s="2">
        <v>-255.74356583499966</v>
      </c>
      <c r="L35" s="3">
        <f t="shared" si="10"/>
        <v>3.9245742306348421E-3</v>
      </c>
      <c r="M35" s="2">
        <v>-255.74258205500033</v>
      </c>
      <c r="N35" s="3">
        <f t="shared" si="11"/>
        <v>4.3092335228216826E-3</v>
      </c>
    </row>
    <row r="36" spans="1:17" x14ac:dyDescent="0.25">
      <c r="A36" s="1">
        <v>15</v>
      </c>
      <c r="B36" s="2">
        <v>-255.75184546999972</v>
      </c>
      <c r="C36" s="2">
        <v>-255.74742875000001</v>
      </c>
      <c r="D36" s="3">
        <f t="shared" si="6"/>
        <v>1.72695528026154E-3</v>
      </c>
      <c r="E36" s="2">
        <v>-255.7445787399995</v>
      </c>
      <c r="F36" s="3">
        <f t="shared" si="7"/>
        <v>2.841320650832823E-3</v>
      </c>
      <c r="G36" s="2">
        <v>-255.74706715500008</v>
      </c>
      <c r="H36" s="3">
        <f t="shared" si="8"/>
        <v>1.8683403792685632E-3</v>
      </c>
      <c r="I36" s="2">
        <v>-255.74265874499997</v>
      </c>
      <c r="J36" s="3">
        <f t="shared" si="9"/>
        <v>3.5920464162704233E-3</v>
      </c>
      <c r="K36" s="2">
        <v>-255.7471404099997</v>
      </c>
      <c r="L36" s="3">
        <f t="shared" si="10"/>
        <v>1.8396973798464268E-3</v>
      </c>
      <c r="M36" s="2">
        <v>-255.74137937000032</v>
      </c>
      <c r="N36" s="3">
        <f t="shared" si="11"/>
        <v>4.0922871857176826E-3</v>
      </c>
    </row>
    <row r="38" spans="1:17" x14ac:dyDescent="0.25">
      <c r="A38" s="4" t="s">
        <v>0</v>
      </c>
      <c r="B38" s="4" t="s">
        <v>31</v>
      </c>
      <c r="C38" s="4" t="s">
        <v>13</v>
      </c>
      <c r="D38" s="4" t="s">
        <v>39</v>
      </c>
      <c r="E38" s="4" t="s">
        <v>14</v>
      </c>
      <c r="F38" s="4" t="s">
        <v>39</v>
      </c>
      <c r="G38" s="4" t="s">
        <v>15</v>
      </c>
      <c r="H38" s="4" t="s">
        <v>39</v>
      </c>
      <c r="I38" s="4" t="s">
        <v>16</v>
      </c>
      <c r="J38" s="4" t="s">
        <v>39</v>
      </c>
      <c r="K38" s="4" t="s">
        <v>17</v>
      </c>
      <c r="L38" s="4" t="s">
        <v>39</v>
      </c>
      <c r="M38" s="4" t="s">
        <v>18</v>
      </c>
      <c r="N38" s="4" t="s">
        <v>39</v>
      </c>
      <c r="P38" s="11" t="s">
        <v>26</v>
      </c>
      <c r="Q38" s="12" t="s">
        <v>26</v>
      </c>
    </row>
    <row r="39" spans="1:17" x14ac:dyDescent="0.25">
      <c r="A39" s="1">
        <v>1</v>
      </c>
      <c r="B39" s="2">
        <v>-251.72748734499999</v>
      </c>
      <c r="C39">
        <v>-259.8494949599999</v>
      </c>
      <c r="D39" s="8">
        <f>(C39-B39)/(-B39)*100</f>
        <v>-3.2265080387778484</v>
      </c>
      <c r="E39" s="2">
        <v>-252.07074934500022</v>
      </c>
      <c r="F39" s="9">
        <f>(E39-B39)/(-B39)*100</f>
        <v>-0.13636254173934789</v>
      </c>
      <c r="G39" s="2">
        <v>-251.70256786000007</v>
      </c>
      <c r="H39" s="3">
        <f>(G39-B39)/(-B39)*100</f>
        <v>9.8993897181200233E-3</v>
      </c>
      <c r="I39" s="2">
        <v>-251.83504471499964</v>
      </c>
      <c r="J39" s="3">
        <f>(I39-B39)/(-B39)*100</f>
        <v>-4.2727701743688944E-2</v>
      </c>
      <c r="K39" s="2">
        <v>-251.75989668499997</v>
      </c>
      <c r="L39" s="3">
        <f>(K39-B39)/(-B39)*100</f>
        <v>-1.2874771977352151E-2</v>
      </c>
      <c r="M39" s="2">
        <v>-251.85063213999973</v>
      </c>
      <c r="N39" s="3">
        <f>(M39-B39)/(-B39)*100</f>
        <v>-4.8919884077249128E-2</v>
      </c>
      <c r="P39" s="3">
        <f>(D40+F39+F41+H40+H42+J41+J43+L42+L44+N43+N45)/11</f>
        <v>-7.7410289437147742E-2</v>
      </c>
      <c r="Q39" s="3">
        <f>(D39+F40+H41+J42+L43+N44)/6</f>
        <v>-3.0949131787167832</v>
      </c>
    </row>
    <row r="40" spans="1:17" x14ac:dyDescent="0.25">
      <c r="A40" s="1">
        <v>2</v>
      </c>
      <c r="B40" s="2">
        <v>-255.84881644000021</v>
      </c>
      <c r="C40">
        <v>-255.96138859500027</v>
      </c>
      <c r="D40" s="9">
        <f t="shared" ref="D40:D53" si="12">(C40-B40)/(-B40)*100</f>
        <v>-4.3999482415610795E-2</v>
      </c>
      <c r="E40" s="2">
        <v>-263.75816350499997</v>
      </c>
      <c r="F40" s="8">
        <f t="shared" ref="F40:F53" si="13">(E40-B40)/(-B40)*100</f>
        <v>-3.0914143653482982</v>
      </c>
      <c r="G40" s="2">
        <v>-256.02362132000013</v>
      </c>
      <c r="H40" s="9">
        <f t="shared" ref="H40:H53" si="14">(G40-B40)/(-B40)*100</f>
        <v>-6.8323505432716869E-2</v>
      </c>
      <c r="I40" s="2">
        <v>-255.81222968499972</v>
      </c>
      <c r="J40" s="3">
        <f t="shared" ref="J40:J53" si="15">(I40-B40)/(-B40)*100</f>
        <v>1.4300146277622156E-2</v>
      </c>
      <c r="K40" s="2">
        <v>-255.83230727500018</v>
      </c>
      <c r="L40" s="3">
        <f t="shared" ref="L40:L53" si="16">(K40-B40)/(-B40)*100</f>
        <v>6.452703291634043E-3</v>
      </c>
      <c r="M40" s="2">
        <v>-255.86805222000021</v>
      </c>
      <c r="N40" s="3">
        <f t="shared" ref="N40:N53" si="17">(M40-B40)/(-B40)*100</f>
        <v>-7.5184166445083061E-3</v>
      </c>
    </row>
    <row r="41" spans="1:17" x14ac:dyDescent="0.25">
      <c r="A41" s="1">
        <v>3</v>
      </c>
      <c r="B41" s="2">
        <v>-255.64766422999952</v>
      </c>
      <c r="C41">
        <v>-255.59470532500038</v>
      </c>
      <c r="D41" s="3">
        <f t="shared" si="12"/>
        <v>2.071558336300644E-2</v>
      </c>
      <c r="E41" s="2">
        <v>-255.85170356000026</v>
      </c>
      <c r="F41" s="9">
        <f t="shared" si="13"/>
        <v>-7.9812710440870932E-2</v>
      </c>
      <c r="G41" s="2">
        <v>-263.51701390000039</v>
      </c>
      <c r="H41" s="8">
        <f t="shared" si="14"/>
        <v>-3.0782012789762963</v>
      </c>
      <c r="I41" s="2">
        <v>-255.82922589499958</v>
      </c>
      <c r="J41" s="9">
        <f t="shared" si="15"/>
        <v>-7.102027141414223E-2</v>
      </c>
      <c r="K41" s="2">
        <v>-255.61165233500017</v>
      </c>
      <c r="L41" s="3">
        <f t="shared" si="16"/>
        <v>1.408653394421347E-2</v>
      </c>
      <c r="M41" s="2">
        <v>-255.6302427300003</v>
      </c>
      <c r="N41" s="3">
        <f t="shared" si="17"/>
        <v>6.8146525225211011E-3</v>
      </c>
    </row>
    <row r="42" spans="1:17" x14ac:dyDescent="0.25">
      <c r="A42" s="1">
        <v>4</v>
      </c>
      <c r="B42" s="2">
        <v>-255.77871483499999</v>
      </c>
      <c r="C42">
        <v>-255.79225471999987</v>
      </c>
      <c r="D42" s="3">
        <f t="shared" si="12"/>
        <v>-5.2935933346216412E-3</v>
      </c>
      <c r="E42" s="2">
        <v>-255.73277919999967</v>
      </c>
      <c r="F42" s="3">
        <f t="shared" si="13"/>
        <v>1.7959131208377374E-2</v>
      </c>
      <c r="G42" s="2">
        <v>-255.94938027500001</v>
      </c>
      <c r="H42" s="9">
        <f t="shared" si="14"/>
        <v>-6.6723863285542029E-2</v>
      </c>
      <c r="I42" s="2">
        <v>-263.58147468000004</v>
      </c>
      <c r="J42" s="8">
        <f t="shared" si="15"/>
        <v>-3.0505899797148985</v>
      </c>
      <c r="K42" s="2">
        <v>-255.94791570500038</v>
      </c>
      <c r="L42" s="9">
        <f t="shared" si="16"/>
        <v>-6.6151270683154739E-2</v>
      </c>
      <c r="M42" s="2">
        <v>-255.6793761900002</v>
      </c>
      <c r="N42" s="3">
        <f t="shared" si="17"/>
        <v>3.8837729348930469E-2</v>
      </c>
    </row>
    <row r="43" spans="1:17" x14ac:dyDescent="0.25">
      <c r="A43" s="1">
        <v>5</v>
      </c>
      <c r="B43" s="2">
        <v>-255.73222113500003</v>
      </c>
      <c r="C43">
        <v>-255.71574290499998</v>
      </c>
      <c r="D43" s="3">
        <f t="shared" si="12"/>
        <v>6.4435486177347933E-3</v>
      </c>
      <c r="E43" s="2">
        <v>-255.72868642499975</v>
      </c>
      <c r="F43" s="3">
        <f t="shared" si="13"/>
        <v>1.3821918820370231E-3</v>
      </c>
      <c r="G43" s="2">
        <v>-255.71286118500004</v>
      </c>
      <c r="H43" s="3">
        <f t="shared" si="14"/>
        <v>7.5703991910251924E-3</v>
      </c>
      <c r="I43" s="2">
        <v>-255.95044967499976</v>
      </c>
      <c r="J43" s="9">
        <f t="shared" si="15"/>
        <v>-8.5334784577077744E-2</v>
      </c>
      <c r="K43" s="2">
        <v>-263.57453325499989</v>
      </c>
      <c r="L43" s="8">
        <f t="shared" si="16"/>
        <v>-3.0666108811763437</v>
      </c>
      <c r="M43" s="2">
        <v>-255.94796336000022</v>
      </c>
      <c r="N43" s="9">
        <f t="shared" si="17"/>
        <v>-8.4362550812982967E-2</v>
      </c>
    </row>
    <row r="44" spans="1:17" x14ac:dyDescent="0.25">
      <c r="A44" s="1">
        <v>6</v>
      </c>
      <c r="B44" s="2">
        <v>-255.76750349499989</v>
      </c>
      <c r="C44">
        <v>-255.77476828500022</v>
      </c>
      <c r="D44" s="3">
        <f t="shared" si="12"/>
        <v>-2.840388204546347E-3</v>
      </c>
      <c r="E44" s="2">
        <v>-255.76022781499987</v>
      </c>
      <c r="F44" s="3">
        <f t="shared" si="13"/>
        <v>2.8446459775383045E-3</v>
      </c>
      <c r="G44" s="2">
        <v>-255.73784855999997</v>
      </c>
      <c r="H44" s="3">
        <f t="shared" si="14"/>
        <v>1.1594488977170182E-2</v>
      </c>
      <c r="I44" s="2">
        <v>-255.69195708000015</v>
      </c>
      <c r="J44" s="3">
        <f t="shared" si="15"/>
        <v>2.9537143682216074E-2</v>
      </c>
      <c r="K44" s="2">
        <v>-255.94001550999997</v>
      </c>
      <c r="L44" s="9">
        <f t="shared" si="16"/>
        <v>-6.7448762115103103E-2</v>
      </c>
      <c r="M44" s="2">
        <v>-263.58415363500012</v>
      </c>
      <c r="N44" s="8">
        <f t="shared" si="17"/>
        <v>-3.0561545283070122</v>
      </c>
    </row>
    <row r="45" spans="1:17" x14ac:dyDescent="0.25">
      <c r="A45" s="1">
        <v>7</v>
      </c>
      <c r="B45" s="2">
        <v>-255.73855717000012</v>
      </c>
      <c r="C45">
        <v>-255.72931072500003</v>
      </c>
      <c r="D45" s="3">
        <f t="shared" si="12"/>
        <v>3.6155850343446783E-3</v>
      </c>
      <c r="E45" s="2">
        <v>-255.72841834000002</v>
      </c>
      <c r="F45" s="3">
        <f t="shared" si="13"/>
        <v>3.9645292881519845E-3</v>
      </c>
      <c r="G45" s="2">
        <v>-255.75582697000044</v>
      </c>
      <c r="H45" s="3">
        <f t="shared" si="14"/>
        <v>-6.7529121112702992E-3</v>
      </c>
      <c r="I45" s="2">
        <v>-255.73859727000001</v>
      </c>
      <c r="J45" s="3">
        <f t="shared" si="15"/>
        <v>-1.5680075909092087E-5</v>
      </c>
      <c r="K45" s="2">
        <v>-255.70621587499994</v>
      </c>
      <c r="L45" s="3">
        <f t="shared" si="16"/>
        <v>1.2646233465171604E-2</v>
      </c>
      <c r="M45" s="2">
        <v>-255.94819486500012</v>
      </c>
      <c r="N45" s="9">
        <f t="shared" si="17"/>
        <v>-8.1973440892075922E-2</v>
      </c>
    </row>
    <row r="46" spans="1:17" x14ac:dyDescent="0.25">
      <c r="A46" s="1">
        <v>8</v>
      </c>
      <c r="B46" s="2">
        <v>-255.76283615999984</v>
      </c>
      <c r="C46">
        <v>-255.76797751500001</v>
      </c>
      <c r="D46" s="3">
        <f t="shared" si="12"/>
        <v>-2.0102040927324366E-3</v>
      </c>
      <c r="E46" s="2">
        <v>-255.75900039999971</v>
      </c>
      <c r="F46" s="3">
        <f t="shared" si="13"/>
        <v>1.499733134695736E-3</v>
      </c>
      <c r="G46" s="2">
        <v>-255.73796359000039</v>
      </c>
      <c r="H46" s="3">
        <f t="shared" si="14"/>
        <v>9.7248569701836769E-3</v>
      </c>
      <c r="I46" s="2">
        <v>-255.74423045500012</v>
      </c>
      <c r="J46" s="3">
        <f t="shared" si="15"/>
        <v>7.2745928529175568E-3</v>
      </c>
      <c r="K46" s="2">
        <v>-255.73486092500036</v>
      </c>
      <c r="L46" s="3">
        <f t="shared" si="16"/>
        <v>1.0937959329624037E-2</v>
      </c>
      <c r="M46" s="2">
        <v>-255.6842905000002</v>
      </c>
      <c r="N46" s="3">
        <f t="shared" si="17"/>
        <v>3.0710349157411276E-2</v>
      </c>
    </row>
    <row r="47" spans="1:17" x14ac:dyDescent="0.25">
      <c r="A47" s="1">
        <v>9</v>
      </c>
      <c r="B47" s="2">
        <v>-255.74309930999976</v>
      </c>
      <c r="C47">
        <v>-255.73661061499993</v>
      </c>
      <c r="D47" s="3">
        <f t="shared" si="12"/>
        <v>2.5371926035688561E-3</v>
      </c>
      <c r="E47" s="2">
        <v>-255.73116606999989</v>
      </c>
      <c r="F47" s="3">
        <f t="shared" si="13"/>
        <v>4.6661043961979676E-3</v>
      </c>
      <c r="G47" s="2">
        <v>-255.75503402999993</v>
      </c>
      <c r="H47" s="3">
        <f t="shared" si="14"/>
        <v>-4.6666831020543437E-3</v>
      </c>
      <c r="I47" s="2">
        <v>-255.73612707499967</v>
      </c>
      <c r="J47" s="3">
        <f t="shared" si="15"/>
        <v>2.726265153938786E-3</v>
      </c>
      <c r="K47" s="2">
        <v>-255.7534501750001</v>
      </c>
      <c r="L47" s="3">
        <f t="shared" si="16"/>
        <v>-4.0473682489421186E-3</v>
      </c>
      <c r="M47" s="2">
        <v>-255.73828330500038</v>
      </c>
      <c r="N47" s="3">
        <f t="shared" si="17"/>
        <v>1.8831417201002224E-3</v>
      </c>
    </row>
    <row r="48" spans="1:17" x14ac:dyDescent="0.25">
      <c r="A48" s="1">
        <v>10</v>
      </c>
      <c r="B48" s="2">
        <v>-255.75900032500016</v>
      </c>
      <c r="C48">
        <v>-255.76252950000003</v>
      </c>
      <c r="D48" s="3">
        <f t="shared" si="12"/>
        <v>-1.3798830130648517E-3</v>
      </c>
      <c r="E48" s="2">
        <v>-255.75613123999989</v>
      </c>
      <c r="F48" s="3">
        <f t="shared" si="13"/>
        <v>1.1217923891728391E-3</v>
      </c>
      <c r="G48" s="2">
        <v>-255.74093423500017</v>
      </c>
      <c r="H48" s="3">
        <f t="shared" si="14"/>
        <v>7.0637162238801447E-3</v>
      </c>
      <c r="I48" s="2">
        <v>-255.74738667999983</v>
      </c>
      <c r="J48" s="3">
        <f t="shared" si="15"/>
        <v>4.5408548616338541E-3</v>
      </c>
      <c r="K48" s="2">
        <v>-255.73760302000005</v>
      </c>
      <c r="L48" s="3">
        <f t="shared" si="16"/>
        <v>8.366198246363617E-3</v>
      </c>
      <c r="M48" s="2">
        <v>-255.73977008999987</v>
      </c>
      <c r="N48" s="3">
        <f t="shared" si="17"/>
        <v>7.5188888664160028E-3</v>
      </c>
    </row>
    <row r="49" spans="1:17" x14ac:dyDescent="0.25">
      <c r="A49" s="1">
        <v>11</v>
      </c>
      <c r="B49" s="2">
        <v>-255.74666262500006</v>
      </c>
      <c r="C49">
        <v>-255.74203955000016</v>
      </c>
      <c r="D49" s="3">
        <f t="shared" si="12"/>
        <v>1.8076775479479571E-3</v>
      </c>
      <c r="E49" s="2">
        <v>-255.73443077499965</v>
      </c>
      <c r="F49" s="3">
        <f t="shared" si="13"/>
        <v>4.7827994605504041E-3</v>
      </c>
      <c r="G49" s="2">
        <v>-255.75263182000012</v>
      </c>
      <c r="H49" s="3">
        <f t="shared" si="14"/>
        <v>-2.3340265475195088E-3</v>
      </c>
      <c r="I49" s="2">
        <v>-255.73623784999992</v>
      </c>
      <c r="J49" s="3">
        <f t="shared" si="15"/>
        <v>4.0762115497936522E-3</v>
      </c>
      <c r="K49" s="2">
        <v>-255.75314002500011</v>
      </c>
      <c r="L49" s="3">
        <f t="shared" si="16"/>
        <v>-2.5327407730629603E-3</v>
      </c>
      <c r="M49" s="2">
        <v>-255.73630330499995</v>
      </c>
      <c r="N49" s="3">
        <f t="shared" si="17"/>
        <v>4.0506178629183404E-3</v>
      </c>
    </row>
    <row r="50" spans="1:17" x14ac:dyDescent="0.25">
      <c r="A50" s="1">
        <v>12</v>
      </c>
      <c r="B50" s="2">
        <v>-255.75590907499964</v>
      </c>
      <c r="C50">
        <v>-255.75802859000018</v>
      </c>
      <c r="D50" s="3">
        <f t="shared" si="12"/>
        <v>-8.2872572063327331E-4</v>
      </c>
      <c r="E50" s="2">
        <v>-255.75253060999972</v>
      </c>
      <c r="F50" s="3">
        <f t="shared" si="13"/>
        <v>1.320972411597844E-3</v>
      </c>
      <c r="G50" s="2">
        <v>-255.74331953000041</v>
      </c>
      <c r="H50" s="3">
        <f t="shared" si="14"/>
        <v>4.9224845067169431E-3</v>
      </c>
      <c r="I50" s="2">
        <v>-255.74713172999986</v>
      </c>
      <c r="J50" s="3">
        <f t="shared" si="15"/>
        <v>3.4319226607574882E-3</v>
      </c>
      <c r="K50" s="2">
        <v>-255.74085674500012</v>
      </c>
      <c r="L50" s="3">
        <f t="shared" si="16"/>
        <v>5.8854280450294297E-3</v>
      </c>
      <c r="M50" s="2">
        <v>-255.74359135999978</v>
      </c>
      <c r="N50" s="3">
        <f t="shared" si="17"/>
        <v>4.8161995726325284E-3</v>
      </c>
    </row>
    <row r="51" spans="1:17" x14ac:dyDescent="0.25">
      <c r="A51" s="1">
        <v>13</v>
      </c>
      <c r="B51" s="2">
        <v>-255.74938974499969</v>
      </c>
      <c r="C51">
        <v>-255.74613927999982</v>
      </c>
      <c r="D51" s="3">
        <f t="shared" si="12"/>
        <v>1.2709570893235144E-3</v>
      </c>
      <c r="E51" s="2">
        <v>-255.73805847999995</v>
      </c>
      <c r="F51" s="3">
        <f t="shared" si="13"/>
        <v>4.4306127224928134E-3</v>
      </c>
      <c r="G51" s="2">
        <v>-255.75043517500012</v>
      </c>
      <c r="H51" s="3">
        <f t="shared" si="14"/>
        <v>-4.0877125903353767E-4</v>
      </c>
      <c r="I51" s="2">
        <v>-255.73727179000019</v>
      </c>
      <c r="J51" s="3">
        <f t="shared" si="15"/>
        <v>4.7382146293990252E-3</v>
      </c>
      <c r="K51" s="2">
        <v>-255.75077505000019</v>
      </c>
      <c r="L51" s="3">
        <f t="shared" si="16"/>
        <v>-5.4166502679755201E-4</v>
      </c>
      <c r="M51" s="2">
        <v>-255.73598794499998</v>
      </c>
      <c r="N51" s="3">
        <f t="shared" si="17"/>
        <v>5.2402080071726623E-3</v>
      </c>
    </row>
    <row r="52" spans="1:17" x14ac:dyDescent="0.25">
      <c r="A52" s="1">
        <v>14</v>
      </c>
      <c r="B52" s="2">
        <v>-255.75360307499986</v>
      </c>
      <c r="C52">
        <v>-255.75430664500041</v>
      </c>
      <c r="D52" s="3">
        <f t="shared" si="12"/>
        <v>-2.7509680884017795E-4</v>
      </c>
      <c r="E52" s="2">
        <v>-255.74849763499998</v>
      </c>
      <c r="F52" s="3">
        <f t="shared" si="13"/>
        <v>1.9962338510567425E-3</v>
      </c>
      <c r="G52" s="2">
        <v>-255.74528996500001</v>
      </c>
      <c r="H52" s="3">
        <f t="shared" si="14"/>
        <v>3.2504371003559151E-3</v>
      </c>
      <c r="I52" s="2">
        <v>-255.74532659499977</v>
      </c>
      <c r="J52" s="3">
        <f t="shared" si="15"/>
        <v>3.2361147215840169E-3</v>
      </c>
      <c r="K52" s="2">
        <v>-255.74332524500039</v>
      </c>
      <c r="L52" s="3">
        <f t="shared" si="16"/>
        <v>4.0186452413156527E-3</v>
      </c>
      <c r="M52" s="2">
        <v>-255.7434764100002</v>
      </c>
      <c r="N52" s="3">
        <f t="shared" si="17"/>
        <v>3.959539524723981E-3</v>
      </c>
    </row>
    <row r="53" spans="1:17" x14ac:dyDescent="0.25">
      <c r="A53" s="1">
        <v>15</v>
      </c>
      <c r="B53" s="2">
        <v>-255.75184546999972</v>
      </c>
      <c r="C53">
        <v>-255.75077773500027</v>
      </c>
      <c r="D53" s="3">
        <f t="shared" si="12"/>
        <v>4.1748867832806655E-4</v>
      </c>
      <c r="E53" s="2">
        <v>-255.74454521499993</v>
      </c>
      <c r="F53" s="3">
        <f t="shared" si="13"/>
        <v>2.854429060472707E-3</v>
      </c>
      <c r="G53" s="2">
        <v>-255.74801656999998</v>
      </c>
      <c r="H53" s="3">
        <f t="shared" si="14"/>
        <v>1.4971152965523235E-3</v>
      </c>
      <c r="I53" s="2">
        <v>-255.74257372999983</v>
      </c>
      <c r="J53" s="3">
        <f t="shared" si="15"/>
        <v>3.6252876231841489E-3</v>
      </c>
      <c r="K53" s="2">
        <v>-255.74715385500022</v>
      </c>
      <c r="L53" s="3">
        <f t="shared" si="16"/>
        <v>1.8344403305788318E-3</v>
      </c>
      <c r="M53" s="2">
        <v>-255.74108182500046</v>
      </c>
      <c r="N53" s="3">
        <f t="shared" si="17"/>
        <v>4.208628477138752E-3</v>
      </c>
    </row>
    <row r="54" spans="1:17" x14ac:dyDescent="0.25">
      <c r="I54" s="2"/>
    </row>
    <row r="55" spans="1:17" x14ac:dyDescent="0.25">
      <c r="A55" s="4" t="s">
        <v>0</v>
      </c>
      <c r="B55" s="4" t="s">
        <v>31</v>
      </c>
      <c r="C55" s="4" t="s">
        <v>19</v>
      </c>
      <c r="D55" s="4" t="s">
        <v>39</v>
      </c>
      <c r="E55" s="4" t="s">
        <v>20</v>
      </c>
      <c r="F55" s="4" t="s">
        <v>39</v>
      </c>
      <c r="G55" s="4" t="s">
        <v>21</v>
      </c>
      <c r="H55" s="4" t="s">
        <v>39</v>
      </c>
      <c r="I55" s="4" t="s">
        <v>22</v>
      </c>
      <c r="J55" s="4" t="s">
        <v>39</v>
      </c>
      <c r="K55" s="4" t="s">
        <v>23</v>
      </c>
      <c r="L55" s="4" t="s">
        <v>39</v>
      </c>
      <c r="M55" s="4" t="s">
        <v>24</v>
      </c>
      <c r="N55" s="4" t="s">
        <v>39</v>
      </c>
      <c r="P55" s="11" t="s">
        <v>26</v>
      </c>
      <c r="Q55" s="12" t="s">
        <v>26</v>
      </c>
    </row>
    <row r="56" spans="1:17" x14ac:dyDescent="0.25">
      <c r="A56" s="1">
        <v>1</v>
      </c>
      <c r="B56" s="2">
        <v>-251.72748734499999</v>
      </c>
      <c r="C56" s="2">
        <v>-268.47547873000002</v>
      </c>
      <c r="D56" s="8">
        <f>(C56-B56)/(-B56)*100</f>
        <v>-6.6532231190336466</v>
      </c>
      <c r="E56" s="2">
        <v>-252.44458810499998</v>
      </c>
      <c r="F56" s="9">
        <f>(E56-B56)/(-B56)*100</f>
        <v>-0.28487185390969483</v>
      </c>
      <c r="G56" s="2">
        <v>-251.76836840000007</v>
      </c>
      <c r="H56" s="3">
        <f>(G56-B56)/(-B56)*100</f>
        <v>-1.62402030192501E-2</v>
      </c>
      <c r="I56" s="2">
        <v>-251.97747528499991</v>
      </c>
      <c r="J56" s="3">
        <f>(I56-B56)/(-B56)*100</f>
        <v>-9.9308956140061883E-2</v>
      </c>
      <c r="K56" s="2">
        <v>-251.76334527500026</v>
      </c>
      <c r="L56" s="3">
        <f>(K56-B56)/(-B56)*100</f>
        <v>-1.4244741557020182E-2</v>
      </c>
      <c r="M56" s="2">
        <v>-251.93468453000025</v>
      </c>
      <c r="N56" s="3">
        <f>(M56-B56)/(-B56)*100</f>
        <v>-8.2310115270128756E-2</v>
      </c>
      <c r="P56" s="3">
        <f>(D57+F56+F58+H57+H59+J58+J60+L59+L61+N60+N62)/11</f>
        <v>-0.14246205821021493</v>
      </c>
      <c r="Q56" s="3">
        <f>(D56+F57+H58+J59+L60+N61)/6</f>
        <v>-6.1598919775213297</v>
      </c>
    </row>
    <row r="57" spans="1:17" x14ac:dyDescent="0.25">
      <c r="A57" s="1">
        <v>2</v>
      </c>
      <c r="B57" s="2">
        <v>-255.84881644000021</v>
      </c>
      <c r="C57" s="2">
        <v>-255.95117207000021</v>
      </c>
      <c r="D57" s="9">
        <f t="shared" ref="D57:D70" si="18">(C57-B57)/(-B57)*100</f>
        <v>-4.0006294117060706E-2</v>
      </c>
      <c r="E57" s="2">
        <v>-271.42046287499966</v>
      </c>
      <c r="F57" s="8">
        <f t="shared" ref="F57:F70" si="19">(E57-B57)/(-B57)*100</f>
        <v>-6.0862687002701845</v>
      </c>
      <c r="G57" s="2">
        <v>-256.15244009499975</v>
      </c>
      <c r="H57" s="9">
        <f t="shared" ref="H57:H70" si="20">(G57-B57)/(-B57)*100</f>
        <v>-0.11867307389742973</v>
      </c>
      <c r="I57" s="2">
        <v>-255.82240950500011</v>
      </c>
      <c r="J57" s="3">
        <f t="shared" ref="J57:J70" si="21">(I57-B57)/(-B57)*100</f>
        <v>1.0321304341968443E-2</v>
      </c>
      <c r="K57" s="2">
        <v>-255.82906133500015</v>
      </c>
      <c r="L57" s="3">
        <f t="shared" ref="L57:L70" si="22">(K57-B57)/(-B57)*100</f>
        <v>7.7213978453917207E-3</v>
      </c>
      <c r="M57" s="2">
        <v>-255.8920809249999</v>
      </c>
      <c r="N57" s="3">
        <f t="shared" ref="N57:N70" si="23">(M57-B57)/(-B57)*100</f>
        <v>-1.6910175939720329E-2</v>
      </c>
    </row>
    <row r="58" spans="1:17" x14ac:dyDescent="0.25">
      <c r="A58" s="1">
        <v>3</v>
      </c>
      <c r="B58" s="2">
        <v>-255.64766422999952</v>
      </c>
      <c r="C58" s="2">
        <v>-255.47472230500028</v>
      </c>
      <c r="D58">
        <f t="shared" si="18"/>
        <v>6.764854493004277E-2</v>
      </c>
      <c r="E58" s="2">
        <v>-255.99885296499997</v>
      </c>
      <c r="F58" s="9">
        <f t="shared" si="19"/>
        <v>-0.1373721665160583</v>
      </c>
      <c r="G58" s="2">
        <v>-271.18006802499991</v>
      </c>
      <c r="H58" s="8">
        <f t="shared" si="20"/>
        <v>-6.0757072988651659</v>
      </c>
      <c r="I58" s="2">
        <v>-256.0044792100004</v>
      </c>
      <c r="J58" s="9">
        <f t="shared" si="21"/>
        <v>-0.13957294742965448</v>
      </c>
      <c r="K58" s="2">
        <v>-255.68043319500015</v>
      </c>
      <c r="L58" s="3">
        <f t="shared" si="22"/>
        <v>-1.281801854099726E-2</v>
      </c>
      <c r="M58" s="2">
        <v>-255.6217304350001</v>
      </c>
      <c r="N58" s="3">
        <f t="shared" si="23"/>
        <v>1.0144350458874388E-2</v>
      </c>
    </row>
    <row r="59" spans="1:17" x14ac:dyDescent="0.25">
      <c r="A59" s="1">
        <v>4</v>
      </c>
      <c r="B59" s="2">
        <v>-255.77871483499999</v>
      </c>
      <c r="C59" s="2">
        <v>-255.86266968999985</v>
      </c>
      <c r="D59" s="3">
        <f t="shared" si="18"/>
        <v>-3.2823237482453534E-2</v>
      </c>
      <c r="E59" s="2">
        <v>-255.70832280999997</v>
      </c>
      <c r="F59" s="3">
        <f t="shared" si="19"/>
        <v>2.7520673503042343E-2</v>
      </c>
      <c r="G59" s="2">
        <v>-256.08458297499965</v>
      </c>
      <c r="H59" s="9">
        <f t="shared" si="20"/>
        <v>-0.11958310925010796</v>
      </c>
      <c r="I59" s="2">
        <v>-271.22408432500021</v>
      </c>
      <c r="J59" s="8">
        <f t="shared" si="21"/>
        <v>-6.0385671653577013</v>
      </c>
      <c r="K59" s="2">
        <v>-256.11358970000015</v>
      </c>
      <c r="L59" s="9">
        <f t="shared" si="22"/>
        <v>-0.13092366392417903</v>
      </c>
      <c r="M59" s="2">
        <v>-255.66661841499982</v>
      </c>
      <c r="N59" s="3">
        <f t="shared" si="23"/>
        <v>4.3825546653670146E-2</v>
      </c>
    </row>
    <row r="60" spans="1:17" x14ac:dyDescent="0.25">
      <c r="A60" s="1">
        <v>5</v>
      </c>
      <c r="B60" s="2">
        <v>-255.73222113500003</v>
      </c>
      <c r="C60" s="2">
        <v>-255.66869918500001</v>
      </c>
      <c r="D60" s="3">
        <f t="shared" si="18"/>
        <v>2.4839243845807865E-2</v>
      </c>
      <c r="E60" s="2">
        <v>-255.74792387999977</v>
      </c>
      <c r="F60" s="3">
        <f t="shared" si="19"/>
        <v>-6.1403075959886458E-3</v>
      </c>
      <c r="G60" s="2">
        <v>-255.72628545999999</v>
      </c>
      <c r="H60" s="3">
        <f t="shared" si="20"/>
        <v>2.3210508921019711E-3</v>
      </c>
      <c r="I60" s="2">
        <v>-256.14245365000045</v>
      </c>
      <c r="J60" s="9">
        <f t="shared" si="21"/>
        <v>-0.16041487192333739</v>
      </c>
      <c r="K60" s="2">
        <v>-271.24709439000026</v>
      </c>
      <c r="L60" s="8">
        <f t="shared" si="22"/>
        <v>-6.0668433512764057</v>
      </c>
      <c r="M60" s="2">
        <v>-256.12832505500006</v>
      </c>
      <c r="N60" s="9">
        <f t="shared" si="23"/>
        <v>-0.15489011053907373</v>
      </c>
    </row>
    <row r="61" spans="1:17" x14ac:dyDescent="0.25">
      <c r="A61" s="1">
        <v>6</v>
      </c>
      <c r="B61" s="2">
        <v>-255.76750349499989</v>
      </c>
      <c r="C61" s="2">
        <v>-255.80003746500037</v>
      </c>
      <c r="D61" s="3">
        <f t="shared" si="18"/>
        <v>-1.2720134323523277E-2</v>
      </c>
      <c r="E61" s="2">
        <v>-255.72813244499997</v>
      </c>
      <c r="F61" s="3">
        <f t="shared" si="19"/>
        <v>1.5393296435989242E-2</v>
      </c>
      <c r="G61" s="2">
        <v>-255.74111611000001</v>
      </c>
      <c r="H61" s="3">
        <f t="shared" si="20"/>
        <v>1.0316942003695423E-2</v>
      </c>
      <c r="I61" s="2">
        <v>-255.70595156500042</v>
      </c>
      <c r="J61" s="3">
        <f t="shared" si="21"/>
        <v>2.406557876132636E-2</v>
      </c>
      <c r="K61" s="2">
        <v>-256.07556781500023</v>
      </c>
      <c r="L61" s="9">
        <f t="shared" si="22"/>
        <v>-0.12044701370999748</v>
      </c>
      <c r="M61" s="2">
        <v>-271.21264374000009</v>
      </c>
      <c r="N61" s="8">
        <f t="shared" si="23"/>
        <v>-6.038742230324873</v>
      </c>
    </row>
    <row r="62" spans="1:17" x14ac:dyDescent="0.25">
      <c r="A62" s="1">
        <v>7</v>
      </c>
      <c r="B62" s="2">
        <v>-255.73855717000012</v>
      </c>
      <c r="C62" s="2">
        <v>-255.7013544500002</v>
      </c>
      <c r="D62" s="3">
        <f t="shared" si="18"/>
        <v>1.45471689570826E-2</v>
      </c>
      <c r="E62" s="2">
        <v>-255.73323958999995</v>
      </c>
      <c r="F62" s="3">
        <f t="shared" si="19"/>
        <v>2.0793031989431226E-3</v>
      </c>
      <c r="G62" s="2">
        <v>-255.76227802000014</v>
      </c>
      <c r="H62" s="3">
        <f t="shared" si="20"/>
        <v>-9.2754296663407117E-3</v>
      </c>
      <c r="I62" s="2">
        <v>-255.75513702500047</v>
      </c>
      <c r="J62" s="3">
        <f t="shared" si="21"/>
        <v>-6.4831268244479462E-3</v>
      </c>
      <c r="K62" s="2">
        <v>-255.72161378999982</v>
      </c>
      <c r="L62" s="3">
        <f t="shared" si="22"/>
        <v>6.6252739468754349E-3</v>
      </c>
      <c r="M62" s="2">
        <v>-256.14857649500027</v>
      </c>
      <c r="N62" s="9">
        <f t="shared" si="23"/>
        <v>-0.16032753509577072</v>
      </c>
    </row>
    <row r="63" spans="1:17" x14ac:dyDescent="0.25">
      <c r="A63" s="1">
        <v>8</v>
      </c>
      <c r="B63" s="2">
        <v>-255.76283615999984</v>
      </c>
      <c r="C63" s="2">
        <v>-255.78541943500025</v>
      </c>
      <c r="D63" s="3">
        <f t="shared" si="18"/>
        <v>-8.8297718853441402E-3</v>
      </c>
      <c r="E63" s="2">
        <v>-255.73252515000001</v>
      </c>
      <c r="F63" s="3">
        <f t="shared" si="19"/>
        <v>1.1851217500911195E-2</v>
      </c>
      <c r="G63" s="2">
        <v>-255.72974596</v>
      </c>
      <c r="H63" s="3">
        <f t="shared" si="20"/>
        <v>1.2937845269721934E-2</v>
      </c>
      <c r="I63" s="2">
        <v>-255.72080984000058</v>
      </c>
      <c r="J63" s="3">
        <f t="shared" si="21"/>
        <v>1.6431753975765698E-2</v>
      </c>
      <c r="K63" s="2">
        <v>-255.74768207500011</v>
      </c>
      <c r="L63" s="3">
        <f t="shared" si="22"/>
        <v>5.9250535485310864E-3</v>
      </c>
      <c r="M63" s="2">
        <v>-255.71194320000032</v>
      </c>
      <c r="N63" s="3">
        <f t="shared" si="23"/>
        <v>1.9898496890172909E-2</v>
      </c>
    </row>
    <row r="64" spans="1:17" x14ac:dyDescent="0.25">
      <c r="A64" s="1">
        <v>9</v>
      </c>
      <c r="B64" s="2">
        <v>-255.74309930999976</v>
      </c>
      <c r="C64" s="2">
        <v>-255.71905997499996</v>
      </c>
      <c r="D64" s="3">
        <f t="shared" si="18"/>
        <v>9.3997981039008836E-3</v>
      </c>
      <c r="E64" s="2">
        <v>-255.73012943999979</v>
      </c>
      <c r="F64" s="3">
        <f t="shared" si="19"/>
        <v>5.0714447564649155E-3</v>
      </c>
      <c r="G64" s="2">
        <v>-255.75956316500009</v>
      </c>
      <c r="H64" s="3">
        <f t="shared" si="20"/>
        <v>-6.437653662892364E-3</v>
      </c>
      <c r="I64" s="2">
        <v>-255.73792397000017</v>
      </c>
      <c r="J64" s="3">
        <f t="shared" si="21"/>
        <v>2.0236479551390195E-3</v>
      </c>
      <c r="K64" s="2">
        <v>-255.75726997500021</v>
      </c>
      <c r="L64" s="3">
        <f t="shared" si="22"/>
        <v>-5.5409764872178914E-3</v>
      </c>
      <c r="M64" s="2">
        <v>-255.75453663500028</v>
      </c>
      <c r="N64" s="3">
        <f t="shared" si="23"/>
        <v>-4.4721930059393837E-3</v>
      </c>
    </row>
    <row r="65" spans="1:14" x14ac:dyDescent="0.25">
      <c r="A65" s="1">
        <v>10</v>
      </c>
      <c r="B65" s="2">
        <v>-255.75900032500016</v>
      </c>
      <c r="C65" s="2">
        <v>-255.77404600500006</v>
      </c>
      <c r="D65" s="3">
        <f t="shared" si="18"/>
        <v>-5.8827568065177045E-3</v>
      </c>
      <c r="E65" s="2">
        <v>-255.73444806999981</v>
      </c>
      <c r="F65" s="3">
        <f t="shared" si="19"/>
        <v>9.5997618731481823E-3</v>
      </c>
      <c r="G65" s="2">
        <v>-255.73497882500027</v>
      </c>
      <c r="H65" s="3">
        <f t="shared" si="20"/>
        <v>9.3922403392901095E-3</v>
      </c>
      <c r="I65" s="2">
        <v>-255.72774508500001</v>
      </c>
      <c r="J65" s="3">
        <f t="shared" si="21"/>
        <v>1.2220582642422135E-2</v>
      </c>
      <c r="K65" s="2">
        <v>-255.73500294499996</v>
      </c>
      <c r="L65" s="3">
        <f t="shared" si="22"/>
        <v>9.38280958625194E-3</v>
      </c>
      <c r="M65" s="2">
        <v>-255.72407675500008</v>
      </c>
      <c r="N65" s="3">
        <f t="shared" si="23"/>
        <v>1.365487429795095E-2</v>
      </c>
    </row>
    <row r="66" spans="1:14" x14ac:dyDescent="0.25">
      <c r="A66" s="1">
        <v>11</v>
      </c>
      <c r="B66" s="2">
        <v>-255.74666262500006</v>
      </c>
      <c r="C66" s="2">
        <v>-255.73116844</v>
      </c>
      <c r="D66" s="3">
        <f t="shared" si="18"/>
        <v>6.0584114142557613E-3</v>
      </c>
      <c r="E66" s="2">
        <v>-255.72761963500008</v>
      </c>
      <c r="F66" s="3">
        <f t="shared" si="19"/>
        <v>7.446036559975314E-3</v>
      </c>
      <c r="G66" s="2">
        <v>-255.75512663499967</v>
      </c>
      <c r="H66" s="3">
        <f t="shared" si="20"/>
        <v>-3.309529013101665E-3</v>
      </c>
      <c r="I66" s="2">
        <v>-255.73375671500042</v>
      </c>
      <c r="J66" s="3">
        <f t="shared" si="21"/>
        <v>5.046364971946873E-3</v>
      </c>
      <c r="K66" s="2">
        <v>-255.75496152000028</v>
      </c>
      <c r="L66" s="3">
        <f t="shared" si="22"/>
        <v>-3.2449670760285967E-3</v>
      </c>
      <c r="M66" s="2">
        <v>-255.73796576000004</v>
      </c>
      <c r="N66" s="3">
        <f t="shared" si="23"/>
        <v>3.4005780997310325E-3</v>
      </c>
    </row>
    <row r="67" spans="1:14" x14ac:dyDescent="0.25">
      <c r="A67" s="1">
        <v>12</v>
      </c>
      <c r="B67" s="2">
        <v>-255.75590907499964</v>
      </c>
      <c r="C67" s="2">
        <v>-255.76499864499999</v>
      </c>
      <c r="D67" s="3">
        <f t="shared" si="18"/>
        <v>-3.5540019517946771E-3</v>
      </c>
      <c r="E67" s="2">
        <v>-255.73614494999967</v>
      </c>
      <c r="F67" s="3">
        <f t="shared" si="19"/>
        <v>7.7277295650559153E-3</v>
      </c>
      <c r="G67" s="2">
        <v>-255.73938325500026</v>
      </c>
      <c r="H67" s="3">
        <f t="shared" si="20"/>
        <v>6.4615594060533806E-3</v>
      </c>
      <c r="I67" s="2">
        <v>-255.73143220500015</v>
      </c>
      <c r="J67" s="3">
        <f t="shared" si="21"/>
        <v>9.5704025326396325E-3</v>
      </c>
      <c r="K67" s="2">
        <v>-255.73941057000008</v>
      </c>
      <c r="L67" s="3">
        <f t="shared" si="22"/>
        <v>6.4508793009832675E-3</v>
      </c>
      <c r="M67" s="2">
        <v>-255.73026153000035</v>
      </c>
      <c r="N67" s="3">
        <f t="shared" si="23"/>
        <v>1.0028133892213067E-2</v>
      </c>
    </row>
    <row r="68" spans="1:14" x14ac:dyDescent="0.25">
      <c r="A68" s="1">
        <v>13</v>
      </c>
      <c r="B68" s="2">
        <v>-255.74938974499969</v>
      </c>
      <c r="C68" s="2">
        <v>-255.74023859499997</v>
      </c>
      <c r="D68" s="3">
        <f t="shared" si="18"/>
        <v>3.5781708057439476E-3</v>
      </c>
      <c r="E68" s="2">
        <v>-255.72403660999979</v>
      </c>
      <c r="F68" s="3">
        <f t="shared" si="19"/>
        <v>9.9132729212697383E-3</v>
      </c>
      <c r="G68" s="2">
        <v>-255.75115799500003</v>
      </c>
      <c r="H68" s="3">
        <f t="shared" si="20"/>
        <v>-6.9139949937004248E-4</v>
      </c>
      <c r="I68" s="2">
        <v>-255.73044322000024</v>
      </c>
      <c r="J68" s="3">
        <f t="shared" si="21"/>
        <v>7.4082385957365731E-3</v>
      </c>
      <c r="K68" s="2">
        <v>-255.7511411899998</v>
      </c>
      <c r="L68" s="3">
        <f t="shared" si="22"/>
        <v>-6.8482861361134333E-4</v>
      </c>
      <c r="M68" s="2">
        <v>-255.73377569500042</v>
      </c>
      <c r="N68" s="3">
        <f t="shared" si="23"/>
        <v>6.105214958612392E-3</v>
      </c>
    </row>
    <row r="69" spans="1:14" x14ac:dyDescent="0.25">
      <c r="A69" s="1">
        <v>14</v>
      </c>
      <c r="B69" s="2">
        <v>-255.75360307499986</v>
      </c>
      <c r="C69" s="2">
        <v>-255.75729397500001</v>
      </c>
      <c r="D69" s="3">
        <f t="shared" si="18"/>
        <v>-1.4431468240426427E-3</v>
      </c>
      <c r="E69" s="2">
        <v>-255.737398595</v>
      </c>
      <c r="F69" s="3">
        <f t="shared" si="19"/>
        <v>6.335973298137617E-3</v>
      </c>
      <c r="G69" s="2">
        <v>-255.74301709000002</v>
      </c>
      <c r="H69" s="3">
        <f t="shared" si="20"/>
        <v>4.1391342575654638E-3</v>
      </c>
      <c r="I69" s="2">
        <v>-255.73387429500025</v>
      </c>
      <c r="J69" s="3">
        <f t="shared" si="21"/>
        <v>7.7139792997657011E-3</v>
      </c>
      <c r="K69" s="2">
        <v>-255.74330261499981</v>
      </c>
      <c r="L69" s="3">
        <f t="shared" si="22"/>
        <v>4.0274936017353083E-3</v>
      </c>
      <c r="M69" s="2">
        <v>-255.73373061000007</v>
      </c>
      <c r="N69" s="3">
        <f t="shared" si="23"/>
        <v>7.7701603265253605E-3</v>
      </c>
    </row>
    <row r="70" spans="1:14" x14ac:dyDescent="0.25">
      <c r="A70" s="4">
        <v>15</v>
      </c>
      <c r="B70" s="6">
        <v>-255.75184546999972</v>
      </c>
      <c r="C70" s="6">
        <v>-255.74967857500039</v>
      </c>
      <c r="D70" s="7">
        <f t="shared" si="18"/>
        <v>8.4726465818924933E-4</v>
      </c>
      <c r="E70" s="6">
        <v>-255.73392026000005</v>
      </c>
      <c r="F70" s="7">
        <f t="shared" si="19"/>
        <v>7.0088291901601058E-3</v>
      </c>
      <c r="G70" s="6">
        <v>-255.74688049499977</v>
      </c>
      <c r="H70" s="7">
        <f t="shared" si="20"/>
        <v>1.9413251899809665E-3</v>
      </c>
      <c r="I70" s="6">
        <v>-255.73500994000031</v>
      </c>
      <c r="J70" s="7">
        <f t="shared" si="21"/>
        <v>6.5827599282706623E-3</v>
      </c>
      <c r="K70" s="6">
        <v>-255.74723705000008</v>
      </c>
      <c r="L70" s="7">
        <f t="shared" si="22"/>
        <v>1.801910751092521E-3</v>
      </c>
      <c r="M70" s="6">
        <v>-255.73548307499988</v>
      </c>
      <c r="N70" s="7">
        <f t="shared" si="23"/>
        <v>6.3977622408846364E-3</v>
      </c>
    </row>
    <row r="71" spans="1:14" x14ac:dyDescent="0.25">
      <c r="M71" s="2"/>
    </row>
  </sheetData>
  <mergeCells count="1">
    <mergeCell ref="B3:N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5" x14ac:dyDescent="0.25"/>
  <cols>
    <col min="1" max="1" width="11.7109375" customWidth="1"/>
    <col min="2" max="2" width="12.5703125" customWidth="1"/>
    <col min="3" max="3" width="13" customWidth="1"/>
    <col min="4" max="4" width="10.42578125" customWidth="1"/>
    <col min="5" max="5" width="13.140625" customWidth="1"/>
  </cols>
  <sheetData>
    <row r="1" spans="1:5" x14ac:dyDescent="0.25">
      <c r="A1" s="10" t="s">
        <v>77</v>
      </c>
    </row>
    <row r="3" spans="1:5" x14ac:dyDescent="0.25">
      <c r="A3" s="5" t="s">
        <v>0</v>
      </c>
      <c r="B3" s="5" t="s">
        <v>28</v>
      </c>
      <c r="C3" s="5" t="s">
        <v>27</v>
      </c>
      <c r="D3" s="5" t="s">
        <v>29</v>
      </c>
      <c r="E3" s="5" t="s">
        <v>27</v>
      </c>
    </row>
    <row r="4" spans="1:5" x14ac:dyDescent="0.25">
      <c r="A4" s="1">
        <v>1</v>
      </c>
      <c r="B4" s="15">
        <v>-251.70309690249999</v>
      </c>
      <c r="C4" s="13">
        <v>8.2978422942050004E-2</v>
      </c>
      <c r="D4" s="15">
        <v>-2.7855516549999999</v>
      </c>
      <c r="E4" s="13">
        <v>2.4469001803409E-2</v>
      </c>
    </row>
    <row r="5" spans="1:5" x14ac:dyDescent="0.25">
      <c r="A5" s="1">
        <v>2</v>
      </c>
      <c r="B5" s="15">
        <v>-255.98387834370001</v>
      </c>
      <c r="C5" s="13">
        <v>0.11710200071278</v>
      </c>
      <c r="D5" s="15">
        <v>-2.586398919524</v>
      </c>
      <c r="E5" s="13">
        <v>3.4531496109490002E-2</v>
      </c>
    </row>
    <row r="6" spans="1:5" x14ac:dyDescent="0.25">
      <c r="A6" s="1">
        <v>3</v>
      </c>
      <c r="B6" s="15">
        <v>-255.78467316230001</v>
      </c>
      <c r="C6" s="13">
        <v>0.12676182032097</v>
      </c>
      <c r="D6" s="15">
        <v>-2.5814017055949998</v>
      </c>
      <c r="E6" s="13">
        <v>3.738002150776E-2</v>
      </c>
    </row>
    <row r="7" spans="1:5" x14ac:dyDescent="0.25">
      <c r="A7" s="4">
        <v>4</v>
      </c>
      <c r="B7" s="16">
        <v>-256.06371103949999</v>
      </c>
      <c r="C7" s="14">
        <v>6.9385093088085006E-2</v>
      </c>
      <c r="D7" s="16">
        <v>-2.53241831369</v>
      </c>
      <c r="E7" s="14">
        <v>2.0460547705793999E-2</v>
      </c>
    </row>
    <row r="9" spans="1:5" x14ac:dyDescent="0.25">
      <c r="A9" s="60" t="s">
        <v>30</v>
      </c>
      <c r="B9" s="60"/>
      <c r="C9" s="60"/>
      <c r="D9" s="60"/>
      <c r="E9" s="60"/>
    </row>
  </sheetData>
  <mergeCells count="1">
    <mergeCell ref="A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130" zoomScaleNormal="130" workbookViewId="0">
      <selection activeCell="E13" sqref="E13"/>
    </sheetView>
  </sheetViews>
  <sheetFormatPr defaultRowHeight="15" x14ac:dyDescent="0.25"/>
  <cols>
    <col min="3" max="3" width="10.28515625" customWidth="1"/>
    <col min="4" max="4" width="6.7109375" customWidth="1"/>
    <col min="5" max="5" width="10" customWidth="1"/>
    <col min="6" max="6" width="7.28515625" customWidth="1"/>
    <col min="7" max="7" width="11" customWidth="1"/>
    <col min="8" max="8" width="7" customWidth="1"/>
    <col min="9" max="9" width="11" customWidth="1"/>
    <col min="10" max="10" width="7.42578125" customWidth="1"/>
  </cols>
  <sheetData>
    <row r="1" spans="1:10" x14ac:dyDescent="0.25">
      <c r="A1" s="10" t="s">
        <v>78</v>
      </c>
    </row>
    <row r="3" spans="1:10" x14ac:dyDescent="0.25">
      <c r="B3" s="59" t="s">
        <v>38</v>
      </c>
      <c r="C3" s="59"/>
      <c r="D3" s="59"/>
      <c r="E3" s="59"/>
      <c r="F3" s="59"/>
      <c r="G3" s="59"/>
      <c r="H3" s="59"/>
      <c r="I3" s="59"/>
      <c r="J3" s="59"/>
    </row>
    <row r="4" spans="1:10" x14ac:dyDescent="0.25">
      <c r="A4" s="17" t="s">
        <v>0</v>
      </c>
      <c r="B4" s="4" t="s">
        <v>31</v>
      </c>
      <c r="C4" s="4" t="s">
        <v>32</v>
      </c>
      <c r="D4" s="4" t="s">
        <v>37</v>
      </c>
      <c r="E4" s="4" t="s">
        <v>33</v>
      </c>
      <c r="F4" s="4" t="s">
        <v>37</v>
      </c>
      <c r="G4" s="4" t="s">
        <v>34</v>
      </c>
      <c r="H4" s="4" t="s">
        <v>37</v>
      </c>
      <c r="I4" s="4" t="s">
        <v>35</v>
      </c>
      <c r="J4" s="4" t="s">
        <v>37</v>
      </c>
    </row>
    <row r="5" spans="1:10" x14ac:dyDescent="0.25">
      <c r="A5" s="1">
        <v>1</v>
      </c>
      <c r="B5" s="18">
        <v>0.53319065453133785</v>
      </c>
      <c r="C5" s="18">
        <v>0.53609568088118353</v>
      </c>
      <c r="D5" s="20">
        <f>(C5-B5)/B5*100</f>
        <v>0.54483819721092741</v>
      </c>
      <c r="E5" s="18">
        <v>0.5553350524028291</v>
      </c>
      <c r="F5" s="20">
        <f>(E5-B5)/B5*100</f>
        <v>4.153185672572536</v>
      </c>
      <c r="G5" s="18">
        <v>0.52597778290767661</v>
      </c>
      <c r="H5" s="20">
        <f>(G5-B5)/B5*100</f>
        <v>-1.3527753276173209</v>
      </c>
      <c r="I5" s="18">
        <v>0.42663846789083787</v>
      </c>
      <c r="J5" s="20">
        <f>(I5-B5)/B5*100</f>
        <v>-19.983881138006229</v>
      </c>
    </row>
    <row r="6" spans="1:10" x14ac:dyDescent="0.25">
      <c r="A6" s="1">
        <v>2</v>
      </c>
      <c r="B6" s="18">
        <v>0.53319065453133785</v>
      </c>
      <c r="C6" s="18">
        <v>0.51278145925038965</v>
      </c>
      <c r="D6" s="20">
        <f t="shared" ref="D6:D10" si="0">(C6-B6)/B6*100</f>
        <v>-3.8277481248967891</v>
      </c>
      <c r="E6" s="18">
        <v>0.4956090647699285</v>
      </c>
      <c r="F6" s="20">
        <f t="shared" ref="F6:F10" si="1">(E6-B6)/B6*100</f>
        <v>-7.0484336966563479</v>
      </c>
      <c r="G6" s="18">
        <v>0.48848553359191821</v>
      </c>
      <c r="H6" s="20">
        <f t="shared" ref="H6:H10" si="2">(G6-B6)/B6*100</f>
        <v>-8.3844532081520438</v>
      </c>
      <c r="I6" s="18">
        <v>0.48534247598335062</v>
      </c>
      <c r="J6" s="20">
        <f t="shared" ref="J6:J10" si="3">(I6-B6)/B6*100</f>
        <v>-8.9739342093391841</v>
      </c>
    </row>
    <row r="7" spans="1:10" x14ac:dyDescent="0.25">
      <c r="A7" s="1">
        <v>3</v>
      </c>
      <c r="B7" s="18">
        <v>0.53319065453133785</v>
      </c>
      <c r="C7" s="18">
        <v>0.52714504923546368</v>
      </c>
      <c r="D7" s="20">
        <f t="shared" si="0"/>
        <v>-1.1338543248077209</v>
      </c>
      <c r="E7" s="18">
        <v>0.52486250709576943</v>
      </c>
      <c r="F7" s="20">
        <f t="shared" si="1"/>
        <v>-1.5619455001304683</v>
      </c>
      <c r="G7" s="18">
        <v>0.52380264141421196</v>
      </c>
      <c r="H7" s="20">
        <f t="shared" si="2"/>
        <v>-1.7607234930585456</v>
      </c>
      <c r="I7" s="18">
        <v>0.53202459996400753</v>
      </c>
      <c r="J7" s="20">
        <f t="shared" si="3"/>
        <v>-0.21869373692516347</v>
      </c>
    </row>
    <row r="8" spans="1:10" x14ac:dyDescent="0.25">
      <c r="A8" s="1">
        <v>4</v>
      </c>
      <c r="B8" s="18">
        <v>0.53319065453133785</v>
      </c>
      <c r="C8" s="18">
        <v>0.52713694705354464</v>
      </c>
      <c r="D8" s="20">
        <f t="shared" si="0"/>
        <v>-1.1353738904359232</v>
      </c>
      <c r="E8" s="18">
        <v>0.51684216194533839</v>
      </c>
      <c r="F8" s="20">
        <f t="shared" si="1"/>
        <v>-3.0661626281445997</v>
      </c>
      <c r="G8" s="18">
        <v>0.51607305718356189</v>
      </c>
      <c r="H8" s="20">
        <f t="shared" si="2"/>
        <v>-3.2104083599930924</v>
      </c>
      <c r="I8" s="18">
        <v>0.50392391014436633</v>
      </c>
      <c r="J8" s="20">
        <f t="shared" si="3"/>
        <v>-5.4889830004046685</v>
      </c>
    </row>
    <row r="9" spans="1:10" x14ac:dyDescent="0.25">
      <c r="A9" s="1">
        <v>5</v>
      </c>
      <c r="B9" s="18">
        <v>0.53319065453133785</v>
      </c>
      <c r="C9" s="18">
        <v>0.53147777628977622</v>
      </c>
      <c r="D9" s="20">
        <f t="shared" si="0"/>
        <v>-0.32125061214120731</v>
      </c>
      <c r="E9" s="18">
        <v>0.53034433501681588</v>
      </c>
      <c r="F9" s="20">
        <f t="shared" si="1"/>
        <v>-0.53382772003455592</v>
      </c>
      <c r="G9" s="18">
        <v>0.52894444916476424</v>
      </c>
      <c r="H9" s="20">
        <f t="shared" si="2"/>
        <v>-0.79637655508158212</v>
      </c>
      <c r="I9" s="18">
        <v>0.53030363973547678</v>
      </c>
      <c r="J9" s="20">
        <f t="shared" si="3"/>
        <v>-0.54146012712820024</v>
      </c>
    </row>
    <row r="10" spans="1:10" x14ac:dyDescent="0.25">
      <c r="A10" s="4">
        <v>6</v>
      </c>
      <c r="B10" s="19">
        <v>0.53319065453133785</v>
      </c>
      <c r="C10" s="19">
        <v>0.52794753838273767</v>
      </c>
      <c r="D10" s="21">
        <f t="shared" si="0"/>
        <v>-0.98334734565232707</v>
      </c>
      <c r="E10" s="19">
        <v>0.51545764300014607</v>
      </c>
      <c r="F10" s="21">
        <f t="shared" si="1"/>
        <v>-3.3258293971372552</v>
      </c>
      <c r="G10" s="19">
        <v>0.51455287508539715</v>
      </c>
      <c r="H10" s="21">
        <f t="shared" si="2"/>
        <v>-3.4955187769228382</v>
      </c>
      <c r="I10" s="19">
        <v>0.50738038322146917</v>
      </c>
      <c r="J10" s="21">
        <f t="shared" si="3"/>
        <v>-4.8407208735785714</v>
      </c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2018-05-07T13:15:39Z</dcterms:modified>
</cp:coreProperties>
</file>