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s0\Dropbox\SERC\SERC MeHg DOC paper\"/>
    </mc:Choice>
  </mc:AlternateContent>
  <xr:revisionPtr revIDLastSave="0" documentId="13_ncr:1_{BACC0F32-447B-4D33-A919-07168E21B4C6}" xr6:coauthVersionLast="38" xr6:coauthVersionMax="38" xr10:uidLastSave="{00000000-0000-0000-0000-000000000000}"/>
  <bookViews>
    <workbookView xWindow="240" yWindow="240" windowWidth="24315" windowHeight="15360" tabRatio="979" activeTab="4" xr2:uid="{00000000-000D-0000-FFFF-FFFF00000000}"/>
  </bookViews>
  <sheets>
    <sheet name="thiol density calculations" sheetId="12" r:id="rId1"/>
    <sheet name="Isotherm Hg" sheetId="9" r:id="rId2"/>
    <sheet name="Isotherm MeHg" sheetId="10" r:id="rId3"/>
    <sheet name="Slurry speciation inputs" sheetId="14" r:id="rId4"/>
    <sheet name="Microcosm KAC estimates" sheetId="17" r:id="rId5"/>
    <sheet name="Sheet1" sheetId="16" r:id="rId6"/>
  </sheets>
  <externalReferences>
    <externalReference r:id="rId7"/>
  </externalReferences>
  <definedNames>
    <definedName name="d" localSheetId="4">#REF!</definedName>
    <definedName name="d">#REF!</definedName>
    <definedName name="ddfe" localSheetId="4">#REF!</definedName>
    <definedName name="ddfe">#REF!</definedName>
    <definedName name="df" localSheetId="4">#REF!</definedName>
    <definedName name="df">#REF!</definedName>
    <definedName name="dfdfsdfd">#REF!</definedName>
    <definedName name="g">#REF!</definedName>
    <definedName name="MAIN_DATA">#REF!</definedName>
    <definedName name="OES">#REF!</definedName>
    <definedName name="s">#REF!</definedName>
    <definedName name="sdss">#REF!</definedName>
    <definedName name="x">#REF!</definedName>
    <definedName name="XXX">#REF!</definedName>
    <definedName name="XXXXXXX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6" i="17" l="1"/>
  <c r="J43" i="17" s="1"/>
  <c r="I36" i="17"/>
  <c r="Q32" i="17"/>
  <c r="J32" i="17"/>
  <c r="H32" i="17"/>
  <c r="Q31" i="17"/>
  <c r="J31" i="17"/>
  <c r="H31" i="17"/>
  <c r="H37" i="17" s="1"/>
  <c r="H38" i="17" s="1"/>
  <c r="Q30" i="17"/>
  <c r="J30" i="17"/>
  <c r="H30" i="17"/>
  <c r="H36" i="17" s="1"/>
  <c r="Q29" i="17"/>
  <c r="Q21" i="17"/>
  <c r="P21" i="17"/>
  <c r="J21" i="17"/>
  <c r="I21" i="17"/>
  <c r="Q20" i="17"/>
  <c r="Q37" i="17" s="1"/>
  <c r="Q38" i="17" s="1"/>
  <c r="P20" i="17"/>
  <c r="J20" i="17"/>
  <c r="I20" i="17"/>
  <c r="J19" i="17"/>
  <c r="J37" i="17" s="1"/>
  <c r="I19" i="17"/>
  <c r="I37" i="17" s="1"/>
  <c r="I38" i="17" s="1"/>
  <c r="Q18" i="17"/>
  <c r="Q36" i="17" s="1"/>
  <c r="P18" i="17"/>
  <c r="P37" i="17" s="1"/>
  <c r="P38" i="17" l="1"/>
  <c r="Q43" i="17"/>
  <c r="Q39" i="17"/>
  <c r="J38" i="17"/>
  <c r="J39" i="17"/>
  <c r="J44" i="17" s="1"/>
  <c r="H39" i="17"/>
  <c r="H43" i="17"/>
  <c r="I39" i="17"/>
  <c r="I44" i="17" s="1"/>
  <c r="P36" i="17"/>
  <c r="I43" i="17"/>
  <c r="P43" i="17" l="1"/>
  <c r="P39" i="17"/>
  <c r="P44" i="17" s="1"/>
  <c r="H44" i="17"/>
  <c r="Q44" i="17"/>
  <c r="H75" i="12" l="1"/>
  <c r="F75" i="12"/>
  <c r="C18" i="12"/>
  <c r="G75" i="12"/>
  <c r="I75" i="12"/>
  <c r="J75" i="12"/>
  <c r="K75" i="12"/>
  <c r="H74" i="12"/>
  <c r="F74" i="12"/>
  <c r="G74" i="12"/>
  <c r="I74" i="12"/>
  <c r="J74" i="12"/>
  <c r="K74" i="12"/>
  <c r="H73" i="12"/>
  <c r="F73" i="12"/>
  <c r="G73" i="12"/>
  <c r="I73" i="12"/>
  <c r="J73" i="12"/>
  <c r="K73" i="12"/>
  <c r="H72" i="12"/>
  <c r="F72" i="12"/>
  <c r="G72" i="12"/>
  <c r="I72" i="12"/>
  <c r="J72" i="12"/>
  <c r="K72" i="12"/>
  <c r="H71" i="12"/>
  <c r="F71" i="12"/>
  <c r="G71" i="12"/>
  <c r="I71" i="12"/>
  <c r="J71" i="12"/>
  <c r="K71" i="12"/>
  <c r="H70" i="12"/>
  <c r="F70" i="12"/>
  <c r="G70" i="12"/>
  <c r="I70" i="12"/>
  <c r="J70" i="12"/>
  <c r="K70" i="12"/>
  <c r="H69" i="12"/>
  <c r="F69" i="12"/>
  <c r="G69" i="12"/>
  <c r="I69" i="12"/>
  <c r="J69" i="12"/>
  <c r="K69" i="12"/>
  <c r="H68" i="12"/>
  <c r="F68" i="12"/>
  <c r="G68" i="12"/>
  <c r="I68" i="12"/>
  <c r="J68" i="12"/>
  <c r="K68" i="12"/>
  <c r="H67" i="12"/>
  <c r="F67" i="12"/>
  <c r="G67" i="12"/>
  <c r="I67" i="12"/>
  <c r="J67" i="12"/>
  <c r="K67" i="12"/>
  <c r="H66" i="12"/>
  <c r="F66" i="12"/>
  <c r="G66" i="12"/>
  <c r="I66" i="12"/>
  <c r="J66" i="12"/>
  <c r="K66" i="12"/>
  <c r="H65" i="12"/>
  <c r="E65" i="12"/>
  <c r="F65" i="12"/>
  <c r="G65" i="12"/>
  <c r="I65" i="12"/>
  <c r="J65" i="12"/>
  <c r="K65" i="12"/>
  <c r="H64" i="12"/>
  <c r="E64" i="12"/>
  <c r="F64" i="12"/>
  <c r="G64" i="12"/>
  <c r="I64" i="12"/>
  <c r="J64" i="12"/>
  <c r="K64" i="12"/>
  <c r="H63" i="12"/>
  <c r="E63" i="12"/>
  <c r="F63" i="12"/>
  <c r="G63" i="12"/>
  <c r="I63" i="12"/>
  <c r="J63" i="12"/>
  <c r="K63" i="12"/>
  <c r="H62" i="12"/>
  <c r="E62" i="12"/>
  <c r="F62" i="12"/>
  <c r="G62" i="12"/>
  <c r="I62" i="12"/>
  <c r="J62" i="12"/>
  <c r="K62" i="12"/>
  <c r="H61" i="12"/>
  <c r="E61" i="12"/>
  <c r="F61" i="12"/>
  <c r="G61" i="12"/>
  <c r="I61" i="12"/>
  <c r="J61" i="12"/>
  <c r="K61" i="12"/>
  <c r="H60" i="12"/>
  <c r="E60" i="12"/>
  <c r="F60" i="12"/>
  <c r="G60" i="12"/>
  <c r="I60" i="12"/>
  <c r="J60" i="12"/>
  <c r="K60" i="12"/>
  <c r="H59" i="12"/>
  <c r="E59" i="12"/>
  <c r="F59" i="12"/>
  <c r="G59" i="12"/>
  <c r="I59" i="12"/>
  <c r="J59" i="12"/>
  <c r="K59" i="12"/>
  <c r="H58" i="12"/>
  <c r="E58" i="12"/>
  <c r="F58" i="12"/>
  <c r="G58" i="12"/>
  <c r="I58" i="12"/>
  <c r="J58" i="12"/>
  <c r="K58" i="12"/>
  <c r="H57" i="12"/>
  <c r="E57" i="12"/>
  <c r="F57" i="12"/>
  <c r="G57" i="12"/>
  <c r="I57" i="12"/>
  <c r="J57" i="12"/>
  <c r="K57" i="12"/>
  <c r="H56" i="12"/>
  <c r="E56" i="12"/>
  <c r="F56" i="12"/>
  <c r="G56" i="12"/>
  <c r="I56" i="12"/>
  <c r="J56" i="12"/>
  <c r="K56" i="12"/>
  <c r="H55" i="12"/>
  <c r="E55" i="12"/>
  <c r="F55" i="12"/>
  <c r="G55" i="12"/>
  <c r="I55" i="12"/>
  <c r="J55" i="12"/>
  <c r="K55" i="12"/>
  <c r="H54" i="12"/>
  <c r="E54" i="12"/>
  <c r="F54" i="12"/>
  <c r="G54" i="12"/>
  <c r="I54" i="12"/>
  <c r="J54" i="12"/>
  <c r="K54" i="12"/>
  <c r="H53" i="12"/>
  <c r="E53" i="12"/>
  <c r="F53" i="12"/>
  <c r="G53" i="12"/>
  <c r="I53" i="12"/>
  <c r="J53" i="12"/>
  <c r="K53" i="12"/>
  <c r="H52" i="12"/>
  <c r="E52" i="12"/>
  <c r="F52" i="12"/>
  <c r="G52" i="12"/>
  <c r="I52" i="12"/>
  <c r="J52" i="12"/>
  <c r="K52" i="12"/>
  <c r="H51" i="12"/>
  <c r="E51" i="12"/>
  <c r="F51" i="12"/>
  <c r="G51" i="12"/>
  <c r="I51" i="12"/>
  <c r="J51" i="12"/>
  <c r="K51" i="12"/>
  <c r="H50" i="12"/>
  <c r="F50" i="12"/>
  <c r="G50" i="12"/>
  <c r="I50" i="12"/>
  <c r="J50" i="12"/>
  <c r="K50" i="12"/>
  <c r="H49" i="12"/>
  <c r="F49" i="12"/>
  <c r="G49" i="12"/>
  <c r="I49" i="12"/>
  <c r="J49" i="12"/>
  <c r="K49" i="12"/>
  <c r="H48" i="12"/>
  <c r="F48" i="12"/>
  <c r="G48" i="12"/>
  <c r="I48" i="12"/>
  <c r="J48" i="12"/>
  <c r="K48" i="12"/>
  <c r="H47" i="12"/>
  <c r="F47" i="12"/>
  <c r="G47" i="12"/>
  <c r="I47" i="12"/>
  <c r="J47" i="12"/>
  <c r="K47" i="12"/>
  <c r="H46" i="12"/>
  <c r="F46" i="12"/>
  <c r="G46" i="12"/>
  <c r="I46" i="12"/>
  <c r="J46" i="12"/>
  <c r="K46" i="12"/>
  <c r="H45" i="12"/>
  <c r="F45" i="12"/>
  <c r="G45" i="12"/>
  <c r="I45" i="12"/>
  <c r="J45" i="12"/>
  <c r="K45" i="12"/>
  <c r="H44" i="12"/>
  <c r="F44" i="12"/>
  <c r="G44" i="12"/>
  <c r="I44" i="12"/>
  <c r="J44" i="12"/>
  <c r="K44" i="12"/>
  <c r="H43" i="12"/>
  <c r="F43" i="12"/>
  <c r="G43" i="12"/>
  <c r="I43" i="12"/>
  <c r="J43" i="12"/>
  <c r="K43" i="12"/>
  <c r="H42" i="12"/>
  <c r="F42" i="12"/>
  <c r="G42" i="12"/>
  <c r="I42" i="12"/>
  <c r="J42" i="12"/>
  <c r="K42" i="12"/>
  <c r="H41" i="12"/>
  <c r="F41" i="12"/>
  <c r="G41" i="12"/>
  <c r="I41" i="12"/>
  <c r="J41" i="12"/>
  <c r="K41" i="12"/>
  <c r="H40" i="12"/>
  <c r="E40" i="12"/>
  <c r="F40" i="12"/>
  <c r="G40" i="12"/>
  <c r="I40" i="12"/>
  <c r="J40" i="12"/>
  <c r="K40" i="12"/>
  <c r="H39" i="12"/>
  <c r="E39" i="12"/>
  <c r="F39" i="12"/>
  <c r="G39" i="12"/>
  <c r="I39" i="12"/>
  <c r="J39" i="12"/>
  <c r="K39" i="12"/>
  <c r="H38" i="12"/>
  <c r="E38" i="12"/>
  <c r="F38" i="12"/>
  <c r="G38" i="12"/>
  <c r="I38" i="12"/>
  <c r="J38" i="12"/>
  <c r="K38" i="12"/>
  <c r="H37" i="12"/>
  <c r="E37" i="12"/>
  <c r="F37" i="12"/>
  <c r="G37" i="12"/>
  <c r="I37" i="12"/>
  <c r="J37" i="12"/>
  <c r="K37" i="12"/>
  <c r="H36" i="12"/>
  <c r="E36" i="12"/>
  <c r="F36" i="12"/>
  <c r="G36" i="12"/>
  <c r="I36" i="12"/>
  <c r="J36" i="12"/>
  <c r="K36" i="12"/>
  <c r="H35" i="12"/>
  <c r="E35" i="12"/>
  <c r="F35" i="12"/>
  <c r="G35" i="12"/>
  <c r="I35" i="12"/>
  <c r="J35" i="12"/>
  <c r="K35" i="12"/>
  <c r="H34" i="12"/>
  <c r="E34" i="12"/>
  <c r="F34" i="12"/>
  <c r="G34" i="12"/>
  <c r="I34" i="12"/>
  <c r="J34" i="12"/>
  <c r="K34" i="12"/>
  <c r="H33" i="12"/>
  <c r="E33" i="12"/>
  <c r="F33" i="12"/>
  <c r="G33" i="12"/>
  <c r="I33" i="12"/>
  <c r="J33" i="12"/>
  <c r="K33" i="12"/>
  <c r="H32" i="12"/>
  <c r="E32" i="12"/>
  <c r="F32" i="12"/>
  <c r="G32" i="12"/>
  <c r="I32" i="12"/>
  <c r="J32" i="12"/>
  <c r="K32" i="12"/>
  <c r="H31" i="12"/>
  <c r="E31" i="12"/>
  <c r="F31" i="12"/>
  <c r="G31" i="12"/>
  <c r="I31" i="12"/>
  <c r="J31" i="12"/>
  <c r="K31" i="12"/>
  <c r="H30" i="12"/>
  <c r="E30" i="12"/>
  <c r="F30" i="12"/>
  <c r="G30" i="12"/>
  <c r="I30" i="12"/>
  <c r="J30" i="12"/>
  <c r="K30" i="12"/>
  <c r="H29" i="12"/>
  <c r="E29" i="12"/>
  <c r="F29" i="12"/>
  <c r="G29" i="12"/>
  <c r="I29" i="12"/>
  <c r="J29" i="12"/>
  <c r="K29" i="12"/>
  <c r="H28" i="12"/>
  <c r="E28" i="12"/>
  <c r="F28" i="12"/>
  <c r="G28" i="12"/>
  <c r="I28" i="12"/>
  <c r="J28" i="12"/>
  <c r="K28" i="12"/>
  <c r="H27" i="12"/>
  <c r="E27" i="12"/>
  <c r="F27" i="12"/>
  <c r="G27" i="12"/>
  <c r="I27" i="12"/>
  <c r="J27" i="12"/>
  <c r="K27" i="12"/>
  <c r="H26" i="12"/>
  <c r="E26" i="12"/>
  <c r="F26" i="12"/>
  <c r="G26" i="12"/>
  <c r="I26" i="12"/>
  <c r="J26" i="12"/>
  <c r="K26" i="12"/>
  <c r="O29" i="10"/>
  <c r="P29" i="10"/>
  <c r="Q29" i="10"/>
  <c r="R29" i="10"/>
  <c r="S29" i="10"/>
  <c r="T29" i="10"/>
  <c r="U29" i="10"/>
  <c r="V29" i="10"/>
  <c r="W29" i="10"/>
  <c r="J29" i="10"/>
  <c r="O28" i="10"/>
  <c r="P28" i="10"/>
  <c r="Q28" i="10"/>
  <c r="R28" i="10"/>
  <c r="S28" i="10"/>
  <c r="T28" i="10"/>
  <c r="U28" i="10"/>
  <c r="V28" i="10"/>
  <c r="W28" i="10"/>
  <c r="J28" i="10"/>
  <c r="O27" i="10"/>
  <c r="P27" i="10"/>
  <c r="Q27" i="10"/>
  <c r="R27" i="10"/>
  <c r="S27" i="10"/>
  <c r="T27" i="10"/>
  <c r="U27" i="10"/>
  <c r="V27" i="10"/>
  <c r="W27" i="10"/>
  <c r="J27" i="10"/>
  <c r="O26" i="10"/>
  <c r="P26" i="10"/>
  <c r="Q26" i="10"/>
  <c r="R26" i="10"/>
  <c r="S26" i="10"/>
  <c r="T26" i="10"/>
  <c r="U26" i="10"/>
  <c r="V26" i="10"/>
  <c r="W26" i="10"/>
  <c r="J26" i="10"/>
  <c r="O25" i="10"/>
  <c r="P25" i="10"/>
  <c r="Q25" i="10"/>
  <c r="R25" i="10"/>
  <c r="S25" i="10"/>
  <c r="T25" i="10"/>
  <c r="U25" i="10"/>
  <c r="V25" i="10"/>
  <c r="W25" i="10"/>
  <c r="J25" i="10"/>
  <c r="O24" i="10"/>
  <c r="P24" i="10"/>
  <c r="Q24" i="10"/>
  <c r="R24" i="10"/>
  <c r="S24" i="10"/>
  <c r="T24" i="10"/>
  <c r="U24" i="10"/>
  <c r="V24" i="10"/>
  <c r="W24" i="10"/>
  <c r="J24" i="10"/>
  <c r="O23" i="10"/>
  <c r="P23" i="10"/>
  <c r="Q23" i="10"/>
  <c r="R23" i="10"/>
  <c r="S23" i="10"/>
  <c r="T23" i="10"/>
  <c r="U23" i="10"/>
  <c r="V23" i="10"/>
  <c r="W23" i="10"/>
  <c r="J23" i="10"/>
  <c r="O22" i="10"/>
  <c r="P22" i="10"/>
  <c r="Q22" i="10"/>
  <c r="R22" i="10"/>
  <c r="S22" i="10"/>
  <c r="T22" i="10"/>
  <c r="U22" i="10"/>
  <c r="V22" i="10"/>
  <c r="W22" i="10"/>
  <c r="J22" i="10"/>
  <c r="O21" i="10"/>
  <c r="P21" i="10"/>
  <c r="Q21" i="10"/>
  <c r="R21" i="10"/>
  <c r="S21" i="10"/>
  <c r="T21" i="10"/>
  <c r="U21" i="10"/>
  <c r="V21" i="10"/>
  <c r="W21" i="10"/>
  <c r="J21" i="10"/>
  <c r="O20" i="10"/>
  <c r="P20" i="10"/>
  <c r="Q20" i="10"/>
  <c r="R20" i="10"/>
  <c r="S20" i="10"/>
  <c r="T20" i="10"/>
  <c r="U20" i="10"/>
  <c r="V20" i="10"/>
  <c r="W20" i="10"/>
  <c r="J20" i="10"/>
  <c r="O19" i="10"/>
  <c r="P19" i="10"/>
  <c r="Q19" i="10"/>
  <c r="R19" i="10"/>
  <c r="S19" i="10"/>
  <c r="T19" i="10"/>
  <c r="U19" i="10"/>
  <c r="V19" i="10"/>
  <c r="W19" i="10"/>
  <c r="J19" i="10"/>
  <c r="O18" i="10"/>
  <c r="P18" i="10"/>
  <c r="Q18" i="10"/>
  <c r="R18" i="10"/>
  <c r="S18" i="10"/>
  <c r="T18" i="10"/>
  <c r="U18" i="10"/>
  <c r="V18" i="10"/>
  <c r="W18" i="10"/>
  <c r="J18" i="10"/>
  <c r="O17" i="10"/>
  <c r="P17" i="10"/>
  <c r="Q17" i="10"/>
  <c r="R17" i="10"/>
  <c r="S17" i="10"/>
  <c r="T17" i="10"/>
  <c r="U17" i="10"/>
  <c r="V17" i="10"/>
  <c r="W17" i="10"/>
  <c r="J17" i="10"/>
  <c r="O16" i="10"/>
  <c r="P16" i="10"/>
  <c r="Q16" i="10"/>
  <c r="R16" i="10"/>
  <c r="S16" i="10"/>
  <c r="T16" i="10"/>
  <c r="U16" i="10"/>
  <c r="V16" i="10"/>
  <c r="W16" i="10"/>
  <c r="J16" i="10"/>
  <c r="O15" i="10"/>
  <c r="P15" i="10"/>
  <c r="Q15" i="10"/>
  <c r="R15" i="10"/>
  <c r="S15" i="10"/>
  <c r="T15" i="10"/>
  <c r="U15" i="10"/>
  <c r="V15" i="10"/>
  <c r="W15" i="10"/>
  <c r="J15" i="10"/>
  <c r="O14" i="10"/>
  <c r="P14" i="10"/>
  <c r="Q14" i="10"/>
  <c r="R14" i="10"/>
  <c r="S14" i="10"/>
  <c r="T14" i="10"/>
  <c r="U14" i="10"/>
  <c r="V14" i="10"/>
  <c r="W14" i="10"/>
  <c r="J14" i="10"/>
  <c r="O13" i="10"/>
  <c r="P13" i="10"/>
  <c r="Q13" i="10"/>
  <c r="R13" i="10"/>
  <c r="S13" i="10"/>
  <c r="T13" i="10"/>
  <c r="U13" i="10"/>
  <c r="V13" i="10"/>
  <c r="W13" i="10"/>
  <c r="J13" i="10"/>
  <c r="O12" i="10"/>
  <c r="P12" i="10"/>
  <c r="Q12" i="10"/>
  <c r="R12" i="10"/>
  <c r="S12" i="10"/>
  <c r="T12" i="10"/>
  <c r="U12" i="10"/>
  <c r="V12" i="10"/>
  <c r="W12" i="10"/>
  <c r="J12" i="10"/>
  <c r="O11" i="10"/>
  <c r="P11" i="10"/>
  <c r="Q11" i="10"/>
  <c r="R11" i="10"/>
  <c r="S11" i="10"/>
  <c r="T11" i="10"/>
  <c r="U11" i="10"/>
  <c r="V11" i="10"/>
  <c r="W11" i="10"/>
  <c r="J11" i="10"/>
  <c r="O10" i="10"/>
  <c r="P10" i="10"/>
  <c r="Q10" i="10"/>
  <c r="R10" i="10"/>
  <c r="S10" i="10"/>
  <c r="T10" i="10"/>
  <c r="U10" i="10"/>
  <c r="V10" i="10"/>
  <c r="W10" i="10"/>
  <c r="J10" i="10"/>
  <c r="O9" i="10"/>
  <c r="P9" i="10"/>
  <c r="Q9" i="10"/>
  <c r="R9" i="10"/>
  <c r="S9" i="10"/>
  <c r="T9" i="10"/>
  <c r="U9" i="10"/>
  <c r="V9" i="10"/>
  <c r="W9" i="10"/>
  <c r="J9" i="10"/>
  <c r="O8" i="10"/>
  <c r="P8" i="10"/>
  <c r="Q8" i="10"/>
  <c r="R8" i="10"/>
  <c r="S8" i="10"/>
  <c r="T8" i="10"/>
  <c r="U8" i="10"/>
  <c r="V8" i="10"/>
  <c r="W8" i="10"/>
  <c r="J8" i="10"/>
  <c r="O7" i="10"/>
  <c r="P7" i="10"/>
  <c r="Q7" i="10"/>
  <c r="R7" i="10"/>
  <c r="S7" i="10"/>
  <c r="T7" i="10"/>
  <c r="U7" i="10"/>
  <c r="V7" i="10"/>
  <c r="W7" i="10"/>
  <c r="J7" i="10"/>
  <c r="O6" i="10"/>
  <c r="P6" i="10"/>
  <c r="Q6" i="10"/>
  <c r="R6" i="10"/>
  <c r="S6" i="10"/>
  <c r="T6" i="10"/>
  <c r="U6" i="10"/>
  <c r="V6" i="10"/>
  <c r="W6" i="10"/>
  <c r="J6" i="10"/>
  <c r="O5" i="10"/>
  <c r="P5" i="10"/>
  <c r="Q5" i="10"/>
  <c r="R5" i="10"/>
  <c r="S5" i="10"/>
  <c r="T5" i="10"/>
  <c r="U5" i="10"/>
  <c r="V5" i="10"/>
  <c r="W5" i="10"/>
  <c r="J5" i="10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J29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J28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J27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J26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J25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J24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J23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J22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J21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J20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J19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J18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J17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J16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J15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J14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J13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J12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J11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J10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J9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J8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J7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J6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J5" i="9"/>
</calcChain>
</file>

<file path=xl/sharedStrings.xml><?xml version="1.0" encoding="utf-8"?>
<sst xmlns="http://schemas.openxmlformats.org/spreadsheetml/2006/main" count="736" uniqueCount="227">
  <si>
    <t>Hg(OH)2</t>
  </si>
  <si>
    <t>Hg(OH)3-</t>
  </si>
  <si>
    <t>HgCl+</t>
  </si>
  <si>
    <t>HgOH+</t>
  </si>
  <si>
    <t>Treatment</t>
  </si>
  <si>
    <t>pH</t>
  </si>
  <si>
    <t>H+ (M)</t>
  </si>
  <si>
    <t>Fe (M)</t>
  </si>
  <si>
    <t>HS- (M)</t>
  </si>
  <si>
    <t>Cl- (M)</t>
  </si>
  <si>
    <t>No DOM/No AC</t>
  </si>
  <si>
    <t>No DOM</t>
  </si>
  <si>
    <t>Low DOM</t>
  </si>
  <si>
    <t>Mid DOM</t>
  </si>
  <si>
    <t>High DOM</t>
  </si>
  <si>
    <t>Hg</t>
  </si>
  <si>
    <t>MeHg</t>
  </si>
  <si>
    <t>mg/L</t>
  </si>
  <si>
    <t>Hg (M)</t>
  </si>
  <si>
    <t>MeHg (M)</t>
  </si>
  <si>
    <t>MeHgCl</t>
  </si>
  <si>
    <t>MeHgOH</t>
  </si>
  <si>
    <t>INPUTS</t>
  </si>
  <si>
    <t>DOC</t>
  </si>
  <si>
    <t>DOMRS</t>
  </si>
  <si>
    <t>MeHg+</t>
  </si>
  <si>
    <t>(MeHg)2OH</t>
  </si>
  <si>
    <t>MeHgDOMRS</t>
  </si>
  <si>
    <t>TOTAL</t>
  </si>
  <si>
    <t>(M)</t>
  </si>
  <si>
    <t>(mg/L)</t>
  </si>
  <si>
    <t>O/C</t>
  </si>
  <si>
    <t>solids</t>
  </si>
  <si>
    <t>meas pH</t>
  </si>
  <si>
    <t>I</t>
  </si>
  <si>
    <t>(% tot)</t>
  </si>
  <si>
    <t xml:space="preserve">      OBS     </t>
  </si>
  <si>
    <t xml:space="preserve"> VARIABLES </t>
  </si>
  <si>
    <t xml:space="preserve">1:MEHG   </t>
  </si>
  <si>
    <t>2:MEHGHCO</t>
  </si>
  <si>
    <t>2:MEHGCO3</t>
  </si>
  <si>
    <t>2:(MEHG)2</t>
  </si>
  <si>
    <t xml:space="preserve">2:MEHGOH </t>
  </si>
  <si>
    <t xml:space="preserve">2:MEHGCL </t>
  </si>
  <si>
    <t>2:MEHGDOM</t>
  </si>
  <si>
    <t>7:TOTAL M</t>
  </si>
  <si>
    <t>201Hg</t>
  </si>
  <si>
    <t>High DOC Cold</t>
  </si>
  <si>
    <t>C</t>
  </si>
  <si>
    <t>OFF</t>
  </si>
  <si>
    <t>Y</t>
  </si>
  <si>
    <t>Low DOC Cold</t>
  </si>
  <si>
    <t>Mid DOC Cold</t>
  </si>
  <si>
    <t>No DOC Cold</t>
  </si>
  <si>
    <t>No DOC/No AC</t>
  </si>
  <si>
    <t>Me199Hg</t>
  </si>
  <si>
    <t>Hg RESULTS</t>
  </si>
  <si>
    <t>HgClOH</t>
  </si>
  <si>
    <t>HgCl42-</t>
  </si>
  <si>
    <t>HgCl2</t>
  </si>
  <si>
    <t>HgCl3-</t>
  </si>
  <si>
    <t>HgHCO3+</t>
  </si>
  <si>
    <t>Hg(CO3)22-</t>
  </si>
  <si>
    <t>HgCO3</t>
  </si>
  <si>
    <t>Hg2+</t>
  </si>
  <si>
    <t>Hg(DOMRS)2</t>
  </si>
  <si>
    <t>1:HG(OH)2</t>
  </si>
  <si>
    <t xml:space="preserve">2:HGCLOH </t>
  </si>
  <si>
    <t>2:HGCL4-2</t>
  </si>
  <si>
    <t xml:space="preserve">2:HGCL+  </t>
  </si>
  <si>
    <t>2:HGCL2 (</t>
  </si>
  <si>
    <t>2:HGCL3-1</t>
  </si>
  <si>
    <t>2:HGHCO3+</t>
  </si>
  <si>
    <t>2:HG(CO3)</t>
  </si>
  <si>
    <t>2:HGCO3 (</t>
  </si>
  <si>
    <t xml:space="preserve">2:HG+2   </t>
  </si>
  <si>
    <t xml:space="preserve">2:HGOH+  </t>
  </si>
  <si>
    <t>2:HG(OH)3</t>
  </si>
  <si>
    <t>2:HG(DOMR</t>
  </si>
  <si>
    <t>S:HG(OH)2</t>
  </si>
  <si>
    <t xml:space="preserve">6:HGCL2  </t>
  </si>
  <si>
    <t>6:HG3O2CO</t>
  </si>
  <si>
    <t>6:MONTROY</t>
  </si>
  <si>
    <t>7:TOTAL H</t>
  </si>
  <si>
    <t xml:space="preserve">         </t>
  </si>
  <si>
    <t>Average of VALUE</t>
  </si>
  <si>
    <t>Cl-</t>
  </si>
  <si>
    <t>HCO3-</t>
  </si>
  <si>
    <t>SRHA</t>
  </si>
  <si>
    <t>Sample ID</t>
  </si>
  <si>
    <t>Description</t>
  </si>
  <si>
    <t>Note</t>
  </si>
  <si>
    <t>(ng/L)</t>
  </si>
  <si>
    <t>JS16_0121</t>
  </si>
  <si>
    <t>PETG control</t>
  </si>
  <si>
    <t>n/a</t>
  </si>
  <si>
    <t>JS16_0122</t>
  </si>
  <si>
    <t>JS16_0123</t>
  </si>
  <si>
    <t>JS16_0124</t>
  </si>
  <si>
    <t>JS16_0125</t>
  </si>
  <si>
    <t>JS16_0151</t>
  </si>
  <si>
    <t>²⁰¹Hg+DOC first, then AC</t>
  </si>
  <si>
    <t>coal</t>
  </si>
  <si>
    <t>JS16_0152</t>
  </si>
  <si>
    <t>JS16_0153</t>
  </si>
  <si>
    <t>JS16_0154</t>
  </si>
  <si>
    <t>JS16_0155</t>
  </si>
  <si>
    <t>JS16_0156</t>
  </si>
  <si>
    <t>coco</t>
  </si>
  <si>
    <t>JS16_0157</t>
  </si>
  <si>
    <t>JS16_0158</t>
  </si>
  <si>
    <t>JS16_0159</t>
  </si>
  <si>
    <t>JS16_0160</t>
  </si>
  <si>
    <t>JS16_0171</t>
  </si>
  <si>
    <t>AC+DOC first, then ²⁰¹Hg</t>
  </si>
  <si>
    <t>JS16_0172</t>
  </si>
  <si>
    <t>JS16_0173</t>
  </si>
  <si>
    <t>JS16_0174</t>
  </si>
  <si>
    <t>JS16_0175</t>
  </si>
  <si>
    <t>JS16_0176</t>
  </si>
  <si>
    <t>JS16_0177</t>
  </si>
  <si>
    <t>JS16_0178</t>
  </si>
  <si>
    <t>JS16_0179</t>
  </si>
  <si>
    <t>JS16_0180</t>
  </si>
  <si>
    <t>MeHgHCO</t>
  </si>
  <si>
    <t>MeHgCO3</t>
  </si>
  <si>
    <t>(MeHg)2OH+</t>
  </si>
  <si>
    <t>JS16_0126</t>
  </si>
  <si>
    <t>JS16_0127</t>
  </si>
  <si>
    <t>JS16_0128</t>
  </si>
  <si>
    <t>JS16_0129</t>
  </si>
  <si>
    <t>JS16_0130</t>
  </si>
  <si>
    <t>JS16_0161</t>
  </si>
  <si>
    <t>Me¹⁹⁹Hg+DOC first, then AC</t>
  </si>
  <si>
    <t>JS16_0162</t>
  </si>
  <si>
    <t>JS16_0163</t>
  </si>
  <si>
    <t>JS16_0164</t>
  </si>
  <si>
    <t>JS16_0165</t>
  </si>
  <si>
    <t>JS16_0166</t>
  </si>
  <si>
    <t>JS16_0167</t>
  </si>
  <si>
    <t>JS16_0168</t>
  </si>
  <si>
    <t>JS16_0169</t>
  </si>
  <si>
    <t>JS16_0170</t>
  </si>
  <si>
    <t>JS16_0181</t>
  </si>
  <si>
    <t>DOC+AC first, then Me¹⁹⁹Hg</t>
  </si>
  <si>
    <t>JS16_0182</t>
  </si>
  <si>
    <t>JS16_0183</t>
  </si>
  <si>
    <t>JS16_0184</t>
  </si>
  <si>
    <t>JS16_0185</t>
  </si>
  <si>
    <t>JS16_0186</t>
  </si>
  <si>
    <t>JS16_0187</t>
  </si>
  <si>
    <t>JS16_0188</t>
  </si>
  <si>
    <t>JS16_0189</t>
  </si>
  <si>
    <t>JS16_0190</t>
  </si>
  <si>
    <t>mmole S/mol C</t>
  </si>
  <si>
    <t>percent exocyclic S</t>
  </si>
  <si>
    <t>mol C/L</t>
  </si>
  <si>
    <t>HG SPIKE</t>
  </si>
  <si>
    <t xml:space="preserve">DOC Conc </t>
  </si>
  <si>
    <t>TIME POINT</t>
  </si>
  <si>
    <t>T0</t>
  </si>
  <si>
    <t>T1</t>
  </si>
  <si>
    <t>T2</t>
  </si>
  <si>
    <t>T3</t>
  </si>
  <si>
    <t>T4</t>
  </si>
  <si>
    <t>Estimation of SR content of soil DOM and soil+SRHA</t>
  </si>
  <si>
    <t>DOM S content from Poulin 2017</t>
  </si>
  <si>
    <t>low SO4:</t>
  </si>
  <si>
    <t>fraction of S as exocyclic increases with SO4/HS concentration of site</t>
  </si>
  <si>
    <t>for hydrophobic acid fraction only</t>
  </si>
  <si>
    <t>hi SO4:</t>
  </si>
  <si>
    <t>for Everglades pore water DOM</t>
  </si>
  <si>
    <t>HPOA fraction of Everglades NOM is 46-52%</t>
  </si>
  <si>
    <t xml:space="preserve">For Berry's Creek soils: </t>
  </si>
  <si>
    <t>For these 5 ppt salinity, highly sulfidic soils I think we can assume we are at the top end of the Everglades range</t>
  </si>
  <si>
    <t>So</t>
  </si>
  <si>
    <t>% exocylic C</t>
  </si>
  <si>
    <t>These values reflect the already sulfidized nature of BCSA soil DOM</t>
  </si>
  <si>
    <t>Then assume that HPOA is half of all NOM; and that the residual NOM has NO S content (a conservative assumption to balance using the highest S values in the Everglades data set)</t>
  </si>
  <si>
    <t>mmol/mol</t>
  </si>
  <si>
    <t>SHRA</t>
  </si>
  <si>
    <t>Native BCSA soil NOM</t>
  </si>
  <si>
    <t>Corrected to 23.6</t>
  </si>
  <si>
    <t xml:space="preserve">measured </t>
  </si>
  <si>
    <t>from SRHA</t>
  </si>
  <si>
    <t>mol/L C</t>
  </si>
  <si>
    <t>mol SR/L</t>
  </si>
  <si>
    <t xml:space="preserve">mg/L </t>
  </si>
  <si>
    <t>Total DOC</t>
  </si>
  <si>
    <t>SRHA DOC mg/L</t>
  </si>
  <si>
    <t>SRHA DOC mol C/L</t>
  </si>
  <si>
    <t>SRHA mol SR/L</t>
  </si>
  <si>
    <t>Native DOC mg/L</t>
  </si>
  <si>
    <t>Native DOC mol C/L</t>
  </si>
  <si>
    <t xml:space="preserve"> Native DOC mol S/L</t>
  </si>
  <si>
    <t>Native DOC mol RS/L</t>
  </si>
  <si>
    <t>SRHA S:C IHSS</t>
  </si>
  <si>
    <t>Reference, Graham et al 2017</t>
  </si>
  <si>
    <t>Averages over time points and isotope spikes</t>
  </si>
  <si>
    <t>RS (thiols, M)</t>
  </si>
  <si>
    <t>201Hg (M)</t>
  </si>
  <si>
    <t>Slurry microcosm inputs for speciation modeling</t>
  </si>
  <si>
    <t>log</t>
  </si>
  <si>
    <t>+/-</t>
  </si>
  <si>
    <t>Estimate KAC for slurries</t>
  </si>
  <si>
    <t>Don't include T0</t>
  </si>
  <si>
    <t>Assume 5% dry wt AC</t>
  </si>
  <si>
    <t>KD</t>
  </si>
  <si>
    <t>KAC</t>
  </si>
  <si>
    <t>KD THG</t>
  </si>
  <si>
    <t>Amb AVG</t>
  </si>
  <si>
    <t>BDL</t>
  </si>
  <si>
    <t>time (days)</t>
  </si>
  <si>
    <t>Me201Hg</t>
  </si>
  <si>
    <t>Amb MeHg</t>
  </si>
  <si>
    <t>Amb Hg</t>
  </si>
  <si>
    <t>199Hg</t>
  </si>
  <si>
    <t>AVG</t>
  </si>
  <si>
    <t>AVG KAC</t>
  </si>
  <si>
    <t>STD</t>
  </si>
  <si>
    <t>RSD</t>
  </si>
  <si>
    <t>upper error bound</t>
  </si>
  <si>
    <t>log KAC</t>
  </si>
  <si>
    <t>'+/-</t>
  </si>
  <si>
    <t>Kac isotherms</t>
  </si>
  <si>
    <t>HgDOM</t>
  </si>
  <si>
    <t>MeHgDOM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</si>
</sst>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0.000000"/>
  </numFmts>
  <fonts count="2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FF0000"/>
      <name val="Calibri"/>
      <family val="2"/>
      <charset val="134"/>
      <scheme val="minor"/>
    </font>
    <font>
      <b/>
      <sz val="12"/>
      <color theme="1"/>
      <name val="Calibri"/>
      <family val="2"/>
      <charset val="134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20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2"/>
      <color indexed="60"/>
      <name val="Calibri"/>
      <family val="2"/>
    </font>
    <font>
      <sz val="11"/>
      <color indexed="8"/>
      <name val="Calibri"/>
      <family val="2"/>
    </font>
    <font>
      <sz val="12"/>
      <color theme="1"/>
      <name val="Calibri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65">
    <xf numFmtId="0" fontId="0" fillId="0" borderId="0"/>
    <xf numFmtId="0" fontId="5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6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0" fontId="2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4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3" borderId="16" applyNumberFormat="0" applyAlignment="0" applyProtection="0"/>
    <xf numFmtId="0" fontId="20" fillId="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21" fillId="0" borderId="0"/>
    <xf numFmtId="0" fontId="16" fillId="0" borderId="0"/>
    <xf numFmtId="0" fontId="22" fillId="0" borderId="0"/>
    <xf numFmtId="0" fontId="16" fillId="0" borderId="0"/>
    <xf numFmtId="0" fontId="16" fillId="0" borderId="0"/>
    <xf numFmtId="0" fontId="6" fillId="0" borderId="0"/>
    <xf numFmtId="0" fontId="21" fillId="0" borderId="0"/>
    <xf numFmtId="0" fontId="21" fillId="0" borderId="0"/>
    <xf numFmtId="0" fontId="22" fillId="0" borderId="0"/>
    <xf numFmtId="0" fontId="16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16" fillId="0" borderId="0"/>
    <xf numFmtId="0" fontId="2" fillId="0" borderId="0"/>
    <xf numFmtId="0" fontId="2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3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3" fillId="0" borderId="0"/>
    <xf numFmtId="0" fontId="16" fillId="0" borderId="0">
      <alignment vertical="top"/>
    </xf>
    <xf numFmtId="0" fontId="25" fillId="0" borderId="0"/>
    <xf numFmtId="0" fontId="2" fillId="0" borderId="0"/>
    <xf numFmtId="0" fontId="25" fillId="0" borderId="0"/>
    <xf numFmtId="0" fontId="21" fillId="0" borderId="0"/>
    <xf numFmtId="0" fontId="26" fillId="0" borderId="0"/>
    <xf numFmtId="0" fontId="25" fillId="0" borderId="0"/>
    <xf numFmtId="0" fontId="26" fillId="0" borderId="0"/>
    <xf numFmtId="0" fontId="6" fillId="0" borderId="0"/>
    <xf numFmtId="0" fontId="16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26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2" fillId="0" borderId="0"/>
    <xf numFmtId="0" fontId="23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16" fillId="0" borderId="0"/>
    <xf numFmtId="0" fontId="21" fillId="0" borderId="0"/>
    <xf numFmtId="0" fontId="6" fillId="0" borderId="0"/>
    <xf numFmtId="0" fontId="6" fillId="0" borderId="0"/>
    <xf numFmtId="0" fontId="24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6" fillId="0" borderId="0"/>
    <xf numFmtId="0" fontId="2" fillId="0" borderId="0"/>
    <xf numFmtId="0" fontId="21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26" fillId="0" borderId="0"/>
    <xf numFmtId="0" fontId="21" fillId="0" borderId="0"/>
    <xf numFmtId="0" fontId="16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2" fillId="0" borderId="0"/>
    <xf numFmtId="0" fontId="16" fillId="0" borderId="0"/>
    <xf numFmtId="0" fontId="6" fillId="0" borderId="0"/>
    <xf numFmtId="0" fontId="6" fillId="0" borderId="0"/>
    <xf numFmtId="0" fontId="21" fillId="0" borderId="0"/>
    <xf numFmtId="0" fontId="16" fillId="0" borderId="0"/>
    <xf numFmtId="0" fontId="26" fillId="0" borderId="0"/>
    <xf numFmtId="0" fontId="25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28" fillId="0" borderId="0"/>
    <xf numFmtId="0" fontId="1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16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17" applyNumberFormat="0" applyFont="0" applyFill="0" applyAlignment="0" applyProtection="0"/>
    <xf numFmtId="0" fontId="16" fillId="0" borderId="17" applyNumberFormat="0" applyFont="0" applyFill="0" applyAlignment="0" applyProtection="0"/>
    <xf numFmtId="0" fontId="16" fillId="0" borderId="17" applyNumberFormat="0" applyFont="0" applyFill="0" applyAlignment="0" applyProtection="0"/>
    <xf numFmtId="0" fontId="16" fillId="0" borderId="17" applyNumberFormat="0" applyFon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</cellStyleXfs>
  <cellXfs count="132">
    <xf numFmtId="0" fontId="0" fillId="0" borderId="0" xfId="0"/>
    <xf numFmtId="0" fontId="7" fillId="0" borderId="0" xfId="0" applyFont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7" fillId="0" borderId="3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1" fontId="0" fillId="0" borderId="0" xfId="0" applyNumberFormat="1" applyFill="1" applyBorder="1" applyAlignment="1">
      <alignment horizontal="center"/>
    </xf>
    <xf numFmtId="11" fontId="0" fillId="0" borderId="0" xfId="0" applyNumberFormat="1"/>
    <xf numFmtId="11" fontId="0" fillId="0" borderId="5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0" xfId="0" applyFont="1" applyBorder="1"/>
    <xf numFmtId="0" fontId="0" fillId="0" borderId="5" xfId="0" applyBorder="1" applyAlignment="1">
      <alignment horizontal="center"/>
    </xf>
    <xf numFmtId="0" fontId="7" fillId="0" borderId="8" xfId="0" applyFont="1" applyBorder="1" applyAlignment="1">
      <alignment horizontal="center"/>
    </xf>
    <xf numFmtId="11" fontId="0" fillId="0" borderId="5" xfId="0" applyNumberFormat="1" applyBorder="1" applyAlignment="1">
      <alignment horizontal="center"/>
    </xf>
    <xf numFmtId="11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64" fontId="0" fillId="0" borderId="2" xfId="5" applyNumberFormat="1" applyFont="1" applyBorder="1" applyAlignment="1">
      <alignment horizontal="center"/>
    </xf>
    <xf numFmtId="164" fontId="0" fillId="0" borderId="3" xfId="5" applyNumberFormat="1" applyFont="1" applyBorder="1" applyAlignment="1">
      <alignment horizontal="center"/>
    </xf>
    <xf numFmtId="164" fontId="0" fillId="0" borderId="4" xfId="5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5" xfId="5" applyNumberFormat="1" applyFont="1" applyBorder="1" applyAlignment="1">
      <alignment horizontal="center"/>
    </xf>
    <xf numFmtId="164" fontId="0" fillId="0" borderId="0" xfId="5" applyNumberFormat="1" applyFont="1" applyBorder="1" applyAlignment="1">
      <alignment horizontal="center"/>
    </xf>
    <xf numFmtId="164" fontId="0" fillId="0" borderId="6" xfId="5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5" xfId="0" applyFill="1" applyBorder="1"/>
    <xf numFmtId="2" fontId="0" fillId="0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1" fontId="0" fillId="0" borderId="7" xfId="0" applyNumberFormat="1" applyBorder="1" applyAlignment="1">
      <alignment horizontal="center"/>
    </xf>
    <xf numFmtId="11" fontId="0" fillId="0" borderId="8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64" fontId="0" fillId="0" borderId="7" xfId="5" applyNumberFormat="1" applyFont="1" applyBorder="1" applyAlignment="1">
      <alignment horizontal="center"/>
    </xf>
    <xf numFmtId="164" fontId="0" fillId="0" borderId="8" xfId="5" applyNumberFormat="1" applyFont="1" applyBorder="1" applyAlignment="1">
      <alignment horizontal="center"/>
    </xf>
    <xf numFmtId="164" fontId="0" fillId="0" borderId="9" xfId="5" applyNumberFormat="1" applyFon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0" fillId="0" borderId="15" xfId="5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11" fontId="0" fillId="0" borderId="0" xfId="0" applyNumberFormat="1" applyBorder="1"/>
    <xf numFmtId="0" fontId="0" fillId="0" borderId="9" xfId="0" applyBorder="1" applyAlignment="1">
      <alignment horizontal="center"/>
    </xf>
    <xf numFmtId="164" fontId="0" fillId="0" borderId="14" xfId="5" applyNumberFormat="1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2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quotePrefix="1" applyFont="1" applyBorder="1" applyAlignment="1">
      <alignment horizontal="center" vertical="center"/>
    </xf>
    <xf numFmtId="0" fontId="4" fillId="0" borderId="0" xfId="16" applyFont="1"/>
    <xf numFmtId="0" fontId="4" fillId="0" borderId="0" xfId="16"/>
    <xf numFmtId="11" fontId="4" fillId="0" borderId="0" xfId="16" applyNumberFormat="1" applyFont="1"/>
    <xf numFmtId="0" fontId="12" fillId="0" borderId="0" xfId="16" applyFont="1"/>
    <xf numFmtId="11" fontId="12" fillId="0" borderId="0" xfId="16" applyNumberFormat="1" applyFont="1"/>
    <xf numFmtId="0" fontId="12" fillId="0" borderId="0" xfId="16" applyFont="1" applyAlignment="1">
      <alignment wrapText="1"/>
    </xf>
    <xf numFmtId="11" fontId="13" fillId="0" borderId="0" xfId="16" applyNumberFormat="1" applyFont="1" applyFill="1"/>
    <xf numFmtId="0" fontId="13" fillId="0" borderId="0" xfId="16" applyFont="1" applyFill="1"/>
    <xf numFmtId="2" fontId="13" fillId="0" borderId="0" xfId="16" applyNumberFormat="1" applyFont="1" applyFill="1"/>
    <xf numFmtId="2" fontId="4" fillId="0" borderId="0" xfId="16" applyNumberFormat="1"/>
    <xf numFmtId="165" fontId="4" fillId="0" borderId="0" xfId="16" applyNumberFormat="1"/>
    <xf numFmtId="166" fontId="4" fillId="0" borderId="0" xfId="16" applyNumberFormat="1"/>
    <xf numFmtId="165" fontId="11" fillId="0" borderId="0" xfId="16" applyNumberFormat="1" applyFont="1"/>
    <xf numFmtId="2" fontId="11" fillId="0" borderId="0" xfId="16" applyNumberFormat="1" applyFont="1"/>
    <xf numFmtId="0" fontId="4" fillId="0" borderId="0" xfId="16" applyBorder="1"/>
    <xf numFmtId="2" fontId="12" fillId="0" borderId="0" xfId="16" applyNumberFormat="1" applyFont="1" applyAlignment="1">
      <alignment wrapText="1"/>
    </xf>
    <xf numFmtId="11" fontId="14" fillId="0" borderId="0" xfId="16" applyNumberFormat="1" applyFont="1" applyFill="1" applyAlignment="1">
      <alignment wrapText="1"/>
    </xf>
    <xf numFmtId="165" fontId="12" fillId="0" borderId="0" xfId="16" applyNumberFormat="1" applyFont="1" applyAlignment="1">
      <alignment wrapText="1"/>
    </xf>
    <xf numFmtId="0" fontId="12" fillId="0" borderId="0" xfId="16" applyFont="1" applyBorder="1" applyAlignment="1">
      <alignment wrapText="1"/>
    </xf>
    <xf numFmtId="11" fontId="4" fillId="0" borderId="0" xfId="16" applyNumberFormat="1"/>
    <xf numFmtId="166" fontId="4" fillId="0" borderId="0" xfId="16" applyNumberFormat="1" applyBorder="1"/>
    <xf numFmtId="0" fontId="5" fillId="0" borderId="0" xfId="1" applyFill="1" applyBorder="1"/>
    <xf numFmtId="0" fontId="3" fillId="0" borderId="0" xfId="1" applyFont="1" applyFill="1" applyBorder="1"/>
    <xf numFmtId="0" fontId="12" fillId="0" borderId="1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5" fillId="0" borderId="1" xfId="1" applyFill="1" applyBorder="1"/>
    <xf numFmtId="2" fontId="6" fillId="0" borderId="1" xfId="1" applyNumberFormat="1" applyFont="1" applyFill="1" applyBorder="1"/>
    <xf numFmtId="11" fontId="5" fillId="0" borderId="1" xfId="1" applyNumberFormat="1" applyFill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1" fillId="0" borderId="0" xfId="264"/>
    <xf numFmtId="11" fontId="1" fillId="0" borderId="0" xfId="264" applyNumberFormat="1"/>
    <xf numFmtId="0" fontId="1" fillId="5" borderId="0" xfId="264" applyFill="1" applyAlignment="1">
      <alignment wrapText="1"/>
    </xf>
    <xf numFmtId="11" fontId="1" fillId="5" borderId="0" xfId="264" applyNumberFormat="1" applyFill="1"/>
    <xf numFmtId="0" fontId="1" fillId="5" borderId="0" xfId="264" applyFill="1"/>
    <xf numFmtId="0" fontId="1" fillId="0" borderId="0" xfId="264" applyFill="1"/>
    <xf numFmtId="11" fontId="1" fillId="0" borderId="0" xfId="264" applyNumberFormat="1" applyFill="1"/>
    <xf numFmtId="11" fontId="1" fillId="0" borderId="18" xfId="264" applyNumberFormat="1" applyFill="1" applyBorder="1"/>
    <xf numFmtId="11" fontId="1" fillId="0" borderId="19" xfId="264" applyNumberFormat="1" applyBorder="1"/>
    <xf numFmtId="11" fontId="1" fillId="0" borderId="20" xfId="264" applyNumberFormat="1" applyBorder="1"/>
    <xf numFmtId="11" fontId="1" fillId="0" borderId="18" xfId="264" applyNumberFormat="1" applyBorder="1"/>
    <xf numFmtId="11" fontId="1" fillId="0" borderId="21" xfId="264" applyNumberFormat="1" applyBorder="1"/>
    <xf numFmtId="11" fontId="1" fillId="0" borderId="8" xfId="264" applyNumberFormat="1" applyBorder="1"/>
    <xf numFmtId="11" fontId="1" fillId="0" borderId="22" xfId="264" applyNumberFormat="1" applyBorder="1"/>
    <xf numFmtId="0" fontId="1" fillId="0" borderId="21" xfId="264" applyBorder="1"/>
    <xf numFmtId="0" fontId="1" fillId="0" borderId="8" xfId="264" applyBorder="1"/>
    <xf numFmtId="0" fontId="1" fillId="0" borderId="22" xfId="264" applyBorder="1"/>
    <xf numFmtId="11" fontId="1" fillId="0" borderId="23" xfId="264" applyNumberFormat="1" applyBorder="1"/>
    <xf numFmtId="11" fontId="1" fillId="0" borderId="0" xfId="264" applyNumberFormat="1" applyBorder="1"/>
    <xf numFmtId="11" fontId="1" fillId="0" borderId="24" xfId="264" applyNumberFormat="1" applyBorder="1"/>
    <xf numFmtId="2" fontId="1" fillId="0" borderId="0" xfId="264" applyNumberFormat="1"/>
    <xf numFmtId="164" fontId="1" fillId="0" borderId="0" xfId="264" applyNumberFormat="1" applyBorder="1"/>
    <xf numFmtId="164" fontId="1" fillId="0" borderId="24" xfId="264" applyNumberFormat="1" applyBorder="1"/>
    <xf numFmtId="2" fontId="1" fillId="0" borderId="23" xfId="264" applyNumberFormat="1" applyBorder="1"/>
    <xf numFmtId="2" fontId="1" fillId="0" borderId="0" xfId="264" applyNumberFormat="1" applyBorder="1"/>
    <xf numFmtId="2" fontId="1" fillId="0" borderId="24" xfId="264" applyNumberFormat="1" applyBorder="1"/>
    <xf numFmtId="2" fontId="1" fillId="6" borderId="0" xfId="264" applyNumberFormat="1" applyFill="1" applyBorder="1"/>
    <xf numFmtId="2" fontId="1" fillId="0" borderId="0" xfId="264" applyNumberFormat="1" applyFill="1" applyBorder="1"/>
    <xf numFmtId="2" fontId="1" fillId="6" borderId="24" xfId="264" applyNumberFormat="1" applyFill="1" applyBorder="1"/>
    <xf numFmtId="0" fontId="1" fillId="0" borderId="23" xfId="264" applyBorder="1"/>
    <xf numFmtId="11" fontId="1" fillId="0" borderId="25" xfId="264" quotePrefix="1" applyNumberFormat="1" applyBorder="1"/>
    <xf numFmtId="2" fontId="1" fillId="0" borderId="26" xfId="264" applyNumberFormat="1" applyBorder="1"/>
    <xf numFmtId="2" fontId="1" fillId="0" borderId="27" xfId="264" applyNumberFormat="1" applyBorder="1"/>
    <xf numFmtId="0" fontId="1" fillId="0" borderId="25" xfId="264" quotePrefix="1" applyBorder="1"/>
  </cellXfs>
  <cellStyles count="265">
    <cellStyle name="Bad 2" xfId="22" xr:uid="{00000000-0005-0000-0000-000000000000}"/>
    <cellStyle name="Bad 3" xfId="23" xr:uid="{00000000-0005-0000-0000-000001000000}"/>
    <cellStyle name="Comma 2" xfId="24" xr:uid="{00000000-0005-0000-0000-000002000000}"/>
    <cellStyle name="Comma0" xfId="25" xr:uid="{00000000-0005-0000-0000-000003000000}"/>
    <cellStyle name="Comma0 2" xfId="26" xr:uid="{00000000-0005-0000-0000-000004000000}"/>
    <cellStyle name="Comma0 3" xfId="27" xr:uid="{00000000-0005-0000-0000-000005000000}"/>
    <cellStyle name="Comma0 4" xfId="28" xr:uid="{00000000-0005-0000-0000-000006000000}"/>
    <cellStyle name="Comma0 5" xfId="29" xr:uid="{00000000-0005-0000-0000-000007000000}"/>
    <cellStyle name="Currency0" xfId="30" xr:uid="{00000000-0005-0000-0000-000008000000}"/>
    <cellStyle name="Currency0 2" xfId="31" xr:uid="{00000000-0005-0000-0000-000009000000}"/>
    <cellStyle name="Currency0 3" xfId="32" xr:uid="{00000000-0005-0000-0000-00000A000000}"/>
    <cellStyle name="Currency0 4" xfId="33" xr:uid="{00000000-0005-0000-0000-00000B000000}"/>
    <cellStyle name="Currency0 5" xfId="34" xr:uid="{00000000-0005-0000-0000-00000C000000}"/>
    <cellStyle name="Date" xfId="35" xr:uid="{00000000-0005-0000-0000-00000D000000}"/>
    <cellStyle name="Date 2" xfId="36" xr:uid="{00000000-0005-0000-0000-00000E000000}"/>
    <cellStyle name="Date 3" xfId="37" xr:uid="{00000000-0005-0000-0000-00000F000000}"/>
    <cellStyle name="Date 4" xfId="38" xr:uid="{00000000-0005-0000-0000-000010000000}"/>
    <cellStyle name="Date 5" xfId="39" xr:uid="{00000000-0005-0000-0000-000011000000}"/>
    <cellStyle name="Fixed" xfId="40" xr:uid="{00000000-0005-0000-0000-000012000000}"/>
    <cellStyle name="Fixed 2" xfId="41" xr:uid="{00000000-0005-0000-0000-000013000000}"/>
    <cellStyle name="Fixed 3" xfId="42" xr:uid="{00000000-0005-0000-0000-000014000000}"/>
    <cellStyle name="Fixed 4" xfId="43" xr:uid="{00000000-0005-0000-0000-000015000000}"/>
    <cellStyle name="Fixed 5" xfId="44" xr:uid="{00000000-0005-0000-0000-000016000000}"/>
    <cellStyle name="Followed Hyperlink" xfId="4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Hyperlink" xfId="3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 2" xfId="45" xr:uid="{00000000-0005-0000-0000-000033000000}"/>
    <cellStyle name="Hyperlink 3" xfId="46" xr:uid="{00000000-0005-0000-0000-000034000000}"/>
    <cellStyle name="Input 2" xfId="47" xr:uid="{00000000-0005-0000-0000-000035000000}"/>
    <cellStyle name="Neutral 2" xfId="48" xr:uid="{00000000-0005-0000-0000-000036000000}"/>
    <cellStyle name="Normal" xfId="0" builtinId="0"/>
    <cellStyle name="Normal 10" xfId="49" xr:uid="{00000000-0005-0000-0000-000038000000}"/>
    <cellStyle name="Normal 10 2" xfId="50" xr:uid="{00000000-0005-0000-0000-000039000000}"/>
    <cellStyle name="Normal 10 2 2" xfId="51" xr:uid="{00000000-0005-0000-0000-00003A000000}"/>
    <cellStyle name="Normal 10 2 2 2" xfId="52" xr:uid="{00000000-0005-0000-0000-00003B000000}"/>
    <cellStyle name="Normal 10 2 3" xfId="53" xr:uid="{00000000-0005-0000-0000-00003C000000}"/>
    <cellStyle name="Normal 10 2 4" xfId="54" xr:uid="{00000000-0005-0000-0000-00003D000000}"/>
    <cellStyle name="Normal 10 2 5" xfId="55" xr:uid="{00000000-0005-0000-0000-00003E000000}"/>
    <cellStyle name="Normal 10 3" xfId="56" xr:uid="{00000000-0005-0000-0000-00003F000000}"/>
    <cellStyle name="Normal 10 3 2" xfId="57" xr:uid="{00000000-0005-0000-0000-000040000000}"/>
    <cellStyle name="Normal 10 3 2 2" xfId="58" xr:uid="{00000000-0005-0000-0000-000041000000}"/>
    <cellStyle name="Normal 10 3 2 2 2" xfId="59" xr:uid="{00000000-0005-0000-0000-000042000000}"/>
    <cellStyle name="Normal 10 3 2 3" xfId="60" xr:uid="{00000000-0005-0000-0000-000043000000}"/>
    <cellStyle name="Normal 10 3 3" xfId="61" xr:uid="{00000000-0005-0000-0000-000044000000}"/>
    <cellStyle name="Normal 10 3 4" xfId="62" xr:uid="{00000000-0005-0000-0000-000045000000}"/>
    <cellStyle name="Normal 10 4" xfId="63" xr:uid="{00000000-0005-0000-0000-000046000000}"/>
    <cellStyle name="Normal 10 5" xfId="64" xr:uid="{00000000-0005-0000-0000-000047000000}"/>
    <cellStyle name="Normal 10_20131023 TERX RH13 Aug PW CG" xfId="65" xr:uid="{00000000-0005-0000-0000-000048000000}"/>
    <cellStyle name="Normal 11" xfId="66" xr:uid="{00000000-0005-0000-0000-000049000000}"/>
    <cellStyle name="Normal 11 2" xfId="67" xr:uid="{00000000-0005-0000-0000-00004A000000}"/>
    <cellStyle name="Normal 11 2 2" xfId="68" xr:uid="{00000000-0005-0000-0000-00004B000000}"/>
    <cellStyle name="Normal 11 2 2 2 2 2" xfId="69" xr:uid="{00000000-0005-0000-0000-00004C000000}"/>
    <cellStyle name="Normal 11 2 2 3 2" xfId="70" xr:uid="{00000000-0005-0000-0000-00004D000000}"/>
    <cellStyle name="Normal 11 2 4 2" xfId="71" xr:uid="{00000000-0005-0000-0000-00004E000000}"/>
    <cellStyle name="Normal 11 3" xfId="72" xr:uid="{00000000-0005-0000-0000-00004F000000}"/>
    <cellStyle name="Normal 11_20131023 TERX RH13 Aug PW CG" xfId="73" xr:uid="{00000000-0005-0000-0000-000050000000}"/>
    <cellStyle name="Normal 12" xfId="74" xr:uid="{00000000-0005-0000-0000-000051000000}"/>
    <cellStyle name="Normal 128 2" xfId="75" xr:uid="{00000000-0005-0000-0000-000052000000}"/>
    <cellStyle name="Normal 13" xfId="76" xr:uid="{00000000-0005-0000-0000-000053000000}"/>
    <cellStyle name="Normal 14" xfId="77" xr:uid="{00000000-0005-0000-0000-000054000000}"/>
    <cellStyle name="Normal 14 2" xfId="78" xr:uid="{00000000-0005-0000-0000-000055000000}"/>
    <cellStyle name="Normal 14 2 2" xfId="79" xr:uid="{00000000-0005-0000-0000-000056000000}"/>
    <cellStyle name="Normal 14 2_20131023 TERX RH13 Aug PW CG" xfId="80" xr:uid="{00000000-0005-0000-0000-000057000000}"/>
    <cellStyle name="Normal 141" xfId="81" xr:uid="{00000000-0005-0000-0000-000058000000}"/>
    <cellStyle name="Normal 15" xfId="82" xr:uid="{00000000-0005-0000-0000-000059000000}"/>
    <cellStyle name="Normal 15 2" xfId="83" xr:uid="{00000000-0005-0000-0000-00005A000000}"/>
    <cellStyle name="Normal 15 3" xfId="84" xr:uid="{00000000-0005-0000-0000-00005B000000}"/>
    <cellStyle name="Normal 15_20131023 TERX RH13 Aug PW CG" xfId="85" xr:uid="{00000000-0005-0000-0000-00005C000000}"/>
    <cellStyle name="Normal 16" xfId="86" xr:uid="{00000000-0005-0000-0000-00005D000000}"/>
    <cellStyle name="Normal 17" xfId="87" xr:uid="{00000000-0005-0000-0000-00005E000000}"/>
    <cellStyle name="Normal 17 3" xfId="88" xr:uid="{00000000-0005-0000-0000-00005F000000}"/>
    <cellStyle name="Normal 18" xfId="89" xr:uid="{00000000-0005-0000-0000-000060000000}"/>
    <cellStyle name="Normal 18 2" xfId="90" xr:uid="{00000000-0005-0000-0000-000061000000}"/>
    <cellStyle name="Normal 18_20131023 TERX RH13 Aug PW CG" xfId="91" xr:uid="{00000000-0005-0000-0000-000062000000}"/>
    <cellStyle name="Normal 19" xfId="92" xr:uid="{00000000-0005-0000-0000-000063000000}"/>
    <cellStyle name="Normal 2" xfId="1" xr:uid="{00000000-0005-0000-0000-000064000000}"/>
    <cellStyle name="Normal 2 10" xfId="93" xr:uid="{00000000-0005-0000-0000-000065000000}"/>
    <cellStyle name="Normal 2 2" xfId="17" xr:uid="{00000000-0005-0000-0000-000066000000}"/>
    <cellStyle name="Normal 2 2 2" xfId="94" xr:uid="{00000000-0005-0000-0000-000067000000}"/>
    <cellStyle name="Normal 2 2 2 2" xfId="95" xr:uid="{00000000-0005-0000-0000-000068000000}"/>
    <cellStyle name="Normal 2 2 2 2 2" xfId="96" xr:uid="{00000000-0005-0000-0000-000069000000}"/>
    <cellStyle name="Normal 2 2 2 6" xfId="97" xr:uid="{00000000-0005-0000-0000-00006A000000}"/>
    <cellStyle name="Normal 2 2 2_20131218 MERX RH13 PW Oct CG" xfId="98" xr:uid="{00000000-0005-0000-0000-00006B000000}"/>
    <cellStyle name="Normal 2 2 3" xfId="99" xr:uid="{00000000-0005-0000-0000-00006C000000}"/>
    <cellStyle name="Normal 2 2 3 2" xfId="100" xr:uid="{00000000-0005-0000-0000-00006D000000}"/>
    <cellStyle name="Normal 2 2 4" xfId="101" xr:uid="{00000000-0005-0000-0000-00006E000000}"/>
    <cellStyle name="Normal 2 2 4 2" xfId="102" xr:uid="{00000000-0005-0000-0000-00006F000000}"/>
    <cellStyle name="Normal 2 2 4 3" xfId="103" xr:uid="{00000000-0005-0000-0000-000070000000}"/>
    <cellStyle name="Normal 2 2 4 3 2" xfId="104" xr:uid="{00000000-0005-0000-0000-000071000000}"/>
    <cellStyle name="Normal 2 2 4 3 2 2" xfId="105" xr:uid="{00000000-0005-0000-0000-000072000000}"/>
    <cellStyle name="Normal 2 2 4 3 3" xfId="106" xr:uid="{00000000-0005-0000-0000-000073000000}"/>
    <cellStyle name="Normal 2 2 4 3 4" xfId="107" xr:uid="{00000000-0005-0000-0000-000074000000}"/>
    <cellStyle name="Normal 2 2 4 3 5" xfId="108" xr:uid="{00000000-0005-0000-0000-000075000000}"/>
    <cellStyle name="Normal 2 2 4 3 5 2" xfId="109" xr:uid="{00000000-0005-0000-0000-000076000000}"/>
    <cellStyle name="Normal 2 2 4 3 6" xfId="110" xr:uid="{00000000-0005-0000-0000-000077000000}"/>
    <cellStyle name="Normal 2 2 4 3_20131023 TERX RH13 Aug PW CG" xfId="111" xr:uid="{00000000-0005-0000-0000-000078000000}"/>
    <cellStyle name="Normal 2 2_20131218 MERX RH13 PW Oct CG" xfId="112" xr:uid="{00000000-0005-0000-0000-000079000000}"/>
    <cellStyle name="Normal 2 3" xfId="113" xr:uid="{00000000-0005-0000-0000-00007A000000}"/>
    <cellStyle name="Normal 2 3 4" xfId="114" xr:uid="{00000000-0005-0000-0000-00007B000000}"/>
    <cellStyle name="Normal 2 4" xfId="115" xr:uid="{00000000-0005-0000-0000-00007C000000}"/>
    <cellStyle name="Normal 2 4 2" xfId="116" xr:uid="{00000000-0005-0000-0000-00007D000000}"/>
    <cellStyle name="Normal 2 4_20131218 MERX RH13 PW Oct CG" xfId="117" xr:uid="{00000000-0005-0000-0000-00007E000000}"/>
    <cellStyle name="Normal 2 5" xfId="118" xr:uid="{00000000-0005-0000-0000-00007F000000}"/>
    <cellStyle name="Normal 2 5 2 2" xfId="119" xr:uid="{00000000-0005-0000-0000-000080000000}"/>
    <cellStyle name="Normal 2 6" xfId="120" xr:uid="{00000000-0005-0000-0000-000081000000}"/>
    <cellStyle name="Normal 2 7" xfId="121" xr:uid="{00000000-0005-0000-0000-000082000000}"/>
    <cellStyle name="Normal 2 7 2" xfId="122" xr:uid="{00000000-0005-0000-0000-000083000000}"/>
    <cellStyle name="Normal 2 7 2 3" xfId="123" xr:uid="{00000000-0005-0000-0000-000084000000}"/>
    <cellStyle name="Normal 2 7 3" xfId="124" xr:uid="{00000000-0005-0000-0000-000085000000}"/>
    <cellStyle name="Normal 2 7 3 2" xfId="125" xr:uid="{00000000-0005-0000-0000-000086000000}"/>
    <cellStyle name="Normal 2 8" xfId="126" xr:uid="{00000000-0005-0000-0000-000087000000}"/>
    <cellStyle name="Normal 2 9" xfId="127" xr:uid="{00000000-0005-0000-0000-000088000000}"/>
    <cellStyle name="Normal 2_20131023 TERX RH13 Aug PW CG" xfId="128" xr:uid="{00000000-0005-0000-0000-000089000000}"/>
    <cellStyle name="Normal 20" xfId="129" xr:uid="{00000000-0005-0000-0000-00008A000000}"/>
    <cellStyle name="Normal 21" xfId="130" xr:uid="{00000000-0005-0000-0000-00008B000000}"/>
    <cellStyle name="Normal 22" xfId="131" xr:uid="{00000000-0005-0000-0000-00008C000000}"/>
    <cellStyle name="Normal 22 2" xfId="132" xr:uid="{00000000-0005-0000-0000-00008D000000}"/>
    <cellStyle name="Normal 22 2 2" xfId="133" xr:uid="{00000000-0005-0000-0000-00008E000000}"/>
    <cellStyle name="Normal 22 2_20131025 TERX RH13 Oct PW CG" xfId="134" xr:uid="{00000000-0005-0000-0000-00008F000000}"/>
    <cellStyle name="Normal 23" xfId="135" xr:uid="{00000000-0005-0000-0000-000090000000}"/>
    <cellStyle name="Normal 24" xfId="136" xr:uid="{00000000-0005-0000-0000-000091000000}"/>
    <cellStyle name="Normal 25" xfId="137" xr:uid="{00000000-0005-0000-0000-000092000000}"/>
    <cellStyle name="Normal 26" xfId="138" xr:uid="{00000000-0005-0000-0000-000093000000}"/>
    <cellStyle name="Normal 27" xfId="139" xr:uid="{00000000-0005-0000-0000-000094000000}"/>
    <cellStyle name="Normal 27 2" xfId="140" xr:uid="{00000000-0005-0000-0000-000095000000}"/>
    <cellStyle name="Normal 27 2 2" xfId="141" xr:uid="{00000000-0005-0000-0000-000096000000}"/>
    <cellStyle name="Normal 27 3" xfId="142" xr:uid="{00000000-0005-0000-0000-000097000000}"/>
    <cellStyle name="Normal 27_20131023 TERX RH13 Aug PW CG" xfId="143" xr:uid="{00000000-0005-0000-0000-000098000000}"/>
    <cellStyle name="Normal 28" xfId="144" xr:uid="{00000000-0005-0000-0000-000099000000}"/>
    <cellStyle name="Normal 28 2" xfId="145" xr:uid="{00000000-0005-0000-0000-00009A000000}"/>
    <cellStyle name="Normal 28_20131023 TERX RH13 Aug PW CG" xfId="146" xr:uid="{00000000-0005-0000-0000-00009B000000}"/>
    <cellStyle name="Normal 29" xfId="147" xr:uid="{00000000-0005-0000-0000-00009C000000}"/>
    <cellStyle name="Normal 3" xfId="2" xr:uid="{00000000-0005-0000-0000-00009D000000}"/>
    <cellStyle name="Normal 3 2" xfId="16" xr:uid="{00000000-0005-0000-0000-00009E000000}"/>
    <cellStyle name="Normal 3 2 2" xfId="148" xr:uid="{00000000-0005-0000-0000-00009F000000}"/>
    <cellStyle name="Normal 3 2_20131023 TERX RH13 Aug PW CG" xfId="149" xr:uid="{00000000-0005-0000-0000-0000A0000000}"/>
    <cellStyle name="Normal 3 3" xfId="150" xr:uid="{00000000-0005-0000-0000-0000A1000000}"/>
    <cellStyle name="Normal 3 4" xfId="151" xr:uid="{00000000-0005-0000-0000-0000A2000000}"/>
    <cellStyle name="Normal 3 5" xfId="152" xr:uid="{00000000-0005-0000-0000-0000A3000000}"/>
    <cellStyle name="Normal 3_20131023 TERX RH13 Aug PW CG" xfId="153" xr:uid="{00000000-0005-0000-0000-0000A4000000}"/>
    <cellStyle name="Normal 30" xfId="154" xr:uid="{00000000-0005-0000-0000-0000A5000000}"/>
    <cellStyle name="Normal 31" xfId="155" xr:uid="{00000000-0005-0000-0000-0000A6000000}"/>
    <cellStyle name="Normal 32" xfId="156" xr:uid="{00000000-0005-0000-0000-0000A7000000}"/>
    <cellStyle name="Normal 32 2" xfId="157" xr:uid="{00000000-0005-0000-0000-0000A8000000}"/>
    <cellStyle name="Normal 32_20131023 TERX RH13 Aug PW CG" xfId="158" xr:uid="{00000000-0005-0000-0000-0000A9000000}"/>
    <cellStyle name="Normal 33" xfId="159" xr:uid="{00000000-0005-0000-0000-0000AA000000}"/>
    <cellStyle name="Normal 34" xfId="160" xr:uid="{00000000-0005-0000-0000-0000AB000000}"/>
    <cellStyle name="Normal 35" xfId="161" xr:uid="{00000000-0005-0000-0000-0000AC000000}"/>
    <cellStyle name="Normal 36" xfId="162" xr:uid="{00000000-0005-0000-0000-0000AD000000}"/>
    <cellStyle name="Normal 36 2" xfId="163" xr:uid="{00000000-0005-0000-0000-0000AE000000}"/>
    <cellStyle name="Normal 37" xfId="164" xr:uid="{00000000-0005-0000-0000-0000AF000000}"/>
    <cellStyle name="Normal 37 2" xfId="165" xr:uid="{00000000-0005-0000-0000-0000B0000000}"/>
    <cellStyle name="Normal 37_20131023 TERX RH13 Aug PW CG" xfId="166" xr:uid="{00000000-0005-0000-0000-0000B1000000}"/>
    <cellStyle name="Normal 38" xfId="167" xr:uid="{00000000-0005-0000-0000-0000B2000000}"/>
    <cellStyle name="Normal 39" xfId="168" xr:uid="{00000000-0005-0000-0000-0000B3000000}"/>
    <cellStyle name="Normal 4" xfId="20" xr:uid="{00000000-0005-0000-0000-0000B4000000}"/>
    <cellStyle name="Normal 4 2" xfId="169" xr:uid="{00000000-0005-0000-0000-0000B5000000}"/>
    <cellStyle name="Normal 4 2 2" xfId="170" xr:uid="{00000000-0005-0000-0000-0000B6000000}"/>
    <cellStyle name="Normal 4 3" xfId="171" xr:uid="{00000000-0005-0000-0000-0000B7000000}"/>
    <cellStyle name="Normal 4 4" xfId="172" xr:uid="{00000000-0005-0000-0000-0000B8000000}"/>
    <cellStyle name="Normal 4 5" xfId="173" xr:uid="{00000000-0005-0000-0000-0000B9000000}"/>
    <cellStyle name="Normal 4 6" xfId="174" xr:uid="{00000000-0005-0000-0000-0000BA000000}"/>
    <cellStyle name="Normal 4 6 2" xfId="175" xr:uid="{00000000-0005-0000-0000-0000BB000000}"/>
    <cellStyle name="Normal 4_20131023 TERX RH13 Aug PW CG" xfId="176" xr:uid="{00000000-0005-0000-0000-0000BC000000}"/>
    <cellStyle name="Normal 40" xfId="177" xr:uid="{00000000-0005-0000-0000-0000BD000000}"/>
    <cellStyle name="Normal 40 2" xfId="178" xr:uid="{00000000-0005-0000-0000-0000BE000000}"/>
    <cellStyle name="Normal 40_20131023 TERX RH13 Aug PW CG" xfId="179" xr:uid="{00000000-0005-0000-0000-0000BF000000}"/>
    <cellStyle name="Normal 41" xfId="180" xr:uid="{00000000-0005-0000-0000-0000C0000000}"/>
    <cellStyle name="Normal 42" xfId="181" xr:uid="{00000000-0005-0000-0000-0000C1000000}"/>
    <cellStyle name="Normal 42 2" xfId="182" xr:uid="{00000000-0005-0000-0000-0000C2000000}"/>
    <cellStyle name="Normal 42_20131023 TERX RH13 Aug PW CG" xfId="183" xr:uid="{00000000-0005-0000-0000-0000C3000000}"/>
    <cellStyle name="Normal 43" xfId="184" xr:uid="{00000000-0005-0000-0000-0000C4000000}"/>
    <cellStyle name="Normal 44" xfId="185" xr:uid="{00000000-0005-0000-0000-0000C5000000}"/>
    <cellStyle name="Normal 45" xfId="186" xr:uid="{00000000-0005-0000-0000-0000C6000000}"/>
    <cellStyle name="Normal 45 2" xfId="187" xr:uid="{00000000-0005-0000-0000-0000C7000000}"/>
    <cellStyle name="Normal 46" xfId="188" xr:uid="{00000000-0005-0000-0000-0000C8000000}"/>
    <cellStyle name="Normal 46 2" xfId="189" xr:uid="{00000000-0005-0000-0000-0000C9000000}"/>
    <cellStyle name="Normal 46 2 2" xfId="190" xr:uid="{00000000-0005-0000-0000-0000CA000000}"/>
    <cellStyle name="Normal 47" xfId="191" xr:uid="{00000000-0005-0000-0000-0000CB000000}"/>
    <cellStyle name="Normal 48" xfId="192" xr:uid="{00000000-0005-0000-0000-0000CC000000}"/>
    <cellStyle name="Normal 49" xfId="264" xr:uid="{77317ABD-771E-4AB7-A3F9-DD8EEE31A06D}"/>
    <cellStyle name="Normal 5" xfId="21" xr:uid="{00000000-0005-0000-0000-0000CD000000}"/>
    <cellStyle name="Normal 5 2" xfId="193" xr:uid="{00000000-0005-0000-0000-0000CE000000}"/>
    <cellStyle name="Normal 5 2 2" xfId="194" xr:uid="{00000000-0005-0000-0000-0000CF000000}"/>
    <cellStyle name="Normal 5 3" xfId="195" xr:uid="{00000000-0005-0000-0000-0000D0000000}"/>
    <cellStyle name="Normal 5 4" xfId="196" xr:uid="{00000000-0005-0000-0000-0000D1000000}"/>
    <cellStyle name="Normal 5 5" xfId="197" xr:uid="{00000000-0005-0000-0000-0000D2000000}"/>
    <cellStyle name="Normal 5 7" xfId="198" xr:uid="{00000000-0005-0000-0000-0000D3000000}"/>
    <cellStyle name="Normal 5_20131023 TERX RH13 Aug PW CG" xfId="199" xr:uid="{00000000-0005-0000-0000-0000D4000000}"/>
    <cellStyle name="Normal 6" xfId="200" xr:uid="{00000000-0005-0000-0000-0000D5000000}"/>
    <cellStyle name="Normal 6 2" xfId="201" xr:uid="{00000000-0005-0000-0000-0000D6000000}"/>
    <cellStyle name="Normal 6 3" xfId="202" xr:uid="{00000000-0005-0000-0000-0000D7000000}"/>
    <cellStyle name="Normal 6 4" xfId="203" xr:uid="{00000000-0005-0000-0000-0000D8000000}"/>
    <cellStyle name="Normal 6 5" xfId="204" xr:uid="{00000000-0005-0000-0000-0000D9000000}"/>
    <cellStyle name="Normal 68" xfId="205" xr:uid="{00000000-0005-0000-0000-0000DA000000}"/>
    <cellStyle name="Normal 7" xfId="206" xr:uid="{00000000-0005-0000-0000-0000DB000000}"/>
    <cellStyle name="Normal 7 2" xfId="207" xr:uid="{00000000-0005-0000-0000-0000DC000000}"/>
    <cellStyle name="Normal 7 3" xfId="208" xr:uid="{00000000-0005-0000-0000-0000DD000000}"/>
    <cellStyle name="Normal 7 3 2" xfId="209" xr:uid="{00000000-0005-0000-0000-0000DE000000}"/>
    <cellStyle name="Normal 7 4" xfId="210" xr:uid="{00000000-0005-0000-0000-0000DF000000}"/>
    <cellStyle name="Normal 7 5" xfId="211" xr:uid="{00000000-0005-0000-0000-0000E0000000}"/>
    <cellStyle name="Normal 8" xfId="212" xr:uid="{00000000-0005-0000-0000-0000E1000000}"/>
    <cellStyle name="Normal 8 2" xfId="213" xr:uid="{00000000-0005-0000-0000-0000E2000000}"/>
    <cellStyle name="Normal 8 2 2" xfId="214" xr:uid="{00000000-0005-0000-0000-0000E3000000}"/>
    <cellStyle name="Normal 8 2 2 2" xfId="215" xr:uid="{00000000-0005-0000-0000-0000E4000000}"/>
    <cellStyle name="Normal 8 2 2 2 2" xfId="216" xr:uid="{00000000-0005-0000-0000-0000E5000000}"/>
    <cellStyle name="Normal 8 2 2 3" xfId="217" xr:uid="{00000000-0005-0000-0000-0000E6000000}"/>
    <cellStyle name="Normal 8 2 2 4" xfId="218" xr:uid="{00000000-0005-0000-0000-0000E7000000}"/>
    <cellStyle name="Normal 8 2 3" xfId="219" xr:uid="{00000000-0005-0000-0000-0000E8000000}"/>
    <cellStyle name="Normal 8 2 3 2" xfId="220" xr:uid="{00000000-0005-0000-0000-0000E9000000}"/>
    <cellStyle name="Normal 8 2 4" xfId="221" xr:uid="{00000000-0005-0000-0000-0000EA000000}"/>
    <cellStyle name="Normal 8 3" xfId="222" xr:uid="{00000000-0005-0000-0000-0000EB000000}"/>
    <cellStyle name="Normal 8 3 2" xfId="223" xr:uid="{00000000-0005-0000-0000-0000EC000000}"/>
    <cellStyle name="Normal 8 4" xfId="224" xr:uid="{00000000-0005-0000-0000-0000ED000000}"/>
    <cellStyle name="Normal 8 5" xfId="225" xr:uid="{00000000-0005-0000-0000-0000EE000000}"/>
    <cellStyle name="Normal 8_20131023 TERX RH13 Aug PW CG" xfId="226" xr:uid="{00000000-0005-0000-0000-0000EF000000}"/>
    <cellStyle name="Normal 9" xfId="227" xr:uid="{00000000-0005-0000-0000-0000F0000000}"/>
    <cellStyle name="Normal 9 2" xfId="228" xr:uid="{00000000-0005-0000-0000-0000F1000000}"/>
    <cellStyle name="Normal 9 3" xfId="229" xr:uid="{00000000-0005-0000-0000-0000F2000000}"/>
    <cellStyle name="Normal 9 4" xfId="230" xr:uid="{00000000-0005-0000-0000-0000F3000000}"/>
    <cellStyle name="Normal 9_20131023 TERX RH13 Aug PW CG" xfId="231" xr:uid="{00000000-0005-0000-0000-0000F4000000}"/>
    <cellStyle name="Normal 93 2" xfId="232" xr:uid="{00000000-0005-0000-0000-0000F5000000}"/>
    <cellStyle name="Normal 93 2 2" xfId="233" xr:uid="{00000000-0005-0000-0000-0000F6000000}"/>
    <cellStyle name="Normal 93 2 2 2" xfId="234" xr:uid="{00000000-0005-0000-0000-0000F7000000}"/>
    <cellStyle name="Normal 93 2 2 3" xfId="235" xr:uid="{00000000-0005-0000-0000-0000F8000000}"/>
    <cellStyle name="Percent" xfId="5" builtinId="5"/>
    <cellStyle name="Percent 2" xfId="236" xr:uid="{00000000-0005-0000-0000-0000FA000000}"/>
    <cellStyle name="Percent 2 2" xfId="237" xr:uid="{00000000-0005-0000-0000-0000FB000000}"/>
    <cellStyle name="Percent 2 2 2" xfId="238" xr:uid="{00000000-0005-0000-0000-0000FC000000}"/>
    <cellStyle name="Percent 2 3" xfId="239" xr:uid="{00000000-0005-0000-0000-0000FD000000}"/>
    <cellStyle name="Percent 2 4" xfId="240" xr:uid="{00000000-0005-0000-0000-0000FE000000}"/>
    <cellStyle name="Percent 2 6" xfId="241" xr:uid="{00000000-0005-0000-0000-0000FF000000}"/>
    <cellStyle name="Percent 3" xfId="242" xr:uid="{00000000-0005-0000-0000-000000010000}"/>
    <cellStyle name="Percent 4" xfId="243" xr:uid="{00000000-0005-0000-0000-000001010000}"/>
    <cellStyle name="Percent 5" xfId="244" xr:uid="{00000000-0005-0000-0000-000002010000}"/>
    <cellStyle name="Percent 6" xfId="245" xr:uid="{00000000-0005-0000-0000-000003010000}"/>
    <cellStyle name="Total 2 2" xfId="246" xr:uid="{00000000-0005-0000-0000-000004010000}"/>
    <cellStyle name="Total 3" xfId="247" xr:uid="{00000000-0005-0000-0000-000005010000}"/>
    <cellStyle name="Total 4" xfId="248" xr:uid="{00000000-0005-0000-0000-000006010000}"/>
    <cellStyle name="Total 5" xfId="249" xr:uid="{00000000-0005-0000-0000-00000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KAC%20calculation%20slurries%20C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c esimate slurri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5"/>
  <sheetViews>
    <sheetView topLeftCell="A13" workbookViewId="0">
      <selection activeCell="E28" sqref="E28"/>
    </sheetView>
  </sheetViews>
  <sheetFormatPr defaultColWidth="10.85546875" defaultRowHeight="15.75"/>
  <cols>
    <col min="1" max="1" width="10.85546875" style="64"/>
    <col min="2" max="2" width="14.85546875" style="64" customWidth="1"/>
    <col min="3" max="6" width="10.85546875" style="64"/>
    <col min="7" max="7" width="10.85546875" style="72"/>
    <col min="8" max="12" width="10.85546875" style="64"/>
    <col min="13" max="13" width="10.85546875" style="73"/>
    <col min="14" max="15" width="10.85546875" style="72"/>
    <col min="16" max="16384" width="10.85546875" style="64"/>
  </cols>
  <sheetData>
    <row r="1" spans="1:6">
      <c r="A1" s="66" t="s">
        <v>165</v>
      </c>
    </row>
    <row r="3" spans="1:6">
      <c r="D3" s="72"/>
      <c r="E3" s="64" t="s">
        <v>154</v>
      </c>
    </row>
    <row r="4" spans="1:6">
      <c r="A4" s="66" t="s">
        <v>166</v>
      </c>
      <c r="B4" s="66"/>
      <c r="C4" s="66"/>
      <c r="D4" s="72" t="s">
        <v>167</v>
      </c>
      <c r="E4" s="64">
        <v>9</v>
      </c>
      <c r="F4" s="72" t="s">
        <v>168</v>
      </c>
    </row>
    <row r="5" spans="1:6">
      <c r="A5" s="64" t="s">
        <v>169</v>
      </c>
      <c r="D5" s="72" t="s">
        <v>170</v>
      </c>
      <c r="E5" s="64">
        <v>14</v>
      </c>
    </row>
    <row r="6" spans="1:6">
      <c r="A6" s="64" t="s">
        <v>171</v>
      </c>
      <c r="E6" s="73"/>
      <c r="F6" s="72"/>
    </row>
    <row r="7" spans="1:6">
      <c r="E7" s="73"/>
      <c r="F7" s="72"/>
    </row>
    <row r="8" spans="1:6">
      <c r="A8" s="64" t="s">
        <v>172</v>
      </c>
      <c r="E8" s="73"/>
      <c r="F8" s="72"/>
    </row>
    <row r="10" spans="1:6">
      <c r="A10" s="66" t="s">
        <v>173</v>
      </c>
    </row>
    <row r="11" spans="1:6">
      <c r="B11" s="64" t="s">
        <v>174</v>
      </c>
    </row>
    <row r="12" spans="1:6">
      <c r="B12" s="64" t="s">
        <v>175</v>
      </c>
      <c r="C12" s="64">
        <v>14</v>
      </c>
      <c r="D12" s="64" t="s">
        <v>154</v>
      </c>
    </row>
    <row r="13" spans="1:6">
      <c r="C13" s="64">
        <v>50</v>
      </c>
      <c r="D13" s="64" t="s">
        <v>176</v>
      </c>
    </row>
    <row r="14" spans="1:6">
      <c r="B14" s="64" t="s">
        <v>177</v>
      </c>
    </row>
    <row r="15" spans="1:6">
      <c r="B15" s="64" t="s">
        <v>178</v>
      </c>
    </row>
    <row r="17" spans="1:19">
      <c r="A17" s="64" t="s">
        <v>88</v>
      </c>
      <c r="B17" s="66" t="s">
        <v>196</v>
      </c>
      <c r="D17" s="66" t="s">
        <v>197</v>
      </c>
    </row>
    <row r="18" spans="1:19">
      <c r="B18" s="66" t="s">
        <v>179</v>
      </c>
      <c r="C18" s="74">
        <f>4.14</f>
        <v>4.1399999999999997</v>
      </c>
    </row>
    <row r="19" spans="1:19">
      <c r="B19" s="63" t="s">
        <v>155</v>
      </c>
      <c r="C19" s="64">
        <v>23.6</v>
      </c>
      <c r="D19" s="63"/>
    </row>
    <row r="20" spans="1:19">
      <c r="B20" s="63"/>
      <c r="D20" s="63"/>
    </row>
    <row r="21" spans="1:19">
      <c r="B21" s="63"/>
      <c r="C21" s="63"/>
      <c r="D21" s="63"/>
      <c r="F21" s="66" t="s">
        <v>180</v>
      </c>
      <c r="H21" s="66" t="s">
        <v>181</v>
      </c>
    </row>
    <row r="22" spans="1:19">
      <c r="G22" s="72" t="s">
        <v>182</v>
      </c>
      <c r="M22" s="75"/>
      <c r="N22" s="76"/>
    </row>
    <row r="23" spans="1:19">
      <c r="D23" s="64" t="s">
        <v>183</v>
      </c>
      <c r="F23" s="64" t="s">
        <v>184</v>
      </c>
      <c r="G23" s="64" t="s">
        <v>184</v>
      </c>
      <c r="H23" s="64" t="s">
        <v>23</v>
      </c>
      <c r="I23" s="67"/>
    </row>
    <row r="24" spans="1:19">
      <c r="A24" s="64" t="s">
        <v>85</v>
      </c>
      <c r="D24" s="66" t="s">
        <v>17</v>
      </c>
      <c r="E24" s="64" t="s">
        <v>17</v>
      </c>
      <c r="F24" s="64" t="s">
        <v>185</v>
      </c>
      <c r="G24" s="72" t="s">
        <v>186</v>
      </c>
      <c r="H24" s="64" t="s">
        <v>187</v>
      </c>
      <c r="I24" s="67" t="s">
        <v>156</v>
      </c>
      <c r="Q24" s="77"/>
      <c r="R24" s="77"/>
      <c r="S24" s="77"/>
    </row>
    <row r="25" spans="1:19" s="68" customFormat="1" ht="47.25">
      <c r="A25" s="68" t="s">
        <v>157</v>
      </c>
      <c r="B25" s="68" t="s">
        <v>158</v>
      </c>
      <c r="C25" s="68" t="s">
        <v>159</v>
      </c>
      <c r="D25" s="68" t="s">
        <v>188</v>
      </c>
      <c r="E25" s="68" t="s">
        <v>189</v>
      </c>
      <c r="F25" s="68" t="s">
        <v>190</v>
      </c>
      <c r="G25" s="78" t="s">
        <v>191</v>
      </c>
      <c r="H25" s="68" t="s">
        <v>192</v>
      </c>
      <c r="I25" s="68" t="s">
        <v>193</v>
      </c>
      <c r="J25" s="79" t="s">
        <v>194</v>
      </c>
      <c r="K25" s="79" t="s">
        <v>195</v>
      </c>
      <c r="M25" s="80"/>
      <c r="N25" s="78"/>
      <c r="O25" s="78"/>
      <c r="Q25" s="81"/>
      <c r="R25" s="81"/>
      <c r="S25" s="81"/>
    </row>
    <row r="26" spans="1:19">
      <c r="A26" s="70" t="s">
        <v>46</v>
      </c>
      <c r="B26" s="70" t="s">
        <v>47</v>
      </c>
      <c r="C26" s="70" t="s">
        <v>160</v>
      </c>
      <c r="D26" s="71">
        <v>8.8960000000000008</v>
      </c>
      <c r="E26" s="72">
        <f>D26-D41</f>
        <v>5.6180000000000003</v>
      </c>
      <c r="F26" s="74">
        <f>(E26/12)/1000</f>
        <v>4.681666666666667E-4</v>
      </c>
      <c r="G26" s="82">
        <f t="shared" ref="G26:G75" si="0">F26*C$18*0.236/1000</f>
        <v>4.5741755999999991E-7</v>
      </c>
      <c r="H26" s="72">
        <f t="shared" ref="H26:H40" si="1">D41</f>
        <v>3.278</v>
      </c>
      <c r="I26" s="69">
        <f>H26/(12*1000)</f>
        <v>2.7316666666666667E-4</v>
      </c>
      <c r="J26" s="65">
        <f>I26*C$12/(1000*2)</f>
        <v>1.9121666666666667E-6</v>
      </c>
      <c r="K26" s="65">
        <f t="shared" ref="K26:K75" si="2">J26*(C$13/100)</f>
        <v>9.5608333333333334E-7</v>
      </c>
      <c r="L26" s="72"/>
      <c r="Q26" s="77"/>
      <c r="R26" s="77"/>
      <c r="S26" s="77"/>
    </row>
    <row r="27" spans="1:19">
      <c r="A27" s="70" t="s">
        <v>46</v>
      </c>
      <c r="B27" s="70" t="s">
        <v>47</v>
      </c>
      <c r="C27" s="70" t="s">
        <v>161</v>
      </c>
      <c r="D27" s="71">
        <v>18.667999999999999</v>
      </c>
      <c r="E27" s="72">
        <f t="shared" ref="E27:E30" si="3">D27-D42</f>
        <v>15.289</v>
      </c>
      <c r="F27" s="74">
        <f t="shared" ref="F27:F75" si="4">(E27/12)/1000</f>
        <v>1.2740833333333332E-3</v>
      </c>
      <c r="G27" s="82">
        <f t="shared" si="0"/>
        <v>1.2448303799999998E-6</v>
      </c>
      <c r="H27" s="72">
        <f t="shared" si="1"/>
        <v>3.379</v>
      </c>
      <c r="I27" s="69">
        <f t="shared" ref="I27:I75" si="5">H27/(12*1000)</f>
        <v>2.8158333333333334E-4</v>
      </c>
      <c r="J27" s="65">
        <f t="shared" ref="J27:J75" si="6">I27*C$12/(1000*2)</f>
        <v>1.9710833333333334E-6</v>
      </c>
      <c r="K27" s="65">
        <f t="shared" si="2"/>
        <v>9.8554166666666668E-7</v>
      </c>
      <c r="L27" s="72"/>
      <c r="Q27" s="77"/>
      <c r="R27" s="83"/>
      <c r="S27" s="77"/>
    </row>
    <row r="28" spans="1:19">
      <c r="A28" s="70" t="s">
        <v>46</v>
      </c>
      <c r="B28" s="70" t="s">
        <v>47</v>
      </c>
      <c r="C28" s="70" t="s">
        <v>162</v>
      </c>
      <c r="D28" s="71">
        <v>16.62</v>
      </c>
      <c r="E28" s="72">
        <f t="shared" si="3"/>
        <v>12.833000000000002</v>
      </c>
      <c r="F28" s="74">
        <f t="shared" si="4"/>
        <v>1.0694166666666669E-3</v>
      </c>
      <c r="G28" s="82">
        <f t="shared" si="0"/>
        <v>1.0448628600000001E-6</v>
      </c>
      <c r="H28" s="72">
        <f t="shared" si="1"/>
        <v>3.7869999999999999</v>
      </c>
      <c r="I28" s="69">
        <f t="shared" si="5"/>
        <v>3.1558333333333335E-4</v>
      </c>
      <c r="J28" s="65">
        <f t="shared" si="6"/>
        <v>2.2090833333333335E-6</v>
      </c>
      <c r="K28" s="65">
        <f t="shared" si="2"/>
        <v>1.1045416666666667E-6</v>
      </c>
      <c r="L28" s="72"/>
      <c r="Q28" s="77"/>
      <c r="R28" s="83"/>
      <c r="S28" s="77"/>
    </row>
    <row r="29" spans="1:19">
      <c r="A29" s="70" t="s">
        <v>46</v>
      </c>
      <c r="B29" s="70" t="s">
        <v>47</v>
      </c>
      <c r="C29" s="70" t="s">
        <v>163</v>
      </c>
      <c r="D29" s="71">
        <v>14.894</v>
      </c>
      <c r="E29" s="72">
        <f t="shared" si="3"/>
        <v>12.667999999999999</v>
      </c>
      <c r="F29" s="74">
        <f t="shared" si="4"/>
        <v>1.0556666666666666E-3</v>
      </c>
      <c r="G29" s="82">
        <f t="shared" si="0"/>
        <v>1.03142856E-6</v>
      </c>
      <c r="H29" s="72">
        <f t="shared" si="1"/>
        <v>2.226</v>
      </c>
      <c r="I29" s="69">
        <f t="shared" si="5"/>
        <v>1.8550000000000001E-4</v>
      </c>
      <c r="J29" s="65">
        <f t="shared" si="6"/>
        <v>1.2985000000000001E-6</v>
      </c>
      <c r="K29" s="65">
        <f t="shared" si="2"/>
        <v>6.4925000000000007E-7</v>
      </c>
      <c r="L29" s="72"/>
      <c r="Q29" s="77"/>
      <c r="R29" s="83"/>
      <c r="S29" s="77"/>
    </row>
    <row r="30" spans="1:19">
      <c r="A30" s="70" t="s">
        <v>46</v>
      </c>
      <c r="B30" s="70" t="s">
        <v>47</v>
      </c>
      <c r="C30" s="70" t="s">
        <v>164</v>
      </c>
      <c r="D30" s="71">
        <v>13.89</v>
      </c>
      <c r="E30" s="72">
        <f t="shared" si="3"/>
        <v>11.288</v>
      </c>
      <c r="F30" s="74">
        <f t="shared" si="4"/>
        <v>9.4066666666666669E-4</v>
      </c>
      <c r="G30" s="82">
        <f t="shared" si="0"/>
        <v>9.1906895999999997E-7</v>
      </c>
      <c r="H30" s="72">
        <f t="shared" si="1"/>
        <v>2.6019999999999999</v>
      </c>
      <c r="I30" s="69">
        <f t="shared" si="5"/>
        <v>2.1683333333333331E-4</v>
      </c>
      <c r="J30" s="65">
        <f t="shared" si="6"/>
        <v>1.5178333333333333E-6</v>
      </c>
      <c r="K30" s="65">
        <f t="shared" si="2"/>
        <v>7.5891666666666665E-7</v>
      </c>
      <c r="L30" s="72"/>
      <c r="Q30" s="77"/>
      <c r="R30" s="83"/>
      <c r="S30" s="77"/>
    </row>
    <row r="31" spans="1:19">
      <c r="A31" s="70" t="s">
        <v>46</v>
      </c>
      <c r="B31" s="70" t="s">
        <v>51</v>
      </c>
      <c r="C31" s="70" t="s">
        <v>160</v>
      </c>
      <c r="D31" s="71">
        <v>6.9530000000000003</v>
      </c>
      <c r="E31" s="72">
        <f>D31-D41</f>
        <v>3.6750000000000003</v>
      </c>
      <c r="F31" s="74">
        <f t="shared" si="4"/>
        <v>3.0625000000000004E-4</v>
      </c>
      <c r="G31" s="82">
        <f t="shared" si="0"/>
        <v>2.9921850000000001E-7</v>
      </c>
      <c r="H31" s="72">
        <f t="shared" si="1"/>
        <v>9.1890000000000001</v>
      </c>
      <c r="I31" s="69">
        <f t="shared" si="5"/>
        <v>7.6575000000000005E-4</v>
      </c>
      <c r="J31" s="65">
        <f t="shared" si="6"/>
        <v>5.3602500000000001E-6</v>
      </c>
      <c r="K31" s="65">
        <f t="shared" si="2"/>
        <v>2.680125E-6</v>
      </c>
      <c r="L31" s="72"/>
      <c r="Q31" s="77"/>
      <c r="R31" s="83"/>
      <c r="S31" s="77"/>
    </row>
    <row r="32" spans="1:19">
      <c r="A32" s="70" t="s">
        <v>46</v>
      </c>
      <c r="B32" s="70" t="s">
        <v>51</v>
      </c>
      <c r="C32" s="70" t="s">
        <v>161</v>
      </c>
      <c r="D32" s="71">
        <v>7.4550000000000001</v>
      </c>
      <c r="E32" s="72">
        <f t="shared" ref="E32:E35" si="7">D32-D42</f>
        <v>4.0760000000000005</v>
      </c>
      <c r="F32" s="74">
        <f t="shared" si="4"/>
        <v>3.3966666666666672E-4</v>
      </c>
      <c r="G32" s="82">
        <f t="shared" si="0"/>
        <v>3.3186792000000004E-7</v>
      </c>
      <c r="H32" s="72">
        <f t="shared" si="1"/>
        <v>12.327999999999999</v>
      </c>
      <c r="I32" s="69">
        <f t="shared" si="5"/>
        <v>1.0273333333333332E-3</v>
      </c>
      <c r="J32" s="65">
        <f t="shared" si="6"/>
        <v>7.1913333333333326E-6</v>
      </c>
      <c r="K32" s="65">
        <f t="shared" si="2"/>
        <v>3.5956666666666663E-6</v>
      </c>
      <c r="L32" s="72"/>
      <c r="Q32" s="77"/>
      <c r="R32" s="77"/>
      <c r="S32" s="77"/>
    </row>
    <row r="33" spans="1:12">
      <c r="A33" s="70" t="s">
        <v>46</v>
      </c>
      <c r="B33" s="70" t="s">
        <v>51</v>
      </c>
      <c r="C33" s="70" t="s">
        <v>162</v>
      </c>
      <c r="D33" s="71">
        <v>4.4969999999999999</v>
      </c>
      <c r="E33" s="72">
        <f t="shared" si="7"/>
        <v>0.71</v>
      </c>
      <c r="F33" s="74">
        <f t="shared" si="4"/>
        <v>5.9166666666666664E-5</v>
      </c>
      <c r="G33" s="82">
        <f t="shared" si="0"/>
        <v>5.7808199999999988E-8</v>
      </c>
      <c r="H33" s="72">
        <f t="shared" si="1"/>
        <v>9.7669999999999995</v>
      </c>
      <c r="I33" s="69">
        <f t="shared" si="5"/>
        <v>8.1391666666666667E-4</v>
      </c>
      <c r="J33" s="65">
        <f t="shared" si="6"/>
        <v>5.6974166666666666E-6</v>
      </c>
      <c r="K33" s="65">
        <f t="shared" si="2"/>
        <v>2.8487083333333333E-6</v>
      </c>
      <c r="L33" s="72"/>
    </row>
    <row r="34" spans="1:12">
      <c r="A34" s="70" t="s">
        <v>46</v>
      </c>
      <c r="B34" s="70" t="s">
        <v>51</v>
      </c>
      <c r="C34" s="70" t="s">
        <v>163</v>
      </c>
      <c r="D34" s="71">
        <v>4.4950000000000001</v>
      </c>
      <c r="E34" s="72">
        <f t="shared" si="7"/>
        <v>2.2690000000000001</v>
      </c>
      <c r="F34" s="74">
        <f t="shared" si="4"/>
        <v>1.8908333333333337E-4</v>
      </c>
      <c r="G34" s="82">
        <f t="shared" si="0"/>
        <v>1.8474198000000001E-7</v>
      </c>
      <c r="H34" s="72">
        <f t="shared" si="1"/>
        <v>8.1039999999999992</v>
      </c>
      <c r="I34" s="69">
        <f t="shared" si="5"/>
        <v>6.7533333333333323E-4</v>
      </c>
      <c r="J34" s="65">
        <f t="shared" si="6"/>
        <v>4.7273333333333322E-6</v>
      </c>
      <c r="K34" s="65">
        <f t="shared" si="2"/>
        <v>2.3636666666666661E-6</v>
      </c>
      <c r="L34" s="72"/>
    </row>
    <row r="35" spans="1:12">
      <c r="A35" s="70" t="s">
        <v>46</v>
      </c>
      <c r="B35" s="70" t="s">
        <v>51</v>
      </c>
      <c r="C35" s="70" t="s">
        <v>164</v>
      </c>
      <c r="D35" s="71">
        <v>4.16</v>
      </c>
      <c r="E35" s="72">
        <f t="shared" si="7"/>
        <v>1.5580000000000003</v>
      </c>
      <c r="F35" s="74">
        <f t="shared" si="4"/>
        <v>1.2983333333333336E-4</v>
      </c>
      <c r="G35" s="82">
        <f t="shared" si="0"/>
        <v>1.2685235999999999E-7</v>
      </c>
      <c r="H35" s="72">
        <f t="shared" si="1"/>
        <v>8.8279999999999994</v>
      </c>
      <c r="I35" s="69">
        <f t="shared" si="5"/>
        <v>7.3566666666666659E-4</v>
      </c>
      <c r="J35" s="65">
        <f t="shared" si="6"/>
        <v>5.1496666666666658E-6</v>
      </c>
      <c r="K35" s="65">
        <f t="shared" si="2"/>
        <v>2.5748333333333329E-6</v>
      </c>
      <c r="L35" s="72"/>
    </row>
    <row r="36" spans="1:12">
      <c r="A36" s="70" t="s">
        <v>46</v>
      </c>
      <c r="B36" s="70" t="s">
        <v>52</v>
      </c>
      <c r="C36" s="70" t="s">
        <v>160</v>
      </c>
      <c r="D36" s="71">
        <v>7.9939999999999998</v>
      </c>
      <c r="E36" s="72">
        <f>D36-D41</f>
        <v>4.7159999999999993</v>
      </c>
      <c r="F36" s="74">
        <f t="shared" si="4"/>
        <v>3.9299999999999996E-4</v>
      </c>
      <c r="G36" s="82">
        <f t="shared" si="0"/>
        <v>3.8397671999999988E-7</v>
      </c>
      <c r="H36" s="72">
        <f t="shared" si="1"/>
        <v>7.7039999999999997</v>
      </c>
      <c r="I36" s="69">
        <f t="shared" si="5"/>
        <v>6.4199999999999999E-4</v>
      </c>
      <c r="J36" s="65">
        <f t="shared" si="6"/>
        <v>4.4939999999999997E-6</v>
      </c>
      <c r="K36" s="65">
        <f t="shared" si="2"/>
        <v>2.2469999999999998E-6</v>
      </c>
      <c r="L36" s="72"/>
    </row>
    <row r="37" spans="1:12">
      <c r="A37" s="70" t="s">
        <v>46</v>
      </c>
      <c r="B37" s="70" t="s">
        <v>52</v>
      </c>
      <c r="C37" s="70" t="s">
        <v>161</v>
      </c>
      <c r="D37" s="71">
        <v>8.548</v>
      </c>
      <c r="E37" s="72">
        <f t="shared" ref="E37:E40" si="8">D37-D42</f>
        <v>5.1690000000000005</v>
      </c>
      <c r="F37" s="74">
        <f t="shared" si="4"/>
        <v>4.3075000000000003E-4</v>
      </c>
      <c r="G37" s="82">
        <f t="shared" si="0"/>
        <v>4.2085997999999995E-7</v>
      </c>
      <c r="H37" s="72">
        <f t="shared" si="1"/>
        <v>6.16</v>
      </c>
      <c r="I37" s="69">
        <f t="shared" si="5"/>
        <v>5.1333333333333331E-4</v>
      </c>
      <c r="J37" s="65">
        <f t="shared" si="6"/>
        <v>3.593333333333333E-6</v>
      </c>
      <c r="K37" s="65">
        <f t="shared" si="2"/>
        <v>1.7966666666666665E-6</v>
      </c>
      <c r="L37" s="72"/>
    </row>
    <row r="38" spans="1:12">
      <c r="A38" s="70" t="s">
        <v>46</v>
      </c>
      <c r="B38" s="70" t="s">
        <v>52</v>
      </c>
      <c r="C38" s="70" t="s">
        <v>162</v>
      </c>
      <c r="D38" s="71">
        <v>7.6559999999999997</v>
      </c>
      <c r="E38" s="72">
        <f t="shared" si="8"/>
        <v>3.8689999999999998</v>
      </c>
      <c r="F38" s="74">
        <f t="shared" si="4"/>
        <v>3.2241666666666665E-4</v>
      </c>
      <c r="G38" s="82">
        <f t="shared" si="0"/>
        <v>3.1501397999999994E-7</v>
      </c>
      <c r="H38" s="72">
        <f t="shared" si="1"/>
        <v>15.776</v>
      </c>
      <c r="I38" s="69">
        <f t="shared" si="5"/>
        <v>1.3146666666666667E-3</v>
      </c>
      <c r="J38" s="65">
        <f t="shared" si="6"/>
        <v>9.2026666666666657E-6</v>
      </c>
      <c r="K38" s="65">
        <f t="shared" si="2"/>
        <v>4.6013333333333329E-6</v>
      </c>
      <c r="L38" s="72"/>
    </row>
    <row r="39" spans="1:12">
      <c r="A39" s="70" t="s">
        <v>46</v>
      </c>
      <c r="B39" s="70" t="s">
        <v>52</v>
      </c>
      <c r="C39" s="70" t="s">
        <v>163</v>
      </c>
      <c r="D39" s="71">
        <v>6.8140000000000001</v>
      </c>
      <c r="E39" s="72">
        <f t="shared" si="8"/>
        <v>4.5880000000000001</v>
      </c>
      <c r="F39" s="74">
        <f t="shared" si="4"/>
        <v>3.8233333333333337E-4</v>
      </c>
      <c r="G39" s="82">
        <f t="shared" si="0"/>
        <v>3.7355495999999995E-7</v>
      </c>
      <c r="H39" s="72">
        <f t="shared" si="1"/>
        <v>12.788</v>
      </c>
      <c r="I39" s="69">
        <f t="shared" si="5"/>
        <v>1.0656666666666666E-3</v>
      </c>
      <c r="J39" s="65">
        <f t="shared" si="6"/>
        <v>7.4596666666666665E-6</v>
      </c>
      <c r="K39" s="65">
        <f t="shared" si="2"/>
        <v>3.7298333333333333E-6</v>
      </c>
      <c r="L39" s="72"/>
    </row>
    <row r="40" spans="1:12">
      <c r="A40" s="70" t="s">
        <v>46</v>
      </c>
      <c r="B40" s="70" t="s">
        <v>52</v>
      </c>
      <c r="C40" s="70" t="s">
        <v>164</v>
      </c>
      <c r="D40" s="71">
        <v>6.43</v>
      </c>
      <c r="E40" s="72">
        <f t="shared" si="8"/>
        <v>3.8279999999999998</v>
      </c>
      <c r="F40" s="74">
        <f t="shared" si="4"/>
        <v>3.19E-4</v>
      </c>
      <c r="G40" s="82">
        <f t="shared" si="0"/>
        <v>3.1167575999999997E-7</v>
      </c>
      <c r="H40" s="72">
        <f t="shared" si="1"/>
        <v>10.4</v>
      </c>
      <c r="I40" s="69">
        <f t="shared" si="5"/>
        <v>8.6666666666666674E-4</v>
      </c>
      <c r="J40" s="65">
        <f t="shared" si="6"/>
        <v>6.0666666666666673E-6</v>
      </c>
      <c r="K40" s="65">
        <f t="shared" si="2"/>
        <v>3.0333333333333337E-6</v>
      </c>
      <c r="L40" s="72"/>
    </row>
    <row r="41" spans="1:12">
      <c r="A41" s="70" t="s">
        <v>46</v>
      </c>
      <c r="B41" s="70" t="s">
        <v>53</v>
      </c>
      <c r="C41" s="70" t="s">
        <v>160</v>
      </c>
      <c r="D41" s="71">
        <v>3.278</v>
      </c>
      <c r="E41" s="64">
        <v>0</v>
      </c>
      <c r="F41" s="74">
        <f t="shared" si="4"/>
        <v>0</v>
      </c>
      <c r="G41" s="82">
        <f t="shared" si="0"/>
        <v>0</v>
      </c>
      <c r="H41" s="72">
        <f t="shared" ref="H41:H50" si="9">D41</f>
        <v>3.278</v>
      </c>
      <c r="I41" s="69">
        <f t="shared" si="5"/>
        <v>2.7316666666666667E-4</v>
      </c>
      <c r="J41" s="65">
        <f t="shared" si="6"/>
        <v>1.9121666666666667E-6</v>
      </c>
      <c r="K41" s="65">
        <f t="shared" si="2"/>
        <v>9.5608333333333334E-7</v>
      </c>
      <c r="L41" s="72"/>
    </row>
    <row r="42" spans="1:12">
      <c r="A42" s="70" t="s">
        <v>46</v>
      </c>
      <c r="B42" s="70" t="s">
        <v>53</v>
      </c>
      <c r="C42" s="70" t="s">
        <v>161</v>
      </c>
      <c r="D42" s="71">
        <v>3.379</v>
      </c>
      <c r="E42" s="64">
        <v>0</v>
      </c>
      <c r="F42" s="74">
        <f t="shared" si="4"/>
        <v>0</v>
      </c>
      <c r="G42" s="82">
        <f t="shared" si="0"/>
        <v>0</v>
      </c>
      <c r="H42" s="72">
        <f t="shared" si="9"/>
        <v>3.379</v>
      </c>
      <c r="I42" s="69">
        <f t="shared" si="5"/>
        <v>2.8158333333333334E-4</v>
      </c>
      <c r="J42" s="65">
        <f t="shared" si="6"/>
        <v>1.9710833333333334E-6</v>
      </c>
      <c r="K42" s="65">
        <f t="shared" si="2"/>
        <v>9.8554166666666668E-7</v>
      </c>
      <c r="L42" s="72"/>
    </row>
    <row r="43" spans="1:12">
      <c r="A43" s="70" t="s">
        <v>46</v>
      </c>
      <c r="B43" s="70" t="s">
        <v>53</v>
      </c>
      <c r="C43" s="70" t="s">
        <v>162</v>
      </c>
      <c r="D43" s="71">
        <v>3.7869999999999999</v>
      </c>
      <c r="E43" s="64">
        <v>0</v>
      </c>
      <c r="F43" s="74">
        <f t="shared" si="4"/>
        <v>0</v>
      </c>
      <c r="G43" s="82">
        <f t="shared" si="0"/>
        <v>0</v>
      </c>
      <c r="H43" s="72">
        <f t="shared" si="9"/>
        <v>3.7869999999999999</v>
      </c>
      <c r="I43" s="69">
        <f t="shared" si="5"/>
        <v>3.1558333333333335E-4</v>
      </c>
      <c r="J43" s="65">
        <f t="shared" si="6"/>
        <v>2.2090833333333335E-6</v>
      </c>
      <c r="K43" s="65">
        <f t="shared" si="2"/>
        <v>1.1045416666666667E-6</v>
      </c>
      <c r="L43" s="72"/>
    </row>
    <row r="44" spans="1:12">
      <c r="A44" s="70" t="s">
        <v>46</v>
      </c>
      <c r="B44" s="70" t="s">
        <v>53</v>
      </c>
      <c r="C44" s="70" t="s">
        <v>163</v>
      </c>
      <c r="D44" s="71">
        <v>2.226</v>
      </c>
      <c r="E44" s="64">
        <v>0</v>
      </c>
      <c r="F44" s="74">
        <f t="shared" si="4"/>
        <v>0</v>
      </c>
      <c r="G44" s="82">
        <f t="shared" si="0"/>
        <v>0</v>
      </c>
      <c r="H44" s="72">
        <f t="shared" si="9"/>
        <v>2.226</v>
      </c>
      <c r="I44" s="69">
        <f t="shared" si="5"/>
        <v>1.8550000000000001E-4</v>
      </c>
      <c r="J44" s="65">
        <f t="shared" si="6"/>
        <v>1.2985000000000001E-6</v>
      </c>
      <c r="K44" s="65">
        <f t="shared" si="2"/>
        <v>6.4925000000000007E-7</v>
      </c>
      <c r="L44" s="72"/>
    </row>
    <row r="45" spans="1:12">
      <c r="A45" s="70" t="s">
        <v>46</v>
      </c>
      <c r="B45" s="70" t="s">
        <v>53</v>
      </c>
      <c r="C45" s="70" t="s">
        <v>164</v>
      </c>
      <c r="D45" s="71">
        <v>2.6019999999999999</v>
      </c>
      <c r="E45" s="64">
        <v>0</v>
      </c>
      <c r="F45" s="74">
        <f t="shared" si="4"/>
        <v>0</v>
      </c>
      <c r="G45" s="82">
        <f t="shared" si="0"/>
        <v>0</v>
      </c>
      <c r="H45" s="72">
        <f t="shared" si="9"/>
        <v>2.6019999999999999</v>
      </c>
      <c r="I45" s="69">
        <f t="shared" si="5"/>
        <v>2.1683333333333331E-4</v>
      </c>
      <c r="J45" s="65">
        <f t="shared" si="6"/>
        <v>1.5178333333333333E-6</v>
      </c>
      <c r="K45" s="65">
        <f t="shared" si="2"/>
        <v>7.5891666666666665E-7</v>
      </c>
      <c r="L45" s="72"/>
    </row>
    <row r="46" spans="1:12">
      <c r="A46" s="70" t="s">
        <v>46</v>
      </c>
      <c r="B46" s="70" t="s">
        <v>54</v>
      </c>
      <c r="C46" s="70" t="s">
        <v>160</v>
      </c>
      <c r="D46" s="71">
        <v>9.1890000000000001</v>
      </c>
      <c r="E46" s="64">
        <v>0</v>
      </c>
      <c r="F46" s="74">
        <f t="shared" si="4"/>
        <v>0</v>
      </c>
      <c r="G46" s="82">
        <f t="shared" si="0"/>
        <v>0</v>
      </c>
      <c r="H46" s="72">
        <f t="shared" si="9"/>
        <v>9.1890000000000001</v>
      </c>
      <c r="I46" s="69">
        <f t="shared" si="5"/>
        <v>7.6575000000000005E-4</v>
      </c>
      <c r="J46" s="65">
        <f t="shared" si="6"/>
        <v>5.3602500000000001E-6</v>
      </c>
      <c r="K46" s="65">
        <f t="shared" si="2"/>
        <v>2.680125E-6</v>
      </c>
      <c r="L46" s="72"/>
    </row>
    <row r="47" spans="1:12">
      <c r="A47" s="70" t="s">
        <v>46</v>
      </c>
      <c r="B47" s="70" t="s">
        <v>54</v>
      </c>
      <c r="C47" s="70" t="s">
        <v>161</v>
      </c>
      <c r="D47" s="71">
        <v>12.327999999999999</v>
      </c>
      <c r="E47" s="64">
        <v>0</v>
      </c>
      <c r="F47" s="74">
        <f t="shared" si="4"/>
        <v>0</v>
      </c>
      <c r="G47" s="82">
        <f t="shared" si="0"/>
        <v>0</v>
      </c>
      <c r="H47" s="72">
        <f t="shared" si="9"/>
        <v>12.327999999999999</v>
      </c>
      <c r="I47" s="69">
        <f t="shared" si="5"/>
        <v>1.0273333333333332E-3</v>
      </c>
      <c r="J47" s="65">
        <f t="shared" si="6"/>
        <v>7.1913333333333326E-6</v>
      </c>
      <c r="K47" s="65">
        <f t="shared" si="2"/>
        <v>3.5956666666666663E-6</v>
      </c>
      <c r="L47" s="72"/>
    </row>
    <row r="48" spans="1:12">
      <c r="A48" s="70" t="s">
        <v>46</v>
      </c>
      <c r="B48" s="70" t="s">
        <v>54</v>
      </c>
      <c r="C48" s="70" t="s">
        <v>162</v>
      </c>
      <c r="D48" s="71">
        <v>9.7669999999999995</v>
      </c>
      <c r="E48" s="64">
        <v>0</v>
      </c>
      <c r="F48" s="74">
        <f t="shared" si="4"/>
        <v>0</v>
      </c>
      <c r="G48" s="82">
        <f t="shared" si="0"/>
        <v>0</v>
      </c>
      <c r="H48" s="72">
        <f t="shared" si="9"/>
        <v>9.7669999999999995</v>
      </c>
      <c r="I48" s="69">
        <f t="shared" si="5"/>
        <v>8.1391666666666667E-4</v>
      </c>
      <c r="J48" s="65">
        <f t="shared" si="6"/>
        <v>5.6974166666666666E-6</v>
      </c>
      <c r="K48" s="65">
        <f t="shared" si="2"/>
        <v>2.8487083333333333E-6</v>
      </c>
      <c r="L48" s="72"/>
    </row>
    <row r="49" spans="1:12">
      <c r="A49" s="70" t="s">
        <v>46</v>
      </c>
      <c r="B49" s="70" t="s">
        <v>54</v>
      </c>
      <c r="C49" s="70" t="s">
        <v>163</v>
      </c>
      <c r="D49" s="71">
        <v>8.1039999999999992</v>
      </c>
      <c r="E49" s="64">
        <v>0</v>
      </c>
      <c r="F49" s="74">
        <f t="shared" si="4"/>
        <v>0</v>
      </c>
      <c r="G49" s="82">
        <f t="shared" si="0"/>
        <v>0</v>
      </c>
      <c r="H49" s="72">
        <f t="shared" si="9"/>
        <v>8.1039999999999992</v>
      </c>
      <c r="I49" s="69">
        <f t="shared" si="5"/>
        <v>6.7533333333333323E-4</v>
      </c>
      <c r="J49" s="65">
        <f t="shared" si="6"/>
        <v>4.7273333333333322E-6</v>
      </c>
      <c r="K49" s="65">
        <f t="shared" si="2"/>
        <v>2.3636666666666661E-6</v>
      </c>
      <c r="L49" s="72"/>
    </row>
    <row r="50" spans="1:12">
      <c r="A50" s="70" t="s">
        <v>46</v>
      </c>
      <c r="B50" s="70" t="s">
        <v>54</v>
      </c>
      <c r="C50" s="70" t="s">
        <v>164</v>
      </c>
      <c r="D50" s="71">
        <v>8.8279999999999994</v>
      </c>
      <c r="E50" s="64">
        <v>0</v>
      </c>
      <c r="F50" s="74">
        <f t="shared" si="4"/>
        <v>0</v>
      </c>
      <c r="G50" s="82">
        <f t="shared" si="0"/>
        <v>0</v>
      </c>
      <c r="H50" s="72">
        <f t="shared" si="9"/>
        <v>8.8279999999999994</v>
      </c>
      <c r="I50" s="69">
        <f t="shared" si="5"/>
        <v>7.3566666666666659E-4</v>
      </c>
      <c r="J50" s="65">
        <f t="shared" si="6"/>
        <v>5.1496666666666658E-6</v>
      </c>
      <c r="K50" s="65">
        <f t="shared" si="2"/>
        <v>2.5748333333333329E-6</v>
      </c>
      <c r="L50" s="72"/>
    </row>
    <row r="51" spans="1:12">
      <c r="A51" s="70" t="s">
        <v>55</v>
      </c>
      <c r="B51" s="70" t="s">
        <v>47</v>
      </c>
      <c r="C51" s="70" t="s">
        <v>160</v>
      </c>
      <c r="D51" s="71">
        <v>7.7039999999999997</v>
      </c>
      <c r="E51" s="72">
        <f>D51-D66</f>
        <v>4.1739999999999995</v>
      </c>
      <c r="F51" s="74">
        <f t="shared" si="4"/>
        <v>3.478333333333333E-4</v>
      </c>
      <c r="G51" s="82">
        <f t="shared" si="0"/>
        <v>3.3984707999999991E-7</v>
      </c>
      <c r="H51" s="72">
        <f>D66</f>
        <v>3.53</v>
      </c>
      <c r="I51" s="69">
        <f t="shared" si="5"/>
        <v>2.9416666666666664E-4</v>
      </c>
      <c r="J51" s="65">
        <f t="shared" si="6"/>
        <v>2.0591666666666667E-6</v>
      </c>
      <c r="K51" s="65">
        <f t="shared" si="2"/>
        <v>1.0295833333333334E-6</v>
      </c>
      <c r="L51" s="72"/>
    </row>
    <row r="52" spans="1:12">
      <c r="A52" s="70" t="s">
        <v>55</v>
      </c>
      <c r="B52" s="70" t="s">
        <v>47</v>
      </c>
      <c r="C52" s="70" t="s">
        <v>161</v>
      </c>
      <c r="D52" s="71">
        <v>6.16</v>
      </c>
      <c r="E52" s="72">
        <f t="shared" ref="E52:E55" si="10">D52-D67</f>
        <v>2.9670000000000001</v>
      </c>
      <c r="F52" s="74">
        <f t="shared" si="4"/>
        <v>2.4725000000000002E-4</v>
      </c>
      <c r="G52" s="82">
        <f t="shared" si="0"/>
        <v>2.4157314000000002E-7</v>
      </c>
      <c r="H52" s="72">
        <f>D67</f>
        <v>3.1930000000000001</v>
      </c>
      <c r="I52" s="69">
        <f t="shared" si="5"/>
        <v>2.6608333333333334E-4</v>
      </c>
      <c r="J52" s="65">
        <f t="shared" si="6"/>
        <v>1.8625833333333333E-6</v>
      </c>
      <c r="K52" s="65">
        <f t="shared" si="2"/>
        <v>9.3129166666666663E-7</v>
      </c>
      <c r="L52" s="72"/>
    </row>
    <row r="53" spans="1:12">
      <c r="A53" s="70" t="s">
        <v>55</v>
      </c>
      <c r="B53" s="70" t="s">
        <v>47</v>
      </c>
      <c r="C53" s="70" t="s">
        <v>162</v>
      </c>
      <c r="D53" s="71">
        <v>15.776</v>
      </c>
      <c r="E53" s="72">
        <f t="shared" si="10"/>
        <v>13.266</v>
      </c>
      <c r="F53" s="74">
        <f t="shared" si="4"/>
        <v>1.1054999999999999E-3</v>
      </c>
      <c r="G53" s="82">
        <f t="shared" si="0"/>
        <v>1.0801177199999997E-6</v>
      </c>
      <c r="H53" s="72">
        <f>D68</f>
        <v>2.5099999999999998</v>
      </c>
      <c r="I53" s="69">
        <f t="shared" si="5"/>
        <v>2.0916666666666664E-4</v>
      </c>
      <c r="J53" s="65">
        <f t="shared" si="6"/>
        <v>1.4641666666666665E-6</v>
      </c>
      <c r="K53" s="65">
        <f t="shared" si="2"/>
        <v>7.3208333333333324E-7</v>
      </c>
      <c r="L53" s="72"/>
    </row>
    <row r="54" spans="1:12">
      <c r="A54" s="70" t="s">
        <v>55</v>
      </c>
      <c r="B54" s="70" t="s">
        <v>47</v>
      </c>
      <c r="C54" s="70" t="s">
        <v>163</v>
      </c>
      <c r="D54" s="71">
        <v>12.788</v>
      </c>
      <c r="E54" s="72">
        <f t="shared" si="10"/>
        <v>9.4510000000000005</v>
      </c>
      <c r="F54" s="74">
        <f t="shared" si="4"/>
        <v>7.8758333333333339E-4</v>
      </c>
      <c r="G54" s="82">
        <f t="shared" si="0"/>
        <v>7.6950041999999994E-7</v>
      </c>
      <c r="H54" s="72">
        <f>D69</f>
        <v>3.3370000000000002</v>
      </c>
      <c r="I54" s="69">
        <f t="shared" si="5"/>
        <v>2.7808333333333336E-4</v>
      </c>
      <c r="J54" s="65">
        <f t="shared" si="6"/>
        <v>1.9465833333333334E-6</v>
      </c>
      <c r="K54" s="65">
        <f t="shared" si="2"/>
        <v>9.7329166666666671E-7</v>
      </c>
      <c r="L54" s="72"/>
    </row>
    <row r="55" spans="1:12">
      <c r="A55" s="70" t="s">
        <v>55</v>
      </c>
      <c r="B55" s="70" t="s">
        <v>47</v>
      </c>
      <c r="C55" s="70" t="s">
        <v>164</v>
      </c>
      <c r="D55" s="71">
        <v>10.4</v>
      </c>
      <c r="E55" s="72">
        <f t="shared" si="10"/>
        <v>7.86</v>
      </c>
      <c r="F55" s="74">
        <f t="shared" si="4"/>
        <v>6.5499999999999998E-4</v>
      </c>
      <c r="G55" s="82">
        <f t="shared" si="0"/>
        <v>6.3996119999999987E-7</v>
      </c>
      <c r="H55" s="72">
        <f>D70</f>
        <v>2.54</v>
      </c>
      <c r="I55" s="69">
        <f t="shared" si="5"/>
        <v>2.1166666666666667E-4</v>
      </c>
      <c r="J55" s="65">
        <f t="shared" si="6"/>
        <v>1.4816666666666667E-6</v>
      </c>
      <c r="K55" s="65">
        <f t="shared" si="2"/>
        <v>7.4083333333333337E-7</v>
      </c>
      <c r="L55" s="72"/>
    </row>
    <row r="56" spans="1:12">
      <c r="A56" s="70" t="s">
        <v>55</v>
      </c>
      <c r="B56" s="70" t="s">
        <v>51</v>
      </c>
      <c r="C56" s="70" t="s">
        <v>160</v>
      </c>
      <c r="D56" s="71">
        <v>8.1349999999999998</v>
      </c>
      <c r="E56" s="72">
        <f>D56-D66</f>
        <v>4.6050000000000004</v>
      </c>
      <c r="F56" s="74">
        <f t="shared" si="4"/>
        <v>3.8375000000000003E-4</v>
      </c>
      <c r="G56" s="82">
        <f t="shared" si="0"/>
        <v>3.7493910000000001E-7</v>
      </c>
      <c r="H56" s="72">
        <f>D66</f>
        <v>3.53</v>
      </c>
      <c r="I56" s="69">
        <f t="shared" si="5"/>
        <v>2.9416666666666664E-4</v>
      </c>
      <c r="J56" s="65">
        <f t="shared" si="6"/>
        <v>2.0591666666666667E-6</v>
      </c>
      <c r="K56" s="65">
        <f t="shared" si="2"/>
        <v>1.0295833333333334E-6</v>
      </c>
      <c r="L56" s="72"/>
    </row>
    <row r="57" spans="1:12">
      <c r="A57" s="70" t="s">
        <v>55</v>
      </c>
      <c r="B57" s="70" t="s">
        <v>51</v>
      </c>
      <c r="C57" s="70" t="s">
        <v>161</v>
      </c>
      <c r="D57" s="71">
        <v>5.3410000000000002</v>
      </c>
      <c r="E57" s="72">
        <f t="shared" ref="E57:E60" si="11">D57-D67</f>
        <v>2.1480000000000001</v>
      </c>
      <c r="F57" s="74">
        <f t="shared" si="4"/>
        <v>1.7900000000000001E-4</v>
      </c>
      <c r="G57" s="82">
        <f t="shared" si="0"/>
        <v>1.7489016E-7</v>
      </c>
      <c r="H57" s="72">
        <f>D67</f>
        <v>3.1930000000000001</v>
      </c>
      <c r="I57" s="69">
        <f t="shared" si="5"/>
        <v>2.6608333333333334E-4</v>
      </c>
      <c r="J57" s="65">
        <f t="shared" si="6"/>
        <v>1.8625833333333333E-6</v>
      </c>
      <c r="K57" s="65">
        <f t="shared" si="2"/>
        <v>9.3129166666666663E-7</v>
      </c>
      <c r="L57" s="72"/>
    </row>
    <row r="58" spans="1:12">
      <c r="A58" s="70" t="s">
        <v>55</v>
      </c>
      <c r="B58" s="70" t="s">
        <v>51</v>
      </c>
      <c r="C58" s="70" t="s">
        <v>162</v>
      </c>
      <c r="D58" s="71">
        <v>4.9269999999999996</v>
      </c>
      <c r="E58" s="72">
        <f t="shared" si="11"/>
        <v>2.4169999999999998</v>
      </c>
      <c r="F58" s="74">
        <f t="shared" si="4"/>
        <v>2.0141666666666667E-4</v>
      </c>
      <c r="G58" s="82">
        <f t="shared" si="0"/>
        <v>1.9679213999999998E-7</v>
      </c>
      <c r="H58" s="72">
        <f>D68</f>
        <v>2.5099999999999998</v>
      </c>
      <c r="I58" s="69">
        <f t="shared" si="5"/>
        <v>2.0916666666666664E-4</v>
      </c>
      <c r="J58" s="65">
        <f t="shared" si="6"/>
        <v>1.4641666666666665E-6</v>
      </c>
      <c r="K58" s="65">
        <f t="shared" si="2"/>
        <v>7.3208333333333324E-7</v>
      </c>
      <c r="L58" s="72"/>
    </row>
    <row r="59" spans="1:12">
      <c r="A59" s="70" t="s">
        <v>55</v>
      </c>
      <c r="B59" s="70" t="s">
        <v>51</v>
      </c>
      <c r="C59" s="70" t="s">
        <v>163</v>
      </c>
      <c r="D59" s="71">
        <v>4.7949999999999999</v>
      </c>
      <c r="E59" s="72">
        <f t="shared" si="11"/>
        <v>1.4579999999999997</v>
      </c>
      <c r="F59" s="74">
        <f t="shared" si="4"/>
        <v>1.2149999999999999E-4</v>
      </c>
      <c r="G59" s="82">
        <f t="shared" si="0"/>
        <v>1.1871035999999998E-7</v>
      </c>
      <c r="H59" s="72">
        <f>D69</f>
        <v>3.3370000000000002</v>
      </c>
      <c r="I59" s="69">
        <f t="shared" si="5"/>
        <v>2.7808333333333336E-4</v>
      </c>
      <c r="J59" s="65">
        <f t="shared" si="6"/>
        <v>1.9465833333333334E-6</v>
      </c>
      <c r="K59" s="65">
        <f t="shared" si="2"/>
        <v>9.7329166666666671E-7</v>
      </c>
      <c r="L59" s="72"/>
    </row>
    <row r="60" spans="1:12">
      <c r="A60" s="70" t="s">
        <v>55</v>
      </c>
      <c r="B60" s="70" t="s">
        <v>51</v>
      </c>
      <c r="C60" s="70" t="s">
        <v>164</v>
      </c>
      <c r="D60" s="71">
        <v>3.7450000000000001</v>
      </c>
      <c r="E60" s="72">
        <f t="shared" si="11"/>
        <v>1.2050000000000001</v>
      </c>
      <c r="F60" s="74">
        <f t="shared" si="4"/>
        <v>1.0041666666666666E-4</v>
      </c>
      <c r="G60" s="82">
        <f t="shared" si="0"/>
        <v>9.811109999999999E-8</v>
      </c>
      <c r="H60" s="72">
        <f>D70</f>
        <v>2.54</v>
      </c>
      <c r="I60" s="69">
        <f t="shared" si="5"/>
        <v>2.1166666666666667E-4</v>
      </c>
      <c r="J60" s="65">
        <f t="shared" si="6"/>
        <v>1.4816666666666667E-6</v>
      </c>
      <c r="K60" s="65">
        <f t="shared" si="2"/>
        <v>7.4083333333333337E-7</v>
      </c>
      <c r="L60" s="72"/>
    </row>
    <row r="61" spans="1:12">
      <c r="A61" s="70" t="s">
        <v>55</v>
      </c>
      <c r="B61" s="70" t="s">
        <v>52</v>
      </c>
      <c r="C61" s="70" t="s">
        <v>160</v>
      </c>
      <c r="D61" s="71">
        <v>8.4480000000000004</v>
      </c>
      <c r="E61" s="72">
        <f>D61-D66</f>
        <v>4.918000000000001</v>
      </c>
      <c r="F61" s="74">
        <f t="shared" si="4"/>
        <v>4.0983333333333345E-4</v>
      </c>
      <c r="G61" s="82">
        <f t="shared" si="0"/>
        <v>4.0042356000000003E-7</v>
      </c>
      <c r="H61" s="72">
        <f>D66</f>
        <v>3.53</v>
      </c>
      <c r="I61" s="69">
        <f t="shared" si="5"/>
        <v>2.9416666666666664E-4</v>
      </c>
      <c r="J61" s="65">
        <f t="shared" si="6"/>
        <v>2.0591666666666667E-6</v>
      </c>
      <c r="K61" s="65">
        <f t="shared" si="2"/>
        <v>1.0295833333333334E-6</v>
      </c>
      <c r="L61" s="72"/>
    </row>
    <row r="62" spans="1:12">
      <c r="A62" s="70" t="s">
        <v>55</v>
      </c>
      <c r="B62" s="70" t="s">
        <v>52</v>
      </c>
      <c r="C62" s="70" t="s">
        <v>161</v>
      </c>
      <c r="D62" s="71">
        <v>9.1479999999999997</v>
      </c>
      <c r="E62" s="72">
        <f t="shared" ref="E62:E65" si="12">D62-D67</f>
        <v>5.9550000000000001</v>
      </c>
      <c r="F62" s="74">
        <f t="shared" si="4"/>
        <v>4.9625000000000005E-4</v>
      </c>
      <c r="G62" s="82">
        <f t="shared" si="0"/>
        <v>4.848561E-7</v>
      </c>
      <c r="H62" s="72">
        <f t="shared" ref="H62:H65" si="13">D67</f>
        <v>3.1930000000000001</v>
      </c>
      <c r="I62" s="69">
        <f t="shared" si="5"/>
        <v>2.6608333333333334E-4</v>
      </c>
      <c r="J62" s="65">
        <f t="shared" si="6"/>
        <v>1.8625833333333333E-6</v>
      </c>
      <c r="K62" s="65">
        <f t="shared" si="2"/>
        <v>9.3129166666666663E-7</v>
      </c>
      <c r="L62" s="72"/>
    </row>
    <row r="63" spans="1:12">
      <c r="A63" s="70" t="s">
        <v>55</v>
      </c>
      <c r="B63" s="70" t="s">
        <v>52</v>
      </c>
      <c r="C63" s="70" t="s">
        <v>162</v>
      </c>
      <c r="D63" s="71">
        <v>8.6440000000000001</v>
      </c>
      <c r="E63" s="72">
        <f t="shared" si="12"/>
        <v>6.1340000000000003</v>
      </c>
      <c r="F63" s="74">
        <f t="shared" si="4"/>
        <v>5.1116666666666661E-4</v>
      </c>
      <c r="G63" s="82">
        <f t="shared" si="0"/>
        <v>4.9943027999999987E-7</v>
      </c>
      <c r="H63" s="72">
        <f t="shared" si="13"/>
        <v>2.5099999999999998</v>
      </c>
      <c r="I63" s="69">
        <f t="shared" si="5"/>
        <v>2.0916666666666664E-4</v>
      </c>
      <c r="J63" s="65">
        <f t="shared" si="6"/>
        <v>1.4641666666666665E-6</v>
      </c>
      <c r="K63" s="65">
        <f t="shared" si="2"/>
        <v>7.3208333333333324E-7</v>
      </c>
      <c r="L63" s="72"/>
    </row>
    <row r="64" spans="1:12">
      <c r="A64" s="70" t="s">
        <v>55</v>
      </c>
      <c r="B64" s="70" t="s">
        <v>52</v>
      </c>
      <c r="C64" s="70" t="s">
        <v>163</v>
      </c>
      <c r="D64" s="71">
        <v>7.6959999999999997</v>
      </c>
      <c r="E64" s="72">
        <f t="shared" si="12"/>
        <v>4.359</v>
      </c>
      <c r="F64" s="74">
        <f t="shared" si="4"/>
        <v>3.6325000000000002E-4</v>
      </c>
      <c r="G64" s="82">
        <f t="shared" si="0"/>
        <v>3.5490977999999994E-7</v>
      </c>
      <c r="H64" s="72">
        <f t="shared" si="13"/>
        <v>3.3370000000000002</v>
      </c>
      <c r="I64" s="69">
        <f t="shared" si="5"/>
        <v>2.7808333333333336E-4</v>
      </c>
      <c r="J64" s="65">
        <f t="shared" si="6"/>
        <v>1.9465833333333334E-6</v>
      </c>
      <c r="K64" s="65">
        <f t="shared" si="2"/>
        <v>9.7329166666666671E-7</v>
      </c>
      <c r="L64" s="72"/>
    </row>
    <row r="65" spans="1:12">
      <c r="A65" s="70" t="s">
        <v>55</v>
      </c>
      <c r="B65" s="70" t="s">
        <v>52</v>
      </c>
      <c r="C65" s="70" t="s">
        <v>164</v>
      </c>
      <c r="D65" s="71">
        <v>6.8959999999999999</v>
      </c>
      <c r="E65" s="72">
        <f t="shared" si="12"/>
        <v>4.3559999999999999</v>
      </c>
      <c r="F65" s="74">
        <f t="shared" si="4"/>
        <v>3.6299999999999999E-4</v>
      </c>
      <c r="G65" s="82">
        <f t="shared" si="0"/>
        <v>3.5466551999999993E-7</v>
      </c>
      <c r="H65" s="72">
        <f t="shared" si="13"/>
        <v>2.54</v>
      </c>
      <c r="I65" s="69">
        <f t="shared" si="5"/>
        <v>2.1166666666666667E-4</v>
      </c>
      <c r="J65" s="65">
        <f t="shared" si="6"/>
        <v>1.4816666666666667E-6</v>
      </c>
      <c r="K65" s="65">
        <f t="shared" si="2"/>
        <v>7.4083333333333337E-7</v>
      </c>
      <c r="L65" s="72"/>
    </row>
    <row r="66" spans="1:12">
      <c r="A66" s="70" t="s">
        <v>55</v>
      </c>
      <c r="B66" s="70" t="s">
        <v>53</v>
      </c>
      <c r="C66" s="70" t="s">
        <v>160</v>
      </c>
      <c r="D66" s="71">
        <v>3.53</v>
      </c>
      <c r="E66" s="64">
        <v>0</v>
      </c>
      <c r="F66" s="74">
        <f t="shared" si="4"/>
        <v>0</v>
      </c>
      <c r="G66" s="82">
        <f t="shared" si="0"/>
        <v>0</v>
      </c>
      <c r="H66" s="72">
        <f>D66</f>
        <v>3.53</v>
      </c>
      <c r="I66" s="69">
        <f t="shared" si="5"/>
        <v>2.9416666666666664E-4</v>
      </c>
      <c r="J66" s="65">
        <f t="shared" si="6"/>
        <v>2.0591666666666667E-6</v>
      </c>
      <c r="K66" s="65">
        <f t="shared" si="2"/>
        <v>1.0295833333333334E-6</v>
      </c>
      <c r="L66" s="72"/>
    </row>
    <row r="67" spans="1:12">
      <c r="A67" s="70" t="s">
        <v>55</v>
      </c>
      <c r="B67" s="70" t="s">
        <v>53</v>
      </c>
      <c r="C67" s="70" t="s">
        <v>161</v>
      </c>
      <c r="D67" s="71">
        <v>3.1930000000000001</v>
      </c>
      <c r="E67" s="64">
        <v>0</v>
      </c>
      <c r="F67" s="74">
        <f t="shared" si="4"/>
        <v>0</v>
      </c>
      <c r="G67" s="82">
        <f t="shared" si="0"/>
        <v>0</v>
      </c>
      <c r="H67" s="72">
        <f t="shared" ref="H67:H75" si="14">D67</f>
        <v>3.1930000000000001</v>
      </c>
      <c r="I67" s="69">
        <f t="shared" si="5"/>
        <v>2.6608333333333334E-4</v>
      </c>
      <c r="J67" s="65">
        <f t="shared" si="6"/>
        <v>1.8625833333333333E-6</v>
      </c>
      <c r="K67" s="65">
        <f t="shared" si="2"/>
        <v>9.3129166666666663E-7</v>
      </c>
      <c r="L67" s="72"/>
    </row>
    <row r="68" spans="1:12">
      <c r="A68" s="70" t="s">
        <v>55</v>
      </c>
      <c r="B68" s="70" t="s">
        <v>53</v>
      </c>
      <c r="C68" s="70" t="s">
        <v>162</v>
      </c>
      <c r="D68" s="71">
        <v>2.5099999999999998</v>
      </c>
      <c r="E68" s="64">
        <v>0</v>
      </c>
      <c r="F68" s="74">
        <f t="shared" si="4"/>
        <v>0</v>
      </c>
      <c r="G68" s="82">
        <f t="shared" si="0"/>
        <v>0</v>
      </c>
      <c r="H68" s="72">
        <f t="shared" si="14"/>
        <v>2.5099999999999998</v>
      </c>
      <c r="I68" s="69">
        <f t="shared" si="5"/>
        <v>2.0916666666666664E-4</v>
      </c>
      <c r="J68" s="65">
        <f t="shared" si="6"/>
        <v>1.4641666666666665E-6</v>
      </c>
      <c r="K68" s="65">
        <f t="shared" si="2"/>
        <v>7.3208333333333324E-7</v>
      </c>
      <c r="L68" s="72"/>
    </row>
    <row r="69" spans="1:12">
      <c r="A69" s="70" t="s">
        <v>55</v>
      </c>
      <c r="B69" s="70" t="s">
        <v>53</v>
      </c>
      <c r="C69" s="70" t="s">
        <v>163</v>
      </c>
      <c r="D69" s="71">
        <v>3.3370000000000002</v>
      </c>
      <c r="E69" s="64">
        <v>0</v>
      </c>
      <c r="F69" s="74">
        <f t="shared" si="4"/>
        <v>0</v>
      </c>
      <c r="G69" s="82">
        <f t="shared" si="0"/>
        <v>0</v>
      </c>
      <c r="H69" s="72">
        <f t="shared" si="14"/>
        <v>3.3370000000000002</v>
      </c>
      <c r="I69" s="69">
        <f t="shared" si="5"/>
        <v>2.7808333333333336E-4</v>
      </c>
      <c r="J69" s="65">
        <f t="shared" si="6"/>
        <v>1.9465833333333334E-6</v>
      </c>
      <c r="K69" s="65">
        <f t="shared" si="2"/>
        <v>9.7329166666666671E-7</v>
      </c>
      <c r="L69" s="72"/>
    </row>
    <row r="70" spans="1:12">
      <c r="A70" s="70" t="s">
        <v>55</v>
      </c>
      <c r="B70" s="70" t="s">
        <v>53</v>
      </c>
      <c r="C70" s="70" t="s">
        <v>164</v>
      </c>
      <c r="D70" s="71">
        <v>2.54</v>
      </c>
      <c r="E70" s="64">
        <v>0</v>
      </c>
      <c r="F70" s="74">
        <f t="shared" si="4"/>
        <v>0</v>
      </c>
      <c r="G70" s="82">
        <f t="shared" si="0"/>
        <v>0</v>
      </c>
      <c r="H70" s="72">
        <f t="shared" si="14"/>
        <v>2.54</v>
      </c>
      <c r="I70" s="69">
        <f t="shared" si="5"/>
        <v>2.1166666666666667E-4</v>
      </c>
      <c r="J70" s="65">
        <f t="shared" si="6"/>
        <v>1.4816666666666667E-6</v>
      </c>
      <c r="K70" s="65">
        <f t="shared" si="2"/>
        <v>7.4083333333333337E-7</v>
      </c>
      <c r="L70" s="72"/>
    </row>
    <row r="71" spans="1:12">
      <c r="A71" s="70" t="s">
        <v>55</v>
      </c>
      <c r="B71" s="70" t="s">
        <v>54</v>
      </c>
      <c r="C71" s="70" t="s">
        <v>160</v>
      </c>
      <c r="D71" s="71">
        <v>9.6820000000000004</v>
      </c>
      <c r="E71" s="64">
        <v>0</v>
      </c>
      <c r="F71" s="74">
        <f t="shared" si="4"/>
        <v>0</v>
      </c>
      <c r="G71" s="82">
        <f t="shared" si="0"/>
        <v>0</v>
      </c>
      <c r="H71" s="72">
        <f t="shared" si="14"/>
        <v>9.6820000000000004</v>
      </c>
      <c r="I71" s="69">
        <f t="shared" si="5"/>
        <v>8.0683333333333334E-4</v>
      </c>
      <c r="J71" s="65">
        <f t="shared" si="6"/>
        <v>5.6478333333333338E-6</v>
      </c>
      <c r="K71" s="65">
        <f t="shared" si="2"/>
        <v>2.8239166666666669E-6</v>
      </c>
      <c r="L71" s="72"/>
    </row>
    <row r="72" spans="1:12">
      <c r="A72" s="70" t="s">
        <v>55</v>
      </c>
      <c r="B72" s="70" t="s">
        <v>54</v>
      </c>
      <c r="C72" s="70" t="s">
        <v>161</v>
      </c>
      <c r="D72" s="71">
        <v>8.2080000000000002</v>
      </c>
      <c r="E72" s="64">
        <v>0</v>
      </c>
      <c r="F72" s="74">
        <f t="shared" si="4"/>
        <v>0</v>
      </c>
      <c r="G72" s="82">
        <f t="shared" si="0"/>
        <v>0</v>
      </c>
      <c r="H72" s="72">
        <f t="shared" si="14"/>
        <v>8.2080000000000002</v>
      </c>
      <c r="I72" s="69">
        <f t="shared" si="5"/>
        <v>6.8400000000000004E-4</v>
      </c>
      <c r="J72" s="65">
        <f t="shared" si="6"/>
        <v>4.7880000000000006E-6</v>
      </c>
      <c r="K72" s="65">
        <f t="shared" si="2"/>
        <v>2.3940000000000003E-6</v>
      </c>
      <c r="L72" s="72"/>
    </row>
    <row r="73" spans="1:12">
      <c r="A73" s="70" t="s">
        <v>55</v>
      </c>
      <c r="B73" s="70" t="s">
        <v>54</v>
      </c>
      <c r="C73" s="70" t="s">
        <v>162</v>
      </c>
      <c r="D73" s="71">
        <v>8.641</v>
      </c>
      <c r="E73" s="64">
        <v>0</v>
      </c>
      <c r="F73" s="74">
        <f t="shared" si="4"/>
        <v>0</v>
      </c>
      <c r="G73" s="82">
        <f t="shared" si="0"/>
        <v>0</v>
      </c>
      <c r="H73" s="72">
        <f t="shared" si="14"/>
        <v>8.641</v>
      </c>
      <c r="I73" s="69">
        <f t="shared" si="5"/>
        <v>7.2008333333333332E-4</v>
      </c>
      <c r="J73" s="65">
        <f t="shared" si="6"/>
        <v>5.0405833333333338E-6</v>
      </c>
      <c r="K73" s="65">
        <f t="shared" si="2"/>
        <v>2.5202916666666669E-6</v>
      </c>
      <c r="L73" s="72"/>
    </row>
    <row r="74" spans="1:12">
      <c r="A74" s="70" t="s">
        <v>55</v>
      </c>
      <c r="B74" s="70" t="s">
        <v>54</v>
      </c>
      <c r="C74" s="70" t="s">
        <v>163</v>
      </c>
      <c r="D74" s="71">
        <v>7.4660000000000002</v>
      </c>
      <c r="E74" s="64">
        <v>0</v>
      </c>
      <c r="F74" s="74">
        <f t="shared" si="4"/>
        <v>0</v>
      </c>
      <c r="G74" s="82">
        <f t="shared" si="0"/>
        <v>0</v>
      </c>
      <c r="H74" s="72">
        <f t="shared" si="14"/>
        <v>7.4660000000000002</v>
      </c>
      <c r="I74" s="69">
        <f t="shared" si="5"/>
        <v>6.221666666666667E-4</v>
      </c>
      <c r="J74" s="65">
        <f t="shared" si="6"/>
        <v>4.3551666666666668E-6</v>
      </c>
      <c r="K74" s="65">
        <f t="shared" si="2"/>
        <v>2.1775833333333334E-6</v>
      </c>
      <c r="L74" s="72"/>
    </row>
    <row r="75" spans="1:12">
      <c r="A75" s="70" t="s">
        <v>55</v>
      </c>
      <c r="B75" s="70" t="s">
        <v>54</v>
      </c>
      <c r="C75" s="70" t="s">
        <v>164</v>
      </c>
      <c r="D75" s="71">
        <v>8.4870000000000001</v>
      </c>
      <c r="E75" s="64">
        <v>0</v>
      </c>
      <c r="F75" s="74">
        <f t="shared" si="4"/>
        <v>0</v>
      </c>
      <c r="G75" s="82">
        <f t="shared" si="0"/>
        <v>0</v>
      </c>
      <c r="H75" s="72">
        <f t="shared" si="14"/>
        <v>8.4870000000000001</v>
      </c>
      <c r="I75" s="69">
        <f t="shared" si="5"/>
        <v>7.0724999999999998E-4</v>
      </c>
      <c r="J75" s="65">
        <f t="shared" si="6"/>
        <v>4.95075E-6</v>
      </c>
      <c r="K75" s="65">
        <f t="shared" si="2"/>
        <v>2.475375E-6</v>
      </c>
      <c r="L75" s="7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W29"/>
  <sheetViews>
    <sheetView topLeftCell="AN1" workbookViewId="0">
      <pane ySplit="4" topLeftCell="A20" activePane="bottomLeft" state="frozen"/>
      <selection activeCell="J1" sqref="J1"/>
      <selection pane="bottomLeft" activeCell="BE18" sqref="BE18"/>
    </sheetView>
  </sheetViews>
  <sheetFormatPr defaultColWidth="8.85546875" defaultRowHeight="15"/>
  <cols>
    <col min="2" max="2" width="10.42578125" customWidth="1"/>
    <col min="3" max="3" width="22.7109375" customWidth="1"/>
    <col min="4" max="4" width="5" customWidth="1"/>
    <col min="5" max="5" width="8.28515625" style="22" customWidth="1"/>
    <col min="6" max="6" width="9.28515625" style="22" customWidth="1"/>
    <col min="7" max="8" width="8.28515625" style="22" customWidth="1"/>
    <col min="9" max="9" width="8.42578125" style="22" customWidth="1"/>
    <col min="10" max="10" width="8.85546875" style="22"/>
    <col min="11" max="11" width="4.42578125" style="22" customWidth="1"/>
    <col min="12" max="12" width="6.28515625" style="22" customWidth="1"/>
    <col min="13" max="13" width="8.42578125" style="22" customWidth="1"/>
    <col min="14" max="14" width="6.28515625" style="22" customWidth="1"/>
    <col min="15" max="19" width="8.85546875" style="22"/>
    <col min="20" max="20" width="12" style="23" customWidth="1"/>
    <col min="21" max="21" width="12.42578125" bestFit="1" customWidth="1"/>
    <col min="22" max="27" width="12.42578125" customWidth="1"/>
    <col min="30" max="30" width="9.28515625" bestFit="1" customWidth="1"/>
    <col min="31" max="31" width="11.42578125" bestFit="1" customWidth="1"/>
    <col min="32" max="33" width="10.28515625" bestFit="1" customWidth="1"/>
    <col min="34" max="34" width="9.85546875" bestFit="1" customWidth="1"/>
    <col min="35" max="35" width="9" bestFit="1" customWidth="1"/>
    <col min="36" max="36" width="9.28515625" bestFit="1" customWidth="1"/>
    <col min="37" max="37" width="9.85546875" bestFit="1" customWidth="1"/>
    <col min="38" max="38" width="11" bestFit="1" customWidth="1"/>
    <col min="39" max="39" width="10.140625" bestFit="1" customWidth="1"/>
    <col min="40" max="40" width="9.85546875" bestFit="1" customWidth="1"/>
    <col min="41" max="41" width="8.42578125" bestFit="1" customWidth="1"/>
    <col min="42" max="42" width="9.7109375" bestFit="1" customWidth="1"/>
    <col min="43" max="43" width="10.28515625" bestFit="1" customWidth="1"/>
    <col min="44" max="44" width="11.42578125" bestFit="1" customWidth="1"/>
    <col min="45" max="45" width="10.28515625" bestFit="1" customWidth="1"/>
    <col min="46" max="46" width="9" bestFit="1" customWidth="1"/>
    <col min="47" max="47" width="11.140625" bestFit="1" customWidth="1"/>
    <col min="48" max="48" width="11.7109375" bestFit="1" customWidth="1"/>
    <col min="49" max="49" width="9.85546875" bestFit="1" customWidth="1"/>
  </cols>
  <sheetData>
    <row r="1" spans="2:49">
      <c r="I1" s="23"/>
      <c r="J1" s="23"/>
      <c r="K1" s="23"/>
      <c r="L1" s="23"/>
      <c r="M1" s="23"/>
      <c r="N1" s="23"/>
      <c r="O1"/>
      <c r="P1"/>
      <c r="Q1"/>
      <c r="R1"/>
      <c r="S1"/>
      <c r="T1"/>
    </row>
    <row r="2" spans="2:49">
      <c r="E2" s="91" t="s">
        <v>22</v>
      </c>
      <c r="F2" s="92"/>
      <c r="G2" s="92"/>
      <c r="H2" s="92"/>
      <c r="I2" s="92"/>
      <c r="J2" s="92"/>
      <c r="K2" s="92"/>
      <c r="L2" s="92"/>
      <c r="M2" s="92"/>
      <c r="N2" s="92"/>
      <c r="O2" s="91" t="s">
        <v>56</v>
      </c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3"/>
    </row>
    <row r="3" spans="2:49">
      <c r="E3" s="7" t="s">
        <v>86</v>
      </c>
      <c r="F3" s="8" t="s">
        <v>87</v>
      </c>
      <c r="G3" s="8" t="s">
        <v>15</v>
      </c>
      <c r="H3" s="8" t="s">
        <v>15</v>
      </c>
      <c r="I3" s="8" t="s">
        <v>88</v>
      </c>
      <c r="J3" s="8" t="s">
        <v>24</v>
      </c>
      <c r="K3" s="8"/>
      <c r="L3" s="8"/>
      <c r="M3" s="8"/>
      <c r="N3" s="23"/>
      <c r="O3" s="17" t="s">
        <v>0</v>
      </c>
      <c r="P3" s="11" t="s">
        <v>57</v>
      </c>
      <c r="Q3" s="11" t="s">
        <v>58</v>
      </c>
      <c r="R3" s="11" t="s">
        <v>2</v>
      </c>
      <c r="S3" s="11" t="s">
        <v>59</v>
      </c>
      <c r="T3" s="18" t="s">
        <v>60</v>
      </c>
      <c r="U3" s="24" t="s">
        <v>61</v>
      </c>
      <c r="V3" s="24" t="s">
        <v>62</v>
      </c>
      <c r="W3" s="24" t="s">
        <v>63</v>
      </c>
      <c r="X3" s="24" t="s">
        <v>64</v>
      </c>
      <c r="Y3" s="24" t="s">
        <v>3</v>
      </c>
      <c r="Z3" s="24" t="s">
        <v>1</v>
      </c>
      <c r="AA3" s="24" t="s">
        <v>65</v>
      </c>
      <c r="AB3" s="94" t="s">
        <v>28</v>
      </c>
    </row>
    <row r="4" spans="2:49">
      <c r="B4" s="25" t="s">
        <v>89</v>
      </c>
      <c r="C4" s="6" t="s">
        <v>90</v>
      </c>
      <c r="D4" s="6" t="s">
        <v>91</v>
      </c>
      <c r="E4" s="26" t="s">
        <v>29</v>
      </c>
      <c r="F4" s="23" t="s">
        <v>29</v>
      </c>
      <c r="G4" s="20" t="s">
        <v>92</v>
      </c>
      <c r="H4" s="20" t="s">
        <v>29</v>
      </c>
      <c r="I4" s="21" t="s">
        <v>30</v>
      </c>
      <c r="J4" s="20" t="s">
        <v>29</v>
      </c>
      <c r="K4" s="27" t="s">
        <v>31</v>
      </c>
      <c r="L4" s="27" t="s">
        <v>32</v>
      </c>
      <c r="M4" s="27" t="s">
        <v>33</v>
      </c>
      <c r="N4" s="24" t="s">
        <v>34</v>
      </c>
      <c r="O4" s="26" t="s">
        <v>35</v>
      </c>
      <c r="P4" s="23" t="s">
        <v>35</v>
      </c>
      <c r="Q4" s="23" t="s">
        <v>35</v>
      </c>
      <c r="R4" s="23" t="s">
        <v>35</v>
      </c>
      <c r="S4" s="23" t="s">
        <v>35</v>
      </c>
      <c r="T4" s="23" t="s">
        <v>35</v>
      </c>
      <c r="U4" s="23" t="s">
        <v>35</v>
      </c>
      <c r="V4" s="23" t="s">
        <v>35</v>
      </c>
      <c r="W4" s="23" t="s">
        <v>35</v>
      </c>
      <c r="X4" s="23" t="s">
        <v>35</v>
      </c>
      <c r="Y4" s="23" t="s">
        <v>35</v>
      </c>
      <c r="Z4" s="23" t="s">
        <v>35</v>
      </c>
      <c r="AA4" s="23" t="s">
        <v>35</v>
      </c>
      <c r="AB4" s="95"/>
      <c r="AD4" t="s">
        <v>36</v>
      </c>
      <c r="AE4" t="s">
        <v>37</v>
      </c>
      <c r="AF4" t="s">
        <v>66</v>
      </c>
      <c r="AG4" t="s">
        <v>67</v>
      </c>
      <c r="AH4" t="s">
        <v>68</v>
      </c>
      <c r="AI4" t="s">
        <v>69</v>
      </c>
      <c r="AJ4" t="s">
        <v>70</v>
      </c>
      <c r="AK4" t="s">
        <v>71</v>
      </c>
      <c r="AL4" t="s">
        <v>72</v>
      </c>
      <c r="AM4" t="s">
        <v>73</v>
      </c>
      <c r="AN4" t="s">
        <v>74</v>
      </c>
      <c r="AO4" t="s">
        <v>75</v>
      </c>
      <c r="AP4" t="s">
        <v>76</v>
      </c>
      <c r="AQ4" t="s">
        <v>77</v>
      </c>
      <c r="AR4" t="s">
        <v>78</v>
      </c>
      <c r="AS4" t="s">
        <v>79</v>
      </c>
      <c r="AT4" t="s">
        <v>80</v>
      </c>
      <c r="AU4" t="s">
        <v>81</v>
      </c>
      <c r="AV4" t="s">
        <v>82</v>
      </c>
      <c r="AW4" t="s">
        <v>83</v>
      </c>
    </row>
    <row r="5" spans="2:49">
      <c r="B5" s="2" t="s">
        <v>93</v>
      </c>
      <c r="C5" t="s">
        <v>94</v>
      </c>
      <c r="D5" t="s">
        <v>95</v>
      </c>
      <c r="E5" s="28">
        <v>4.65E-2</v>
      </c>
      <c r="F5" s="29">
        <v>7.4999999999999997E-3</v>
      </c>
      <c r="G5" s="30">
        <v>4.959136713480917</v>
      </c>
      <c r="H5" s="31">
        <v>2.4672321957616503E-11</v>
      </c>
      <c r="I5" s="30">
        <v>0</v>
      </c>
      <c r="J5" s="31">
        <f>I5*0.0054/32066*0.236</f>
        <v>0</v>
      </c>
      <c r="K5" s="22" t="s">
        <v>48</v>
      </c>
      <c r="L5" s="22" t="s">
        <v>49</v>
      </c>
      <c r="M5" s="22">
        <v>8.16</v>
      </c>
      <c r="N5" s="22" t="s">
        <v>50</v>
      </c>
      <c r="O5" s="32">
        <f>AF5/$AW5</f>
        <v>3.8178137651821861E-2</v>
      </c>
      <c r="P5" s="33">
        <f t="shared" ref="P5:AA20" si="0">AG5/$AW5</f>
        <v>0.26315789473684215</v>
      </c>
      <c r="Q5" s="33">
        <f t="shared" si="0"/>
        <v>3.4008097165991902E-2</v>
      </c>
      <c r="R5" s="33">
        <f t="shared" si="0"/>
        <v>2.1336032388663968E-6</v>
      </c>
      <c r="S5" s="33">
        <f t="shared" si="0"/>
        <v>0.45748987854251016</v>
      </c>
      <c r="T5" s="33">
        <f t="shared" si="0"/>
        <v>0.20890688259109311</v>
      </c>
      <c r="U5" s="33">
        <f t="shared" si="0"/>
        <v>2.1821862348178138E-8</v>
      </c>
      <c r="V5" s="33">
        <f t="shared" si="0"/>
        <v>3.6558704453441298E-5</v>
      </c>
      <c r="W5" s="33">
        <f t="shared" si="0"/>
        <v>1.4453441295546559E-4</v>
      </c>
      <c r="X5" s="33">
        <f t="shared" si="0"/>
        <v>5.4655870445344132E-12</v>
      </c>
      <c r="Y5" s="33">
        <f t="shared" si="0"/>
        <v>1.9514170040485831E-7</v>
      </c>
      <c r="Z5" s="33">
        <f t="shared" si="0"/>
        <v>8.1376518218623485E-9</v>
      </c>
      <c r="AA5" s="34">
        <f t="shared" si="0"/>
        <v>3.1538461538461539E-9</v>
      </c>
      <c r="AB5" s="35">
        <f>SUM(O5:AA5)</f>
        <v>1.0019243456694331</v>
      </c>
      <c r="AD5">
        <v>1</v>
      </c>
      <c r="AE5">
        <v>1</v>
      </c>
      <c r="AF5" s="14">
        <v>9.4299999999999992E-13</v>
      </c>
      <c r="AG5" s="14">
        <v>6.5000000000000002E-12</v>
      </c>
      <c r="AH5" s="14">
        <v>8.3999999999999995E-13</v>
      </c>
      <c r="AI5" s="14">
        <v>5.2699999999999998E-17</v>
      </c>
      <c r="AJ5" s="14">
        <v>1.1300000000000001E-11</v>
      </c>
      <c r="AK5" s="14">
        <v>5.1599999999999998E-12</v>
      </c>
      <c r="AL5" s="14">
        <v>5.3899999999999998E-19</v>
      </c>
      <c r="AM5" s="14">
        <v>9.0300000000000008E-16</v>
      </c>
      <c r="AN5" s="14">
        <v>3.57E-15</v>
      </c>
      <c r="AO5" s="14">
        <v>1.3500000000000001E-22</v>
      </c>
      <c r="AP5" s="14">
        <v>4.8199999999999998E-18</v>
      </c>
      <c r="AQ5" s="14">
        <v>2.01E-19</v>
      </c>
      <c r="AR5" s="14">
        <v>7.7899999999999998E-20</v>
      </c>
      <c r="AS5" t="s">
        <v>84</v>
      </c>
      <c r="AT5" s="14">
        <v>1.2999999999999999E-10</v>
      </c>
      <c r="AU5" s="14">
        <v>8.1599999999999998E-28</v>
      </c>
      <c r="AV5" s="14">
        <v>4.1100000000000001E-9</v>
      </c>
      <c r="AW5" s="14">
        <v>2.4699999999999999E-11</v>
      </c>
    </row>
    <row r="6" spans="2:49">
      <c r="B6" s="2" t="s">
        <v>96</v>
      </c>
      <c r="C6" t="s">
        <v>94</v>
      </c>
      <c r="D6" t="s">
        <v>95</v>
      </c>
      <c r="E6" s="28">
        <v>4.65E-2</v>
      </c>
      <c r="F6" s="29">
        <v>7.4999999999999997E-3</v>
      </c>
      <c r="G6" s="30">
        <v>9.6528823506699091</v>
      </c>
      <c r="H6" s="31">
        <v>4.8024290301840345E-11</v>
      </c>
      <c r="I6" s="30">
        <v>0</v>
      </c>
      <c r="J6" s="31">
        <f t="shared" ref="J6:J29" si="1">I6*0.0054/32066*0.236</f>
        <v>0</v>
      </c>
      <c r="K6" s="22" t="s">
        <v>48</v>
      </c>
      <c r="L6" s="22" t="s">
        <v>49</v>
      </c>
      <c r="M6" s="22">
        <v>8.15</v>
      </c>
      <c r="N6" s="22" t="s">
        <v>50</v>
      </c>
      <c r="O6" s="36">
        <f t="shared" ref="O6:AA29" si="2">AF6/$AW6</f>
        <v>3.6666666666666667E-2</v>
      </c>
      <c r="P6" s="37">
        <f t="shared" si="0"/>
        <v>0.2583333333333333</v>
      </c>
      <c r="Q6" s="37">
        <f t="shared" si="0"/>
        <v>3.4166666666666665E-2</v>
      </c>
      <c r="R6" s="37">
        <f t="shared" si="0"/>
        <v>2.1458333333333333E-6</v>
      </c>
      <c r="S6" s="37">
        <f t="shared" si="0"/>
        <v>0.45833333333333337</v>
      </c>
      <c r="T6" s="37">
        <f t="shared" si="0"/>
        <v>0.21041666666666664</v>
      </c>
      <c r="U6" s="37">
        <f t="shared" si="0"/>
        <v>2.2083333333333333E-8</v>
      </c>
      <c r="V6" s="37">
        <f t="shared" si="0"/>
        <v>3.5208333333333333E-5</v>
      </c>
      <c r="W6" s="37">
        <f t="shared" si="0"/>
        <v>1.4249999999999999E-4</v>
      </c>
      <c r="X6" s="37">
        <f t="shared" si="0"/>
        <v>5.5000000000000004E-12</v>
      </c>
      <c r="Y6" s="37">
        <f t="shared" si="0"/>
        <v>1.9229166666666664E-7</v>
      </c>
      <c r="Z6" s="37">
        <f t="shared" si="0"/>
        <v>7.6458333333333331E-9</v>
      </c>
      <c r="AA6" s="38">
        <f t="shared" si="0"/>
        <v>2.4791666666666665E-9</v>
      </c>
      <c r="AB6" s="35">
        <f t="shared" ref="AB6:AB29" si="3">SUM(O6:AA6)</f>
        <v>0.99809674533883352</v>
      </c>
      <c r="AD6">
        <v>1</v>
      </c>
      <c r="AE6">
        <v>1</v>
      </c>
      <c r="AF6" s="14">
        <v>1.76E-12</v>
      </c>
      <c r="AG6" s="14">
        <v>1.24E-11</v>
      </c>
      <c r="AH6" s="14">
        <v>1.6400000000000001E-12</v>
      </c>
      <c r="AI6" s="14">
        <v>1.03E-16</v>
      </c>
      <c r="AJ6" s="14">
        <v>2.2000000000000002E-11</v>
      </c>
      <c r="AK6" s="14">
        <v>1.0099999999999999E-11</v>
      </c>
      <c r="AL6" s="14">
        <v>1.0599999999999999E-18</v>
      </c>
      <c r="AM6" s="14">
        <v>1.69E-15</v>
      </c>
      <c r="AN6" s="14">
        <v>6.8399999999999999E-15</v>
      </c>
      <c r="AO6" s="14">
        <v>2.6400000000000002E-22</v>
      </c>
      <c r="AP6" s="14">
        <v>9.2299999999999994E-18</v>
      </c>
      <c r="AQ6" s="14">
        <v>3.67E-19</v>
      </c>
      <c r="AR6" s="14">
        <v>1.19E-19</v>
      </c>
      <c r="AS6" t="s">
        <v>84</v>
      </c>
      <c r="AT6" s="14">
        <v>2.54E-10</v>
      </c>
      <c r="AU6" s="14">
        <v>5.4599999999999999E-27</v>
      </c>
      <c r="AV6" s="14">
        <v>7.6899999999999997E-9</v>
      </c>
      <c r="AW6" s="14">
        <v>4.8000000000000002E-11</v>
      </c>
    </row>
    <row r="7" spans="2:49">
      <c r="B7" s="2" t="s">
        <v>97</v>
      </c>
      <c r="C7" t="s">
        <v>94</v>
      </c>
      <c r="D7" t="s">
        <v>95</v>
      </c>
      <c r="E7" s="28">
        <v>4.65E-2</v>
      </c>
      <c r="F7" s="29">
        <v>7.4999999999999997E-3</v>
      </c>
      <c r="G7" s="30">
        <v>24.042622761631819</v>
      </c>
      <c r="H7" s="31">
        <v>1.1961503861508369E-10</v>
      </c>
      <c r="I7" s="30">
        <v>0</v>
      </c>
      <c r="J7" s="31">
        <f t="shared" si="1"/>
        <v>0</v>
      </c>
      <c r="K7" s="22" t="s">
        <v>48</v>
      </c>
      <c r="L7" s="22" t="s">
        <v>49</v>
      </c>
      <c r="M7" s="22">
        <v>8.08</v>
      </c>
      <c r="N7" s="22" t="s">
        <v>50</v>
      </c>
      <c r="O7" s="36">
        <f t="shared" si="2"/>
        <v>2.7999999999999997E-2</v>
      </c>
      <c r="P7" s="37">
        <f t="shared" si="0"/>
        <v>0.23166666666666666</v>
      </c>
      <c r="Q7" s="37">
        <f t="shared" si="0"/>
        <v>3.6000000000000004E-2</v>
      </c>
      <c r="R7" s="37">
        <f t="shared" si="0"/>
        <v>2.2583333333333335E-6</v>
      </c>
      <c r="S7" s="37">
        <f t="shared" si="0"/>
        <v>0.48250000000000004</v>
      </c>
      <c r="T7" s="37">
        <f t="shared" si="0"/>
        <v>0.22166666666666668</v>
      </c>
      <c r="U7" s="37">
        <f t="shared" si="0"/>
        <v>2.3083333333333332E-8</v>
      </c>
      <c r="V7" s="37">
        <f t="shared" si="0"/>
        <v>2.675E-5</v>
      </c>
      <c r="W7" s="37">
        <f t="shared" si="0"/>
        <v>1.2749999999999998E-4</v>
      </c>
      <c r="X7" s="37">
        <f t="shared" si="0"/>
        <v>5.7833333333333334E-12</v>
      </c>
      <c r="Y7" s="37">
        <f t="shared" si="0"/>
        <v>1.7166666666666668E-7</v>
      </c>
      <c r="Z7" s="37">
        <f t="shared" si="0"/>
        <v>4.9583333333333331E-9</v>
      </c>
      <c r="AA7" s="38">
        <f t="shared" si="0"/>
        <v>1.45E-9</v>
      </c>
      <c r="AB7" s="35">
        <f t="shared" si="3"/>
        <v>0.9999900428307833</v>
      </c>
      <c r="AD7">
        <v>1</v>
      </c>
      <c r="AE7">
        <v>1</v>
      </c>
      <c r="AF7" s="14">
        <v>3.3599999999999998E-12</v>
      </c>
      <c r="AG7" s="14">
        <v>2.78E-11</v>
      </c>
      <c r="AH7" s="14">
        <v>4.3200000000000002E-12</v>
      </c>
      <c r="AI7" s="14">
        <v>2.7100000000000002E-16</v>
      </c>
      <c r="AJ7" s="14">
        <v>5.7900000000000002E-11</v>
      </c>
      <c r="AK7" s="14">
        <v>2.6600000000000001E-11</v>
      </c>
      <c r="AL7" s="14">
        <v>2.7699999999999999E-18</v>
      </c>
      <c r="AM7" s="14">
        <v>3.2100000000000001E-15</v>
      </c>
      <c r="AN7" s="14">
        <v>1.5299999999999999E-14</v>
      </c>
      <c r="AO7" s="14">
        <v>6.9400000000000001E-22</v>
      </c>
      <c r="AP7" s="14">
        <v>2.0600000000000001E-17</v>
      </c>
      <c r="AQ7" s="14">
        <v>5.9500000000000001E-19</v>
      </c>
      <c r="AR7" s="14">
        <v>1.74E-19</v>
      </c>
      <c r="AS7" t="s">
        <v>84</v>
      </c>
      <c r="AT7" s="14">
        <v>6.6799999999999997E-10</v>
      </c>
      <c r="AU7" s="14">
        <v>4.4200000000000001E-26</v>
      </c>
      <c r="AV7" s="14">
        <v>1.46E-8</v>
      </c>
      <c r="AW7" s="14">
        <v>1.2E-10</v>
      </c>
    </row>
    <row r="8" spans="2:49">
      <c r="B8" s="2" t="s">
        <v>98</v>
      </c>
      <c r="C8" t="s">
        <v>94</v>
      </c>
      <c r="D8" t="s">
        <v>95</v>
      </c>
      <c r="E8" s="28">
        <v>4.65E-2</v>
      </c>
      <c r="F8" s="29">
        <v>7.4999999999999997E-3</v>
      </c>
      <c r="G8" s="30">
        <v>51.196985521492493</v>
      </c>
      <c r="H8" s="31">
        <v>2.5471137075369398E-10</v>
      </c>
      <c r="I8" s="30">
        <v>0</v>
      </c>
      <c r="J8" s="31">
        <f t="shared" si="1"/>
        <v>0</v>
      </c>
      <c r="K8" s="22" t="s">
        <v>48</v>
      </c>
      <c r="L8" s="22" t="s">
        <v>49</v>
      </c>
      <c r="M8" s="22">
        <v>8.07</v>
      </c>
      <c r="N8" s="22" t="s">
        <v>50</v>
      </c>
      <c r="O8" s="36">
        <f t="shared" si="2"/>
        <v>2.6862745098039216E-2</v>
      </c>
      <c r="P8" s="37">
        <f t="shared" si="0"/>
        <v>0.22784313725490196</v>
      </c>
      <c r="Q8" s="37">
        <f t="shared" si="0"/>
        <v>3.623529411764706E-2</v>
      </c>
      <c r="R8" s="37">
        <f t="shared" si="0"/>
        <v>2.2745098039215685E-6</v>
      </c>
      <c r="S8" s="37">
        <f t="shared" si="0"/>
        <v>0.48627450980392162</v>
      </c>
      <c r="T8" s="37">
        <f t="shared" si="0"/>
        <v>0.22274509803921569</v>
      </c>
      <c r="U8" s="37">
        <f t="shared" si="0"/>
        <v>2.3254901960784314E-8</v>
      </c>
      <c r="V8" s="37">
        <f t="shared" si="0"/>
        <v>2.5686274509803924E-5</v>
      </c>
      <c r="W8" s="37">
        <f t="shared" si="0"/>
        <v>1.2509803921568628E-4</v>
      </c>
      <c r="X8" s="37">
        <f t="shared" si="0"/>
        <v>5.8039215686274513E-12</v>
      </c>
      <c r="Y8" s="37">
        <f t="shared" si="0"/>
        <v>1.6901960784313725E-7</v>
      </c>
      <c r="Z8" s="37">
        <f t="shared" si="0"/>
        <v>4.6666666666666671E-9</v>
      </c>
      <c r="AA8" s="38">
        <f t="shared" si="0"/>
        <v>9.2156862745098044E-10</v>
      </c>
      <c r="AB8" s="35">
        <f t="shared" si="3"/>
        <v>1.0001140410058043</v>
      </c>
      <c r="AD8">
        <v>1</v>
      </c>
      <c r="AE8">
        <v>1</v>
      </c>
      <c r="AF8" s="14">
        <v>6.8500000000000001E-12</v>
      </c>
      <c r="AG8" s="14">
        <v>5.8099999999999998E-11</v>
      </c>
      <c r="AH8" s="14">
        <v>9.2400000000000002E-12</v>
      </c>
      <c r="AI8" s="14">
        <v>5.7999999999999996E-16</v>
      </c>
      <c r="AJ8" s="14">
        <v>1.2400000000000001E-10</v>
      </c>
      <c r="AK8" s="14">
        <v>5.68E-11</v>
      </c>
      <c r="AL8" s="14">
        <v>5.93E-18</v>
      </c>
      <c r="AM8" s="14">
        <v>6.5500000000000003E-15</v>
      </c>
      <c r="AN8" s="14">
        <v>3.1900000000000002E-14</v>
      </c>
      <c r="AO8" s="14">
        <v>1.48E-21</v>
      </c>
      <c r="AP8" s="14">
        <v>4.31E-17</v>
      </c>
      <c r="AQ8" s="14">
        <v>1.19E-18</v>
      </c>
      <c r="AR8" s="14">
        <v>2.35E-19</v>
      </c>
      <c r="AS8" t="s">
        <v>84</v>
      </c>
      <c r="AT8" s="14">
        <v>1.43E-9</v>
      </c>
      <c r="AU8" s="14">
        <v>3.8600000000000001E-25</v>
      </c>
      <c r="AV8" s="14">
        <v>2.9900000000000003E-8</v>
      </c>
      <c r="AW8" s="14">
        <v>2.55E-10</v>
      </c>
    </row>
    <row r="9" spans="2:49">
      <c r="B9" s="2" t="s">
        <v>99</v>
      </c>
      <c r="C9" t="s">
        <v>94</v>
      </c>
      <c r="D9" t="s">
        <v>95</v>
      </c>
      <c r="E9" s="28">
        <v>4.65E-2</v>
      </c>
      <c r="F9" s="29">
        <v>7.4999999999999997E-3</v>
      </c>
      <c r="G9" s="39">
        <v>99.015783115828668</v>
      </c>
      <c r="H9" s="31">
        <v>4.9261583639715754E-10</v>
      </c>
      <c r="I9" s="30">
        <v>0</v>
      </c>
      <c r="J9" s="31">
        <f t="shared" si="1"/>
        <v>0</v>
      </c>
      <c r="K9" s="22" t="s">
        <v>48</v>
      </c>
      <c r="L9" s="22" t="s">
        <v>49</v>
      </c>
      <c r="M9" s="22">
        <v>7.84</v>
      </c>
      <c r="N9" s="22" t="s">
        <v>50</v>
      </c>
      <c r="O9" s="36">
        <f t="shared" si="2"/>
        <v>1.0486815415821502E-2</v>
      </c>
      <c r="P9" s="37">
        <f t="shared" si="0"/>
        <v>0.15111561866125761</v>
      </c>
      <c r="Q9" s="37">
        <f t="shared" si="0"/>
        <v>4.0770791075050716E-2</v>
      </c>
      <c r="R9" s="37">
        <f t="shared" si="0"/>
        <v>2.5557809330628807E-6</v>
      </c>
      <c r="S9" s="37">
        <f t="shared" si="0"/>
        <v>0.54766734279918872</v>
      </c>
      <c r="T9" s="37">
        <f t="shared" si="0"/>
        <v>0.25152129817444224</v>
      </c>
      <c r="U9" s="37">
        <f t="shared" si="0"/>
        <v>2.5963488843813391E-8</v>
      </c>
      <c r="V9" s="37">
        <f t="shared" si="0"/>
        <v>9.858012170385396E-6</v>
      </c>
      <c r="W9" s="37">
        <f t="shared" si="0"/>
        <v>8.2352941176470595E-5</v>
      </c>
      <c r="X9" s="37">
        <f t="shared" si="0"/>
        <v>6.5517241379310353E-12</v>
      </c>
      <c r="Y9" s="37">
        <f t="shared" si="0"/>
        <v>1.1196754563894525E-7</v>
      </c>
      <c r="Z9" s="37">
        <f t="shared" si="0"/>
        <v>1.0709939148073023E-9</v>
      </c>
      <c r="AA9" s="38">
        <f t="shared" si="0"/>
        <v>4.4624746450304262E-10</v>
      </c>
      <c r="AB9" s="35">
        <f t="shared" si="3"/>
        <v>1.0016567723148682</v>
      </c>
      <c r="AD9">
        <v>1</v>
      </c>
      <c r="AE9">
        <v>1</v>
      </c>
      <c r="AF9" s="14">
        <v>5.17E-12</v>
      </c>
      <c r="AG9" s="14">
        <v>7.4500000000000001E-11</v>
      </c>
      <c r="AH9" s="14">
        <v>2.01E-11</v>
      </c>
      <c r="AI9" s="14">
        <v>1.26E-15</v>
      </c>
      <c r="AJ9" s="14">
        <v>2.7E-10</v>
      </c>
      <c r="AK9" s="14">
        <v>1.2400000000000001E-10</v>
      </c>
      <c r="AL9" s="14">
        <v>1.28E-17</v>
      </c>
      <c r="AM9" s="14">
        <v>4.8600000000000001E-15</v>
      </c>
      <c r="AN9" s="14">
        <v>4.0599999999999999E-14</v>
      </c>
      <c r="AO9" s="14">
        <v>3.2300000000000002E-21</v>
      </c>
      <c r="AP9" s="14">
        <v>5.5200000000000002E-17</v>
      </c>
      <c r="AQ9" s="14">
        <v>5.28E-19</v>
      </c>
      <c r="AR9" s="14">
        <v>2.1999999999999998E-19</v>
      </c>
      <c r="AS9" t="s">
        <v>84</v>
      </c>
      <c r="AT9" s="14">
        <v>3.1099999999999998E-9</v>
      </c>
      <c r="AU9" s="14">
        <v>2.7899999999999999E-25</v>
      </c>
      <c r="AV9" s="14">
        <v>2.2600000000000001E-8</v>
      </c>
      <c r="AW9" s="14">
        <v>4.9299999999999995E-10</v>
      </c>
    </row>
    <row r="10" spans="2:49">
      <c r="B10" s="40" t="s">
        <v>100</v>
      </c>
      <c r="C10" s="9" t="s">
        <v>101</v>
      </c>
      <c r="D10" s="9" t="s">
        <v>102</v>
      </c>
      <c r="E10" s="15">
        <v>4.65E-2</v>
      </c>
      <c r="F10" s="13">
        <v>7.4999999999999997E-3</v>
      </c>
      <c r="G10" s="41">
        <v>4.8725344975442431</v>
      </c>
      <c r="H10" s="42">
        <v>2.4241465161911655E-11</v>
      </c>
      <c r="I10" s="41">
        <v>4.2133780307164583</v>
      </c>
      <c r="J10" s="31">
        <f t="shared" si="1"/>
        <v>1.6745240947873308E-7</v>
      </c>
      <c r="K10" s="43" t="s">
        <v>48</v>
      </c>
      <c r="L10" s="43" t="s">
        <v>49</v>
      </c>
      <c r="M10" s="41">
        <v>8.3800000000000008</v>
      </c>
      <c r="N10" s="43" t="s">
        <v>50</v>
      </c>
      <c r="O10" s="36">
        <f t="shared" si="2"/>
        <v>3.7148760330578511E-16</v>
      </c>
      <c r="P10" s="37">
        <f t="shared" si="0"/>
        <v>1.5413223140495866E-15</v>
      </c>
      <c r="Q10" s="37">
        <f t="shared" si="0"/>
        <v>1.2024793388429751E-16</v>
      </c>
      <c r="R10" s="37">
        <f t="shared" si="0"/>
        <v>7.5619834710743804E-21</v>
      </c>
      <c r="S10" s="37">
        <f t="shared" si="0"/>
        <v>1.6115702479338842E-15</v>
      </c>
      <c r="T10" s="37">
        <f t="shared" si="0"/>
        <v>7.3966942148760328E-16</v>
      </c>
      <c r="U10" s="37">
        <f t="shared" si="0"/>
        <v>7.7272727272727266E-23</v>
      </c>
      <c r="V10" s="37">
        <f t="shared" si="0"/>
        <v>3.5454545454545451E-19</v>
      </c>
      <c r="W10" s="37">
        <f t="shared" si="0"/>
        <v>8.4710743801652886E-19</v>
      </c>
      <c r="X10" s="37">
        <f t="shared" si="0"/>
        <v>1.933884297520661E-26</v>
      </c>
      <c r="Y10" s="37">
        <f t="shared" si="0"/>
        <v>1.1446280991735535E-21</v>
      </c>
      <c r="Z10" s="37">
        <f t="shared" si="0"/>
        <v>1.3140495867768593E-22</v>
      </c>
      <c r="AA10" s="38">
        <f t="shared" si="0"/>
        <v>1</v>
      </c>
      <c r="AB10" s="35">
        <f t="shared" si="3"/>
        <v>1.0000000000000044</v>
      </c>
      <c r="AD10">
        <v>1</v>
      </c>
      <c r="AE10">
        <v>1</v>
      </c>
      <c r="AF10" s="14">
        <v>8.9900000000000001E-27</v>
      </c>
      <c r="AG10" s="14">
        <v>3.7299999999999998E-26</v>
      </c>
      <c r="AH10" s="14">
        <v>2.9099999999999999E-27</v>
      </c>
      <c r="AI10" s="14">
        <v>1.83E-31</v>
      </c>
      <c r="AJ10" s="14">
        <v>3.8999999999999999E-26</v>
      </c>
      <c r="AK10" s="14">
        <v>1.7900000000000001E-26</v>
      </c>
      <c r="AL10" s="14">
        <v>1.87E-33</v>
      </c>
      <c r="AM10" s="14">
        <v>8.5800000000000002E-30</v>
      </c>
      <c r="AN10" s="14">
        <v>2.0499999999999999E-29</v>
      </c>
      <c r="AO10" s="14">
        <v>4.6799999999999999E-37</v>
      </c>
      <c r="AP10" s="14">
        <v>2.7699999999999998E-32</v>
      </c>
      <c r="AQ10" s="14">
        <v>3.1799999999999998E-33</v>
      </c>
      <c r="AR10" s="14">
        <v>2.4200000000000001E-11</v>
      </c>
      <c r="AS10" t="s">
        <v>84</v>
      </c>
      <c r="AT10" s="14">
        <v>4.4900000000000001E-25</v>
      </c>
      <c r="AU10" s="14">
        <v>4.2600000000000002E-70</v>
      </c>
      <c r="AV10" s="14">
        <v>3.9300000000000001E-23</v>
      </c>
      <c r="AW10" s="14">
        <v>2.4200000000000001E-11</v>
      </c>
    </row>
    <row r="11" spans="2:49">
      <c r="B11" s="2" t="s">
        <v>103</v>
      </c>
      <c r="C11" t="s">
        <v>101</v>
      </c>
      <c r="D11" t="s">
        <v>102</v>
      </c>
      <c r="E11" s="28">
        <v>4.65E-2</v>
      </c>
      <c r="F11" s="29">
        <v>7.4999999999999997E-3</v>
      </c>
      <c r="G11" s="30">
        <v>9.8894361043533294</v>
      </c>
      <c r="H11" s="31">
        <v>4.9201174648524025E-11</v>
      </c>
      <c r="I11" s="30">
        <v>8.9079095709962601</v>
      </c>
      <c r="J11" s="31">
        <f t="shared" si="1"/>
        <v>3.5402731732294752E-7</v>
      </c>
      <c r="K11" s="22" t="s">
        <v>48</v>
      </c>
      <c r="L11" s="22" t="s">
        <v>49</v>
      </c>
      <c r="M11" s="30">
        <v>8.2799999999999994</v>
      </c>
      <c r="N11" s="22" t="s">
        <v>50</v>
      </c>
      <c r="O11" s="36">
        <f t="shared" si="2"/>
        <v>7.540650406504064E-17</v>
      </c>
      <c r="P11" s="37">
        <f t="shared" si="0"/>
        <v>3.9430894308943089E-16</v>
      </c>
      <c r="Q11" s="37">
        <f t="shared" si="0"/>
        <v>3.8617886178861785E-17</v>
      </c>
      <c r="R11" s="37">
        <f t="shared" si="0"/>
        <v>2.4186991869918698E-21</v>
      </c>
      <c r="S11" s="37">
        <f t="shared" si="0"/>
        <v>5.1829268292682926E-16</v>
      </c>
      <c r="T11" s="37">
        <f t="shared" si="0"/>
        <v>2.3780487804878045E-16</v>
      </c>
      <c r="U11" s="37">
        <f t="shared" si="0"/>
        <v>2.4796747967479673E-23</v>
      </c>
      <c r="V11" s="37">
        <f t="shared" si="0"/>
        <v>7.2154471544715447E-20</v>
      </c>
      <c r="W11" s="37">
        <f t="shared" si="0"/>
        <v>2.1747967479674794E-19</v>
      </c>
      <c r="X11" s="37">
        <f t="shared" si="0"/>
        <v>6.2195121951219506E-27</v>
      </c>
      <c r="Y11" s="37">
        <f t="shared" si="0"/>
        <v>2.9268292682926831E-22</v>
      </c>
      <c r="Z11" s="37">
        <f t="shared" si="0"/>
        <v>2.1138211382113821E-23</v>
      </c>
      <c r="AA11" s="38">
        <f t="shared" si="0"/>
        <v>1</v>
      </c>
      <c r="AB11" s="35">
        <f t="shared" si="3"/>
        <v>1.0000000000000013</v>
      </c>
      <c r="AD11">
        <v>1</v>
      </c>
      <c r="AE11">
        <v>1</v>
      </c>
      <c r="AF11" s="14">
        <v>3.7099999999999998E-27</v>
      </c>
      <c r="AG11" s="14">
        <v>1.94E-26</v>
      </c>
      <c r="AH11" s="14">
        <v>1.9E-27</v>
      </c>
      <c r="AI11" s="14">
        <v>1.19E-31</v>
      </c>
      <c r="AJ11" s="14">
        <v>2.55E-26</v>
      </c>
      <c r="AK11" s="14">
        <v>1.17E-26</v>
      </c>
      <c r="AL11" s="14">
        <v>1.22E-33</v>
      </c>
      <c r="AM11" s="14">
        <v>3.5500000000000003E-30</v>
      </c>
      <c r="AN11" s="14">
        <v>1.0699999999999999E-29</v>
      </c>
      <c r="AO11" s="14">
        <v>3.06E-37</v>
      </c>
      <c r="AP11" s="14">
        <v>1.4400000000000001E-32</v>
      </c>
      <c r="AQ11" s="14">
        <v>1.04E-33</v>
      </c>
      <c r="AR11" s="14">
        <v>4.9200000000000002E-11</v>
      </c>
      <c r="AS11" t="s">
        <v>84</v>
      </c>
      <c r="AT11" s="14">
        <v>2.9399999999999999E-25</v>
      </c>
      <c r="AU11" s="14">
        <v>3.7699999999999999E-71</v>
      </c>
      <c r="AV11" s="14">
        <v>1.62E-23</v>
      </c>
      <c r="AW11" s="14">
        <v>4.9200000000000002E-11</v>
      </c>
    </row>
    <row r="12" spans="2:49">
      <c r="B12" s="2" t="s">
        <v>104</v>
      </c>
      <c r="C12" t="s">
        <v>101</v>
      </c>
      <c r="D12" t="s">
        <v>102</v>
      </c>
      <c r="E12" s="28">
        <v>4.65E-2</v>
      </c>
      <c r="F12" s="29">
        <v>7.4999999999999997E-3</v>
      </c>
      <c r="G12" s="30">
        <v>25.513848917192256</v>
      </c>
      <c r="H12" s="31">
        <v>1.2693457172732466E-10</v>
      </c>
      <c r="I12" s="30">
        <v>25.739391341620241</v>
      </c>
      <c r="J12" s="31">
        <f t="shared" si="1"/>
        <v>1.0229614022878076E-6</v>
      </c>
      <c r="K12" s="22" t="s">
        <v>48</v>
      </c>
      <c r="L12" s="22" t="s">
        <v>49</v>
      </c>
      <c r="M12" s="30">
        <v>8.1999999999999993</v>
      </c>
      <c r="N12" s="22" t="s">
        <v>50</v>
      </c>
      <c r="O12" s="36">
        <f t="shared" si="2"/>
        <v>8.5039370078740154E-18</v>
      </c>
      <c r="P12" s="37">
        <f t="shared" si="0"/>
        <v>5.3622047244094488E-17</v>
      </c>
      <c r="Q12" s="37">
        <f t="shared" si="0"/>
        <v>6.3228346456692915E-18</v>
      </c>
      <c r="R12" s="37">
        <f t="shared" si="0"/>
        <v>3.968503937007874E-22</v>
      </c>
      <c r="S12" s="37">
        <f t="shared" si="0"/>
        <v>8.5039370078740151E-17</v>
      </c>
      <c r="T12" s="37">
        <f t="shared" si="0"/>
        <v>3.8818897637795274E-17</v>
      </c>
      <c r="U12" s="37">
        <f t="shared" si="0"/>
        <v>4.0629921259842518E-24</v>
      </c>
      <c r="V12" s="37">
        <f t="shared" si="0"/>
        <v>8.1889763779527563E-21</v>
      </c>
      <c r="W12" s="37">
        <f t="shared" si="0"/>
        <v>2.9527559055118112E-20</v>
      </c>
      <c r="X12" s="37">
        <f t="shared" si="0"/>
        <v>1.0157480314960629E-27</v>
      </c>
      <c r="Y12" s="37">
        <f t="shared" si="0"/>
        <v>3.9842519685039369E-23</v>
      </c>
      <c r="Z12" s="37">
        <f t="shared" si="0"/>
        <v>1.9921259842519684E-24</v>
      </c>
      <c r="AA12" s="38">
        <f t="shared" si="0"/>
        <v>1</v>
      </c>
      <c r="AB12" s="35">
        <f t="shared" si="3"/>
        <v>1.0000000000000002</v>
      </c>
      <c r="AD12">
        <v>1</v>
      </c>
      <c r="AE12">
        <v>1</v>
      </c>
      <c r="AF12" s="14">
        <v>1.08E-27</v>
      </c>
      <c r="AG12" s="14">
        <v>6.8099999999999997E-27</v>
      </c>
      <c r="AH12" s="14">
        <v>8.0299999999999998E-28</v>
      </c>
      <c r="AI12" s="14">
        <v>5.0399999999999998E-32</v>
      </c>
      <c r="AJ12" s="14">
        <v>1.08E-26</v>
      </c>
      <c r="AK12" s="14">
        <v>4.9299999999999998E-27</v>
      </c>
      <c r="AL12" s="14">
        <v>5.1599999999999998E-34</v>
      </c>
      <c r="AM12" s="14">
        <v>1.04E-30</v>
      </c>
      <c r="AN12" s="14">
        <v>3.7500000000000003E-30</v>
      </c>
      <c r="AO12" s="14">
        <v>1.2899999999999999E-37</v>
      </c>
      <c r="AP12" s="14">
        <v>5.0600000000000002E-33</v>
      </c>
      <c r="AQ12" s="14">
        <v>2.53E-34</v>
      </c>
      <c r="AR12" s="14">
        <v>1.27E-10</v>
      </c>
      <c r="AS12" t="s">
        <v>84</v>
      </c>
      <c r="AT12" s="14">
        <v>1.2399999999999999E-25</v>
      </c>
      <c r="AU12" s="14">
        <v>1.1299999999999999E-72</v>
      </c>
      <c r="AV12" s="14">
        <v>4.7300000000000002E-24</v>
      </c>
      <c r="AW12" s="14">
        <v>1.27E-10</v>
      </c>
    </row>
    <row r="13" spans="2:49">
      <c r="B13" s="2" t="s">
        <v>105</v>
      </c>
      <c r="C13" t="s">
        <v>101</v>
      </c>
      <c r="D13" t="s">
        <v>102</v>
      </c>
      <c r="E13" s="28">
        <v>4.65E-2</v>
      </c>
      <c r="F13" s="29">
        <v>7.4999999999999997E-3</v>
      </c>
      <c r="G13" s="30">
        <v>48.719647659508126</v>
      </c>
      <c r="H13" s="31">
        <v>2.4238630676372201E-10</v>
      </c>
      <c r="I13" s="30">
        <v>49.150329344818189</v>
      </c>
      <c r="J13" s="31">
        <f t="shared" si="1"/>
        <v>1.9533830136916455E-6</v>
      </c>
      <c r="K13" s="22" t="s">
        <v>48</v>
      </c>
      <c r="L13" s="22" t="s">
        <v>49</v>
      </c>
      <c r="M13" s="30">
        <v>8.0500000000000007</v>
      </c>
      <c r="N13" s="22" t="s">
        <v>50</v>
      </c>
      <c r="O13" s="36">
        <f t="shared" si="2"/>
        <v>2.1239669421487603E-18</v>
      </c>
      <c r="P13" s="37">
        <f t="shared" si="0"/>
        <v>1.8884297520661156E-17</v>
      </c>
      <c r="Q13" s="37">
        <f t="shared" si="0"/>
        <v>3.1404958677685951E-18</v>
      </c>
      <c r="R13" s="37">
        <f t="shared" si="0"/>
        <v>1.9710743801652895E-22</v>
      </c>
      <c r="S13" s="37">
        <f t="shared" si="0"/>
        <v>4.2148760330578516E-17</v>
      </c>
      <c r="T13" s="37">
        <f t="shared" si="0"/>
        <v>1.9338842975206613E-17</v>
      </c>
      <c r="U13" s="37">
        <f t="shared" si="0"/>
        <v>2.0165289256198349E-24</v>
      </c>
      <c r="V13" s="37">
        <f t="shared" si="0"/>
        <v>2.0289256198347106E-21</v>
      </c>
      <c r="W13" s="37">
        <f t="shared" si="0"/>
        <v>1.0371900826446282E-20</v>
      </c>
      <c r="X13" s="37">
        <f t="shared" si="0"/>
        <v>5.0413223140495871E-28</v>
      </c>
      <c r="Y13" s="37">
        <f t="shared" si="0"/>
        <v>1.400826446280992E-23</v>
      </c>
      <c r="Z13" s="37">
        <f t="shared" si="0"/>
        <v>3.5206611570247931E-25</v>
      </c>
      <c r="AA13" s="38">
        <f t="shared" si="0"/>
        <v>1</v>
      </c>
      <c r="AB13" s="35">
        <f t="shared" si="3"/>
        <v>1</v>
      </c>
      <c r="AD13">
        <v>1</v>
      </c>
      <c r="AE13">
        <v>1</v>
      </c>
      <c r="AF13" s="14">
        <v>5.1399999999999999E-28</v>
      </c>
      <c r="AG13" s="14">
        <v>4.5699999999999998E-27</v>
      </c>
      <c r="AH13" s="14">
        <v>7.6000000000000002E-28</v>
      </c>
      <c r="AI13" s="14">
        <v>4.7700000000000002E-32</v>
      </c>
      <c r="AJ13" s="14">
        <v>1.02E-26</v>
      </c>
      <c r="AK13" s="14">
        <v>4.6799999999999998E-27</v>
      </c>
      <c r="AL13" s="14">
        <v>4.88E-34</v>
      </c>
      <c r="AM13" s="14">
        <v>4.9099999999999996E-31</v>
      </c>
      <c r="AN13" s="14">
        <v>2.5100000000000001E-30</v>
      </c>
      <c r="AO13" s="14">
        <v>1.2199999999999999E-37</v>
      </c>
      <c r="AP13" s="14">
        <v>3.3900000000000001E-33</v>
      </c>
      <c r="AQ13" s="14">
        <v>8.5199999999999995E-35</v>
      </c>
      <c r="AR13" s="14">
        <v>2.4199999999999999E-10</v>
      </c>
      <c r="AS13" t="s">
        <v>84</v>
      </c>
      <c r="AT13" s="14">
        <v>1.1800000000000001E-25</v>
      </c>
      <c r="AU13" s="14">
        <v>1.71E-73</v>
      </c>
      <c r="AV13" s="14">
        <v>2.2499999999999999E-24</v>
      </c>
      <c r="AW13" s="14">
        <v>2.4199999999999999E-10</v>
      </c>
    </row>
    <row r="14" spans="2:49">
      <c r="B14" s="2" t="s">
        <v>106</v>
      </c>
      <c r="C14" t="s">
        <v>101</v>
      </c>
      <c r="D14" t="s">
        <v>102</v>
      </c>
      <c r="E14" s="28">
        <v>4.65E-2</v>
      </c>
      <c r="F14" s="29">
        <v>7.4999999999999997E-3</v>
      </c>
      <c r="G14" s="30">
        <v>95.809301166957283</v>
      </c>
      <c r="H14" s="31">
        <v>4.7666318988535962E-10</v>
      </c>
      <c r="I14" s="30">
        <v>86.300228026136764</v>
      </c>
      <c r="J14" s="31">
        <f t="shared" si="1"/>
        <v>3.4298325515034207E-6</v>
      </c>
      <c r="K14" s="22" t="s">
        <v>48</v>
      </c>
      <c r="L14" s="22" t="s">
        <v>49</v>
      </c>
      <c r="M14" s="30">
        <v>7.92</v>
      </c>
      <c r="N14" s="22" t="s">
        <v>50</v>
      </c>
      <c r="O14" s="36">
        <f t="shared" si="2"/>
        <v>6.4570230607966456E-19</v>
      </c>
      <c r="P14" s="37">
        <f t="shared" si="0"/>
        <v>7.7358490566037737E-18</v>
      </c>
      <c r="Q14" s="37">
        <f t="shared" si="0"/>
        <v>1.7379454926624738E-18</v>
      </c>
      <c r="R14" s="37">
        <f t="shared" si="0"/>
        <v>1.0901467505241089E-22</v>
      </c>
      <c r="S14" s="37">
        <f t="shared" si="0"/>
        <v>2.3270440251572326E-17</v>
      </c>
      <c r="T14" s="37">
        <f t="shared" si="0"/>
        <v>1.0691823899371069E-17</v>
      </c>
      <c r="U14" s="37">
        <f t="shared" si="0"/>
        <v>1.111111111111111E-24</v>
      </c>
      <c r="V14" s="37">
        <f t="shared" si="0"/>
        <v>6.1215932914046128E-22</v>
      </c>
      <c r="W14" s="37">
        <f t="shared" si="0"/>
        <v>4.2348008385744235E-21</v>
      </c>
      <c r="X14" s="37">
        <f t="shared" si="0"/>
        <v>2.7882599580712789E-28</v>
      </c>
      <c r="Y14" s="37">
        <f t="shared" si="0"/>
        <v>5.7442348008385747E-24</v>
      </c>
      <c r="Z14" s="37">
        <f t="shared" si="0"/>
        <v>7.9245283018867931E-26</v>
      </c>
      <c r="AA14" s="38">
        <f t="shared" si="0"/>
        <v>1</v>
      </c>
      <c r="AB14" s="35">
        <f t="shared" si="3"/>
        <v>1</v>
      </c>
      <c r="AD14">
        <v>1</v>
      </c>
      <c r="AE14">
        <v>1</v>
      </c>
      <c r="AF14" s="14">
        <v>3.08E-28</v>
      </c>
      <c r="AG14" s="14">
        <v>3.69E-27</v>
      </c>
      <c r="AH14" s="14">
        <v>8.2900000000000006E-28</v>
      </c>
      <c r="AI14" s="14">
        <v>5.1999999999999995E-32</v>
      </c>
      <c r="AJ14" s="14">
        <v>1.11E-26</v>
      </c>
      <c r="AK14" s="14">
        <v>5.0999999999999999E-27</v>
      </c>
      <c r="AL14" s="14">
        <v>5.2999999999999997E-34</v>
      </c>
      <c r="AM14" s="14">
        <v>2.9200000000000002E-31</v>
      </c>
      <c r="AN14" s="14">
        <v>2.02E-30</v>
      </c>
      <c r="AO14" s="14">
        <v>1.3300000000000001E-37</v>
      </c>
      <c r="AP14" s="14">
        <v>2.74E-33</v>
      </c>
      <c r="AQ14" s="14">
        <v>3.7800000000000002E-35</v>
      </c>
      <c r="AR14" s="14">
        <v>4.7700000000000001E-10</v>
      </c>
      <c r="AS14" t="s">
        <v>84</v>
      </c>
      <c r="AT14" s="14">
        <v>1.28E-25</v>
      </c>
      <c r="AU14" s="14">
        <v>4.9400000000000002E-74</v>
      </c>
      <c r="AV14" s="14">
        <v>1.35E-24</v>
      </c>
      <c r="AW14" s="14">
        <v>4.7700000000000001E-10</v>
      </c>
    </row>
    <row r="15" spans="2:49">
      <c r="B15" s="2" t="s">
        <v>107</v>
      </c>
      <c r="C15" t="s">
        <v>101</v>
      </c>
      <c r="D15" s="3" t="s">
        <v>108</v>
      </c>
      <c r="E15" s="28">
        <v>4.65E-2</v>
      </c>
      <c r="F15" s="29">
        <v>7.4999999999999997E-3</v>
      </c>
      <c r="G15" s="30">
        <v>5.0718169276961786</v>
      </c>
      <c r="H15" s="31">
        <v>2.5232920038289446E-11</v>
      </c>
      <c r="I15" s="30">
        <v>4.3857015337174401</v>
      </c>
      <c r="J15" s="31">
        <f t="shared" si="1"/>
        <v>1.7430106762831363E-7</v>
      </c>
      <c r="K15" s="22" t="s">
        <v>48</v>
      </c>
      <c r="L15" s="22" t="s">
        <v>49</v>
      </c>
      <c r="M15" s="30">
        <v>8.3800000000000008</v>
      </c>
      <c r="N15" s="22" t="s">
        <v>50</v>
      </c>
      <c r="O15" s="36">
        <f t="shared" si="2"/>
        <v>3.4246031746031743E-16</v>
      </c>
      <c r="P15" s="37">
        <f t="shared" si="0"/>
        <v>1.4206349206349207E-15</v>
      </c>
      <c r="Q15" s="37">
        <f t="shared" si="0"/>
        <v>1.1071428571428571E-16</v>
      </c>
      <c r="R15" s="37">
        <f t="shared" si="0"/>
        <v>6.9444444444444441E-21</v>
      </c>
      <c r="S15" s="37">
        <f t="shared" si="0"/>
        <v>1.4841269841269839E-15</v>
      </c>
      <c r="T15" s="37">
        <f t="shared" si="0"/>
        <v>6.7857142857142855E-16</v>
      </c>
      <c r="U15" s="37">
        <f t="shared" si="0"/>
        <v>7.1031746031746026E-23</v>
      </c>
      <c r="V15" s="37">
        <f t="shared" si="0"/>
        <v>3.2658730158730157E-19</v>
      </c>
      <c r="W15" s="37">
        <f t="shared" si="0"/>
        <v>7.8174603174603169E-19</v>
      </c>
      <c r="X15" s="37">
        <f t="shared" si="0"/>
        <v>1.7817460317460319E-26</v>
      </c>
      <c r="Y15" s="37">
        <f t="shared" si="0"/>
        <v>1.0555555555555555E-21</v>
      </c>
      <c r="Z15" s="37">
        <f t="shared" si="0"/>
        <v>1.2103174603174603E-22</v>
      </c>
      <c r="AA15" s="38">
        <f t="shared" si="0"/>
        <v>1</v>
      </c>
      <c r="AB15" s="35">
        <f t="shared" si="3"/>
        <v>1.000000000000004</v>
      </c>
      <c r="AD15">
        <v>1</v>
      </c>
      <c r="AE15">
        <v>1</v>
      </c>
      <c r="AF15" s="14">
        <v>8.6299999999999994E-27</v>
      </c>
      <c r="AG15" s="14">
        <v>3.5800000000000002E-26</v>
      </c>
      <c r="AH15" s="14">
        <v>2.7900000000000001E-27</v>
      </c>
      <c r="AI15" s="14">
        <v>1.7499999999999999E-31</v>
      </c>
      <c r="AJ15" s="14">
        <v>3.7399999999999997E-26</v>
      </c>
      <c r="AK15" s="14">
        <v>1.71E-26</v>
      </c>
      <c r="AL15" s="14">
        <v>1.7899999999999998E-33</v>
      </c>
      <c r="AM15" s="14">
        <v>8.2300000000000001E-30</v>
      </c>
      <c r="AN15" s="14">
        <v>1.9699999999999999E-29</v>
      </c>
      <c r="AO15" s="14">
        <v>4.4900000000000002E-37</v>
      </c>
      <c r="AP15" s="14">
        <v>2.6599999999999999E-32</v>
      </c>
      <c r="AQ15" s="14">
        <v>3.0500000000000001E-33</v>
      </c>
      <c r="AR15" s="14">
        <v>2.5200000000000001E-11</v>
      </c>
      <c r="AS15" t="s">
        <v>84</v>
      </c>
      <c r="AT15" s="14">
        <v>4.3099999999999997E-25</v>
      </c>
      <c r="AU15" s="14">
        <v>3.76E-70</v>
      </c>
      <c r="AV15" s="14">
        <v>3.77E-23</v>
      </c>
      <c r="AW15" s="14">
        <v>2.5200000000000001E-11</v>
      </c>
    </row>
    <row r="16" spans="2:49">
      <c r="B16" s="2" t="s">
        <v>109</v>
      </c>
      <c r="C16" t="s">
        <v>101</v>
      </c>
      <c r="D16" s="3" t="s">
        <v>108</v>
      </c>
      <c r="E16" s="28">
        <v>4.65E-2</v>
      </c>
      <c r="F16" s="29">
        <v>7.4999999999999997E-3</v>
      </c>
      <c r="G16" s="30">
        <v>9.7110006215040396</v>
      </c>
      <c r="H16" s="31">
        <v>4.8313435927880796E-11</v>
      </c>
      <c r="I16" s="30">
        <v>8.747183809819763</v>
      </c>
      <c r="J16" s="31">
        <f t="shared" si="1"/>
        <v>3.4763958857463684E-7</v>
      </c>
      <c r="K16" s="22" t="s">
        <v>48</v>
      </c>
      <c r="L16" s="22" t="s">
        <v>49</v>
      </c>
      <c r="M16" s="30">
        <v>8.26</v>
      </c>
      <c r="N16" s="22" t="s">
        <v>50</v>
      </c>
      <c r="O16" s="36">
        <f t="shared" si="2"/>
        <v>7.6811594202898549E-17</v>
      </c>
      <c r="P16" s="37">
        <f t="shared" si="0"/>
        <v>4.2028985507246378E-16</v>
      </c>
      <c r="Q16" s="37">
        <f t="shared" si="0"/>
        <v>4.3064182194616982E-17</v>
      </c>
      <c r="R16" s="37">
        <f t="shared" si="0"/>
        <v>2.7122153209109733E-21</v>
      </c>
      <c r="S16" s="37">
        <f t="shared" si="0"/>
        <v>5.7763975155279509E-16</v>
      </c>
      <c r="T16" s="37">
        <f t="shared" si="0"/>
        <v>2.6501035196687373E-16</v>
      </c>
      <c r="U16" s="37">
        <f t="shared" si="0"/>
        <v>2.7743271221532092E-23</v>
      </c>
      <c r="V16" s="37">
        <f t="shared" si="0"/>
        <v>7.3498964803312636E-20</v>
      </c>
      <c r="W16" s="37">
        <f t="shared" si="0"/>
        <v>2.3188405797101451E-19</v>
      </c>
      <c r="X16" s="37">
        <f t="shared" si="0"/>
        <v>6.9358178053830231E-27</v>
      </c>
      <c r="Y16" s="37">
        <f t="shared" si="0"/>
        <v>3.1262939958592137E-22</v>
      </c>
      <c r="Z16" s="37">
        <f t="shared" si="0"/>
        <v>2.0600414078674951E-23</v>
      </c>
      <c r="AA16" s="38">
        <f t="shared" si="0"/>
        <v>1</v>
      </c>
      <c r="AB16" s="35">
        <f t="shared" si="3"/>
        <v>1.0000000000000013</v>
      </c>
      <c r="AD16">
        <v>1</v>
      </c>
      <c r="AE16">
        <v>1</v>
      </c>
      <c r="AF16" s="14">
        <v>3.7099999999999998E-27</v>
      </c>
      <c r="AG16" s="14">
        <v>2.03E-26</v>
      </c>
      <c r="AH16" s="14">
        <v>2.08E-27</v>
      </c>
      <c r="AI16" s="14">
        <v>1.31E-31</v>
      </c>
      <c r="AJ16" s="14">
        <v>2.7900000000000001E-26</v>
      </c>
      <c r="AK16" s="14">
        <v>1.28E-26</v>
      </c>
      <c r="AL16" s="14">
        <v>1.3400000000000001E-33</v>
      </c>
      <c r="AM16" s="14">
        <v>3.5500000000000003E-30</v>
      </c>
      <c r="AN16" s="14">
        <v>1.12E-29</v>
      </c>
      <c r="AO16" s="14">
        <v>3.35E-37</v>
      </c>
      <c r="AP16" s="14">
        <v>1.5100000000000001E-32</v>
      </c>
      <c r="AQ16" s="14">
        <v>9.9500000000000007E-34</v>
      </c>
      <c r="AR16" s="14">
        <v>4.8299999999999997E-11</v>
      </c>
      <c r="AS16" t="s">
        <v>84</v>
      </c>
      <c r="AT16" s="14">
        <v>3.2200000000000001E-25</v>
      </c>
      <c r="AU16" s="14">
        <v>3.9399999999999997E-71</v>
      </c>
      <c r="AV16" s="14">
        <v>1.62E-23</v>
      </c>
      <c r="AW16" s="14">
        <v>4.8299999999999997E-11</v>
      </c>
    </row>
    <row r="17" spans="2:49">
      <c r="B17" s="2" t="s">
        <v>110</v>
      </c>
      <c r="C17" t="s">
        <v>101</v>
      </c>
      <c r="D17" s="3" t="s">
        <v>108</v>
      </c>
      <c r="E17" s="28">
        <v>4.65E-2</v>
      </c>
      <c r="F17" s="29">
        <v>7.4999999999999997E-3</v>
      </c>
      <c r="G17" s="30">
        <v>24.231380607141475</v>
      </c>
      <c r="H17" s="31">
        <v>1.2055413237383817E-10</v>
      </c>
      <c r="I17" s="30">
        <v>24.44558601170861</v>
      </c>
      <c r="J17" s="31">
        <f t="shared" si="1"/>
        <v>9.7154165824616266E-7</v>
      </c>
      <c r="K17" s="22" t="s">
        <v>48</v>
      </c>
      <c r="L17" s="22" t="s">
        <v>49</v>
      </c>
      <c r="M17" s="30">
        <v>8.2100000000000009</v>
      </c>
      <c r="N17" s="22" t="s">
        <v>50</v>
      </c>
      <c r="O17" s="36">
        <f t="shared" si="2"/>
        <v>9.5041322314049586E-18</v>
      </c>
      <c r="P17" s="37">
        <f t="shared" si="0"/>
        <v>5.8181818181818184E-17</v>
      </c>
      <c r="Q17" s="37">
        <f t="shared" si="0"/>
        <v>6.6942148760330577E-18</v>
      </c>
      <c r="R17" s="37">
        <f t="shared" si="0"/>
        <v>4.1983471074380167E-22</v>
      </c>
      <c r="S17" s="37">
        <f t="shared" si="0"/>
        <v>9.0082644628099187E-17</v>
      </c>
      <c r="T17" s="37">
        <f t="shared" si="0"/>
        <v>4.1157024793388429E-17</v>
      </c>
      <c r="U17" s="37">
        <f t="shared" si="0"/>
        <v>4.3057851239669421E-24</v>
      </c>
      <c r="V17" s="37">
        <f t="shared" si="0"/>
        <v>9.0909090909090905E-21</v>
      </c>
      <c r="W17" s="37">
        <f t="shared" si="0"/>
        <v>3.198347107438017E-20</v>
      </c>
      <c r="X17" s="37">
        <f t="shared" si="0"/>
        <v>1.0743801652892561E-27</v>
      </c>
      <c r="Y17" s="37">
        <f t="shared" si="0"/>
        <v>4.3140495867768593E-23</v>
      </c>
      <c r="Z17" s="37">
        <f t="shared" si="0"/>
        <v>2.2644628099173554E-24</v>
      </c>
      <c r="AA17" s="38">
        <f t="shared" si="0"/>
        <v>1</v>
      </c>
      <c r="AB17" s="35">
        <f t="shared" si="3"/>
        <v>1.0000000000000002</v>
      </c>
      <c r="AD17">
        <v>1</v>
      </c>
      <c r="AE17">
        <v>1</v>
      </c>
      <c r="AF17" s="14">
        <v>1.15E-27</v>
      </c>
      <c r="AG17" s="14">
        <v>7.0399999999999999E-27</v>
      </c>
      <c r="AH17" s="14">
        <v>8.0999999999999997E-28</v>
      </c>
      <c r="AI17" s="14">
        <v>5.0800000000000003E-32</v>
      </c>
      <c r="AJ17" s="14">
        <v>1.0900000000000001E-26</v>
      </c>
      <c r="AK17" s="14">
        <v>4.9799999999999997E-27</v>
      </c>
      <c r="AL17" s="14">
        <v>5.2099999999999997E-34</v>
      </c>
      <c r="AM17" s="14">
        <v>1.0999999999999999E-30</v>
      </c>
      <c r="AN17" s="14">
        <v>3.8700000000000002E-30</v>
      </c>
      <c r="AO17" s="14">
        <v>1.2999999999999999E-37</v>
      </c>
      <c r="AP17" s="14">
        <v>5.2199999999999998E-33</v>
      </c>
      <c r="AQ17" s="14">
        <v>2.7399999999999998E-34</v>
      </c>
      <c r="AR17" s="14">
        <v>1.21E-10</v>
      </c>
      <c r="AS17" t="s">
        <v>84</v>
      </c>
      <c r="AT17" s="14">
        <v>1.2499999999999999E-25</v>
      </c>
      <c r="AU17" s="14">
        <v>1.3E-72</v>
      </c>
      <c r="AV17" s="14">
        <v>4.9999999999999998E-24</v>
      </c>
      <c r="AW17" s="14">
        <v>1.21E-10</v>
      </c>
    </row>
    <row r="18" spans="2:49">
      <c r="B18" s="2" t="s">
        <v>111</v>
      </c>
      <c r="C18" t="s">
        <v>101</v>
      </c>
      <c r="D18" s="3" t="s">
        <v>108</v>
      </c>
      <c r="E18" s="28">
        <v>4.65E-2</v>
      </c>
      <c r="F18" s="29">
        <v>7.4999999999999997E-3</v>
      </c>
      <c r="G18" s="30">
        <v>49.713649379573653</v>
      </c>
      <c r="H18" s="31">
        <v>2.4733158895310276E-10</v>
      </c>
      <c r="I18" s="30">
        <v>50.153118040089105</v>
      </c>
      <c r="J18" s="31">
        <f t="shared" si="1"/>
        <v>1.9932368748920836E-6</v>
      </c>
      <c r="K18" s="22" t="s">
        <v>48</v>
      </c>
      <c r="L18" s="22" t="s">
        <v>49</v>
      </c>
      <c r="M18" s="30">
        <v>8.0399999999999991</v>
      </c>
      <c r="N18" s="22" t="s">
        <v>50</v>
      </c>
      <c r="O18" s="36">
        <f t="shared" si="2"/>
        <v>2.02834008097166E-18</v>
      </c>
      <c r="P18" s="37">
        <f t="shared" si="0"/>
        <v>1.8461538461538465E-17</v>
      </c>
      <c r="Q18" s="37">
        <f t="shared" si="0"/>
        <v>3.1417004048583002E-18</v>
      </c>
      <c r="R18" s="37">
        <f t="shared" si="0"/>
        <v>1.9716599190283403E-22</v>
      </c>
      <c r="S18" s="37">
        <f t="shared" si="0"/>
        <v>4.2105263157894746E-17</v>
      </c>
      <c r="T18" s="37">
        <f t="shared" si="0"/>
        <v>1.9311740890688261E-17</v>
      </c>
      <c r="U18" s="37">
        <f t="shared" si="0"/>
        <v>2.016194331983806E-24</v>
      </c>
      <c r="V18" s="37">
        <f t="shared" si="0"/>
        <v>1.9392712550607288E-21</v>
      </c>
      <c r="W18" s="37">
        <f t="shared" si="0"/>
        <v>1.0121457489878544E-20</v>
      </c>
      <c r="X18" s="37">
        <f t="shared" si="0"/>
        <v>5.0607287449392713E-28</v>
      </c>
      <c r="Y18" s="37">
        <f t="shared" si="0"/>
        <v>1.3684210526315793E-23</v>
      </c>
      <c r="Z18" s="37">
        <f t="shared" si="0"/>
        <v>3.2834008097165998E-25</v>
      </c>
      <c r="AA18" s="38">
        <f t="shared" si="0"/>
        <v>1</v>
      </c>
      <c r="AB18" s="35">
        <f t="shared" si="3"/>
        <v>1</v>
      </c>
      <c r="AD18">
        <v>1</v>
      </c>
      <c r="AE18">
        <v>1</v>
      </c>
      <c r="AF18" s="14">
        <v>5.0099999999999999E-28</v>
      </c>
      <c r="AG18" s="14">
        <v>4.5600000000000003E-27</v>
      </c>
      <c r="AH18" s="14">
        <v>7.7600000000000002E-28</v>
      </c>
      <c r="AI18" s="14">
        <v>4.8700000000000003E-32</v>
      </c>
      <c r="AJ18" s="14">
        <v>1.0400000000000001E-26</v>
      </c>
      <c r="AK18" s="14">
        <v>4.77E-27</v>
      </c>
      <c r="AL18" s="14">
        <v>4.9799999999999998E-34</v>
      </c>
      <c r="AM18" s="14">
        <v>4.7899999999999998E-31</v>
      </c>
      <c r="AN18" s="14">
        <v>2.4999999999999999E-30</v>
      </c>
      <c r="AO18" s="14">
        <v>1.2499999999999999E-37</v>
      </c>
      <c r="AP18" s="14">
        <v>3.3800000000000001E-33</v>
      </c>
      <c r="AQ18" s="14">
        <v>8.1100000000000005E-35</v>
      </c>
      <c r="AR18" s="14">
        <v>2.4699999999999997E-10</v>
      </c>
      <c r="AS18" t="s">
        <v>84</v>
      </c>
      <c r="AT18" s="14">
        <v>1.2E-25</v>
      </c>
      <c r="AU18" s="14">
        <v>1.62E-73</v>
      </c>
      <c r="AV18" s="14">
        <v>2.19E-24</v>
      </c>
      <c r="AW18" s="14">
        <v>2.4699999999999997E-10</v>
      </c>
    </row>
    <row r="19" spans="2:49">
      <c r="B19" s="2" t="s">
        <v>112</v>
      </c>
      <c r="C19" t="s">
        <v>101</v>
      </c>
      <c r="D19" s="3" t="s">
        <v>108</v>
      </c>
      <c r="E19" s="28">
        <v>4.65E-2</v>
      </c>
      <c r="F19" s="29">
        <v>7.4999999999999997E-3</v>
      </c>
      <c r="G19" s="30">
        <v>97.879920913023895</v>
      </c>
      <c r="H19" s="31">
        <v>4.8696478066181039E-10</v>
      </c>
      <c r="I19" s="30">
        <v>88.165338762406293</v>
      </c>
      <c r="J19" s="31">
        <f t="shared" si="1"/>
        <v>3.5039577034494656E-6</v>
      </c>
      <c r="K19" s="22" t="s">
        <v>48</v>
      </c>
      <c r="L19" s="22" t="s">
        <v>49</v>
      </c>
      <c r="M19" s="30">
        <v>7.93</v>
      </c>
      <c r="N19" s="22" t="s">
        <v>50</v>
      </c>
      <c r="O19" s="36">
        <f t="shared" si="2"/>
        <v>6.2422997946611907E-19</v>
      </c>
      <c r="P19" s="37">
        <f t="shared" si="0"/>
        <v>7.2895277207392196E-18</v>
      </c>
      <c r="Q19" s="37">
        <f t="shared" si="0"/>
        <v>1.6016427104722794E-18</v>
      </c>
      <c r="R19" s="37">
        <f t="shared" si="0"/>
        <v>1.0041067761806981E-22</v>
      </c>
      <c r="S19" s="37">
        <f t="shared" si="0"/>
        <v>2.1560574948665299E-17</v>
      </c>
      <c r="T19" s="37">
        <f t="shared" si="0"/>
        <v>9.8562628336755653E-18</v>
      </c>
      <c r="U19" s="37">
        <f t="shared" si="0"/>
        <v>1.0246406570841889E-24</v>
      </c>
      <c r="V19" s="37">
        <f t="shared" si="0"/>
        <v>5.9137577002053391E-22</v>
      </c>
      <c r="W19" s="37">
        <f t="shared" si="0"/>
        <v>4.0041067761806988E-21</v>
      </c>
      <c r="X19" s="37">
        <f t="shared" si="0"/>
        <v>2.5667351129363449E-28</v>
      </c>
      <c r="Y19" s="37">
        <f t="shared" si="0"/>
        <v>5.4209445585215607E-24</v>
      </c>
      <c r="Z19" s="37">
        <f t="shared" si="0"/>
        <v>7.8234086242299792E-26</v>
      </c>
      <c r="AA19" s="38">
        <f t="shared" si="0"/>
        <v>1</v>
      </c>
      <c r="AB19" s="35">
        <f t="shared" si="3"/>
        <v>1</v>
      </c>
      <c r="AD19">
        <v>1</v>
      </c>
      <c r="AE19">
        <v>1</v>
      </c>
      <c r="AF19" s="14">
        <v>3.0399999999999998E-28</v>
      </c>
      <c r="AG19" s="14">
        <v>3.55E-27</v>
      </c>
      <c r="AH19" s="14">
        <v>7.8E-28</v>
      </c>
      <c r="AI19" s="14">
        <v>4.89E-32</v>
      </c>
      <c r="AJ19" s="14">
        <v>1.05E-26</v>
      </c>
      <c r="AK19" s="14">
        <v>4.8E-27</v>
      </c>
      <c r="AL19" s="14">
        <v>4.9899999999999996E-34</v>
      </c>
      <c r="AM19" s="14">
        <v>2.8799999999999999E-31</v>
      </c>
      <c r="AN19" s="14">
        <v>1.9500000000000002E-30</v>
      </c>
      <c r="AO19" s="14">
        <v>1.2499999999999999E-37</v>
      </c>
      <c r="AP19" s="14">
        <v>2.6399999999999999E-33</v>
      </c>
      <c r="AQ19" s="14">
        <v>3.8099999999999998E-35</v>
      </c>
      <c r="AR19" s="14">
        <v>4.8699999999999997E-10</v>
      </c>
      <c r="AS19" t="s">
        <v>84</v>
      </c>
      <c r="AT19" s="14">
        <v>1.21E-25</v>
      </c>
      <c r="AU19" s="14">
        <v>4.61E-74</v>
      </c>
      <c r="AV19" s="14">
        <v>1.3199999999999999E-24</v>
      </c>
      <c r="AW19" s="14">
        <v>4.8699999999999997E-10</v>
      </c>
    </row>
    <row r="20" spans="2:49">
      <c r="B20" s="2" t="s">
        <v>113</v>
      </c>
      <c r="C20" t="s">
        <v>114</v>
      </c>
      <c r="D20" t="s">
        <v>102</v>
      </c>
      <c r="E20" s="28">
        <v>4.65E-2</v>
      </c>
      <c r="F20" s="29">
        <v>7.4999999999999997E-3</v>
      </c>
      <c r="G20" s="30">
        <v>5.0258327804917275</v>
      </c>
      <c r="H20" s="31">
        <v>2.5004143186526008E-11</v>
      </c>
      <c r="I20" s="30">
        <v>4.3459381219468076</v>
      </c>
      <c r="J20" s="31">
        <f t="shared" si="1"/>
        <v>1.7272074916138626E-7</v>
      </c>
      <c r="K20" s="22" t="s">
        <v>48</v>
      </c>
      <c r="L20" s="22" t="s">
        <v>49</v>
      </c>
      <c r="M20" s="30">
        <v>8.5</v>
      </c>
      <c r="N20" s="22" t="s">
        <v>50</v>
      </c>
      <c r="O20" s="36">
        <f t="shared" si="2"/>
        <v>3.9639999999999994E-16</v>
      </c>
      <c r="P20" s="37">
        <f t="shared" si="0"/>
        <v>1.2479999999999998E-15</v>
      </c>
      <c r="Q20" s="37">
        <f t="shared" si="0"/>
        <v>7.359999999999999E-17</v>
      </c>
      <c r="R20" s="37">
        <f t="shared" si="0"/>
        <v>4.6399999999999995E-21</v>
      </c>
      <c r="S20" s="37">
        <f t="shared" si="0"/>
        <v>9.8799999999999988E-16</v>
      </c>
      <c r="T20" s="37">
        <f t="shared" si="0"/>
        <v>4.5199999999999995E-16</v>
      </c>
      <c r="U20" s="37">
        <f t="shared" si="0"/>
        <v>4.7200000000000002E-23</v>
      </c>
      <c r="V20" s="37">
        <f t="shared" si="0"/>
        <v>3.756E-19</v>
      </c>
      <c r="W20" s="37">
        <f t="shared" si="0"/>
        <v>6.8399999999999988E-19</v>
      </c>
      <c r="X20" s="37">
        <f t="shared" si="0"/>
        <v>1.1879999999999999E-26</v>
      </c>
      <c r="Y20" s="37">
        <f t="shared" si="0"/>
        <v>9.2800000000000005E-22</v>
      </c>
      <c r="Z20" s="37">
        <f t="shared" si="0"/>
        <v>1.8520000000000001E-22</v>
      </c>
      <c r="AA20" s="38">
        <f t="shared" si="0"/>
        <v>1</v>
      </c>
      <c r="AB20" s="35">
        <f t="shared" si="3"/>
        <v>1.0000000000000031</v>
      </c>
      <c r="AD20">
        <v>1</v>
      </c>
      <c r="AE20">
        <v>1</v>
      </c>
      <c r="AF20" s="14">
        <v>9.9099999999999995E-27</v>
      </c>
      <c r="AG20" s="14">
        <v>3.1199999999999998E-26</v>
      </c>
      <c r="AH20" s="14">
        <v>1.8399999999999999E-27</v>
      </c>
      <c r="AI20" s="14">
        <v>1.16E-31</v>
      </c>
      <c r="AJ20" s="14">
        <v>2.4699999999999999E-26</v>
      </c>
      <c r="AK20" s="14">
        <v>1.13E-26</v>
      </c>
      <c r="AL20" s="14">
        <v>1.18E-33</v>
      </c>
      <c r="AM20" s="14">
        <v>9.3900000000000005E-30</v>
      </c>
      <c r="AN20" s="14">
        <v>1.7099999999999999E-29</v>
      </c>
      <c r="AO20" s="14">
        <v>2.9699999999999998E-37</v>
      </c>
      <c r="AP20" s="14">
        <v>2.32E-32</v>
      </c>
      <c r="AQ20" s="14">
        <v>4.6300000000000003E-33</v>
      </c>
      <c r="AR20" s="14">
        <v>2.5000000000000001E-11</v>
      </c>
      <c r="AS20" t="s">
        <v>84</v>
      </c>
      <c r="AT20" s="14">
        <v>2.8500000000000002E-25</v>
      </c>
      <c r="AU20" s="14">
        <v>4.3100000000000001E-70</v>
      </c>
      <c r="AV20" s="14">
        <v>4.3300000000000002E-23</v>
      </c>
      <c r="AW20" s="14">
        <v>2.5000000000000001E-11</v>
      </c>
    </row>
    <row r="21" spans="2:49">
      <c r="B21" s="2" t="s">
        <v>115</v>
      </c>
      <c r="C21" t="s">
        <v>114</v>
      </c>
      <c r="D21" t="s">
        <v>102</v>
      </c>
      <c r="E21" s="28">
        <v>4.65E-2</v>
      </c>
      <c r="F21" s="29">
        <v>7.4999999999999997E-3</v>
      </c>
      <c r="G21" s="30">
        <v>9.6796050721130573</v>
      </c>
      <c r="H21" s="31">
        <v>4.8157239164741576E-11</v>
      </c>
      <c r="I21" s="30">
        <v>8.7189042687058365</v>
      </c>
      <c r="J21" s="31">
        <f t="shared" si="1"/>
        <v>3.4651567392374219E-7</v>
      </c>
      <c r="K21" s="22" t="s">
        <v>48</v>
      </c>
      <c r="L21" s="22" t="s">
        <v>49</v>
      </c>
      <c r="M21" s="30">
        <v>8.3800000000000008</v>
      </c>
      <c r="N21" s="22" t="s">
        <v>50</v>
      </c>
      <c r="O21" s="36">
        <f t="shared" si="2"/>
        <v>8.6099585062240654E-17</v>
      </c>
      <c r="P21" s="37">
        <f t="shared" si="2"/>
        <v>3.5684647302904564E-16</v>
      </c>
      <c r="Q21" s="37">
        <f t="shared" si="2"/>
        <v>2.7800829875518675E-17</v>
      </c>
      <c r="R21" s="37">
        <f t="shared" si="2"/>
        <v>1.7468879668049795E-21</v>
      </c>
      <c r="S21" s="37">
        <f t="shared" si="2"/>
        <v>3.7344398340248965E-16</v>
      </c>
      <c r="T21" s="37">
        <f t="shared" si="2"/>
        <v>1.7095435684647302E-16</v>
      </c>
      <c r="U21" s="37">
        <f t="shared" si="2"/>
        <v>1.7842323651452282E-23</v>
      </c>
      <c r="V21" s="37">
        <f t="shared" si="2"/>
        <v>8.2157676348547721E-20</v>
      </c>
      <c r="W21" s="37">
        <f t="shared" si="2"/>
        <v>1.9626556016597511E-19</v>
      </c>
      <c r="X21" s="37">
        <f t="shared" si="2"/>
        <v>4.4813278008298754E-27</v>
      </c>
      <c r="Y21" s="37">
        <f t="shared" si="2"/>
        <v>2.6556016597510374E-22</v>
      </c>
      <c r="Z21" s="37">
        <f t="shared" si="2"/>
        <v>3.0497925311203318E-23</v>
      </c>
      <c r="AA21" s="38">
        <f t="shared" si="2"/>
        <v>1</v>
      </c>
      <c r="AB21" s="35">
        <f t="shared" si="3"/>
        <v>1.0000000000000011</v>
      </c>
      <c r="AD21">
        <v>1</v>
      </c>
      <c r="AE21">
        <v>1</v>
      </c>
      <c r="AF21" s="14">
        <v>4.1499999999999997E-27</v>
      </c>
      <c r="AG21" s="14">
        <v>1.72E-26</v>
      </c>
      <c r="AH21" s="14">
        <v>1.34E-27</v>
      </c>
      <c r="AI21" s="14">
        <v>8.4200000000000004E-32</v>
      </c>
      <c r="AJ21" s="14">
        <v>1.8000000000000001E-26</v>
      </c>
      <c r="AK21" s="14">
        <v>8.2399999999999993E-27</v>
      </c>
      <c r="AL21" s="14">
        <v>8.5999999999999999E-34</v>
      </c>
      <c r="AM21" s="14">
        <v>3.9599999999999999E-30</v>
      </c>
      <c r="AN21" s="14">
        <v>9.4599999999999997E-30</v>
      </c>
      <c r="AO21" s="14">
        <v>2.16E-37</v>
      </c>
      <c r="AP21" s="14">
        <v>1.2799999999999999E-32</v>
      </c>
      <c r="AQ21" s="14">
        <v>1.47E-33</v>
      </c>
      <c r="AR21" s="14">
        <v>4.8199999999999999E-11</v>
      </c>
      <c r="AS21" t="s">
        <v>84</v>
      </c>
      <c r="AT21" s="14">
        <v>2.0700000000000001E-25</v>
      </c>
      <c r="AU21" s="14">
        <v>4.1799999999999997E-71</v>
      </c>
      <c r="AV21" s="14">
        <v>1.8099999999999999E-23</v>
      </c>
      <c r="AW21" s="14">
        <v>4.8199999999999999E-11</v>
      </c>
    </row>
    <row r="22" spans="2:49">
      <c r="B22" s="2" t="s">
        <v>116</v>
      </c>
      <c r="C22" t="s">
        <v>114</v>
      </c>
      <c r="D22" t="s">
        <v>102</v>
      </c>
      <c r="E22" s="28">
        <v>4.65E-2</v>
      </c>
      <c r="F22" s="29">
        <v>7.4999999999999997E-3</v>
      </c>
      <c r="G22" s="30">
        <v>24.096385542168676</v>
      </c>
      <c r="H22" s="31">
        <v>1.1988251513516753E-10</v>
      </c>
      <c r="I22" s="30">
        <v>24.309397590361449</v>
      </c>
      <c r="J22" s="31">
        <f t="shared" si="1"/>
        <v>9.6612911773082469E-7</v>
      </c>
      <c r="K22" s="22" t="s">
        <v>48</v>
      </c>
      <c r="L22" s="22" t="s">
        <v>49</v>
      </c>
      <c r="M22" s="30">
        <v>8.31</v>
      </c>
      <c r="N22" s="22" t="s">
        <v>50</v>
      </c>
      <c r="O22" s="36">
        <f t="shared" si="2"/>
        <v>1.0416666666666667E-17</v>
      </c>
      <c r="P22" s="37">
        <f t="shared" si="2"/>
        <v>5.0666666666666668E-17</v>
      </c>
      <c r="Q22" s="37">
        <f t="shared" si="2"/>
        <v>4.641666666666667E-18</v>
      </c>
      <c r="R22" s="37">
        <f t="shared" si="2"/>
        <v>2.9083333333333336E-22</v>
      </c>
      <c r="S22" s="37">
        <f t="shared" si="2"/>
        <v>6.216666666666667E-17</v>
      </c>
      <c r="T22" s="37">
        <f t="shared" si="2"/>
        <v>2.8500000000000001E-17</v>
      </c>
      <c r="U22" s="37">
        <f t="shared" si="2"/>
        <v>2.9749999999999998E-24</v>
      </c>
      <c r="V22" s="37">
        <f t="shared" si="2"/>
        <v>9.9166666666666669E-21</v>
      </c>
      <c r="W22" s="37">
        <f t="shared" si="2"/>
        <v>2.7833333333333334E-20</v>
      </c>
      <c r="X22" s="37">
        <f t="shared" si="2"/>
        <v>7.4583333333333337E-28</v>
      </c>
      <c r="Y22" s="37">
        <f t="shared" si="2"/>
        <v>3.7666666666666664E-23</v>
      </c>
      <c r="Z22" s="37">
        <f t="shared" si="2"/>
        <v>3.1333333333333333E-24</v>
      </c>
      <c r="AA22" s="38">
        <f t="shared" si="2"/>
        <v>1</v>
      </c>
      <c r="AB22" s="35">
        <f t="shared" si="3"/>
        <v>1.0000000000000002</v>
      </c>
      <c r="AD22">
        <v>1</v>
      </c>
      <c r="AE22">
        <v>1</v>
      </c>
      <c r="AF22" s="14">
        <v>1.25E-27</v>
      </c>
      <c r="AG22" s="14">
        <v>6.0800000000000001E-27</v>
      </c>
      <c r="AH22" s="14">
        <v>5.5700000000000004E-28</v>
      </c>
      <c r="AI22" s="14">
        <v>3.49E-32</v>
      </c>
      <c r="AJ22" s="14">
        <v>7.4600000000000007E-27</v>
      </c>
      <c r="AK22" s="14">
        <v>3.4200000000000002E-27</v>
      </c>
      <c r="AL22" s="14">
        <v>3.5699999999999998E-34</v>
      </c>
      <c r="AM22" s="14">
        <v>1.19E-30</v>
      </c>
      <c r="AN22" s="14">
        <v>3.34E-30</v>
      </c>
      <c r="AO22" s="14">
        <v>8.9500000000000002E-38</v>
      </c>
      <c r="AP22" s="14">
        <v>4.5199999999999999E-33</v>
      </c>
      <c r="AQ22" s="14">
        <v>3.76E-34</v>
      </c>
      <c r="AR22" s="14">
        <v>1.2E-10</v>
      </c>
      <c r="AS22" t="s">
        <v>84</v>
      </c>
      <c r="AT22" s="14">
        <v>8.5999999999999998E-26</v>
      </c>
      <c r="AU22" s="14">
        <v>1.34E-72</v>
      </c>
      <c r="AV22" s="14">
        <v>5.44E-24</v>
      </c>
      <c r="AW22" s="14">
        <v>1.2E-10</v>
      </c>
    </row>
    <row r="23" spans="2:49">
      <c r="B23" s="2" t="s">
        <v>117</v>
      </c>
      <c r="C23" t="s">
        <v>114</v>
      </c>
      <c r="D23" t="s">
        <v>102</v>
      </c>
      <c r="E23" s="28">
        <v>4.65E-2</v>
      </c>
      <c r="F23" s="29">
        <v>7.4999999999999997E-3</v>
      </c>
      <c r="G23" s="30">
        <v>48.75955687314714</v>
      </c>
      <c r="H23" s="31">
        <v>2.4258486006540868E-10</v>
      </c>
      <c r="I23" s="30">
        <v>49.190591355905767</v>
      </c>
      <c r="J23" s="31">
        <f t="shared" si="1"/>
        <v>1.9549831480061844E-6</v>
      </c>
      <c r="K23" s="22" t="s">
        <v>48</v>
      </c>
      <c r="L23" s="22" t="s">
        <v>49</v>
      </c>
      <c r="M23" s="30">
        <v>8.2200000000000006</v>
      </c>
      <c r="N23" s="22" t="s">
        <v>50</v>
      </c>
      <c r="O23" s="36">
        <f t="shared" si="2"/>
        <v>2.3703703703703704E-18</v>
      </c>
      <c r="P23" s="37">
        <f t="shared" si="2"/>
        <v>1.4238683127572017E-17</v>
      </c>
      <c r="Q23" s="37">
        <f t="shared" si="2"/>
        <v>1.6008230452674897E-18</v>
      </c>
      <c r="R23" s="37">
        <f t="shared" si="2"/>
        <v>1.0041152263374487E-22</v>
      </c>
      <c r="S23" s="37">
        <f t="shared" si="2"/>
        <v>2.1440329218106997E-17</v>
      </c>
      <c r="T23" s="37">
        <f t="shared" si="2"/>
        <v>9.8353909465020579E-18</v>
      </c>
      <c r="U23" s="37">
        <f t="shared" si="2"/>
        <v>1.0288065843621401E-24</v>
      </c>
      <c r="V23" s="37">
        <f t="shared" si="2"/>
        <v>2.271604938271605E-21</v>
      </c>
      <c r="W23" s="37">
        <f t="shared" si="2"/>
        <v>7.8189300411522643E-21</v>
      </c>
      <c r="X23" s="37">
        <f t="shared" si="2"/>
        <v>2.57201646090535E-28</v>
      </c>
      <c r="Y23" s="37">
        <f t="shared" si="2"/>
        <v>1.0576131687242799E-23</v>
      </c>
      <c r="Z23" s="37">
        <f t="shared" si="2"/>
        <v>5.8024691358024693E-25</v>
      </c>
      <c r="AA23" s="38">
        <f t="shared" si="2"/>
        <v>1</v>
      </c>
      <c r="AB23" s="35">
        <f t="shared" si="3"/>
        <v>1</v>
      </c>
      <c r="AD23">
        <v>1</v>
      </c>
      <c r="AE23">
        <v>1</v>
      </c>
      <c r="AF23" s="14">
        <v>5.7599999999999996E-28</v>
      </c>
      <c r="AG23" s="14">
        <v>3.4599999999999998E-27</v>
      </c>
      <c r="AH23" s="14">
        <v>3.8899999999999998E-28</v>
      </c>
      <c r="AI23" s="14">
        <v>2.4400000000000001E-32</v>
      </c>
      <c r="AJ23" s="14">
        <v>5.2099999999999999E-27</v>
      </c>
      <c r="AK23" s="14">
        <v>2.3900000000000001E-27</v>
      </c>
      <c r="AL23" s="14">
        <v>2.5000000000000001E-34</v>
      </c>
      <c r="AM23" s="14">
        <v>5.5200000000000001E-31</v>
      </c>
      <c r="AN23" s="14">
        <v>1.9000000000000002E-30</v>
      </c>
      <c r="AO23" s="14">
        <v>6.2499999999999996E-38</v>
      </c>
      <c r="AP23" s="14">
        <v>2.57E-33</v>
      </c>
      <c r="AQ23" s="14">
        <v>1.41E-34</v>
      </c>
      <c r="AR23" s="14">
        <v>2.4299999999999999E-10</v>
      </c>
      <c r="AS23" t="s">
        <v>84</v>
      </c>
      <c r="AT23" s="14">
        <v>6.0100000000000002E-26</v>
      </c>
      <c r="AU23" s="14">
        <v>1.62E-73</v>
      </c>
      <c r="AV23" s="14">
        <v>2.5099999999999999E-24</v>
      </c>
      <c r="AW23" s="14">
        <v>2.4299999999999999E-10</v>
      </c>
    </row>
    <row r="24" spans="2:49">
      <c r="B24" s="2" t="s">
        <v>118</v>
      </c>
      <c r="C24" t="s">
        <v>114</v>
      </c>
      <c r="D24" t="s">
        <v>102</v>
      </c>
      <c r="E24" s="28">
        <v>4.65E-2</v>
      </c>
      <c r="F24" s="29">
        <v>7.4999999999999997E-3</v>
      </c>
      <c r="G24" s="30">
        <v>98.168181728938009</v>
      </c>
      <c r="H24" s="31">
        <v>4.8839891407431842E-10</v>
      </c>
      <c r="I24" s="30">
        <v>88.424989692340915</v>
      </c>
      <c r="J24" s="31">
        <f t="shared" si="1"/>
        <v>3.5142770181475479E-6</v>
      </c>
      <c r="K24" s="22" t="s">
        <v>48</v>
      </c>
      <c r="L24" s="22" t="s">
        <v>49</v>
      </c>
      <c r="M24" s="30">
        <v>8.08</v>
      </c>
      <c r="N24" s="22" t="s">
        <v>50</v>
      </c>
      <c r="O24" s="36">
        <f t="shared" si="2"/>
        <v>6.6598360655737715E-19</v>
      </c>
      <c r="P24" s="37">
        <f t="shared" si="2"/>
        <v>5.5327868852459015E-18</v>
      </c>
      <c r="Q24" s="37">
        <f t="shared" si="2"/>
        <v>8.5860655737704934E-19</v>
      </c>
      <c r="R24" s="37">
        <f t="shared" si="2"/>
        <v>5.3893442622950822E-23</v>
      </c>
      <c r="S24" s="37">
        <f t="shared" si="2"/>
        <v>1.1516393442622952E-17</v>
      </c>
      <c r="T24" s="37">
        <f t="shared" si="2"/>
        <v>5.2868852459016394E-18</v>
      </c>
      <c r="U24" s="37">
        <f t="shared" si="2"/>
        <v>5.5122950819672134E-25</v>
      </c>
      <c r="V24" s="37">
        <f t="shared" si="2"/>
        <v>6.3729508196721312E-22</v>
      </c>
      <c r="W24" s="37">
        <f t="shared" si="2"/>
        <v>3.0327868852459017E-21</v>
      </c>
      <c r="X24" s="37">
        <f t="shared" si="2"/>
        <v>1.3790983606557379E-28</v>
      </c>
      <c r="Y24" s="37">
        <f t="shared" si="2"/>
        <v>4.0983606557377052E-24</v>
      </c>
      <c r="Z24" s="37">
        <f t="shared" si="2"/>
        <v>1.1823770491803278E-25</v>
      </c>
      <c r="AA24" s="38">
        <f t="shared" si="2"/>
        <v>1</v>
      </c>
      <c r="AB24" s="35">
        <f t="shared" si="3"/>
        <v>1</v>
      </c>
      <c r="AD24">
        <v>1</v>
      </c>
      <c r="AE24">
        <v>1</v>
      </c>
      <c r="AF24" s="14">
        <v>3.2500000000000002E-28</v>
      </c>
      <c r="AG24" s="14">
        <v>2.6999999999999999E-27</v>
      </c>
      <c r="AH24" s="14">
        <v>4.1900000000000004E-28</v>
      </c>
      <c r="AI24" s="14">
        <v>2.6299999999999998E-32</v>
      </c>
      <c r="AJ24" s="14">
        <v>5.6199999999999997E-27</v>
      </c>
      <c r="AK24" s="14">
        <v>2.58E-27</v>
      </c>
      <c r="AL24" s="14">
        <v>2.6899999999999999E-34</v>
      </c>
      <c r="AM24" s="14">
        <v>3.1099999999999998E-31</v>
      </c>
      <c r="AN24" s="14">
        <v>1.4799999999999999E-30</v>
      </c>
      <c r="AO24" s="14">
        <v>6.73E-38</v>
      </c>
      <c r="AP24" s="14">
        <v>2.0000000000000001E-33</v>
      </c>
      <c r="AQ24" s="14">
        <v>5.7699999999999997E-35</v>
      </c>
      <c r="AR24" s="14">
        <v>4.8799999999999997E-10</v>
      </c>
      <c r="AS24" t="s">
        <v>84</v>
      </c>
      <c r="AT24" s="14">
        <v>6.48E-26</v>
      </c>
      <c r="AU24" s="14">
        <v>4.0399999999999997E-74</v>
      </c>
      <c r="AV24" s="14">
        <v>1.42E-24</v>
      </c>
      <c r="AW24" s="14">
        <v>4.8799999999999997E-10</v>
      </c>
    </row>
    <row r="25" spans="2:49">
      <c r="B25" s="2" t="s">
        <v>119</v>
      </c>
      <c r="C25" t="s">
        <v>114</v>
      </c>
      <c r="D25" s="3" t="s">
        <v>108</v>
      </c>
      <c r="E25" s="28">
        <v>4.65E-2</v>
      </c>
      <c r="F25" s="29">
        <v>7.4999999999999997E-3</v>
      </c>
      <c r="G25" s="30">
        <v>4.9839516756045539</v>
      </c>
      <c r="H25" s="31">
        <v>2.479577948061967E-11</v>
      </c>
      <c r="I25" s="30">
        <v>4.3097226929287702</v>
      </c>
      <c r="J25" s="31">
        <f t="shared" si="1"/>
        <v>1.7128143827943695E-7</v>
      </c>
      <c r="K25" s="22" t="s">
        <v>48</v>
      </c>
      <c r="L25" s="22" t="s">
        <v>49</v>
      </c>
      <c r="M25" s="22">
        <v>8.4700000000000006</v>
      </c>
      <c r="N25" s="22" t="s">
        <v>50</v>
      </c>
      <c r="O25" s="36">
        <f t="shared" si="2"/>
        <v>3.9112903225806448E-16</v>
      </c>
      <c r="P25" s="37">
        <f t="shared" si="2"/>
        <v>1.3185483870967741E-15</v>
      </c>
      <c r="Q25" s="37">
        <f t="shared" si="2"/>
        <v>8.3467741935483867E-17</v>
      </c>
      <c r="R25" s="37">
        <f t="shared" si="2"/>
        <v>5.2419354838709672E-21</v>
      </c>
      <c r="S25" s="37">
        <f t="shared" si="2"/>
        <v>1.1209677419354838E-15</v>
      </c>
      <c r="T25" s="37">
        <f t="shared" si="2"/>
        <v>5.1209677419354835E-16</v>
      </c>
      <c r="U25" s="37">
        <f t="shared" si="2"/>
        <v>5.362903225806452E-23</v>
      </c>
      <c r="V25" s="37">
        <f t="shared" si="2"/>
        <v>3.7177419354838709E-19</v>
      </c>
      <c r="W25" s="37">
        <f t="shared" si="2"/>
        <v>7.2177419354838701E-19</v>
      </c>
      <c r="X25" s="37">
        <f t="shared" si="2"/>
        <v>1.3467741935483869E-26</v>
      </c>
      <c r="Y25" s="37">
        <f t="shared" si="2"/>
        <v>9.7983870967741922E-22</v>
      </c>
      <c r="Z25" s="37">
        <f t="shared" si="2"/>
        <v>1.7056451612903225E-22</v>
      </c>
      <c r="AA25" s="38">
        <f t="shared" si="2"/>
        <v>1</v>
      </c>
      <c r="AB25" s="35">
        <f t="shared" si="3"/>
        <v>1.0000000000000033</v>
      </c>
      <c r="AD25">
        <v>1</v>
      </c>
      <c r="AE25">
        <v>1</v>
      </c>
      <c r="AF25" s="14">
        <v>9.6999999999999998E-27</v>
      </c>
      <c r="AG25" s="14">
        <v>3.2699999999999999E-26</v>
      </c>
      <c r="AH25" s="14">
        <v>2.0700000000000001E-27</v>
      </c>
      <c r="AI25" s="14">
        <v>1.3E-31</v>
      </c>
      <c r="AJ25" s="14">
        <v>2.7800000000000002E-26</v>
      </c>
      <c r="AK25" s="14">
        <v>1.27E-26</v>
      </c>
      <c r="AL25" s="14">
        <v>1.3300000000000001E-33</v>
      </c>
      <c r="AM25" s="14">
        <v>9.2199999999999999E-30</v>
      </c>
      <c r="AN25" s="14">
        <v>1.7899999999999999E-29</v>
      </c>
      <c r="AO25" s="14">
        <v>3.3399999999999998E-37</v>
      </c>
      <c r="AP25" s="14">
        <v>2.4299999999999999E-32</v>
      </c>
      <c r="AQ25" s="14">
        <v>4.2299999999999998E-33</v>
      </c>
      <c r="AR25" s="14">
        <v>2.4800000000000001E-11</v>
      </c>
      <c r="AS25" t="s">
        <v>84</v>
      </c>
      <c r="AT25" s="14">
        <v>3.2000000000000001E-25</v>
      </c>
      <c r="AU25" s="14">
        <v>4.3399999999999998E-70</v>
      </c>
      <c r="AV25" s="14">
        <v>4.2300000000000003E-23</v>
      </c>
      <c r="AW25" s="14">
        <v>2.4800000000000001E-11</v>
      </c>
    </row>
    <row r="26" spans="2:49">
      <c r="B26" s="2" t="s">
        <v>120</v>
      </c>
      <c r="C26" t="s">
        <v>114</v>
      </c>
      <c r="D26" s="3" t="s">
        <v>108</v>
      </c>
      <c r="E26" s="28">
        <v>4.65E-2</v>
      </c>
      <c r="F26" s="29">
        <v>7.4999999999999997E-3</v>
      </c>
      <c r="G26" s="30">
        <v>10.259146028684572</v>
      </c>
      <c r="H26" s="31">
        <v>5.1040527505893393E-11</v>
      </c>
      <c r="I26" s="30">
        <v>9.2409257853376285</v>
      </c>
      <c r="J26" s="31">
        <f t="shared" si="1"/>
        <v>3.6726239072021063E-7</v>
      </c>
      <c r="K26" s="22" t="s">
        <v>48</v>
      </c>
      <c r="L26" s="22" t="s">
        <v>49</v>
      </c>
      <c r="M26" s="22">
        <v>8.4499999999999993</v>
      </c>
      <c r="N26" s="22" t="s">
        <v>50</v>
      </c>
      <c r="O26" s="36">
        <f t="shared" si="2"/>
        <v>7.8431372549019618E-17</v>
      </c>
      <c r="P26" s="37">
        <f t="shared" si="2"/>
        <v>3.1176470588235295E-16</v>
      </c>
      <c r="Q26" s="37">
        <f t="shared" si="2"/>
        <v>1.8372549019607843E-17</v>
      </c>
      <c r="R26" s="37">
        <f t="shared" si="2"/>
        <v>1.1529411764705882E-21</v>
      </c>
      <c r="S26" s="37">
        <f t="shared" si="2"/>
        <v>3.1176470588235295E-16</v>
      </c>
      <c r="T26" s="37">
        <f t="shared" si="2"/>
        <v>1.4313725490196078E-16</v>
      </c>
      <c r="U26" s="37">
        <f t="shared" si="2"/>
        <v>7.1960784313725486E-21</v>
      </c>
      <c r="V26" s="37">
        <f t="shared" si="2"/>
        <v>2.1960784313725491E-14</v>
      </c>
      <c r="W26" s="37">
        <f t="shared" si="2"/>
        <v>1.0450980392156864E-16</v>
      </c>
      <c r="X26" s="37">
        <f t="shared" si="2"/>
        <v>1.8372549019607845E-27</v>
      </c>
      <c r="Y26" s="37">
        <f t="shared" si="2"/>
        <v>1.8274509803921571E-22</v>
      </c>
      <c r="Z26" s="37">
        <f t="shared" si="2"/>
        <v>2.9019607843137258E-23</v>
      </c>
      <c r="AA26" s="38">
        <f t="shared" si="2"/>
        <v>1</v>
      </c>
      <c r="AB26" s="35">
        <f t="shared" si="3"/>
        <v>1.0000000000000229</v>
      </c>
      <c r="AD26">
        <v>1</v>
      </c>
      <c r="AE26">
        <v>1</v>
      </c>
      <c r="AF26" s="14">
        <v>4.0000000000000002E-27</v>
      </c>
      <c r="AG26" s="14">
        <v>1.5900000000000001E-26</v>
      </c>
      <c r="AH26" s="14">
        <v>9.3699999999999992E-28</v>
      </c>
      <c r="AI26" s="14">
        <v>5.8799999999999998E-32</v>
      </c>
      <c r="AJ26" s="14">
        <v>1.5900000000000001E-26</v>
      </c>
      <c r="AK26" s="14">
        <v>7.2999999999999994E-27</v>
      </c>
      <c r="AL26" s="14">
        <v>3.6699999999999998E-31</v>
      </c>
      <c r="AM26" s="14">
        <v>1.12E-24</v>
      </c>
      <c r="AN26" s="14">
        <v>5.3300000000000001E-27</v>
      </c>
      <c r="AO26" s="14">
        <v>9.3700000000000004E-38</v>
      </c>
      <c r="AP26" s="14">
        <v>9.3200000000000005E-33</v>
      </c>
      <c r="AQ26" s="14">
        <v>1.48E-33</v>
      </c>
      <c r="AR26" s="14">
        <v>5.0999999999999998E-11</v>
      </c>
      <c r="AS26" t="s">
        <v>84</v>
      </c>
      <c r="AT26" s="14">
        <v>1.8400000000000001E-25</v>
      </c>
      <c r="AU26" s="14">
        <v>2.1899999999999999E-68</v>
      </c>
      <c r="AV26" s="14">
        <v>1.75E-23</v>
      </c>
      <c r="AW26" s="14">
        <v>5.0999999999999998E-11</v>
      </c>
    </row>
    <row r="27" spans="2:49">
      <c r="B27" s="2" t="s">
        <v>121</v>
      </c>
      <c r="C27" t="s">
        <v>114</v>
      </c>
      <c r="D27" s="3" t="s">
        <v>108</v>
      </c>
      <c r="E27" s="28">
        <v>4.65E-2</v>
      </c>
      <c r="F27" s="29">
        <v>7.4999999999999997E-3</v>
      </c>
      <c r="G27" s="30">
        <v>24.685994154356585</v>
      </c>
      <c r="H27" s="31">
        <v>1.228158913152069E-10</v>
      </c>
      <c r="I27" s="30">
        <v>24.904218342681105</v>
      </c>
      <c r="J27" s="31">
        <f t="shared" si="1"/>
        <v>9.8976909673525864E-7</v>
      </c>
      <c r="K27" s="22" t="s">
        <v>48</v>
      </c>
      <c r="L27" s="22" t="s">
        <v>49</v>
      </c>
      <c r="M27" s="22">
        <v>8.35</v>
      </c>
      <c r="N27" s="22" t="s">
        <v>50</v>
      </c>
      <c r="O27" s="36">
        <f t="shared" si="2"/>
        <v>1.0081300813008131E-17</v>
      </c>
      <c r="P27" s="37">
        <f t="shared" si="2"/>
        <v>4.6910569105691062E-17</v>
      </c>
      <c r="Q27" s="37">
        <f t="shared" si="2"/>
        <v>3.747967479674797E-18</v>
      </c>
      <c r="R27" s="37">
        <f t="shared" si="2"/>
        <v>2.3495934959349594E-22</v>
      </c>
      <c r="S27" s="37">
        <f t="shared" si="2"/>
        <v>5.4796747967479673E-17</v>
      </c>
      <c r="T27" s="37">
        <f t="shared" si="2"/>
        <v>2.5121951219512198E-17</v>
      </c>
      <c r="U27" s="37">
        <f t="shared" si="2"/>
        <v>1.2520325203252034E-21</v>
      </c>
      <c r="V27" s="37">
        <f t="shared" si="2"/>
        <v>2.4065040650406504E-15</v>
      </c>
      <c r="W27" s="37">
        <f t="shared" si="2"/>
        <v>1.3414634146341465E-17</v>
      </c>
      <c r="X27" s="37">
        <f t="shared" si="2"/>
        <v>5.0487804878048784E-28</v>
      </c>
      <c r="Y27" s="37">
        <f t="shared" si="2"/>
        <v>3.1869918699186992E-23</v>
      </c>
      <c r="Z27" s="37">
        <f t="shared" si="2"/>
        <v>3.1869918699186997E-24</v>
      </c>
      <c r="AA27" s="38">
        <f t="shared" si="2"/>
        <v>1</v>
      </c>
      <c r="AB27" s="35">
        <f t="shared" si="3"/>
        <v>1.0000000000000027</v>
      </c>
      <c r="AD27">
        <v>1</v>
      </c>
      <c r="AE27">
        <v>1</v>
      </c>
      <c r="AF27" s="14">
        <v>1.24E-27</v>
      </c>
      <c r="AG27" s="14">
        <v>5.77E-27</v>
      </c>
      <c r="AH27" s="14">
        <v>4.6100000000000003E-28</v>
      </c>
      <c r="AI27" s="14">
        <v>2.8900000000000001E-32</v>
      </c>
      <c r="AJ27" s="14">
        <v>6.7399999999999993E-27</v>
      </c>
      <c r="AK27" s="14">
        <v>3.0899999999999999E-27</v>
      </c>
      <c r="AL27" s="14">
        <v>1.5399999999999999E-31</v>
      </c>
      <c r="AM27" s="14">
        <v>2.9599999999999999E-25</v>
      </c>
      <c r="AN27" s="14">
        <v>1.65E-27</v>
      </c>
      <c r="AO27" s="14">
        <v>6.2099999999999999E-38</v>
      </c>
      <c r="AP27" s="14">
        <v>3.9199999999999997E-33</v>
      </c>
      <c r="AQ27" s="14">
        <v>3.9200000000000004E-34</v>
      </c>
      <c r="AR27" s="14">
        <v>1.2299999999999999E-10</v>
      </c>
      <c r="AS27" t="s">
        <v>84</v>
      </c>
      <c r="AT27" s="14">
        <v>7.7699999999999998E-26</v>
      </c>
      <c r="AU27" s="14">
        <v>6.5399999999999997E-70</v>
      </c>
      <c r="AV27" s="14">
        <v>5.4099999999999997E-24</v>
      </c>
      <c r="AW27" s="14">
        <v>1.2299999999999999E-10</v>
      </c>
    </row>
    <row r="28" spans="2:49">
      <c r="B28" s="2" t="s">
        <v>122</v>
      </c>
      <c r="C28" t="s">
        <v>114</v>
      </c>
      <c r="D28" s="3" t="s">
        <v>108</v>
      </c>
      <c r="E28" s="28">
        <v>4.65E-2</v>
      </c>
      <c r="F28" s="29">
        <v>7.4999999999999997E-3</v>
      </c>
      <c r="G28" s="30">
        <v>49.382716049382715</v>
      </c>
      <c r="H28" s="31">
        <v>2.4568515447454089E-10</v>
      </c>
      <c r="I28" s="30">
        <v>49.819259259259269</v>
      </c>
      <c r="J28" s="31">
        <f t="shared" si="1"/>
        <v>1.9799683153495917E-6</v>
      </c>
      <c r="K28" s="22" t="s">
        <v>48</v>
      </c>
      <c r="L28" s="22" t="s">
        <v>49</v>
      </c>
      <c r="M28" s="22">
        <v>8.2200000000000006</v>
      </c>
      <c r="N28" s="22" t="s">
        <v>50</v>
      </c>
      <c r="O28" s="36">
        <f t="shared" si="2"/>
        <v>2.3252032520325206E-18</v>
      </c>
      <c r="P28" s="37">
        <f t="shared" si="2"/>
        <v>1.345528455284553E-17</v>
      </c>
      <c r="Q28" s="37">
        <f t="shared" si="2"/>
        <v>1.5731707317073172E-18</v>
      </c>
      <c r="R28" s="37">
        <f t="shared" si="2"/>
        <v>9.878048780487805E-23</v>
      </c>
      <c r="S28" s="37">
        <f t="shared" si="2"/>
        <v>1.9552845528455287E-17</v>
      </c>
      <c r="T28" s="37">
        <f t="shared" si="2"/>
        <v>8.9430894308943098E-18</v>
      </c>
      <c r="U28" s="37">
        <f t="shared" si="2"/>
        <v>4.2276422764227641E-22</v>
      </c>
      <c r="V28" s="37">
        <f t="shared" si="2"/>
        <v>4.2276422764227646E-16</v>
      </c>
      <c r="W28" s="37">
        <f t="shared" si="2"/>
        <v>3.1016260162601629E-18</v>
      </c>
      <c r="X28" s="37">
        <f t="shared" si="2"/>
        <v>2.9390243902439025E-28</v>
      </c>
      <c r="Y28" s="37">
        <f t="shared" si="2"/>
        <v>1.0772357723577236E-23</v>
      </c>
      <c r="Z28" s="37">
        <f t="shared" si="2"/>
        <v>5.9349593495934964E-25</v>
      </c>
      <c r="AA28" s="38">
        <f t="shared" si="2"/>
        <v>1</v>
      </c>
      <c r="AB28" s="35">
        <f t="shared" si="3"/>
        <v>1.0000000000000004</v>
      </c>
      <c r="AD28">
        <v>1</v>
      </c>
      <c r="AE28">
        <v>1</v>
      </c>
      <c r="AF28" s="14">
        <v>5.7199999999999998E-28</v>
      </c>
      <c r="AG28" s="14">
        <v>3.3100000000000002E-27</v>
      </c>
      <c r="AH28" s="14">
        <v>3.8699999999999999E-28</v>
      </c>
      <c r="AI28" s="14">
        <v>2.4299999999999999E-32</v>
      </c>
      <c r="AJ28" s="14">
        <v>4.8100000000000003E-27</v>
      </c>
      <c r="AK28" s="14">
        <v>2.1999999999999999E-27</v>
      </c>
      <c r="AL28" s="14">
        <v>1.0399999999999999E-31</v>
      </c>
      <c r="AM28" s="14">
        <v>1.04E-25</v>
      </c>
      <c r="AN28" s="14">
        <v>7.6300000000000002E-28</v>
      </c>
      <c r="AO28" s="14">
        <v>7.2299999999999997E-38</v>
      </c>
      <c r="AP28" s="14">
        <v>2.6499999999999998E-33</v>
      </c>
      <c r="AQ28" s="14">
        <v>1.4599999999999999E-34</v>
      </c>
      <c r="AR28" s="14">
        <v>2.4599999999999998E-10</v>
      </c>
      <c r="AS28" t="s">
        <v>84</v>
      </c>
      <c r="AT28" s="14">
        <v>5.5400000000000004E-26</v>
      </c>
      <c r="AU28" s="14">
        <v>6.4299999999999998E-71</v>
      </c>
      <c r="AV28" s="14">
        <v>2.4999999999999999E-24</v>
      </c>
      <c r="AW28" s="14">
        <v>2.4599999999999998E-10</v>
      </c>
    </row>
    <row r="29" spans="2:49">
      <c r="B29" s="4" t="s">
        <v>123</v>
      </c>
      <c r="C29" s="5" t="s">
        <v>114</v>
      </c>
      <c r="D29" s="5" t="s">
        <v>108</v>
      </c>
      <c r="E29" s="44">
        <v>4.65E-2</v>
      </c>
      <c r="F29" s="45">
        <v>7.4999999999999997E-3</v>
      </c>
      <c r="G29" s="46">
        <v>96.685617047608005</v>
      </c>
      <c r="H29" s="45">
        <v>4.8102297038610946E-10</v>
      </c>
      <c r="I29" s="46">
        <v>87.089569555632906</v>
      </c>
      <c r="J29" s="45">
        <f t="shared" si="1"/>
        <v>3.4612033755909241E-6</v>
      </c>
      <c r="K29" s="20" t="s">
        <v>48</v>
      </c>
      <c r="L29" s="20" t="s">
        <v>49</v>
      </c>
      <c r="M29" s="20">
        <v>8.11</v>
      </c>
      <c r="N29" s="20" t="s">
        <v>50</v>
      </c>
      <c r="O29" s="47">
        <f t="shared" si="2"/>
        <v>7.172557172557173E-19</v>
      </c>
      <c r="P29" s="48">
        <f t="shared" si="2"/>
        <v>5.0519750519750526E-18</v>
      </c>
      <c r="Q29" s="48">
        <f t="shared" si="2"/>
        <v>8.0457380457380461E-19</v>
      </c>
      <c r="R29" s="48">
        <f t="shared" si="2"/>
        <v>5.051975051975052E-23</v>
      </c>
      <c r="S29" s="48">
        <f t="shared" si="2"/>
        <v>8.9397089397089392E-18</v>
      </c>
      <c r="T29" s="48">
        <f t="shared" si="2"/>
        <v>4.0956340956340955E-18</v>
      </c>
      <c r="U29" s="48">
        <f t="shared" si="2"/>
        <v>1.7775467775467775E-22</v>
      </c>
      <c r="V29" s="48">
        <f t="shared" si="2"/>
        <v>9.7920997920997922E-17</v>
      </c>
      <c r="W29" s="48">
        <f t="shared" si="2"/>
        <v>9.5634095634095627E-19</v>
      </c>
      <c r="X29" s="48">
        <f t="shared" si="2"/>
        <v>1.8731808731808733E-28</v>
      </c>
      <c r="Y29" s="48">
        <f t="shared" si="2"/>
        <v>4.5114345114345117E-24</v>
      </c>
      <c r="Z29" s="48">
        <f t="shared" si="2"/>
        <v>1.4948024948024949E-25</v>
      </c>
      <c r="AA29" s="49">
        <f t="shared" si="2"/>
        <v>1</v>
      </c>
      <c r="AB29" s="50">
        <f t="shared" si="3"/>
        <v>1.0000000000000002</v>
      </c>
      <c r="AD29">
        <v>1</v>
      </c>
      <c r="AE29">
        <v>1</v>
      </c>
      <c r="AF29" s="14">
        <v>3.45E-28</v>
      </c>
      <c r="AG29" s="14">
        <v>2.4300000000000001E-27</v>
      </c>
      <c r="AH29" s="14">
        <v>3.8699999999999999E-28</v>
      </c>
      <c r="AI29" s="14">
        <v>2.4299999999999999E-32</v>
      </c>
      <c r="AJ29" s="14">
        <v>4.3E-27</v>
      </c>
      <c r="AK29" s="14">
        <v>1.97E-27</v>
      </c>
      <c r="AL29" s="14">
        <v>8.5499999999999995E-32</v>
      </c>
      <c r="AM29" s="14">
        <v>4.7099999999999999E-26</v>
      </c>
      <c r="AN29" s="14">
        <v>4.5999999999999997E-28</v>
      </c>
      <c r="AO29" s="14">
        <v>9.0100000000000004E-38</v>
      </c>
      <c r="AP29" s="14">
        <v>2.1700000000000001E-33</v>
      </c>
      <c r="AQ29" s="14">
        <v>7.1900000000000001E-35</v>
      </c>
      <c r="AR29" s="14">
        <v>4.8099999999999999E-10</v>
      </c>
      <c r="AS29" t="s">
        <v>84</v>
      </c>
      <c r="AT29" s="14">
        <v>4.9599999999999997E-26</v>
      </c>
      <c r="AU29" s="14">
        <v>1.4E-71</v>
      </c>
      <c r="AV29" s="14">
        <v>1.5E-24</v>
      </c>
      <c r="AW29" s="14">
        <v>4.8099999999999999E-10</v>
      </c>
    </row>
  </sheetData>
  <mergeCells count="3">
    <mergeCell ref="E2:N2"/>
    <mergeCell ref="O2:AB2"/>
    <mergeCell ref="AB3:AB4"/>
  </mergeCells>
  <pageMargins left="0.7" right="0.7" top="0.75" bottom="0.75" header="0.3" footer="0.3"/>
  <pageSetup scale="40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J1892"/>
  <sheetViews>
    <sheetView workbookViewId="0">
      <pane ySplit="4" topLeftCell="A11" activePane="bottomLeft" state="frozen"/>
      <selection activeCell="J1" sqref="J1"/>
      <selection pane="bottomLeft" activeCell="E36" sqref="E36"/>
    </sheetView>
  </sheetViews>
  <sheetFormatPr defaultColWidth="8.85546875" defaultRowHeight="15"/>
  <cols>
    <col min="2" max="2" width="10.42578125" customWidth="1"/>
    <col min="3" max="3" width="25.42578125" customWidth="1"/>
    <col min="4" max="4" width="5" customWidth="1"/>
    <col min="5" max="5" width="8.28515625" style="22" customWidth="1"/>
    <col min="6" max="6" width="9.28515625" style="22" customWidth="1"/>
    <col min="7" max="8" width="8.85546875" style="22"/>
    <col min="9" max="9" width="8.42578125" style="22" customWidth="1"/>
    <col min="10" max="10" width="8.85546875" style="22"/>
    <col min="11" max="11" width="4.42578125" style="22" customWidth="1"/>
    <col min="12" max="12" width="6.28515625" style="22" customWidth="1"/>
    <col min="13" max="13" width="8.42578125" style="22" customWidth="1"/>
    <col min="14" max="14" width="6.28515625" style="22" customWidth="1"/>
    <col min="15" max="16" width="8.85546875" style="22"/>
    <col min="17" max="17" width="9.85546875" style="22" customWidth="1"/>
    <col min="18" max="18" width="12.42578125" style="22" bestFit="1" customWidth="1"/>
    <col min="19" max="20" width="12.42578125" style="22" customWidth="1"/>
    <col min="21" max="21" width="13.28515625" style="22" bestFit="1" customWidth="1"/>
    <col min="22" max="22" width="12.42578125" style="22" customWidth="1"/>
    <col min="23" max="23" width="12" style="51" customWidth="1"/>
  </cols>
  <sheetData>
    <row r="1" spans="2:36">
      <c r="G1" s="23"/>
      <c r="H1" s="23"/>
      <c r="I1" s="23"/>
      <c r="J1" s="23"/>
      <c r="K1" s="23"/>
      <c r="L1" s="23"/>
      <c r="M1" s="23"/>
      <c r="N1" s="23"/>
      <c r="O1"/>
      <c r="P1"/>
      <c r="Q1"/>
      <c r="R1"/>
      <c r="S1"/>
      <c r="T1"/>
      <c r="U1"/>
      <c r="V1"/>
      <c r="W1" s="23"/>
      <c r="X1" s="3"/>
    </row>
    <row r="2" spans="2:36">
      <c r="E2" s="91"/>
      <c r="F2" s="92"/>
      <c r="G2" s="92"/>
      <c r="H2" s="92"/>
      <c r="I2" s="92"/>
      <c r="J2" s="92"/>
      <c r="K2" s="92"/>
      <c r="L2" s="92"/>
      <c r="M2" s="92"/>
      <c r="N2" s="93"/>
      <c r="O2" s="96"/>
      <c r="P2" s="96"/>
      <c r="Q2" s="96"/>
      <c r="R2" s="96"/>
      <c r="S2" s="96"/>
      <c r="T2" s="96"/>
      <c r="U2" s="96"/>
      <c r="V2" s="96"/>
      <c r="W2" s="96"/>
      <c r="X2" s="3"/>
    </row>
    <row r="3" spans="2:36">
      <c r="E3" s="7" t="s">
        <v>86</v>
      </c>
      <c r="F3" s="8" t="s">
        <v>87</v>
      </c>
      <c r="G3" s="8" t="s">
        <v>16</v>
      </c>
      <c r="H3" s="8" t="s">
        <v>16</v>
      </c>
      <c r="I3" s="8" t="s">
        <v>88</v>
      </c>
      <c r="J3" s="8" t="s">
        <v>24</v>
      </c>
      <c r="K3" s="8"/>
      <c r="L3" s="8"/>
      <c r="M3" s="8"/>
      <c r="N3" s="51"/>
      <c r="O3" s="11" t="s">
        <v>25</v>
      </c>
      <c r="P3" s="11" t="s">
        <v>124</v>
      </c>
      <c r="Q3" s="11" t="s">
        <v>125</v>
      </c>
      <c r="R3" s="11" t="s">
        <v>21</v>
      </c>
      <c r="S3" s="11" t="s">
        <v>126</v>
      </c>
      <c r="T3" s="11" t="s">
        <v>20</v>
      </c>
      <c r="U3" s="11" t="s">
        <v>27</v>
      </c>
      <c r="V3" s="11" t="s">
        <v>26</v>
      </c>
      <c r="W3" s="94" t="s">
        <v>28</v>
      </c>
    </row>
    <row r="4" spans="2:36">
      <c r="B4" s="25" t="s">
        <v>89</v>
      </c>
      <c r="C4" s="6" t="s">
        <v>90</v>
      </c>
      <c r="D4" s="6" t="s">
        <v>91</v>
      </c>
      <c r="E4" s="19" t="s">
        <v>29</v>
      </c>
      <c r="F4" s="23" t="s">
        <v>29</v>
      </c>
      <c r="G4" s="20" t="s">
        <v>92</v>
      </c>
      <c r="H4" s="20" t="s">
        <v>29</v>
      </c>
      <c r="I4" s="21" t="s">
        <v>30</v>
      </c>
      <c r="J4" s="20" t="s">
        <v>29</v>
      </c>
      <c r="K4" s="27" t="s">
        <v>31</v>
      </c>
      <c r="L4" s="27" t="s">
        <v>32</v>
      </c>
      <c r="M4" s="27" t="s">
        <v>33</v>
      </c>
      <c r="N4" s="52" t="s">
        <v>34</v>
      </c>
      <c r="O4" s="20" t="s">
        <v>35</v>
      </c>
      <c r="P4" s="20" t="s">
        <v>35</v>
      </c>
      <c r="Q4" s="20" t="s">
        <v>35</v>
      </c>
      <c r="R4" s="23" t="s">
        <v>35</v>
      </c>
      <c r="S4" s="23" t="s">
        <v>35</v>
      </c>
      <c r="T4" s="23" t="s">
        <v>35</v>
      </c>
      <c r="U4" s="23" t="s">
        <v>35</v>
      </c>
      <c r="V4" s="23" t="s">
        <v>35</v>
      </c>
      <c r="W4" s="97"/>
      <c r="Y4" t="s">
        <v>36</v>
      </c>
      <c r="Z4" t="s">
        <v>37</v>
      </c>
      <c r="AA4" t="s">
        <v>38</v>
      </c>
      <c r="AB4" t="s">
        <v>39</v>
      </c>
      <c r="AC4" t="s">
        <v>40</v>
      </c>
      <c r="AD4" t="s">
        <v>42</v>
      </c>
      <c r="AE4" t="s">
        <v>41</v>
      </c>
      <c r="AF4" t="s">
        <v>43</v>
      </c>
      <c r="AG4" t="s">
        <v>44</v>
      </c>
      <c r="AH4" t="s">
        <v>41</v>
      </c>
      <c r="AI4" t="s">
        <v>45</v>
      </c>
    </row>
    <row r="5" spans="2:36">
      <c r="B5" s="2" t="s">
        <v>127</v>
      </c>
      <c r="C5" s="10" t="s">
        <v>94</v>
      </c>
      <c r="D5" s="3" t="s">
        <v>95</v>
      </c>
      <c r="E5" s="28">
        <v>4.65E-2</v>
      </c>
      <c r="F5" s="29">
        <v>7.4999999999999997E-3</v>
      </c>
      <c r="G5" s="39">
        <v>5.0237119202636453</v>
      </c>
      <c r="H5" s="29">
        <v>2.3475289347026378E-11</v>
      </c>
      <c r="I5" s="39">
        <v>0</v>
      </c>
      <c r="J5" s="29">
        <f>I5*0.0054/32066*0.236</f>
        <v>0</v>
      </c>
      <c r="K5" s="23" t="s">
        <v>48</v>
      </c>
      <c r="L5" s="23" t="s">
        <v>49</v>
      </c>
      <c r="M5" s="39">
        <v>8.32</v>
      </c>
      <c r="N5" s="51" t="s">
        <v>50</v>
      </c>
      <c r="O5" s="37">
        <f t="shared" ref="O5:V20" si="0">AA5/$AI5</f>
        <v>8.8085106382978728E-5</v>
      </c>
      <c r="P5" s="37">
        <f t="shared" si="0"/>
        <v>1.9574468085106382E-4</v>
      </c>
      <c r="Q5" s="37">
        <f t="shared" si="0"/>
        <v>6.7659574468085107E-3</v>
      </c>
      <c r="R5" s="37">
        <f t="shared" si="0"/>
        <v>0.4638297872340425</v>
      </c>
      <c r="S5" s="37">
        <f t="shared" si="0"/>
        <v>2.2978723404255321E-13</v>
      </c>
      <c r="T5" s="37">
        <f t="shared" si="0"/>
        <v>0.53191489361702127</v>
      </c>
      <c r="U5" s="37">
        <f t="shared" si="0"/>
        <v>3.8468085106382979E-8</v>
      </c>
      <c r="V5" s="37">
        <f t="shared" si="0"/>
        <v>1.774468085106383E-21</v>
      </c>
      <c r="W5" s="53">
        <f>SUM(O5:V5)</f>
        <v>1.0027945065534212</v>
      </c>
      <c r="X5" s="3"/>
      <c r="Y5">
        <v>1</v>
      </c>
      <c r="Z5">
        <v>1</v>
      </c>
      <c r="AA5" s="14">
        <v>2.0700000000000001E-15</v>
      </c>
      <c r="AB5" s="14">
        <v>4.5999999999999998E-15</v>
      </c>
      <c r="AC5" s="14">
        <v>1.59E-13</v>
      </c>
      <c r="AD5" s="14">
        <v>1.0899999999999999E-11</v>
      </c>
      <c r="AE5" s="14">
        <v>5.4000000000000001E-24</v>
      </c>
      <c r="AF5" s="14">
        <v>1.25E-11</v>
      </c>
      <c r="AG5" s="14">
        <v>9.0399999999999997E-19</v>
      </c>
      <c r="AH5" s="14">
        <v>4.1699999999999997E-32</v>
      </c>
      <c r="AI5" s="14">
        <v>2.35E-11</v>
      </c>
    </row>
    <row r="6" spans="2:36">
      <c r="B6" s="2" t="s">
        <v>128</v>
      </c>
      <c r="C6" s="3" t="s">
        <v>94</v>
      </c>
      <c r="D6" s="3" t="s">
        <v>95</v>
      </c>
      <c r="E6" s="28">
        <v>4.65E-2</v>
      </c>
      <c r="F6" s="29">
        <v>7.4999999999999997E-3</v>
      </c>
      <c r="G6" s="39">
        <v>10.341047754958533</v>
      </c>
      <c r="H6" s="29">
        <v>4.8322653060553893E-11</v>
      </c>
      <c r="I6" s="39">
        <v>0</v>
      </c>
      <c r="J6" s="29">
        <f t="shared" ref="J6:J29" si="1">I6*0.0054/32066*0.236</f>
        <v>0</v>
      </c>
      <c r="K6" s="23" t="s">
        <v>48</v>
      </c>
      <c r="L6" s="23" t="s">
        <v>49</v>
      </c>
      <c r="M6" s="39">
        <v>8.3000000000000007</v>
      </c>
      <c r="N6" s="51" t="s">
        <v>50</v>
      </c>
      <c r="O6" s="37">
        <f t="shared" si="0"/>
        <v>8.9855072463768126E-5</v>
      </c>
      <c r="P6" s="37">
        <f t="shared" si="0"/>
        <v>2.0020703933747413E-4</v>
      </c>
      <c r="Q6" s="37">
        <f t="shared" si="0"/>
        <v>6.6045548654244312E-3</v>
      </c>
      <c r="R6" s="37">
        <f t="shared" si="0"/>
        <v>0.45134575569358176</v>
      </c>
      <c r="S6" s="37">
        <f t="shared" si="0"/>
        <v>4.6997929606625261E-13</v>
      </c>
      <c r="T6" s="37">
        <f t="shared" si="0"/>
        <v>0.54037267080745344</v>
      </c>
      <c r="U6" s="37">
        <f t="shared" si="0"/>
        <v>1.9668737060041409E-8</v>
      </c>
      <c r="V6" s="37">
        <f t="shared" si="0"/>
        <v>3.8095238095238096E-21</v>
      </c>
      <c r="W6" s="53">
        <f t="shared" ref="W6:W29" si="2">SUM(O6:V6)</f>
        <v>0.99861306314746789</v>
      </c>
      <c r="X6" s="3"/>
      <c r="Y6">
        <v>1</v>
      </c>
      <c r="Z6">
        <v>1</v>
      </c>
      <c r="AA6" s="14">
        <v>4.3400000000000003E-15</v>
      </c>
      <c r="AB6" s="14">
        <v>9.6699999999999998E-15</v>
      </c>
      <c r="AC6" s="14">
        <v>3.19E-13</v>
      </c>
      <c r="AD6" s="14">
        <v>2.1799999999999998E-11</v>
      </c>
      <c r="AE6" s="14">
        <v>2.27E-23</v>
      </c>
      <c r="AF6" s="14">
        <v>2.6099999999999999E-11</v>
      </c>
      <c r="AG6" s="14">
        <v>9.4999999999999995E-19</v>
      </c>
      <c r="AH6" s="14">
        <v>1.84E-31</v>
      </c>
      <c r="AI6" s="14">
        <v>4.8299999999999997E-11</v>
      </c>
    </row>
    <row r="7" spans="2:36">
      <c r="B7" s="2" t="s">
        <v>129</v>
      </c>
      <c r="C7" s="3" t="s">
        <v>94</v>
      </c>
      <c r="D7" s="3" t="s">
        <v>95</v>
      </c>
      <c r="E7" s="28">
        <v>4.65E-2</v>
      </c>
      <c r="F7" s="29">
        <v>7.4999999999999997E-3</v>
      </c>
      <c r="G7" s="39">
        <v>25.17572657146885</v>
      </c>
      <c r="H7" s="29">
        <v>1.1764358210966753E-10</v>
      </c>
      <c r="I7" s="39">
        <v>0</v>
      </c>
      <c r="J7" s="29">
        <f t="shared" si="1"/>
        <v>0</v>
      </c>
      <c r="K7" s="23" t="s">
        <v>48</v>
      </c>
      <c r="L7" s="23" t="s">
        <v>49</v>
      </c>
      <c r="M7" s="39">
        <v>8.23</v>
      </c>
      <c r="N7" s="51" t="s">
        <v>50</v>
      </c>
      <c r="O7" s="37">
        <f t="shared" si="0"/>
        <v>9.6610169491525427E-5</v>
      </c>
      <c r="P7" s="37">
        <f t="shared" si="0"/>
        <v>2.152542372881356E-4</v>
      </c>
      <c r="Q7" s="37">
        <f t="shared" si="0"/>
        <v>6.0423728813559317E-3</v>
      </c>
      <c r="R7" s="37">
        <f t="shared" si="0"/>
        <v>0.41271186440677959</v>
      </c>
      <c r="S7" s="37">
        <f t="shared" si="0"/>
        <v>1.1271186440677965E-12</v>
      </c>
      <c r="T7" s="37">
        <f t="shared" si="0"/>
        <v>0.58050847457627108</v>
      </c>
      <c r="U7" s="37">
        <f t="shared" si="0"/>
        <v>8.2881355932203381E-9</v>
      </c>
      <c r="V7" s="37">
        <f t="shared" si="0"/>
        <v>1.0677966101694916E-20</v>
      </c>
      <c r="W7" s="53">
        <f t="shared" si="2"/>
        <v>0.99957458456044901</v>
      </c>
      <c r="X7" s="3"/>
      <c r="Y7">
        <v>1</v>
      </c>
      <c r="Z7">
        <v>1</v>
      </c>
      <c r="AA7" s="14">
        <v>1.1400000000000001E-14</v>
      </c>
      <c r="AB7" s="14">
        <v>2.5400000000000001E-14</v>
      </c>
      <c r="AC7" s="14">
        <v>7.1299999999999999E-13</v>
      </c>
      <c r="AD7" s="14">
        <v>4.8699999999999997E-11</v>
      </c>
      <c r="AE7" s="14">
        <v>1.33E-22</v>
      </c>
      <c r="AF7" s="14">
        <v>6.8499999999999996E-11</v>
      </c>
      <c r="AG7" s="14">
        <v>9.7799999999999992E-19</v>
      </c>
      <c r="AH7" s="14">
        <v>1.26E-30</v>
      </c>
      <c r="AI7" s="14">
        <v>1.1800000000000001E-10</v>
      </c>
    </row>
    <row r="8" spans="2:36">
      <c r="B8" s="2" t="s">
        <v>130</v>
      </c>
      <c r="C8" s="3" t="s">
        <v>94</v>
      </c>
      <c r="D8" s="3" t="s">
        <v>95</v>
      </c>
      <c r="E8" s="28">
        <v>4.65E-2</v>
      </c>
      <c r="F8" s="29">
        <v>7.4999999999999997E-3</v>
      </c>
      <c r="G8" s="39">
        <v>50.330165888226773</v>
      </c>
      <c r="H8" s="29">
        <v>2.3518769106648023E-10</v>
      </c>
      <c r="I8" s="39">
        <v>0</v>
      </c>
      <c r="J8" s="29">
        <f t="shared" si="1"/>
        <v>0</v>
      </c>
      <c r="K8" s="23" t="s">
        <v>48</v>
      </c>
      <c r="L8" s="23" t="s">
        <v>49</v>
      </c>
      <c r="M8" s="39">
        <v>8.1999999999999993</v>
      </c>
      <c r="N8" s="51" t="s">
        <v>50</v>
      </c>
      <c r="O8" s="37">
        <f t="shared" si="0"/>
        <v>9.9148936170212755E-5</v>
      </c>
      <c r="P8" s="37">
        <f t="shared" si="0"/>
        <v>2.2127659574468084E-4</v>
      </c>
      <c r="Q8" s="37">
        <f t="shared" si="0"/>
        <v>5.7872340425531915E-3</v>
      </c>
      <c r="R8" s="37">
        <f t="shared" si="0"/>
        <v>0.39617021276595737</v>
      </c>
      <c r="S8" s="37">
        <f t="shared" si="0"/>
        <v>2.2170212765957442E-12</v>
      </c>
      <c r="T8" s="37">
        <f t="shared" si="0"/>
        <v>0.5957446808510638</v>
      </c>
      <c r="U8" s="37">
        <f t="shared" si="0"/>
        <v>4.2042553191489362E-9</v>
      </c>
      <c r="V8" s="37">
        <f t="shared" si="0"/>
        <v>2.2553191489361698E-20</v>
      </c>
      <c r="W8" s="53">
        <f t="shared" si="2"/>
        <v>0.99802255739796153</v>
      </c>
      <c r="X8" s="3"/>
      <c r="Y8">
        <v>1</v>
      </c>
      <c r="Z8">
        <v>1</v>
      </c>
      <c r="AA8" s="14">
        <v>2.3299999999999999E-14</v>
      </c>
      <c r="AB8" s="14">
        <v>5.1999999999999999E-14</v>
      </c>
      <c r="AC8" s="14">
        <v>1.3600000000000001E-12</v>
      </c>
      <c r="AD8" s="14">
        <v>9.3099999999999994E-11</v>
      </c>
      <c r="AE8" s="14">
        <v>5.2099999999999997E-22</v>
      </c>
      <c r="AF8" s="14">
        <v>1.4000000000000001E-10</v>
      </c>
      <c r="AG8" s="14">
        <v>9.8800000000000006E-19</v>
      </c>
      <c r="AH8" s="14">
        <v>5.2999999999999997E-30</v>
      </c>
      <c r="AI8" s="14">
        <v>2.3500000000000002E-10</v>
      </c>
    </row>
    <row r="9" spans="2:36">
      <c r="B9" s="2" t="s">
        <v>131</v>
      </c>
      <c r="C9" s="3" t="s">
        <v>94</v>
      </c>
      <c r="D9" s="3" t="s">
        <v>95</v>
      </c>
      <c r="E9" s="28">
        <v>4.65E-2</v>
      </c>
      <c r="F9" s="29">
        <v>7.4999999999999997E-3</v>
      </c>
      <c r="G9" s="39">
        <v>103.8637307852098</v>
      </c>
      <c r="H9" s="29">
        <v>4.8534453637948501E-10</v>
      </c>
      <c r="I9" s="39">
        <v>0</v>
      </c>
      <c r="J9" s="29">
        <f t="shared" si="1"/>
        <v>0</v>
      </c>
      <c r="K9" s="23" t="s">
        <v>48</v>
      </c>
      <c r="L9" s="23" t="s">
        <v>49</v>
      </c>
      <c r="M9" s="39">
        <v>8.19</v>
      </c>
      <c r="N9" s="51" t="s">
        <v>50</v>
      </c>
      <c r="O9" s="37">
        <f t="shared" si="0"/>
        <v>1.0020618556701032E-4</v>
      </c>
      <c r="P9" s="37">
        <f t="shared" si="0"/>
        <v>2.2268041237113401E-4</v>
      </c>
      <c r="Q9" s="37">
        <f t="shared" si="0"/>
        <v>5.7319587628865982E-3</v>
      </c>
      <c r="R9" s="37">
        <f t="shared" si="0"/>
        <v>0.39175257731958762</v>
      </c>
      <c r="S9" s="37">
        <f t="shared" si="0"/>
        <v>4.5567010309278351E-12</v>
      </c>
      <c r="T9" s="37">
        <f t="shared" si="0"/>
        <v>0.60412371134020626</v>
      </c>
      <c r="U9" s="37">
        <f t="shared" si="0"/>
        <v>2.0494845360824745E-9</v>
      </c>
      <c r="V9" s="37">
        <f t="shared" si="0"/>
        <v>4.7422680412371135E-20</v>
      </c>
      <c r="W9" s="53">
        <f t="shared" si="2"/>
        <v>1.0019311360746599</v>
      </c>
      <c r="X9" s="3"/>
      <c r="Y9">
        <v>1</v>
      </c>
      <c r="Z9">
        <v>1</v>
      </c>
      <c r="AA9" s="14">
        <v>4.8600000000000002E-14</v>
      </c>
      <c r="AB9" s="14">
        <v>1.0799999999999999E-13</v>
      </c>
      <c r="AC9" s="14">
        <v>2.7799999999999999E-12</v>
      </c>
      <c r="AD9" s="14">
        <v>1.8999999999999999E-10</v>
      </c>
      <c r="AE9" s="14">
        <v>2.2099999999999999E-21</v>
      </c>
      <c r="AF9" s="14">
        <v>2.9300000000000002E-10</v>
      </c>
      <c r="AG9" s="14">
        <v>9.9400000000000006E-19</v>
      </c>
      <c r="AH9" s="14">
        <v>2.2999999999999999E-29</v>
      </c>
      <c r="AI9" s="14">
        <v>4.8499999999999998E-10</v>
      </c>
    </row>
    <row r="10" spans="2:36" s="9" customFormat="1">
      <c r="B10" s="40" t="s">
        <v>132</v>
      </c>
      <c r="C10" s="9" t="s">
        <v>133</v>
      </c>
      <c r="D10" s="9" t="s">
        <v>102</v>
      </c>
      <c r="E10" s="15">
        <v>4.65E-2</v>
      </c>
      <c r="F10" s="13">
        <v>7.4999999999999997E-3</v>
      </c>
      <c r="G10" s="16">
        <v>4.8993670017833706</v>
      </c>
      <c r="H10" s="13">
        <v>2.2894238326090516E-11</v>
      </c>
      <c r="I10" s="16">
        <v>4.24</v>
      </c>
      <c r="J10" s="29">
        <f t="shared" si="1"/>
        <v>1.6851044720264456E-7</v>
      </c>
      <c r="K10" s="12" t="s">
        <v>48</v>
      </c>
      <c r="L10" s="12" t="s">
        <v>49</v>
      </c>
      <c r="M10" s="16">
        <v>8.36</v>
      </c>
      <c r="N10" s="54" t="s">
        <v>50</v>
      </c>
      <c r="O10" s="37">
        <f t="shared" si="0"/>
        <v>1.6724890829694323E-9</v>
      </c>
      <c r="P10" s="37">
        <f t="shared" si="0"/>
        <v>3.7292576419213969E-9</v>
      </c>
      <c r="Q10" s="37">
        <f t="shared" si="0"/>
        <v>9.5633187772925767E-8</v>
      </c>
      <c r="R10" s="37">
        <f t="shared" si="0"/>
        <v>6.5065502183406116E-6</v>
      </c>
      <c r="S10" s="37">
        <f t="shared" si="0"/>
        <v>5.9825327510917033E-23</v>
      </c>
      <c r="T10" s="37">
        <f t="shared" si="0"/>
        <v>1.0087336244541486E-5</v>
      </c>
      <c r="U10" s="37">
        <f t="shared" si="0"/>
        <v>1</v>
      </c>
      <c r="V10" s="37">
        <f t="shared" si="0"/>
        <v>6.2445414847161576E-31</v>
      </c>
      <c r="W10" s="53">
        <f t="shared" si="2"/>
        <v>1.0000166949213973</v>
      </c>
      <c r="Y10">
        <v>1</v>
      </c>
      <c r="Z10">
        <v>1</v>
      </c>
      <c r="AA10" s="14">
        <v>3.8300000000000002E-20</v>
      </c>
      <c r="AB10" s="14">
        <v>8.5399999999999994E-20</v>
      </c>
      <c r="AC10" s="14">
        <v>2.1899999999999999E-18</v>
      </c>
      <c r="AD10" s="14">
        <v>1.4900000000000001E-16</v>
      </c>
      <c r="AE10" s="14">
        <v>1.37E-33</v>
      </c>
      <c r="AF10" s="14">
        <v>2.3100000000000001E-16</v>
      </c>
      <c r="AG10" s="14">
        <v>2.29E-11</v>
      </c>
      <c r="AH10" s="14">
        <v>1.43E-41</v>
      </c>
      <c r="AI10" s="14">
        <v>2.29E-11</v>
      </c>
      <c r="AJ10"/>
    </row>
    <row r="11" spans="2:36">
      <c r="B11" s="2" t="s">
        <v>134</v>
      </c>
      <c r="C11" t="s">
        <v>133</v>
      </c>
      <c r="D11" t="s">
        <v>102</v>
      </c>
      <c r="E11" s="28">
        <v>4.65E-2</v>
      </c>
      <c r="F11" s="29">
        <v>7.4999999999999997E-3</v>
      </c>
      <c r="G11" s="39">
        <v>9.9131607121614653</v>
      </c>
      <c r="H11" s="29">
        <v>4.6323180897950775E-11</v>
      </c>
      <c r="I11" s="39">
        <v>8.9292795114794412</v>
      </c>
      <c r="J11" s="29">
        <f t="shared" si="1"/>
        <v>3.5487662350868208E-7</v>
      </c>
      <c r="K11" s="23" t="s">
        <v>48</v>
      </c>
      <c r="L11" s="23" t="s">
        <v>49</v>
      </c>
      <c r="M11" s="39">
        <v>8.2799999999999994</v>
      </c>
      <c r="N11" s="51" t="s">
        <v>50</v>
      </c>
      <c r="O11" s="37">
        <f t="shared" si="0"/>
        <v>6.6954643628509722E-10</v>
      </c>
      <c r="P11" s="37">
        <f t="shared" si="0"/>
        <v>1.4924406047516198E-9</v>
      </c>
      <c r="Q11" s="37">
        <f t="shared" si="0"/>
        <v>4.7084233261339097E-8</v>
      </c>
      <c r="R11" s="37">
        <f t="shared" si="0"/>
        <v>3.2181425485961125E-6</v>
      </c>
      <c r="S11" s="37">
        <f t="shared" si="0"/>
        <v>2.3974082073434128E-23</v>
      </c>
      <c r="T11" s="37">
        <f t="shared" si="0"/>
        <v>4.0388768898488125E-6</v>
      </c>
      <c r="U11" s="37">
        <f t="shared" si="0"/>
        <v>1</v>
      </c>
      <c r="V11" s="37">
        <f t="shared" si="0"/>
        <v>2.023758099352052E-31</v>
      </c>
      <c r="W11" s="53">
        <f t="shared" si="2"/>
        <v>1.0000073062656587</v>
      </c>
      <c r="Y11">
        <v>1</v>
      </c>
      <c r="Z11">
        <v>1</v>
      </c>
      <c r="AA11" s="14">
        <v>3.1E-20</v>
      </c>
      <c r="AB11" s="14">
        <v>6.9099999999999995E-20</v>
      </c>
      <c r="AC11" s="14">
        <v>2.18E-18</v>
      </c>
      <c r="AD11" s="14">
        <v>1.4900000000000001E-16</v>
      </c>
      <c r="AE11" s="14">
        <v>1.11E-33</v>
      </c>
      <c r="AF11" s="14">
        <v>1.8700000000000001E-16</v>
      </c>
      <c r="AG11" s="14">
        <v>4.6299999999999998E-11</v>
      </c>
      <c r="AH11" s="14">
        <v>9.3700000000000002E-42</v>
      </c>
      <c r="AI11" s="14">
        <v>4.6299999999999998E-11</v>
      </c>
    </row>
    <row r="12" spans="2:36">
      <c r="B12" s="2" t="s">
        <v>135</v>
      </c>
      <c r="C12" t="s">
        <v>133</v>
      </c>
      <c r="D12" t="s">
        <v>102</v>
      </c>
      <c r="E12" s="28">
        <v>4.65E-2</v>
      </c>
      <c r="F12" s="29">
        <v>7.4999999999999997E-3</v>
      </c>
      <c r="G12" s="39">
        <v>24.883545009356219</v>
      </c>
      <c r="H12" s="29">
        <v>1.1627824770727205E-10</v>
      </c>
      <c r="I12" s="39">
        <v>25.103515547238928</v>
      </c>
      <c r="J12" s="29">
        <f t="shared" si="1"/>
        <v>9.9768977151504055E-7</v>
      </c>
      <c r="K12" s="23" t="s">
        <v>48</v>
      </c>
      <c r="L12" s="23" t="s">
        <v>49</v>
      </c>
      <c r="M12" s="39">
        <v>8.35</v>
      </c>
      <c r="N12" s="51" t="s">
        <v>50</v>
      </c>
      <c r="O12" s="37">
        <f t="shared" si="0"/>
        <v>2.0948275862068967E-10</v>
      </c>
      <c r="P12" s="37">
        <f t="shared" si="0"/>
        <v>4.6551724137931035E-10</v>
      </c>
      <c r="Q12" s="37">
        <f t="shared" si="0"/>
        <v>1.7241379310344829E-8</v>
      </c>
      <c r="R12" s="37">
        <f t="shared" si="0"/>
        <v>1.1810344827586209E-6</v>
      </c>
      <c r="S12" s="37">
        <f t="shared" si="0"/>
        <v>6.8793103448275865E-24</v>
      </c>
      <c r="T12" s="37">
        <f t="shared" si="0"/>
        <v>1.2586206896551725E-6</v>
      </c>
      <c r="U12" s="37">
        <f t="shared" si="0"/>
        <v>1</v>
      </c>
      <c r="V12" s="37">
        <f t="shared" si="0"/>
        <v>4.956896551724138E-32</v>
      </c>
      <c r="W12" s="53">
        <f t="shared" si="2"/>
        <v>1.0000024575715518</v>
      </c>
      <c r="Y12">
        <v>1</v>
      </c>
      <c r="Z12">
        <v>1</v>
      </c>
      <c r="AA12" s="14">
        <v>2.43E-20</v>
      </c>
      <c r="AB12" s="14">
        <v>5.3999999999999999E-20</v>
      </c>
      <c r="AC12" s="14">
        <v>2.0000000000000001E-18</v>
      </c>
      <c r="AD12" s="14">
        <v>1.3700000000000001E-16</v>
      </c>
      <c r="AE12" s="14">
        <v>7.9799999999999998E-34</v>
      </c>
      <c r="AF12" s="14">
        <v>1.4600000000000001E-16</v>
      </c>
      <c r="AG12" s="14">
        <v>1.16E-10</v>
      </c>
      <c r="AH12" s="14">
        <v>5.7500000000000003E-42</v>
      </c>
      <c r="AI12" s="14">
        <v>1.16E-10</v>
      </c>
    </row>
    <row r="13" spans="2:36">
      <c r="B13" s="2" t="s">
        <v>136</v>
      </c>
      <c r="C13" t="s">
        <v>133</v>
      </c>
      <c r="D13" t="s">
        <v>102</v>
      </c>
      <c r="E13" s="28">
        <v>4.65E-2</v>
      </c>
      <c r="F13" s="29">
        <v>7.4999999999999997E-3</v>
      </c>
      <c r="G13" s="39">
        <v>49.037876856083642</v>
      </c>
      <c r="H13" s="29">
        <v>2.2914895727141889E-10</v>
      </c>
      <c r="I13" s="39">
        <v>49.471371687491434</v>
      </c>
      <c r="J13" s="29">
        <f t="shared" si="1"/>
        <v>1.966142209147979E-6</v>
      </c>
      <c r="K13" s="23" t="s">
        <v>48</v>
      </c>
      <c r="L13" s="23" t="s">
        <v>49</v>
      </c>
      <c r="M13" s="39">
        <v>8.31</v>
      </c>
      <c r="N13" s="51" t="s">
        <v>50</v>
      </c>
      <c r="O13" s="37">
        <f t="shared" si="0"/>
        <v>1.1441048034934497E-10</v>
      </c>
      <c r="P13" s="37">
        <f t="shared" si="0"/>
        <v>2.5414847161572047E-10</v>
      </c>
      <c r="Q13" s="37">
        <f t="shared" si="0"/>
        <v>8.6026200873362443E-9</v>
      </c>
      <c r="R13" s="37">
        <f t="shared" si="0"/>
        <v>5.8515283842794756E-7</v>
      </c>
      <c r="S13" s="37">
        <f t="shared" si="0"/>
        <v>3.6855895196506549E-24</v>
      </c>
      <c r="T13" s="37">
        <f t="shared" si="0"/>
        <v>6.8558951965065507E-7</v>
      </c>
      <c r="U13" s="37">
        <f t="shared" si="0"/>
        <v>1</v>
      </c>
      <c r="V13" s="37">
        <f t="shared" si="0"/>
        <v>2.9082969432314411E-32</v>
      </c>
      <c r="W13" s="53">
        <f t="shared" si="2"/>
        <v>1.0000012797135371</v>
      </c>
      <c r="Y13">
        <v>1</v>
      </c>
      <c r="Z13">
        <v>1</v>
      </c>
      <c r="AA13" s="14">
        <v>2.62E-20</v>
      </c>
      <c r="AB13" s="14">
        <v>5.8199999999999994E-20</v>
      </c>
      <c r="AC13" s="14">
        <v>1.9699999999999999E-18</v>
      </c>
      <c r="AD13" s="14">
        <v>1.3400000000000001E-16</v>
      </c>
      <c r="AE13" s="14">
        <v>8.4399999999999996E-34</v>
      </c>
      <c r="AF13" s="14">
        <v>1.5700000000000001E-16</v>
      </c>
      <c r="AG13" s="14">
        <v>2.2900000000000001E-10</v>
      </c>
      <c r="AH13" s="14">
        <v>6.6600000000000003E-42</v>
      </c>
      <c r="AI13" s="14">
        <v>2.2900000000000001E-10</v>
      </c>
    </row>
    <row r="14" spans="2:36">
      <c r="B14" s="2" t="s">
        <v>137</v>
      </c>
      <c r="C14" t="s">
        <v>133</v>
      </c>
      <c r="D14" t="s">
        <v>102</v>
      </c>
      <c r="E14" s="28">
        <v>4.65E-2</v>
      </c>
      <c r="F14" s="29">
        <v>7.4999999999999997E-3</v>
      </c>
      <c r="G14" s="39">
        <v>99.520312095698728</v>
      </c>
      <c r="H14" s="29">
        <v>4.6504818736307819E-10</v>
      </c>
      <c r="I14" s="39">
        <v>89.64292112020064</v>
      </c>
      <c r="J14" s="29">
        <f t="shared" si="1"/>
        <v>3.5626813034236789E-6</v>
      </c>
      <c r="K14" s="23" t="s">
        <v>48</v>
      </c>
      <c r="L14" s="23" t="s">
        <v>49</v>
      </c>
      <c r="M14" s="39">
        <v>8.18</v>
      </c>
      <c r="N14" s="51" t="s">
        <v>50</v>
      </c>
      <c r="O14" s="37">
        <f t="shared" si="0"/>
        <v>8.1075268817204299E-11</v>
      </c>
      <c r="P14" s="37">
        <f t="shared" si="0"/>
        <v>1.8043010752688172E-10</v>
      </c>
      <c r="Q14" s="37">
        <f t="shared" si="0"/>
        <v>4.5161290322580647E-9</v>
      </c>
      <c r="R14" s="37">
        <f t="shared" si="0"/>
        <v>3.0967741935483868E-7</v>
      </c>
      <c r="S14" s="37">
        <f t="shared" si="0"/>
        <v>2.7956989247311829E-24</v>
      </c>
      <c r="T14" s="37">
        <f t="shared" si="0"/>
        <v>4.8817204301075272E-7</v>
      </c>
      <c r="U14" s="37">
        <f t="shared" si="0"/>
        <v>1</v>
      </c>
      <c r="V14" s="37">
        <f t="shared" si="0"/>
        <v>2.9677419354838708E-32</v>
      </c>
      <c r="W14" s="53">
        <f t="shared" si="2"/>
        <v>1.0000008026270968</v>
      </c>
      <c r="Y14">
        <v>1</v>
      </c>
      <c r="Z14">
        <v>1</v>
      </c>
      <c r="AA14" s="14">
        <v>3.77E-20</v>
      </c>
      <c r="AB14" s="14">
        <v>8.3900000000000005E-20</v>
      </c>
      <c r="AC14" s="14">
        <v>2.1E-18</v>
      </c>
      <c r="AD14" s="14">
        <v>1.44E-16</v>
      </c>
      <c r="AE14" s="14">
        <v>1.3E-33</v>
      </c>
      <c r="AF14" s="14">
        <v>2.2699999999999999E-16</v>
      </c>
      <c r="AG14" s="14">
        <v>4.65E-10</v>
      </c>
      <c r="AH14" s="14">
        <v>1.38E-41</v>
      </c>
      <c r="AI14" s="14">
        <v>4.65E-10</v>
      </c>
    </row>
    <row r="15" spans="2:36">
      <c r="B15" s="2" t="s">
        <v>138</v>
      </c>
      <c r="C15" t="s">
        <v>133</v>
      </c>
      <c r="D15" t="s">
        <v>108</v>
      </c>
      <c r="E15" s="28">
        <v>4.65E-2</v>
      </c>
      <c r="F15" s="29">
        <v>7.4999999999999997E-3</v>
      </c>
      <c r="G15" s="39">
        <v>5.0911312493636096</v>
      </c>
      <c r="H15" s="29">
        <v>2.3790332940951448E-11</v>
      </c>
      <c r="I15" s="39">
        <v>4.4024030139496997</v>
      </c>
      <c r="J15" s="29">
        <f t="shared" si="1"/>
        <v>1.7496483505823917E-7</v>
      </c>
      <c r="K15" s="23" t="s">
        <v>48</v>
      </c>
      <c r="L15" s="23" t="s">
        <v>49</v>
      </c>
      <c r="M15" s="39">
        <v>8.44</v>
      </c>
      <c r="N15" s="51" t="s">
        <v>50</v>
      </c>
      <c r="O15" s="37">
        <f t="shared" si="0"/>
        <v>1.0168067226890757E-9</v>
      </c>
      <c r="P15" s="37">
        <f t="shared" si="0"/>
        <v>2.2563025210084033E-9</v>
      </c>
      <c r="Q15" s="37">
        <f t="shared" si="0"/>
        <v>1.0294117647058824E-7</v>
      </c>
      <c r="R15" s="37">
        <f t="shared" si="0"/>
        <v>7.0588235294117641E-6</v>
      </c>
      <c r="S15" s="37">
        <f t="shared" si="0"/>
        <v>4.1008403361344537E-23</v>
      </c>
      <c r="T15" s="37">
        <f t="shared" si="0"/>
        <v>6.1344537815126051E-6</v>
      </c>
      <c r="U15" s="37">
        <f t="shared" si="0"/>
        <v>1</v>
      </c>
      <c r="V15" s="37">
        <f t="shared" si="0"/>
        <v>2.3991596638655461E-31</v>
      </c>
      <c r="W15" s="53">
        <f t="shared" si="2"/>
        <v>1.0000132994915967</v>
      </c>
      <c r="Y15">
        <v>1</v>
      </c>
      <c r="Z15">
        <v>1</v>
      </c>
      <c r="AA15" s="14">
        <v>2.42E-20</v>
      </c>
      <c r="AB15" s="14">
        <v>5.3700000000000001E-20</v>
      </c>
      <c r="AC15" s="14">
        <v>2.4500000000000001E-18</v>
      </c>
      <c r="AD15" s="14">
        <v>1.6799999999999999E-16</v>
      </c>
      <c r="AE15" s="14">
        <v>9.76E-34</v>
      </c>
      <c r="AF15" s="14">
        <v>1.4600000000000001E-16</v>
      </c>
      <c r="AG15" s="14">
        <v>2.3800000000000001E-11</v>
      </c>
      <c r="AH15" s="14">
        <v>5.7100000000000001E-42</v>
      </c>
      <c r="AI15" s="14">
        <v>2.3800000000000001E-11</v>
      </c>
    </row>
    <row r="16" spans="2:36">
      <c r="B16" s="2" t="s">
        <v>139</v>
      </c>
      <c r="C16" t="s">
        <v>133</v>
      </c>
      <c r="D16" t="s">
        <v>108</v>
      </c>
      <c r="E16" s="28">
        <v>4.65E-2</v>
      </c>
      <c r="F16" s="29">
        <v>7.4999999999999997E-3</v>
      </c>
      <c r="G16" s="39">
        <v>10.094076795736262</v>
      </c>
      <c r="H16" s="29">
        <v>4.7168583157646084E-11</v>
      </c>
      <c r="I16" s="39">
        <v>9.0922396737594386</v>
      </c>
      <c r="J16" s="29">
        <f t="shared" si="1"/>
        <v>3.6135315412708257E-7</v>
      </c>
      <c r="K16" s="23" t="s">
        <v>48</v>
      </c>
      <c r="L16" s="23" t="s">
        <v>49</v>
      </c>
      <c r="M16" s="39">
        <v>8.4499999999999993</v>
      </c>
      <c r="N16" s="51" t="s">
        <v>50</v>
      </c>
      <c r="O16" s="37">
        <f t="shared" si="0"/>
        <v>4.8516949152542372E-10</v>
      </c>
      <c r="P16" s="37">
        <f t="shared" si="0"/>
        <v>1.0741525423728813E-9</v>
      </c>
      <c r="Q16" s="37">
        <f t="shared" si="0"/>
        <v>5.0211864406779661E-8</v>
      </c>
      <c r="R16" s="37">
        <f t="shared" si="0"/>
        <v>3.432203389830508E-6</v>
      </c>
      <c r="S16" s="37">
        <f t="shared" si="0"/>
        <v>1.8877118644067796E-23</v>
      </c>
      <c r="T16" s="37">
        <f t="shared" si="0"/>
        <v>2.923728813559322E-6</v>
      </c>
      <c r="U16" s="37">
        <f t="shared" si="0"/>
        <v>1</v>
      </c>
      <c r="V16" s="37">
        <f t="shared" si="0"/>
        <v>1.0805084745762712E-31</v>
      </c>
      <c r="W16" s="53">
        <f t="shared" si="2"/>
        <v>1.0000064077033899</v>
      </c>
      <c r="Y16">
        <v>1</v>
      </c>
      <c r="Z16">
        <v>1</v>
      </c>
      <c r="AA16" s="14">
        <v>2.2899999999999999E-20</v>
      </c>
      <c r="AB16" s="14">
        <v>5.0699999999999998E-20</v>
      </c>
      <c r="AC16" s="14">
        <v>2.3700000000000001E-18</v>
      </c>
      <c r="AD16" s="14">
        <v>1.6199999999999999E-16</v>
      </c>
      <c r="AE16" s="14">
        <v>8.91E-34</v>
      </c>
      <c r="AF16" s="14">
        <v>1.38E-16</v>
      </c>
      <c r="AG16" s="14">
        <v>4.7200000000000002E-11</v>
      </c>
      <c r="AH16" s="14">
        <v>5.1E-42</v>
      </c>
      <c r="AI16" s="14">
        <v>4.7200000000000002E-11</v>
      </c>
    </row>
    <row r="17" spans="2:36">
      <c r="B17" s="2" t="s">
        <v>140</v>
      </c>
      <c r="C17" t="s">
        <v>133</v>
      </c>
      <c r="D17" t="s">
        <v>108</v>
      </c>
      <c r="E17" s="28">
        <v>4.65E-2</v>
      </c>
      <c r="F17" s="29">
        <v>7.4999999999999997E-3</v>
      </c>
      <c r="G17" s="39">
        <v>24.278444625723502</v>
      </c>
      <c r="H17" s="29">
        <v>1.1345067582113785E-10</v>
      </c>
      <c r="I17" s="39">
        <v>24.493066076214898</v>
      </c>
      <c r="J17" s="29">
        <f t="shared" si="1"/>
        <v>9.7342865987426755E-7</v>
      </c>
      <c r="K17" s="23" t="s">
        <v>48</v>
      </c>
      <c r="L17" s="23" t="s">
        <v>49</v>
      </c>
      <c r="M17" s="39">
        <v>8.3800000000000008</v>
      </c>
      <c r="N17" s="51" t="s">
        <v>50</v>
      </c>
      <c r="O17" s="37">
        <f t="shared" si="0"/>
        <v>2.0353982300884955E-10</v>
      </c>
      <c r="P17" s="37">
        <f t="shared" si="0"/>
        <v>4.5221238938053098E-10</v>
      </c>
      <c r="Q17" s="37">
        <f t="shared" si="0"/>
        <v>1.7964601769911505E-8</v>
      </c>
      <c r="R17" s="37">
        <f t="shared" si="0"/>
        <v>1.2300884955752211E-6</v>
      </c>
      <c r="S17" s="37">
        <f t="shared" si="0"/>
        <v>6.778761061946903E-24</v>
      </c>
      <c r="T17" s="37">
        <f t="shared" si="0"/>
        <v>1.2212389380530974E-6</v>
      </c>
      <c r="U17" s="37">
        <f t="shared" si="0"/>
        <v>1</v>
      </c>
      <c r="V17" s="37">
        <f t="shared" si="0"/>
        <v>4.5575221238938051E-32</v>
      </c>
      <c r="W17" s="53">
        <f t="shared" si="2"/>
        <v>1.0000024699477876</v>
      </c>
      <c r="Y17">
        <v>1</v>
      </c>
      <c r="Z17">
        <v>1</v>
      </c>
      <c r="AA17" s="14">
        <v>2.2999999999999999E-20</v>
      </c>
      <c r="AB17" s="14">
        <v>5.1099999999999999E-20</v>
      </c>
      <c r="AC17" s="14">
        <v>2.03E-18</v>
      </c>
      <c r="AD17" s="14">
        <v>1.3899999999999999E-16</v>
      </c>
      <c r="AE17" s="14">
        <v>7.6599999999999999E-34</v>
      </c>
      <c r="AF17" s="14">
        <v>1.38E-16</v>
      </c>
      <c r="AG17" s="14">
        <v>1.13E-10</v>
      </c>
      <c r="AH17" s="14">
        <v>5.1499999999999997E-42</v>
      </c>
      <c r="AI17" s="14">
        <v>1.13E-10</v>
      </c>
    </row>
    <row r="18" spans="2:36">
      <c r="B18" s="2" t="s">
        <v>141</v>
      </c>
      <c r="C18" t="s">
        <v>133</v>
      </c>
      <c r="D18" t="s">
        <v>108</v>
      </c>
      <c r="E18" s="28">
        <v>4.65E-2</v>
      </c>
      <c r="F18" s="29">
        <v>7.4999999999999997E-3</v>
      </c>
      <c r="G18" s="39">
        <v>48.652330446628397</v>
      </c>
      <c r="H18" s="29">
        <v>2.2734733853564672E-10</v>
      </c>
      <c r="I18" s="39">
        <v>49.082417047776602</v>
      </c>
      <c r="J18" s="29">
        <f t="shared" si="1"/>
        <v>1.9506839732329104E-6</v>
      </c>
      <c r="K18" s="23" t="s">
        <v>48</v>
      </c>
      <c r="L18" s="23" t="s">
        <v>49</v>
      </c>
      <c r="M18" s="39">
        <v>8.33</v>
      </c>
      <c r="N18" s="51" t="s">
        <v>50</v>
      </c>
      <c r="O18" s="37">
        <f t="shared" si="0"/>
        <v>1.1101321585903084E-10</v>
      </c>
      <c r="P18" s="37">
        <f t="shared" si="0"/>
        <v>2.4757709251101325E-10</v>
      </c>
      <c r="Q18" s="37">
        <f t="shared" si="0"/>
        <v>8.7665198237885456E-9</v>
      </c>
      <c r="R18" s="37">
        <f t="shared" si="0"/>
        <v>5.9911894273127754E-7</v>
      </c>
      <c r="S18" s="37">
        <f t="shared" si="0"/>
        <v>3.6255506607929514E-24</v>
      </c>
      <c r="T18" s="37">
        <f t="shared" si="0"/>
        <v>6.6960352422907496E-7</v>
      </c>
      <c r="U18" s="37">
        <f t="shared" si="0"/>
        <v>1</v>
      </c>
      <c r="V18" s="37">
        <f t="shared" si="0"/>
        <v>2.7312775330396477E-32</v>
      </c>
      <c r="W18" s="53">
        <f t="shared" si="2"/>
        <v>1.0000012778475771</v>
      </c>
      <c r="Y18">
        <v>1</v>
      </c>
      <c r="Z18">
        <v>1</v>
      </c>
      <c r="AA18" s="14">
        <v>2.52E-20</v>
      </c>
      <c r="AB18" s="14">
        <v>5.62E-20</v>
      </c>
      <c r="AC18" s="14">
        <v>1.9899999999999998E-18</v>
      </c>
      <c r="AD18" s="14">
        <v>1.3599999999999999E-16</v>
      </c>
      <c r="AE18" s="14">
        <v>8.2299999999999993E-34</v>
      </c>
      <c r="AF18" s="14">
        <v>1.52E-16</v>
      </c>
      <c r="AG18" s="14">
        <v>2.2699999999999999E-10</v>
      </c>
      <c r="AH18" s="14">
        <v>6.2000000000000005E-42</v>
      </c>
      <c r="AI18" s="14">
        <v>2.2699999999999999E-10</v>
      </c>
    </row>
    <row r="19" spans="2:36">
      <c r="B19" s="2" t="s">
        <v>142</v>
      </c>
      <c r="C19" t="s">
        <v>133</v>
      </c>
      <c r="D19" t="s">
        <v>108</v>
      </c>
      <c r="E19" s="28">
        <v>4.65E-2</v>
      </c>
      <c r="F19" s="29">
        <v>7.4999999999999997E-3</v>
      </c>
      <c r="G19" s="39">
        <v>96.521369831280651</v>
      </c>
      <c r="H19" s="29">
        <v>4.5103443846392826E-10</v>
      </c>
      <c r="I19" s="39">
        <v>86.941623875526048</v>
      </c>
      <c r="J19" s="29">
        <f t="shared" si="1"/>
        <v>3.4553235659879746E-6</v>
      </c>
      <c r="K19" s="23" t="s">
        <v>48</v>
      </c>
      <c r="L19" s="23" t="s">
        <v>49</v>
      </c>
      <c r="M19" s="39">
        <v>8.25</v>
      </c>
      <c r="N19" s="51" t="s">
        <v>50</v>
      </c>
      <c r="O19" s="37">
        <f t="shared" si="0"/>
        <v>7.2727272727272723E-11</v>
      </c>
      <c r="P19" s="37">
        <f t="shared" si="0"/>
        <v>1.6208425720620842E-10</v>
      </c>
      <c r="Q19" s="37">
        <f t="shared" si="0"/>
        <v>4.767184035476719E-9</v>
      </c>
      <c r="R19" s="37">
        <f t="shared" si="0"/>
        <v>3.2594235033259423E-7</v>
      </c>
      <c r="S19" s="37">
        <f t="shared" si="0"/>
        <v>2.5720620842572065E-24</v>
      </c>
      <c r="T19" s="37">
        <f t="shared" si="0"/>
        <v>4.3902439024390241E-7</v>
      </c>
      <c r="U19" s="37">
        <f t="shared" si="0"/>
        <v>1</v>
      </c>
      <c r="V19" s="37">
        <f t="shared" si="0"/>
        <v>2.3281596452328161E-32</v>
      </c>
      <c r="W19" s="53">
        <f t="shared" si="2"/>
        <v>1.0000007699687361</v>
      </c>
      <c r="Y19">
        <v>1</v>
      </c>
      <c r="Z19">
        <v>1</v>
      </c>
      <c r="AA19" s="14">
        <v>3.28E-20</v>
      </c>
      <c r="AB19" s="14">
        <v>7.3099999999999995E-20</v>
      </c>
      <c r="AC19" s="14">
        <v>2.1500000000000001E-18</v>
      </c>
      <c r="AD19" s="14">
        <v>1.47E-16</v>
      </c>
      <c r="AE19" s="14">
        <v>1.1600000000000001E-33</v>
      </c>
      <c r="AF19" s="14">
        <v>1.9799999999999999E-16</v>
      </c>
      <c r="AG19" s="14">
        <v>4.5099999999999999E-10</v>
      </c>
      <c r="AH19" s="14">
        <v>1.0500000000000001E-41</v>
      </c>
      <c r="AI19" s="14">
        <v>4.5099999999999999E-10</v>
      </c>
    </row>
    <row r="20" spans="2:36">
      <c r="B20" s="2" t="s">
        <v>143</v>
      </c>
      <c r="C20" t="s">
        <v>144</v>
      </c>
      <c r="D20" t="s">
        <v>102</v>
      </c>
      <c r="E20" s="28">
        <v>4.65E-2</v>
      </c>
      <c r="F20" s="29">
        <v>7.4999999999999997E-3</v>
      </c>
      <c r="G20" s="39">
        <v>4.9955040463582776</v>
      </c>
      <c r="H20" s="29">
        <v>2.3343476852141483E-11</v>
      </c>
      <c r="I20" s="39">
        <v>4.3197122589669306</v>
      </c>
      <c r="J20" s="29">
        <f t="shared" si="1"/>
        <v>1.7167845390218476E-7</v>
      </c>
      <c r="K20" s="23" t="s">
        <v>48</v>
      </c>
      <c r="L20" s="23" t="s">
        <v>49</v>
      </c>
      <c r="M20" s="39">
        <v>8.51</v>
      </c>
      <c r="N20" s="51" t="s">
        <v>50</v>
      </c>
      <c r="O20" s="37">
        <f t="shared" si="0"/>
        <v>9.1845493562231758E-10</v>
      </c>
      <c r="P20" s="37">
        <f t="shared" si="0"/>
        <v>2.0343347639484979E-9</v>
      </c>
      <c r="Q20" s="37">
        <f t="shared" si="0"/>
        <v>1.0901287553648069E-7</v>
      </c>
      <c r="R20" s="37">
        <f t="shared" si="0"/>
        <v>7.4678111587982827E-6</v>
      </c>
      <c r="S20" s="37">
        <f t="shared" si="0"/>
        <v>3.8454935622317598E-23</v>
      </c>
      <c r="T20" s="37">
        <f t="shared" si="0"/>
        <v>5.5364806866952792E-6</v>
      </c>
      <c r="U20" s="37">
        <f t="shared" si="0"/>
        <v>1</v>
      </c>
      <c r="V20" s="37">
        <f t="shared" si="0"/>
        <v>1.9141630901287555E-31</v>
      </c>
      <c r="W20" s="53">
        <f t="shared" si="2"/>
        <v>1.0000131162575108</v>
      </c>
      <c r="Y20">
        <v>1</v>
      </c>
      <c r="Z20">
        <v>1</v>
      </c>
      <c r="AA20" s="14">
        <v>2.14E-20</v>
      </c>
      <c r="AB20" s="14">
        <v>4.7400000000000003E-20</v>
      </c>
      <c r="AC20" s="14">
        <v>2.54E-18</v>
      </c>
      <c r="AD20" s="14">
        <v>1.7399999999999999E-16</v>
      </c>
      <c r="AE20" s="14">
        <v>8.9599999999999999E-34</v>
      </c>
      <c r="AF20" s="14">
        <v>1.29E-16</v>
      </c>
      <c r="AG20" s="14">
        <v>2.33E-11</v>
      </c>
      <c r="AH20" s="14">
        <v>4.46E-42</v>
      </c>
      <c r="AI20" s="14">
        <v>2.33E-11</v>
      </c>
    </row>
    <row r="21" spans="2:36">
      <c r="B21" s="2" t="s">
        <v>145</v>
      </c>
      <c r="C21" t="s">
        <v>144</v>
      </c>
      <c r="D21" t="s">
        <v>102</v>
      </c>
      <c r="E21" s="28">
        <v>4.65E-2</v>
      </c>
      <c r="F21" s="29">
        <v>7.4999999999999997E-3</v>
      </c>
      <c r="G21" s="39">
        <v>10.122072190618864</v>
      </c>
      <c r="H21" s="29">
        <v>4.7299402759901236E-11</v>
      </c>
      <c r="I21" s="39">
        <v>9.1174565256999411</v>
      </c>
      <c r="J21" s="29">
        <f t="shared" si="1"/>
        <v>3.6235534823027521E-7</v>
      </c>
      <c r="K21" s="23" t="s">
        <v>48</v>
      </c>
      <c r="L21" s="23" t="s">
        <v>49</v>
      </c>
      <c r="M21" s="39">
        <v>8.3699999999999992</v>
      </c>
      <c r="N21" s="51" t="s">
        <v>50</v>
      </c>
      <c r="O21" s="37">
        <f t="shared" ref="O21:V29" si="3">AA21/$AI21</f>
        <v>5.5602536997885834E-10</v>
      </c>
      <c r="P21" s="37">
        <f t="shared" si="3"/>
        <v>1.2389006342494713E-9</v>
      </c>
      <c r="Q21" s="37">
        <f t="shared" si="3"/>
        <v>4.7991543340380548E-8</v>
      </c>
      <c r="R21" s="37">
        <f t="shared" si="3"/>
        <v>3.2769556025369979E-6</v>
      </c>
      <c r="S21" s="37">
        <f t="shared" si="3"/>
        <v>2.0782241014799153E-23</v>
      </c>
      <c r="T21" s="37">
        <f t="shared" si="3"/>
        <v>3.3615221987315008E-6</v>
      </c>
      <c r="U21" s="37">
        <f t="shared" si="3"/>
        <v>1</v>
      </c>
      <c r="V21" s="37">
        <f t="shared" si="3"/>
        <v>1.427061310782241E-31</v>
      </c>
      <c r="W21" s="53">
        <f t="shared" si="2"/>
        <v>1.0000066882642706</v>
      </c>
      <c r="Y21">
        <v>1</v>
      </c>
      <c r="Z21">
        <v>1</v>
      </c>
      <c r="AA21" s="14">
        <v>2.63E-20</v>
      </c>
      <c r="AB21" s="14">
        <v>5.8599999999999995E-20</v>
      </c>
      <c r="AC21" s="14">
        <v>2.2699999999999999E-18</v>
      </c>
      <c r="AD21" s="14">
        <v>1.55E-16</v>
      </c>
      <c r="AE21" s="14">
        <v>9.8299999999999995E-34</v>
      </c>
      <c r="AF21" s="14">
        <v>1.59E-16</v>
      </c>
      <c r="AG21" s="14">
        <v>4.7300000000000001E-11</v>
      </c>
      <c r="AH21" s="14">
        <v>6.7500000000000001E-42</v>
      </c>
      <c r="AI21" s="14">
        <v>4.7300000000000001E-11</v>
      </c>
    </row>
    <row r="22" spans="2:36">
      <c r="B22" s="2" t="s">
        <v>146</v>
      </c>
      <c r="C22" t="s">
        <v>144</v>
      </c>
      <c r="D22" t="s">
        <v>102</v>
      </c>
      <c r="E22" s="28">
        <v>4.65E-2</v>
      </c>
      <c r="F22" s="29">
        <v>7.4999999999999997E-3</v>
      </c>
      <c r="G22" s="39">
        <v>24.590808939250866</v>
      </c>
      <c r="H22" s="29">
        <v>1.1491032214603208E-10</v>
      </c>
      <c r="I22" s="39">
        <v>24.808191690273848</v>
      </c>
      <c r="J22" s="29">
        <f t="shared" si="1"/>
        <v>9.8595270660777741E-7</v>
      </c>
      <c r="K22" s="23" t="s">
        <v>48</v>
      </c>
      <c r="L22" s="23" t="s">
        <v>49</v>
      </c>
      <c r="M22" s="39">
        <v>8.36</v>
      </c>
      <c r="N22" s="51" t="s">
        <v>50</v>
      </c>
      <c r="O22" s="37">
        <f t="shared" si="3"/>
        <v>2.0782608695652172E-10</v>
      </c>
      <c r="P22" s="37">
        <f t="shared" si="3"/>
        <v>4.626086956521739E-10</v>
      </c>
      <c r="Q22" s="37">
        <f t="shared" si="3"/>
        <v>1.7565217391304348E-8</v>
      </c>
      <c r="R22" s="37">
        <f t="shared" si="3"/>
        <v>1.1999999999999999E-6</v>
      </c>
      <c r="S22" s="37">
        <f t="shared" si="3"/>
        <v>6.8956521739130428E-24</v>
      </c>
      <c r="T22" s="37">
        <f t="shared" si="3"/>
        <v>1.2521739130434782E-6</v>
      </c>
      <c r="U22" s="37">
        <f t="shared" si="3"/>
        <v>1</v>
      </c>
      <c r="V22" s="37">
        <f t="shared" si="3"/>
        <v>4.8521739130434782E-32</v>
      </c>
      <c r="W22" s="53">
        <f t="shared" si="2"/>
        <v>1.0000024704095651</v>
      </c>
      <c r="Y22" s="3">
        <v>1</v>
      </c>
      <c r="Z22" s="3">
        <v>1</v>
      </c>
      <c r="AA22" s="55">
        <v>2.3899999999999999E-20</v>
      </c>
      <c r="AB22" s="55">
        <v>5.3200000000000003E-20</v>
      </c>
      <c r="AC22" s="55">
        <v>2.02E-18</v>
      </c>
      <c r="AD22" s="55">
        <v>1.38E-16</v>
      </c>
      <c r="AE22" s="55">
        <v>7.9299999999999999E-34</v>
      </c>
      <c r="AF22" s="55">
        <v>1.44E-16</v>
      </c>
      <c r="AG22" s="55">
        <v>1.15E-10</v>
      </c>
      <c r="AH22" s="55">
        <v>5.5800000000000002E-42</v>
      </c>
      <c r="AI22" s="55">
        <v>1.15E-10</v>
      </c>
    </row>
    <row r="23" spans="2:36">
      <c r="B23" s="2" t="s">
        <v>147</v>
      </c>
      <c r="C23" t="s">
        <v>144</v>
      </c>
      <c r="D23" t="s">
        <v>102</v>
      </c>
      <c r="E23" s="28">
        <v>4.65E-2</v>
      </c>
      <c r="F23" s="29">
        <v>7.4999999999999997E-3</v>
      </c>
      <c r="G23" s="39">
        <v>49.524564183835182</v>
      </c>
      <c r="H23" s="29">
        <v>2.3142319712072514E-10</v>
      </c>
      <c r="I23" s="39">
        <v>49.962361331220301</v>
      </c>
      <c r="J23" s="29">
        <f t="shared" si="1"/>
        <v>1.9856556252886906E-6</v>
      </c>
      <c r="K23" s="23" t="s">
        <v>48</v>
      </c>
      <c r="L23" s="23" t="s">
        <v>49</v>
      </c>
      <c r="M23" s="39">
        <v>8.2899999999999991</v>
      </c>
      <c r="N23" s="51" t="s">
        <v>50</v>
      </c>
      <c r="O23" s="37">
        <f t="shared" si="3"/>
        <v>1.1731601731601731E-10</v>
      </c>
      <c r="P23" s="37">
        <f t="shared" si="3"/>
        <v>2.6147186147186144E-10</v>
      </c>
      <c r="Q23" s="37">
        <f t="shared" si="3"/>
        <v>8.441558441558441E-9</v>
      </c>
      <c r="R23" s="37">
        <f t="shared" si="3"/>
        <v>5.7575757575757569E-7</v>
      </c>
      <c r="S23" s="37">
        <f t="shared" si="3"/>
        <v>3.7489177489177494E-24</v>
      </c>
      <c r="T23" s="37">
        <f t="shared" si="3"/>
        <v>7.0562770562770572E-7</v>
      </c>
      <c r="U23" s="37">
        <f t="shared" si="3"/>
        <v>1</v>
      </c>
      <c r="V23" s="37">
        <f t="shared" si="3"/>
        <v>3.0952380952380954E-32</v>
      </c>
      <c r="W23" s="53">
        <f t="shared" si="2"/>
        <v>1.0000012902056277</v>
      </c>
      <c r="Y23">
        <v>1</v>
      </c>
      <c r="Z23">
        <v>1</v>
      </c>
      <c r="AA23" s="14">
        <v>2.71E-20</v>
      </c>
      <c r="AB23" s="14">
        <v>6.0399999999999995E-20</v>
      </c>
      <c r="AC23" s="14">
        <v>1.95E-18</v>
      </c>
      <c r="AD23" s="14">
        <v>1.3299999999999999E-16</v>
      </c>
      <c r="AE23" s="14">
        <v>8.6600000000000005E-34</v>
      </c>
      <c r="AF23" s="14">
        <v>1.6300000000000001E-16</v>
      </c>
      <c r="AG23" s="14">
        <v>2.31E-10</v>
      </c>
      <c r="AH23" s="14">
        <v>7.1500000000000001E-42</v>
      </c>
      <c r="AI23" s="14">
        <v>2.31E-10</v>
      </c>
    </row>
    <row r="24" spans="2:36">
      <c r="B24" s="2" t="s">
        <v>148</v>
      </c>
      <c r="C24" t="s">
        <v>144</v>
      </c>
      <c r="D24" t="s">
        <v>102</v>
      </c>
      <c r="E24" s="28">
        <v>4.65E-2</v>
      </c>
      <c r="F24" s="29">
        <v>7.4999999999999997E-3</v>
      </c>
      <c r="G24" s="39">
        <v>100.48837349518661</v>
      </c>
      <c r="H24" s="29">
        <v>4.6957183876255423E-10</v>
      </c>
      <c r="I24" s="39">
        <v>81.722169744960524</v>
      </c>
      <c r="J24" s="29">
        <f t="shared" si="1"/>
        <v>3.2478866438900294E-6</v>
      </c>
      <c r="K24" s="23" t="s">
        <v>48</v>
      </c>
      <c r="L24" s="23" t="s">
        <v>49</v>
      </c>
      <c r="M24" s="39">
        <v>8.2799999999999994</v>
      </c>
      <c r="N24" s="51" t="s">
        <v>50</v>
      </c>
      <c r="O24" s="37">
        <f t="shared" si="3"/>
        <v>7.3191489361702114E-11</v>
      </c>
      <c r="P24" s="37">
        <f t="shared" si="3"/>
        <v>1.6297872340425532E-10</v>
      </c>
      <c r="Q24" s="37">
        <f t="shared" si="3"/>
        <v>5.1489361702127652E-9</v>
      </c>
      <c r="R24" s="37">
        <f t="shared" si="3"/>
        <v>3.51063829787234E-7</v>
      </c>
      <c r="S24" s="37">
        <f t="shared" si="3"/>
        <v>2.8936170212765956E-24</v>
      </c>
      <c r="T24" s="37">
        <f t="shared" si="3"/>
        <v>4.404255319148936E-7</v>
      </c>
      <c r="U24" s="37">
        <f t="shared" si="3"/>
        <v>1</v>
      </c>
      <c r="V24" s="37">
        <f t="shared" si="3"/>
        <v>2.4468085106382979E-32</v>
      </c>
      <c r="W24" s="53">
        <f t="shared" si="2"/>
        <v>1.0000007968744682</v>
      </c>
      <c r="Y24">
        <v>1</v>
      </c>
      <c r="Z24">
        <v>1</v>
      </c>
      <c r="AA24" s="14">
        <v>3.4399999999999998E-20</v>
      </c>
      <c r="AB24" s="14">
        <v>7.6600000000000003E-20</v>
      </c>
      <c r="AC24" s="14">
        <v>2.4199999999999998E-18</v>
      </c>
      <c r="AD24" s="14">
        <v>1.6499999999999999E-16</v>
      </c>
      <c r="AE24" s="14">
        <v>1.36E-33</v>
      </c>
      <c r="AF24" s="14">
        <v>2.0700000000000001E-16</v>
      </c>
      <c r="AG24" s="14">
        <v>4.7000000000000003E-10</v>
      </c>
      <c r="AH24" s="14">
        <v>1.1500000000000001E-41</v>
      </c>
      <c r="AI24" s="14">
        <v>4.7000000000000003E-10</v>
      </c>
    </row>
    <row r="25" spans="2:36" s="3" customFormat="1">
      <c r="B25" s="2" t="s">
        <v>149</v>
      </c>
      <c r="C25" t="s">
        <v>144</v>
      </c>
      <c r="D25" s="3" t="s">
        <v>108</v>
      </c>
      <c r="E25" s="28">
        <v>4.65E-2</v>
      </c>
      <c r="F25" s="29">
        <v>7.4999999999999997E-3</v>
      </c>
      <c r="G25" s="39">
        <v>4.8809058961343235</v>
      </c>
      <c r="H25" s="29">
        <v>2.2807971477263195E-11</v>
      </c>
      <c r="I25" s="39">
        <v>4.220616946505273</v>
      </c>
      <c r="J25" s="29">
        <f t="shared" si="1"/>
        <v>1.6774010592609993E-7</v>
      </c>
      <c r="K25" s="23" t="s">
        <v>48</v>
      </c>
      <c r="L25" s="23" t="s">
        <v>49</v>
      </c>
      <c r="M25" s="39">
        <v>8.52</v>
      </c>
      <c r="N25" s="51" t="s">
        <v>50</v>
      </c>
      <c r="O25" s="37">
        <f t="shared" si="3"/>
        <v>9.2543859649122798E-10</v>
      </c>
      <c r="P25" s="37">
        <f t="shared" si="3"/>
        <v>2.0482456140350874E-9</v>
      </c>
      <c r="Q25" s="37">
        <f t="shared" si="3"/>
        <v>1.1228070175438595E-7</v>
      </c>
      <c r="R25" s="37">
        <f t="shared" si="3"/>
        <v>7.7192982456140339E-6</v>
      </c>
      <c r="S25" s="37">
        <f t="shared" si="3"/>
        <v>3.9035087719298238E-23</v>
      </c>
      <c r="T25" s="37">
        <f t="shared" si="3"/>
        <v>5.5701754385964904E-6</v>
      </c>
      <c r="U25" s="37">
        <f t="shared" si="3"/>
        <v>1</v>
      </c>
      <c r="V25" s="37">
        <f t="shared" si="3"/>
        <v>1.8991228070175438E-31</v>
      </c>
      <c r="W25" s="53">
        <f t="shared" si="2"/>
        <v>1.0000134047280702</v>
      </c>
      <c r="X25"/>
      <c r="Y25">
        <v>1</v>
      </c>
      <c r="Z25">
        <v>1</v>
      </c>
      <c r="AA25" s="14">
        <v>2.1099999999999999E-20</v>
      </c>
      <c r="AB25" s="14">
        <v>4.6699999999999998E-20</v>
      </c>
      <c r="AC25" s="14">
        <v>2.5599999999999999E-18</v>
      </c>
      <c r="AD25" s="14">
        <v>1.76E-16</v>
      </c>
      <c r="AE25" s="14">
        <v>8.8999999999999993E-34</v>
      </c>
      <c r="AF25" s="14">
        <v>1.2699999999999999E-16</v>
      </c>
      <c r="AG25" s="14">
        <v>2.2800000000000001E-11</v>
      </c>
      <c r="AH25" s="14">
        <v>4.33E-42</v>
      </c>
      <c r="AI25" s="14">
        <v>2.2800000000000001E-11</v>
      </c>
      <c r="AJ25"/>
    </row>
    <row r="26" spans="2:36" s="3" customFormat="1">
      <c r="B26" s="2" t="s">
        <v>150</v>
      </c>
      <c r="C26" t="s">
        <v>144</v>
      </c>
      <c r="D26" s="3" t="s">
        <v>108</v>
      </c>
      <c r="E26" s="28">
        <v>4.65E-2</v>
      </c>
      <c r="F26" s="29">
        <v>7.4999999999999997E-3</v>
      </c>
      <c r="G26" s="39">
        <v>9.8498877112800916</v>
      </c>
      <c r="H26" s="29">
        <v>4.6027512669533139E-11</v>
      </c>
      <c r="I26" s="39">
        <v>8.8722863559355432</v>
      </c>
      <c r="J26" s="29">
        <f t="shared" si="1"/>
        <v>3.5261154281807073E-7</v>
      </c>
      <c r="K26" s="23" t="s">
        <v>48</v>
      </c>
      <c r="L26" s="23" t="s">
        <v>49</v>
      </c>
      <c r="M26" s="39">
        <v>8.5</v>
      </c>
      <c r="N26" s="51" t="s">
        <v>50</v>
      </c>
      <c r="O26" s="37">
        <f t="shared" si="3"/>
        <v>4.5434782608695644E-10</v>
      </c>
      <c r="P26" s="37">
        <f t="shared" si="3"/>
        <v>1.0086956521739131E-9</v>
      </c>
      <c r="Q26" s="37">
        <f t="shared" si="3"/>
        <v>5.2826086956521737E-8</v>
      </c>
      <c r="R26" s="37">
        <f t="shared" si="3"/>
        <v>3.6304347826086954E-6</v>
      </c>
      <c r="S26" s="37">
        <f t="shared" si="3"/>
        <v>1.8217391304347827E-23</v>
      </c>
      <c r="T26" s="37">
        <f t="shared" si="3"/>
        <v>2.7391304347826087E-6</v>
      </c>
      <c r="U26" s="37">
        <f t="shared" si="3"/>
        <v>1</v>
      </c>
      <c r="V26" s="37">
        <f t="shared" si="3"/>
        <v>9.2826086956521741E-32</v>
      </c>
      <c r="W26" s="53">
        <f t="shared" si="2"/>
        <v>1.0000064238543478</v>
      </c>
      <c r="X26"/>
      <c r="Y26">
        <v>1</v>
      </c>
      <c r="Z26">
        <v>1</v>
      </c>
      <c r="AA26" s="14">
        <v>2.0899999999999999E-20</v>
      </c>
      <c r="AB26" s="14">
        <v>4.64E-20</v>
      </c>
      <c r="AC26" s="14">
        <v>2.4300000000000002E-18</v>
      </c>
      <c r="AD26" s="14">
        <v>1.67E-16</v>
      </c>
      <c r="AE26" s="14">
        <v>8.3800000000000007E-34</v>
      </c>
      <c r="AF26" s="14">
        <v>1.26E-16</v>
      </c>
      <c r="AG26" s="14">
        <v>4.6000000000000003E-11</v>
      </c>
      <c r="AH26" s="14">
        <v>4.2700000000000002E-42</v>
      </c>
      <c r="AI26" s="14">
        <v>4.6000000000000003E-11</v>
      </c>
      <c r="AJ26"/>
    </row>
    <row r="27" spans="2:36" s="3" customFormat="1">
      <c r="B27" s="2" t="s">
        <v>151</v>
      </c>
      <c r="C27" t="s">
        <v>144</v>
      </c>
      <c r="D27" s="3" t="s">
        <v>108</v>
      </c>
      <c r="E27" s="28">
        <v>4.65E-2</v>
      </c>
      <c r="F27" s="29">
        <v>7.4999999999999997E-3</v>
      </c>
      <c r="G27" s="39">
        <v>24.11870260674938</v>
      </c>
      <c r="H27" s="29">
        <v>1.1270421778854851E-10</v>
      </c>
      <c r="I27" s="39">
        <v>24.331911937793045</v>
      </c>
      <c r="J27" s="29">
        <f t="shared" si="1"/>
        <v>9.6702390611624312E-7</v>
      </c>
      <c r="K27" s="23" t="s">
        <v>48</v>
      </c>
      <c r="L27" s="23" t="s">
        <v>49</v>
      </c>
      <c r="M27" s="39">
        <v>8.4499999999999993</v>
      </c>
      <c r="N27" s="51" t="s">
        <v>50</v>
      </c>
      <c r="O27" s="37">
        <f t="shared" si="3"/>
        <v>1.8141592920353984E-10</v>
      </c>
      <c r="P27" s="37">
        <f t="shared" si="3"/>
        <v>4.0176991150442482E-10</v>
      </c>
      <c r="Q27" s="37">
        <f t="shared" si="3"/>
        <v>1.8761061946902653E-8</v>
      </c>
      <c r="R27" s="37">
        <f t="shared" si="3"/>
        <v>1.2831858407079645E-6</v>
      </c>
      <c r="S27" s="37">
        <f t="shared" si="3"/>
        <v>6.3008849557522125E-24</v>
      </c>
      <c r="T27" s="37">
        <f t="shared" si="3"/>
        <v>1.0884955752212391E-6</v>
      </c>
      <c r="U27" s="37">
        <f t="shared" si="3"/>
        <v>1</v>
      </c>
      <c r="V27" s="37">
        <f t="shared" si="3"/>
        <v>3.601769911504425E-32</v>
      </c>
      <c r="W27" s="53">
        <f t="shared" si="2"/>
        <v>1.0000023910256637</v>
      </c>
      <c r="X27"/>
      <c r="Y27">
        <v>1</v>
      </c>
      <c r="Z27">
        <v>1</v>
      </c>
      <c r="AA27" s="14">
        <v>2.05E-20</v>
      </c>
      <c r="AB27" s="14">
        <v>4.5400000000000003E-20</v>
      </c>
      <c r="AC27" s="14">
        <v>2.1199999999999999E-18</v>
      </c>
      <c r="AD27" s="14">
        <v>1.4499999999999999E-16</v>
      </c>
      <c r="AE27" s="14">
        <v>7.12E-34</v>
      </c>
      <c r="AF27" s="14">
        <v>1.23E-16</v>
      </c>
      <c r="AG27" s="14">
        <v>1.13E-10</v>
      </c>
      <c r="AH27" s="14">
        <v>4.0700000000000002E-42</v>
      </c>
      <c r="AI27" s="14">
        <v>1.13E-10</v>
      </c>
      <c r="AJ27"/>
    </row>
    <row r="28" spans="2:36" s="3" customFormat="1">
      <c r="B28" s="2" t="s">
        <v>152</v>
      </c>
      <c r="C28" t="s">
        <v>144</v>
      </c>
      <c r="D28" s="3" t="s">
        <v>108</v>
      </c>
      <c r="E28" s="28">
        <v>4.65E-2</v>
      </c>
      <c r="F28" s="29">
        <v>7.4999999999999997E-3</v>
      </c>
      <c r="G28" s="39">
        <v>49.292164517528299</v>
      </c>
      <c r="H28" s="29">
        <v>2.3033721737162756E-10</v>
      </c>
      <c r="I28" s="39">
        <v>49.727907251863257</v>
      </c>
      <c r="J28" s="29">
        <f t="shared" si="1"/>
        <v>1.9763377097790352E-6</v>
      </c>
      <c r="K28" s="23" t="s">
        <v>48</v>
      </c>
      <c r="L28" s="23" t="s">
        <v>49</v>
      </c>
      <c r="M28" s="39">
        <v>8.44</v>
      </c>
      <c r="N28" s="51" t="s">
        <v>50</v>
      </c>
      <c r="O28" s="37">
        <f t="shared" si="3"/>
        <v>8.9999999999999999E-11</v>
      </c>
      <c r="P28" s="37">
        <f t="shared" si="3"/>
        <v>1.9956521739130434E-10</v>
      </c>
      <c r="Q28" s="37">
        <f t="shared" si="3"/>
        <v>9.0869565217391303E-9</v>
      </c>
      <c r="R28" s="37">
        <f t="shared" si="3"/>
        <v>6.2173913043478262E-7</v>
      </c>
      <c r="S28" s="37">
        <f t="shared" si="3"/>
        <v>3.0956521739130433E-24</v>
      </c>
      <c r="T28" s="37">
        <f t="shared" si="3"/>
        <v>5.391304347826087E-7</v>
      </c>
      <c r="U28" s="37">
        <f t="shared" si="3"/>
        <v>1</v>
      </c>
      <c r="V28" s="37">
        <f t="shared" si="3"/>
        <v>1.8130434782608697E-32</v>
      </c>
      <c r="W28" s="53">
        <f t="shared" si="2"/>
        <v>1.0000011702460869</v>
      </c>
      <c r="X28"/>
      <c r="Y28">
        <v>1</v>
      </c>
      <c r="Z28">
        <v>1</v>
      </c>
      <c r="AA28" s="14">
        <v>2.0700000000000001E-20</v>
      </c>
      <c r="AB28" s="14">
        <v>4.5900000000000001E-20</v>
      </c>
      <c r="AC28" s="14">
        <v>2.09E-18</v>
      </c>
      <c r="AD28" s="14">
        <v>1.4300000000000001E-16</v>
      </c>
      <c r="AE28" s="14">
        <v>7.12E-34</v>
      </c>
      <c r="AF28" s="14">
        <v>1.2399999999999999E-16</v>
      </c>
      <c r="AG28" s="14">
        <v>2.3000000000000001E-10</v>
      </c>
      <c r="AH28" s="14">
        <v>4.1700000000000002E-42</v>
      </c>
      <c r="AI28" s="14">
        <v>2.3000000000000001E-10</v>
      </c>
      <c r="AJ28"/>
    </row>
    <row r="29" spans="2:36" s="3" customFormat="1">
      <c r="B29" s="4" t="s">
        <v>153</v>
      </c>
      <c r="C29" s="5" t="s">
        <v>144</v>
      </c>
      <c r="D29" s="5" t="s">
        <v>108</v>
      </c>
      <c r="E29" s="44">
        <v>4.65E-2</v>
      </c>
      <c r="F29" s="45">
        <v>7.4999999999999997E-3</v>
      </c>
      <c r="G29" s="46">
        <v>100.78613182826044</v>
      </c>
      <c r="H29" s="45">
        <v>4.7096323284233849E-10</v>
      </c>
      <c r="I29" s="46">
        <v>81.964321709332793</v>
      </c>
      <c r="J29" s="45">
        <f t="shared" si="1"/>
        <v>3.2575104966747868E-6</v>
      </c>
      <c r="K29" s="20" t="s">
        <v>48</v>
      </c>
      <c r="L29" s="20" t="s">
        <v>49</v>
      </c>
      <c r="M29" s="46">
        <v>8.31</v>
      </c>
      <c r="N29" s="56" t="s">
        <v>50</v>
      </c>
      <c r="O29" s="47">
        <f t="shared" si="3"/>
        <v>6.9002123142250533E-11</v>
      </c>
      <c r="P29" s="48">
        <f t="shared" si="3"/>
        <v>1.5371549893842887E-10</v>
      </c>
      <c r="Q29" s="48">
        <f t="shared" si="3"/>
        <v>5.2016985138004248E-9</v>
      </c>
      <c r="R29" s="48">
        <f t="shared" si="3"/>
        <v>3.5456475583864119E-7</v>
      </c>
      <c r="S29" s="48">
        <f t="shared" si="3"/>
        <v>2.7600849256900209E-24</v>
      </c>
      <c r="T29" s="48">
        <f t="shared" si="3"/>
        <v>4.1613588110403397E-7</v>
      </c>
      <c r="U29" s="48">
        <f t="shared" si="3"/>
        <v>1</v>
      </c>
      <c r="V29" s="48">
        <f t="shared" si="3"/>
        <v>2.1868365180467088E-32</v>
      </c>
      <c r="W29" s="57">
        <f t="shared" si="2"/>
        <v>1.0000007761250531</v>
      </c>
      <c r="X29"/>
      <c r="Y29">
        <v>1</v>
      </c>
      <c r="Z29">
        <v>1</v>
      </c>
      <c r="AA29" s="14">
        <v>3.2500000000000002E-20</v>
      </c>
      <c r="AB29" s="14">
        <v>7.2399999999999996E-20</v>
      </c>
      <c r="AC29" s="14">
        <v>2.4500000000000001E-18</v>
      </c>
      <c r="AD29" s="14">
        <v>1.67E-16</v>
      </c>
      <c r="AE29" s="14">
        <v>1.3E-33</v>
      </c>
      <c r="AF29" s="14">
        <v>1.96E-16</v>
      </c>
      <c r="AG29" s="14">
        <v>4.7100000000000003E-10</v>
      </c>
      <c r="AH29" s="14">
        <v>1.0299999999999999E-41</v>
      </c>
      <c r="AI29" s="14">
        <v>4.7100000000000003E-10</v>
      </c>
      <c r="AJ29"/>
    </row>
    <row r="30" spans="2:36" s="3" customFormat="1">
      <c r="B30" s="58"/>
      <c r="E30" s="29"/>
      <c r="F30" s="29"/>
      <c r="G30" s="29"/>
      <c r="H30" s="29"/>
      <c r="I30" s="23"/>
      <c r="J30" s="29"/>
      <c r="K30" s="23"/>
      <c r="L30" s="23"/>
      <c r="M30" s="59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spans="2:36" s="3" customFormat="1">
      <c r="B31" s="58"/>
      <c r="E31" s="29"/>
      <c r="F31" s="29"/>
      <c r="G31" s="29"/>
      <c r="H31" s="29"/>
      <c r="I31" s="23"/>
      <c r="J31" s="29"/>
      <c r="K31" s="23"/>
      <c r="L31" s="23"/>
      <c r="M31" s="60"/>
      <c r="N31" s="23"/>
      <c r="O31" s="23"/>
      <c r="P31" s="23"/>
      <c r="Q31" s="23"/>
      <c r="R31" s="23"/>
      <c r="S31" s="23"/>
      <c r="T31" s="23"/>
      <c r="U31" s="23"/>
      <c r="V31" s="23"/>
      <c r="W31" s="23"/>
      <c r="Y31"/>
      <c r="Z31"/>
      <c r="AA31"/>
      <c r="AB31"/>
      <c r="AC31"/>
      <c r="AD31"/>
      <c r="AE31"/>
      <c r="AF31"/>
      <c r="AG31"/>
      <c r="AH31"/>
      <c r="AI31"/>
    </row>
    <row r="32" spans="2:36" s="3" customFormat="1">
      <c r="B32" s="58"/>
      <c r="E32" s="29"/>
      <c r="F32" s="29"/>
      <c r="G32" s="29"/>
      <c r="H32" s="29"/>
      <c r="I32" s="23"/>
      <c r="J32" s="29"/>
      <c r="K32" s="23"/>
      <c r="L32" s="23"/>
      <c r="M32" s="60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2:23" s="3" customFormat="1">
      <c r="B33" s="58"/>
      <c r="E33" s="29"/>
      <c r="F33" s="29"/>
      <c r="G33" s="29"/>
      <c r="H33" s="29"/>
      <c r="I33" s="23"/>
      <c r="J33" s="29"/>
      <c r="K33" s="23"/>
      <c r="L33" s="23"/>
      <c r="M33" s="60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spans="2:23" s="3" customFormat="1">
      <c r="B34" s="58"/>
      <c r="E34" s="29"/>
      <c r="F34" s="29"/>
      <c r="G34" s="29"/>
      <c r="H34" s="29"/>
      <c r="I34" s="23"/>
      <c r="J34" s="29"/>
      <c r="K34" s="23"/>
      <c r="L34" s="23"/>
      <c r="M34" s="60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2:23" s="3" customFormat="1">
      <c r="B35" s="58"/>
      <c r="E35" s="29"/>
      <c r="F35" s="29"/>
      <c r="G35" s="29"/>
      <c r="H35" s="29"/>
      <c r="I35" s="23"/>
      <c r="J35" s="29"/>
      <c r="K35" s="23"/>
      <c r="L35" s="23"/>
      <c r="M35" s="60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2:23" s="3" customFormat="1">
      <c r="B36" s="58"/>
      <c r="E36" s="29"/>
      <c r="F36" s="29"/>
      <c r="G36" s="29"/>
      <c r="H36" s="29"/>
      <c r="I36" s="23"/>
      <c r="J36" s="29"/>
      <c r="K36" s="23"/>
      <c r="L36" s="23"/>
      <c r="M36" s="60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pans="2:23" s="3" customFormat="1">
      <c r="B37" s="58"/>
      <c r="E37" s="29"/>
      <c r="F37" s="29"/>
      <c r="G37" s="29"/>
      <c r="H37" s="29"/>
      <c r="I37" s="23"/>
      <c r="J37" s="29"/>
      <c r="K37" s="23"/>
      <c r="L37" s="23"/>
      <c r="M37" s="60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2:23" s="3" customFormat="1">
      <c r="B38" s="58"/>
      <c r="E38" s="29"/>
      <c r="F38" s="29"/>
      <c r="G38" s="29"/>
      <c r="H38" s="29"/>
      <c r="I38" s="23"/>
      <c r="J38" s="29"/>
      <c r="K38" s="23"/>
      <c r="L38" s="23"/>
      <c r="M38" s="60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2:23" s="3" customFormat="1">
      <c r="B39" s="58"/>
      <c r="E39" s="29"/>
      <c r="F39" s="29"/>
      <c r="G39" s="29"/>
      <c r="H39" s="29"/>
      <c r="I39" s="23"/>
      <c r="J39" s="29"/>
      <c r="K39" s="23"/>
      <c r="L39" s="23"/>
      <c r="M39" s="60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2:23" s="3" customFormat="1">
      <c r="B40" s="61"/>
      <c r="E40" s="29"/>
      <c r="F40" s="29"/>
      <c r="G40" s="29"/>
      <c r="H40" s="29"/>
      <c r="I40" s="23"/>
      <c r="J40" s="29"/>
      <c r="K40" s="23"/>
      <c r="L40" s="23"/>
      <c r="M40" s="62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2:23" s="3" customFormat="1">
      <c r="B41" s="61"/>
      <c r="E41" s="29"/>
      <c r="F41" s="29"/>
      <c r="G41" s="29"/>
      <c r="H41" s="29"/>
      <c r="I41" s="23"/>
      <c r="J41" s="29"/>
      <c r="K41" s="23"/>
      <c r="L41" s="23"/>
      <c r="M41" s="62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2:23" s="3" customFormat="1">
      <c r="B42" s="61"/>
      <c r="E42" s="29"/>
      <c r="F42" s="29"/>
      <c r="G42" s="29"/>
      <c r="H42" s="29"/>
      <c r="I42" s="23"/>
      <c r="J42" s="29"/>
      <c r="K42" s="23"/>
      <c r="L42" s="23"/>
      <c r="M42" s="62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2:23" s="3" customFormat="1">
      <c r="B43" s="61"/>
      <c r="E43" s="29"/>
      <c r="F43" s="29"/>
      <c r="G43" s="29"/>
      <c r="H43" s="29"/>
      <c r="I43" s="23"/>
      <c r="J43" s="29"/>
      <c r="K43" s="23"/>
      <c r="L43" s="23"/>
      <c r="M43" s="62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2:23" s="3" customFormat="1">
      <c r="E44" s="29"/>
      <c r="F44" s="29"/>
      <c r="G44" s="29"/>
      <c r="H44" s="29"/>
      <c r="I44" s="23"/>
      <c r="J44" s="29"/>
      <c r="K44" s="23"/>
      <c r="L44" s="23"/>
      <c r="M44" s="62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2:23" s="3" customFormat="1">
      <c r="E45" s="29"/>
      <c r="F45" s="29"/>
      <c r="G45" s="29"/>
      <c r="H45" s="29"/>
      <c r="I45" s="23"/>
      <c r="J45" s="29"/>
      <c r="K45" s="23"/>
      <c r="L45" s="23"/>
      <c r="M45" s="62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2:23" s="3" customFormat="1">
      <c r="E46" s="29"/>
      <c r="F46" s="29"/>
      <c r="G46" s="29"/>
      <c r="H46" s="29"/>
      <c r="I46" s="23"/>
      <c r="J46" s="29"/>
      <c r="K46" s="23"/>
      <c r="L46" s="23"/>
      <c r="M46" s="62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2:23" s="3" customFormat="1">
      <c r="E47" s="29"/>
      <c r="F47" s="29"/>
      <c r="G47" s="29"/>
      <c r="H47" s="29"/>
      <c r="I47" s="23"/>
      <c r="J47" s="29"/>
      <c r="K47" s="23"/>
      <c r="L47" s="23"/>
      <c r="M47" s="62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2:23" s="3" customFormat="1">
      <c r="E48" s="29"/>
      <c r="F48" s="29"/>
      <c r="G48" s="29"/>
      <c r="H48" s="29"/>
      <c r="I48" s="23"/>
      <c r="J48" s="29"/>
      <c r="K48" s="23"/>
      <c r="L48" s="23"/>
      <c r="M48" s="62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5:23" s="3" customFormat="1">
      <c r="E49" s="29"/>
      <c r="F49" s="29"/>
      <c r="G49" s="29"/>
      <c r="H49" s="29"/>
      <c r="I49" s="23"/>
      <c r="J49" s="29"/>
      <c r="K49" s="23"/>
      <c r="L49" s="23"/>
      <c r="M49" s="62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5:23" s="3" customFormat="1">
      <c r="E50" s="29"/>
      <c r="F50" s="29"/>
      <c r="G50" s="29"/>
      <c r="H50" s="29"/>
      <c r="I50" s="23"/>
      <c r="J50" s="29"/>
      <c r="K50" s="23"/>
      <c r="L50" s="23"/>
      <c r="M50" s="62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5:23" s="3" customFormat="1">
      <c r="E51" s="29"/>
      <c r="F51" s="29"/>
      <c r="G51" s="29"/>
      <c r="H51" s="29"/>
      <c r="I51" s="23"/>
      <c r="J51" s="29"/>
      <c r="K51" s="23"/>
      <c r="L51" s="23"/>
      <c r="M51" s="62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5:23" s="3" customFormat="1">
      <c r="E52" s="29"/>
      <c r="F52" s="29"/>
      <c r="G52" s="29"/>
      <c r="H52" s="29"/>
      <c r="I52" s="23"/>
      <c r="J52" s="29"/>
      <c r="K52" s="23"/>
      <c r="L52" s="23"/>
      <c r="M52" s="62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5:23" s="3" customFormat="1">
      <c r="E53" s="29"/>
      <c r="F53" s="29"/>
      <c r="G53" s="29"/>
      <c r="H53" s="29"/>
      <c r="I53" s="23"/>
      <c r="J53" s="29"/>
      <c r="K53" s="23"/>
      <c r="L53" s="23"/>
      <c r="M53" s="62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5:23" s="3" customFormat="1">
      <c r="E54" s="29"/>
      <c r="F54" s="29"/>
      <c r="G54" s="29"/>
      <c r="H54" s="29"/>
      <c r="I54" s="23"/>
      <c r="J54" s="29"/>
      <c r="K54" s="23"/>
      <c r="L54" s="23"/>
      <c r="M54" s="62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spans="5:23" s="3" customFormat="1">
      <c r="E55" s="29"/>
      <c r="F55" s="29"/>
      <c r="G55" s="29"/>
      <c r="H55" s="29"/>
      <c r="I55" s="23"/>
      <c r="J55" s="29"/>
      <c r="K55" s="23"/>
      <c r="L55" s="23"/>
      <c r="M55" s="62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5:23" s="3" customFormat="1">
      <c r="E56" s="29"/>
      <c r="F56" s="29"/>
      <c r="G56" s="29"/>
      <c r="H56" s="29"/>
      <c r="I56" s="23"/>
      <c r="J56" s="29"/>
      <c r="K56" s="23"/>
      <c r="L56" s="23"/>
      <c r="M56" s="62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5:23" s="3" customFormat="1">
      <c r="E57" s="29"/>
      <c r="F57" s="29"/>
      <c r="G57" s="29"/>
      <c r="H57" s="29"/>
      <c r="I57" s="23"/>
      <c r="J57" s="29"/>
      <c r="K57" s="23"/>
      <c r="L57" s="23"/>
      <c r="M57" s="62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5:23" s="3" customFormat="1">
      <c r="E58" s="29"/>
      <c r="F58" s="29"/>
      <c r="G58" s="29"/>
      <c r="H58" s="29"/>
      <c r="I58" s="23"/>
      <c r="J58" s="29"/>
      <c r="K58" s="23"/>
      <c r="L58" s="23"/>
      <c r="M58" s="62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5:23" s="3" customFormat="1">
      <c r="E59" s="29"/>
      <c r="F59" s="29"/>
      <c r="G59" s="29"/>
      <c r="H59" s="29"/>
      <c r="I59" s="23"/>
      <c r="J59" s="29"/>
      <c r="K59" s="23"/>
      <c r="L59" s="23"/>
      <c r="M59" s="62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5:23" s="3" customFormat="1">
      <c r="E60" s="29"/>
      <c r="F60" s="29"/>
      <c r="G60" s="29"/>
      <c r="H60" s="29"/>
      <c r="I60" s="23"/>
      <c r="J60" s="29"/>
      <c r="K60" s="23"/>
      <c r="L60" s="23"/>
      <c r="M60" s="62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spans="5:23" s="3" customFormat="1">
      <c r="E61" s="29"/>
      <c r="F61" s="29"/>
      <c r="G61" s="29"/>
      <c r="H61" s="29"/>
      <c r="I61" s="23"/>
      <c r="J61" s="29"/>
      <c r="K61" s="23"/>
      <c r="L61" s="23"/>
      <c r="M61" s="62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spans="5:23" s="3" customFormat="1">
      <c r="E62" s="29"/>
      <c r="F62" s="29"/>
      <c r="G62" s="29"/>
      <c r="H62" s="29"/>
      <c r="I62" s="23"/>
      <c r="J62" s="29"/>
      <c r="K62" s="23"/>
      <c r="L62" s="23"/>
      <c r="M62" s="62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spans="5:23" s="3" customFormat="1">
      <c r="E63" s="29"/>
      <c r="F63" s="29"/>
      <c r="G63" s="29"/>
      <c r="H63" s="29"/>
      <c r="I63" s="23"/>
      <c r="J63" s="29"/>
      <c r="K63" s="23"/>
      <c r="L63" s="23"/>
      <c r="M63" s="62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spans="5:23" s="3" customFormat="1">
      <c r="E64" s="29"/>
      <c r="F64" s="29"/>
      <c r="G64" s="29"/>
      <c r="H64" s="29"/>
      <c r="I64" s="23"/>
      <c r="J64" s="29"/>
      <c r="K64" s="23"/>
      <c r="L64" s="23"/>
      <c r="M64" s="62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spans="5:23" s="3" customFormat="1">
      <c r="E65" s="29"/>
      <c r="F65" s="29"/>
      <c r="G65" s="29"/>
      <c r="H65" s="29"/>
      <c r="I65" s="23"/>
      <c r="J65" s="29"/>
      <c r="K65" s="23"/>
      <c r="L65" s="23"/>
      <c r="M65" s="62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spans="5:23" s="3" customFormat="1">
      <c r="E66" s="29"/>
      <c r="F66" s="29"/>
      <c r="G66" s="29"/>
      <c r="H66" s="29"/>
      <c r="I66" s="23"/>
      <c r="J66" s="29"/>
      <c r="K66" s="23"/>
      <c r="L66" s="23"/>
      <c r="M66" s="62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spans="5:23" s="3" customFormat="1">
      <c r="E67" s="29"/>
      <c r="F67" s="29"/>
      <c r="G67" s="29"/>
      <c r="H67" s="29"/>
      <c r="I67" s="23"/>
      <c r="J67" s="29"/>
      <c r="K67" s="23"/>
      <c r="L67" s="23"/>
      <c r="M67" s="62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spans="5:23" s="3" customFormat="1">
      <c r="E68" s="29"/>
      <c r="F68" s="29"/>
      <c r="G68" s="29"/>
      <c r="H68" s="29"/>
      <c r="I68" s="23"/>
      <c r="J68" s="29"/>
      <c r="K68" s="23"/>
      <c r="L68" s="23"/>
      <c r="M68" s="62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spans="5:23" s="3" customFormat="1">
      <c r="E69" s="29"/>
      <c r="F69" s="29"/>
      <c r="G69" s="29"/>
      <c r="H69" s="29"/>
      <c r="I69" s="23"/>
      <c r="J69" s="29"/>
      <c r="K69" s="23"/>
      <c r="L69" s="23"/>
      <c r="M69" s="62"/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spans="5:23" s="3" customFormat="1">
      <c r="E70" s="29"/>
      <c r="F70" s="29"/>
      <c r="G70" s="29"/>
      <c r="H70" s="29"/>
      <c r="I70" s="23"/>
      <c r="J70" s="29"/>
      <c r="K70" s="23"/>
      <c r="L70" s="23"/>
      <c r="M70" s="62"/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spans="5:23" s="3" customFormat="1">
      <c r="E71" s="29"/>
      <c r="F71" s="29"/>
      <c r="G71" s="29"/>
      <c r="H71" s="29"/>
      <c r="I71" s="23"/>
      <c r="J71" s="29"/>
      <c r="K71" s="23"/>
      <c r="L71" s="23"/>
      <c r="M71" s="62"/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spans="5:23" s="3" customFormat="1">
      <c r="E72" s="29"/>
      <c r="F72" s="29"/>
      <c r="G72" s="29"/>
      <c r="H72" s="29"/>
      <c r="I72" s="23"/>
      <c r="J72" s="29"/>
      <c r="K72" s="23"/>
      <c r="L72" s="23"/>
      <c r="M72" s="62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spans="5:23" s="3" customFormat="1">
      <c r="E73" s="29"/>
      <c r="F73" s="29"/>
      <c r="G73" s="29"/>
      <c r="H73" s="29"/>
      <c r="I73" s="23"/>
      <c r="J73" s="29"/>
      <c r="K73" s="23"/>
      <c r="L73" s="23"/>
      <c r="M73" s="62"/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spans="5:23" s="3" customFormat="1">
      <c r="E74" s="29"/>
      <c r="F74" s="29"/>
      <c r="G74" s="29"/>
      <c r="H74" s="29"/>
      <c r="I74" s="23"/>
      <c r="J74" s="29"/>
      <c r="K74" s="23"/>
      <c r="L74" s="23"/>
      <c r="M74" s="62"/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spans="5:23" s="3" customFormat="1">
      <c r="E75" s="29"/>
      <c r="F75" s="29"/>
      <c r="G75" s="29"/>
      <c r="H75" s="29"/>
      <c r="I75" s="23"/>
      <c r="J75" s="29"/>
      <c r="K75" s="23"/>
      <c r="L75" s="23"/>
      <c r="M75" s="62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spans="5:23" s="3" customFormat="1">
      <c r="E76" s="29"/>
      <c r="F76" s="29"/>
      <c r="G76" s="29"/>
      <c r="H76" s="29"/>
      <c r="I76" s="23"/>
      <c r="J76" s="29"/>
      <c r="K76" s="23"/>
      <c r="L76" s="23"/>
      <c r="M76" s="62"/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spans="5:23" s="3" customFormat="1">
      <c r="E77" s="29"/>
      <c r="F77" s="29"/>
      <c r="G77" s="29"/>
      <c r="H77" s="29"/>
      <c r="I77" s="23"/>
      <c r="J77" s="29"/>
      <c r="K77" s="23"/>
      <c r="L77" s="23"/>
      <c r="M77" s="62"/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spans="5:23" s="3" customFormat="1">
      <c r="E78" s="29"/>
      <c r="F78" s="29"/>
      <c r="G78" s="29"/>
      <c r="H78" s="29"/>
      <c r="I78" s="23"/>
      <c r="J78" s="29"/>
      <c r="K78" s="23"/>
      <c r="L78" s="23"/>
      <c r="M78" s="62"/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spans="5:23" s="3" customFormat="1">
      <c r="E79" s="29"/>
      <c r="F79" s="29"/>
      <c r="G79" s="29"/>
      <c r="H79" s="29"/>
      <c r="I79" s="23"/>
      <c r="J79" s="29"/>
      <c r="K79" s="23"/>
      <c r="L79" s="23"/>
      <c r="M79" s="62"/>
      <c r="N79" s="23"/>
      <c r="O79" s="23"/>
      <c r="P79" s="23"/>
      <c r="Q79" s="23"/>
      <c r="R79" s="23"/>
      <c r="S79" s="23"/>
      <c r="T79" s="23"/>
      <c r="U79" s="23"/>
      <c r="V79" s="23"/>
      <c r="W79" s="23"/>
    </row>
    <row r="80" spans="5:23" s="3" customFormat="1">
      <c r="E80" s="29"/>
      <c r="F80" s="29"/>
      <c r="G80" s="29"/>
      <c r="H80" s="29"/>
      <c r="I80" s="23"/>
      <c r="J80" s="29"/>
      <c r="K80" s="23"/>
      <c r="L80" s="23"/>
      <c r="M80" s="62"/>
      <c r="N80" s="23"/>
      <c r="O80" s="23"/>
      <c r="P80" s="23"/>
      <c r="Q80" s="23"/>
      <c r="R80" s="23"/>
      <c r="S80" s="23"/>
      <c r="T80" s="23"/>
      <c r="U80" s="23"/>
      <c r="V80" s="23"/>
      <c r="W80" s="23"/>
    </row>
    <row r="81" spans="5:23" s="3" customFormat="1">
      <c r="E81" s="29"/>
      <c r="F81" s="29"/>
      <c r="G81" s="29"/>
      <c r="H81" s="29"/>
      <c r="I81" s="23"/>
      <c r="J81" s="29"/>
      <c r="K81" s="23"/>
      <c r="L81" s="23"/>
      <c r="M81" s="62"/>
      <c r="N81" s="23"/>
      <c r="O81" s="23"/>
      <c r="P81" s="23"/>
      <c r="Q81" s="23"/>
      <c r="R81" s="23"/>
      <c r="S81" s="23"/>
      <c r="T81" s="23"/>
      <c r="U81" s="23"/>
      <c r="V81" s="23"/>
      <c r="W81" s="23"/>
    </row>
    <row r="82" spans="5:23" s="3" customFormat="1">
      <c r="E82" s="29"/>
      <c r="F82" s="29"/>
      <c r="G82" s="29"/>
      <c r="H82" s="29"/>
      <c r="I82" s="23"/>
      <c r="J82" s="29"/>
      <c r="K82" s="23"/>
      <c r="L82" s="23"/>
      <c r="M82" s="62"/>
      <c r="N82" s="23"/>
      <c r="O82" s="23"/>
      <c r="P82" s="23"/>
      <c r="Q82" s="23"/>
      <c r="R82" s="23"/>
      <c r="S82" s="23"/>
      <c r="T82" s="23"/>
      <c r="U82" s="23"/>
      <c r="V82" s="23"/>
      <c r="W82" s="23"/>
    </row>
    <row r="83" spans="5:23" s="3" customFormat="1">
      <c r="E83" s="29"/>
      <c r="F83" s="29"/>
      <c r="G83" s="29"/>
      <c r="H83" s="29"/>
      <c r="I83" s="23"/>
      <c r="J83" s="29"/>
      <c r="K83" s="23"/>
      <c r="L83" s="23"/>
      <c r="M83" s="62"/>
      <c r="N83" s="23"/>
      <c r="O83" s="23"/>
      <c r="P83" s="23"/>
      <c r="Q83" s="23"/>
      <c r="R83" s="23"/>
      <c r="S83" s="23"/>
      <c r="T83" s="23"/>
      <c r="U83" s="23"/>
      <c r="V83" s="23"/>
      <c r="W83" s="23"/>
    </row>
    <row r="84" spans="5:23" s="3" customFormat="1">
      <c r="E84" s="29"/>
      <c r="F84" s="29"/>
      <c r="G84" s="29"/>
      <c r="H84" s="29"/>
      <c r="I84" s="23"/>
      <c r="J84" s="29"/>
      <c r="K84" s="23"/>
      <c r="L84" s="23"/>
      <c r="M84" s="62"/>
      <c r="N84" s="23"/>
      <c r="O84" s="23"/>
      <c r="P84" s="23"/>
      <c r="Q84" s="23"/>
      <c r="R84" s="23"/>
      <c r="S84" s="23"/>
      <c r="T84" s="23"/>
      <c r="U84" s="23"/>
      <c r="V84" s="23"/>
      <c r="W84" s="23"/>
    </row>
    <row r="85" spans="5:23" s="3" customFormat="1">
      <c r="E85" s="29"/>
      <c r="F85" s="29"/>
      <c r="G85" s="29"/>
      <c r="H85" s="29"/>
      <c r="I85" s="23"/>
      <c r="J85" s="29"/>
      <c r="K85" s="23"/>
      <c r="L85" s="23"/>
      <c r="M85" s="62"/>
      <c r="N85" s="23"/>
      <c r="O85" s="23"/>
      <c r="P85" s="23"/>
      <c r="Q85" s="23"/>
      <c r="R85" s="23"/>
      <c r="S85" s="23"/>
      <c r="T85" s="23"/>
      <c r="U85" s="23"/>
      <c r="V85" s="23"/>
      <c r="W85" s="23"/>
    </row>
    <row r="86" spans="5:23" s="3" customFormat="1">
      <c r="E86" s="29"/>
      <c r="F86" s="29"/>
      <c r="G86" s="29"/>
      <c r="H86" s="29"/>
      <c r="I86" s="23"/>
      <c r="J86" s="29"/>
      <c r="K86" s="23"/>
      <c r="L86" s="23"/>
      <c r="M86" s="62"/>
      <c r="N86" s="23"/>
      <c r="O86" s="23"/>
      <c r="P86" s="23"/>
      <c r="Q86" s="23"/>
      <c r="R86" s="23"/>
      <c r="S86" s="23"/>
      <c r="T86" s="23"/>
      <c r="U86" s="23"/>
      <c r="V86" s="23"/>
      <c r="W86" s="23"/>
    </row>
    <row r="87" spans="5:23" s="3" customFormat="1">
      <c r="E87" s="29"/>
      <c r="F87" s="29"/>
      <c r="G87" s="29"/>
      <c r="H87" s="29"/>
      <c r="I87" s="23"/>
      <c r="J87" s="29"/>
      <c r="K87" s="23"/>
      <c r="L87" s="23"/>
      <c r="M87" s="62"/>
      <c r="N87" s="23"/>
      <c r="O87" s="23"/>
      <c r="P87" s="23"/>
      <c r="Q87" s="23"/>
      <c r="R87" s="23"/>
      <c r="S87" s="23"/>
      <c r="T87" s="23"/>
      <c r="U87" s="23"/>
      <c r="V87" s="23"/>
      <c r="W87" s="23"/>
    </row>
    <row r="88" spans="5:23" s="3" customFormat="1">
      <c r="E88" s="29"/>
      <c r="F88" s="29"/>
      <c r="G88" s="29"/>
      <c r="H88" s="29"/>
      <c r="I88" s="23"/>
      <c r="J88" s="29"/>
      <c r="K88" s="23"/>
      <c r="L88" s="23"/>
      <c r="M88" s="62"/>
      <c r="N88" s="23"/>
      <c r="O88" s="23"/>
      <c r="P88" s="23"/>
      <c r="Q88" s="23"/>
      <c r="R88" s="23"/>
      <c r="S88" s="23"/>
      <c r="T88" s="23"/>
      <c r="U88" s="23"/>
      <c r="V88" s="23"/>
      <c r="W88" s="23"/>
    </row>
    <row r="89" spans="5:23" s="3" customFormat="1">
      <c r="E89" s="29"/>
      <c r="F89" s="29"/>
      <c r="G89" s="29"/>
      <c r="H89" s="29"/>
      <c r="I89" s="23"/>
      <c r="J89" s="29"/>
      <c r="K89" s="23"/>
      <c r="L89" s="23"/>
      <c r="M89" s="62"/>
      <c r="N89" s="23"/>
      <c r="O89" s="23"/>
      <c r="P89" s="23"/>
      <c r="Q89" s="23"/>
      <c r="R89" s="23"/>
      <c r="S89" s="23"/>
      <c r="T89" s="23"/>
      <c r="U89" s="23"/>
      <c r="V89" s="23"/>
      <c r="W89" s="23"/>
    </row>
    <row r="90" spans="5:23" s="3" customFormat="1">
      <c r="E90" s="29"/>
      <c r="F90" s="29"/>
      <c r="G90" s="29"/>
      <c r="H90" s="29"/>
      <c r="I90" s="23"/>
      <c r="J90" s="29"/>
      <c r="K90" s="23"/>
      <c r="L90" s="23"/>
      <c r="M90" s="62"/>
      <c r="N90" s="23"/>
      <c r="O90" s="23"/>
      <c r="P90" s="23"/>
      <c r="Q90" s="23"/>
      <c r="R90" s="23"/>
      <c r="S90" s="23"/>
      <c r="T90" s="23"/>
      <c r="U90" s="23"/>
      <c r="V90" s="23"/>
      <c r="W90" s="23"/>
    </row>
    <row r="91" spans="5:23" s="3" customFormat="1">
      <c r="E91" s="29"/>
      <c r="F91" s="29"/>
      <c r="G91" s="29"/>
      <c r="H91" s="29"/>
      <c r="I91" s="23"/>
      <c r="J91" s="29"/>
      <c r="K91" s="23"/>
      <c r="L91" s="23"/>
      <c r="M91" s="62"/>
      <c r="N91" s="23"/>
      <c r="O91" s="23"/>
      <c r="P91" s="23"/>
      <c r="Q91" s="23"/>
      <c r="R91" s="23"/>
      <c r="S91" s="23"/>
      <c r="T91" s="23"/>
      <c r="U91" s="23"/>
      <c r="V91" s="23"/>
      <c r="W91" s="23"/>
    </row>
    <row r="92" spans="5:23" s="3" customFormat="1">
      <c r="E92" s="29"/>
      <c r="F92" s="29"/>
      <c r="G92" s="29"/>
      <c r="H92" s="29"/>
      <c r="I92" s="23"/>
      <c r="J92" s="29"/>
      <c r="K92" s="23"/>
      <c r="L92" s="23"/>
      <c r="M92" s="62"/>
      <c r="N92" s="23"/>
      <c r="O92" s="23"/>
      <c r="P92" s="23"/>
      <c r="Q92" s="23"/>
      <c r="R92" s="23"/>
      <c r="S92" s="23"/>
      <c r="T92" s="23"/>
      <c r="U92" s="23"/>
      <c r="V92" s="23"/>
      <c r="W92" s="23"/>
    </row>
    <row r="93" spans="5:23" s="3" customFormat="1">
      <c r="E93" s="29"/>
      <c r="F93" s="29"/>
      <c r="G93" s="29"/>
      <c r="H93" s="29"/>
      <c r="I93" s="23"/>
      <c r="J93" s="29"/>
      <c r="K93" s="23"/>
      <c r="L93" s="23"/>
      <c r="M93" s="62"/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spans="5:23" s="3" customFormat="1">
      <c r="E94" s="29"/>
      <c r="F94" s="29"/>
      <c r="G94" s="29"/>
      <c r="H94" s="29"/>
      <c r="I94" s="23"/>
      <c r="J94" s="29"/>
      <c r="K94" s="23"/>
      <c r="L94" s="23"/>
      <c r="M94" s="62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spans="5:23" s="3" customFormat="1">
      <c r="E95" s="29"/>
      <c r="F95" s="29"/>
      <c r="G95" s="29"/>
      <c r="H95" s="29"/>
      <c r="I95" s="23"/>
      <c r="J95" s="29"/>
      <c r="K95" s="23"/>
      <c r="L95" s="23"/>
      <c r="M95" s="62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spans="5:23" s="3" customFormat="1">
      <c r="E96" s="29"/>
      <c r="F96" s="29"/>
      <c r="G96" s="29"/>
      <c r="H96" s="29"/>
      <c r="I96" s="23"/>
      <c r="J96" s="29"/>
      <c r="K96" s="23"/>
      <c r="L96" s="23"/>
      <c r="M96" s="62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spans="5:23" s="3" customFormat="1">
      <c r="E97" s="29"/>
      <c r="F97" s="29"/>
      <c r="G97" s="29"/>
      <c r="H97" s="29"/>
      <c r="I97" s="23"/>
      <c r="J97" s="29"/>
      <c r="K97" s="23"/>
      <c r="L97" s="23"/>
      <c r="M97" s="62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spans="5:23" s="3" customFormat="1">
      <c r="E98" s="29"/>
      <c r="F98" s="29"/>
      <c r="G98" s="29"/>
      <c r="H98" s="29"/>
      <c r="I98" s="23"/>
      <c r="J98" s="29"/>
      <c r="K98" s="23"/>
      <c r="L98" s="23"/>
      <c r="M98" s="62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spans="5:23" s="3" customFormat="1">
      <c r="E99" s="29"/>
      <c r="F99" s="29"/>
      <c r="G99" s="29"/>
      <c r="H99" s="29"/>
      <c r="I99" s="23"/>
      <c r="J99" s="29"/>
      <c r="K99" s="23"/>
      <c r="L99" s="23"/>
      <c r="M99" s="62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spans="5:23" s="3" customFormat="1">
      <c r="E100" s="29"/>
      <c r="F100" s="29"/>
      <c r="G100" s="29"/>
      <c r="H100" s="29"/>
      <c r="I100" s="23"/>
      <c r="J100" s="29"/>
      <c r="K100" s="23"/>
      <c r="L100" s="23"/>
      <c r="M100" s="62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spans="5:23" s="3" customFormat="1">
      <c r="E101" s="29"/>
      <c r="F101" s="29"/>
      <c r="G101" s="29"/>
      <c r="H101" s="29"/>
      <c r="I101" s="23"/>
      <c r="J101" s="29"/>
      <c r="K101" s="23"/>
      <c r="L101" s="23"/>
      <c r="M101" s="62"/>
      <c r="N101" s="23"/>
      <c r="O101" s="23"/>
      <c r="P101" s="23"/>
      <c r="Q101" s="23"/>
      <c r="R101" s="23"/>
      <c r="S101" s="23"/>
      <c r="T101" s="23"/>
      <c r="U101" s="23"/>
      <c r="V101" s="23"/>
      <c r="W101" s="23"/>
    </row>
    <row r="102" spans="5:23" s="3" customFormat="1">
      <c r="E102" s="29"/>
      <c r="F102" s="29"/>
      <c r="G102" s="29"/>
      <c r="H102" s="29"/>
      <c r="I102" s="23"/>
      <c r="J102" s="29"/>
      <c r="K102" s="23"/>
      <c r="L102" s="23"/>
      <c r="M102" s="62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spans="5:23" s="3" customFormat="1">
      <c r="E103" s="29"/>
      <c r="F103" s="29"/>
      <c r="G103" s="29"/>
      <c r="H103" s="29"/>
      <c r="I103" s="23"/>
      <c r="J103" s="29"/>
      <c r="K103" s="23"/>
      <c r="L103" s="23"/>
      <c r="M103" s="62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 spans="5:23" s="3" customFormat="1">
      <c r="E104" s="29"/>
      <c r="F104" s="29"/>
      <c r="G104" s="29"/>
      <c r="H104" s="29"/>
      <c r="I104" s="23"/>
      <c r="J104" s="29"/>
      <c r="K104" s="23"/>
      <c r="L104" s="23"/>
      <c r="M104" s="62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 spans="5:23" s="3" customFormat="1">
      <c r="E105" s="29"/>
      <c r="F105" s="29"/>
      <c r="G105" s="29"/>
      <c r="H105" s="29"/>
      <c r="I105" s="23"/>
      <c r="J105" s="29"/>
      <c r="K105" s="23"/>
      <c r="L105" s="23"/>
      <c r="M105" s="62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  <row r="106" spans="5:23" s="3" customFormat="1">
      <c r="E106" s="29"/>
      <c r="F106" s="29"/>
      <c r="G106" s="29"/>
      <c r="H106" s="29"/>
      <c r="I106" s="23"/>
      <c r="J106" s="29"/>
      <c r="K106" s="23"/>
      <c r="L106" s="23"/>
      <c r="M106" s="62"/>
      <c r="N106" s="23"/>
      <c r="O106" s="23"/>
      <c r="P106" s="23"/>
      <c r="Q106" s="23"/>
      <c r="R106" s="23"/>
      <c r="S106" s="23"/>
      <c r="T106" s="23"/>
      <c r="U106" s="23"/>
      <c r="V106" s="23"/>
      <c r="W106" s="23"/>
    </row>
    <row r="107" spans="5:23" s="3" customFormat="1">
      <c r="E107" s="29"/>
      <c r="F107" s="29"/>
      <c r="G107" s="29"/>
      <c r="H107" s="29"/>
      <c r="I107" s="23"/>
      <c r="J107" s="29"/>
      <c r="K107" s="23"/>
      <c r="L107" s="23"/>
      <c r="M107" s="62"/>
      <c r="N107" s="23"/>
      <c r="O107" s="23"/>
      <c r="P107" s="23"/>
      <c r="Q107" s="23"/>
      <c r="R107" s="23"/>
      <c r="S107" s="23"/>
      <c r="T107" s="23"/>
      <c r="U107" s="23"/>
      <c r="V107" s="23"/>
      <c r="W107" s="23"/>
    </row>
    <row r="108" spans="5:23" s="3" customFormat="1">
      <c r="E108" s="29"/>
      <c r="F108" s="29"/>
      <c r="G108" s="29"/>
      <c r="H108" s="29"/>
      <c r="I108" s="23"/>
      <c r="J108" s="29"/>
      <c r="K108" s="23"/>
      <c r="L108" s="23"/>
      <c r="M108" s="62"/>
      <c r="N108" s="23"/>
      <c r="O108" s="23"/>
      <c r="P108" s="23"/>
      <c r="Q108" s="23"/>
      <c r="R108" s="23"/>
      <c r="S108" s="23"/>
      <c r="T108" s="23"/>
      <c r="U108" s="23"/>
      <c r="V108" s="23"/>
      <c r="W108" s="23"/>
    </row>
    <row r="109" spans="5:23" s="3" customFormat="1">
      <c r="E109" s="29"/>
      <c r="F109" s="29"/>
      <c r="G109" s="29"/>
      <c r="H109" s="29"/>
      <c r="I109" s="23"/>
      <c r="J109" s="29"/>
      <c r="K109" s="23"/>
      <c r="L109" s="23"/>
      <c r="M109" s="62"/>
      <c r="N109" s="23"/>
      <c r="O109" s="23"/>
      <c r="P109" s="23"/>
      <c r="Q109" s="23"/>
      <c r="R109" s="23"/>
      <c r="S109" s="23"/>
      <c r="T109" s="23"/>
      <c r="U109" s="23"/>
      <c r="V109" s="23"/>
      <c r="W109" s="23"/>
    </row>
    <row r="110" spans="5:23" s="3" customFormat="1">
      <c r="E110" s="29"/>
      <c r="F110" s="29"/>
      <c r="G110" s="29"/>
      <c r="H110" s="29"/>
      <c r="I110" s="23"/>
      <c r="J110" s="29"/>
      <c r="K110" s="23"/>
      <c r="L110" s="23"/>
      <c r="M110" s="62"/>
      <c r="N110" s="23"/>
      <c r="O110" s="23"/>
      <c r="P110" s="23"/>
      <c r="Q110" s="23"/>
      <c r="R110" s="23"/>
      <c r="S110" s="23"/>
      <c r="T110" s="23"/>
      <c r="U110" s="23"/>
      <c r="V110" s="23"/>
      <c r="W110" s="23"/>
    </row>
    <row r="111" spans="5:23" s="3" customFormat="1">
      <c r="E111" s="29"/>
      <c r="F111" s="29"/>
      <c r="G111" s="29"/>
      <c r="H111" s="29"/>
      <c r="I111" s="23"/>
      <c r="J111" s="29"/>
      <c r="K111" s="23"/>
      <c r="L111" s="23"/>
      <c r="M111" s="62"/>
      <c r="N111" s="23"/>
      <c r="O111" s="23"/>
      <c r="P111" s="23"/>
      <c r="Q111" s="23"/>
      <c r="R111" s="23"/>
      <c r="S111" s="23"/>
      <c r="T111" s="23"/>
      <c r="U111" s="23"/>
      <c r="V111" s="23"/>
      <c r="W111" s="23"/>
    </row>
    <row r="112" spans="5:23" s="3" customFormat="1">
      <c r="E112" s="29"/>
      <c r="F112" s="29"/>
      <c r="G112" s="29"/>
      <c r="H112" s="29"/>
      <c r="I112" s="23"/>
      <c r="J112" s="29"/>
      <c r="K112" s="23"/>
      <c r="L112" s="23"/>
      <c r="M112" s="62"/>
      <c r="N112" s="23"/>
      <c r="O112" s="23"/>
      <c r="P112" s="23"/>
      <c r="Q112" s="23"/>
      <c r="R112" s="23"/>
      <c r="S112" s="23"/>
      <c r="T112" s="23"/>
      <c r="U112" s="23"/>
      <c r="V112" s="23"/>
      <c r="W112" s="23"/>
    </row>
    <row r="113" spans="2:23" s="3" customFormat="1">
      <c r="E113" s="29"/>
      <c r="F113" s="29"/>
      <c r="G113" s="29"/>
      <c r="H113" s="29"/>
      <c r="I113" s="23"/>
      <c r="J113" s="29"/>
      <c r="K113" s="23"/>
      <c r="L113" s="23"/>
      <c r="M113" s="62"/>
      <c r="N113" s="23"/>
      <c r="O113" s="23"/>
      <c r="P113" s="23"/>
      <c r="Q113" s="23"/>
      <c r="R113" s="23"/>
      <c r="S113" s="23"/>
      <c r="T113" s="23"/>
      <c r="U113" s="23"/>
      <c r="V113" s="23"/>
      <c r="W113" s="23"/>
    </row>
    <row r="114" spans="2:23" s="3" customFormat="1">
      <c r="E114" s="29"/>
      <c r="F114" s="29"/>
      <c r="G114" s="29"/>
      <c r="H114" s="29"/>
      <c r="I114" s="23"/>
      <c r="J114" s="29"/>
      <c r="K114" s="23"/>
      <c r="L114" s="23"/>
      <c r="M114" s="62"/>
      <c r="N114" s="23"/>
      <c r="O114" s="23"/>
      <c r="P114" s="23"/>
      <c r="Q114" s="23"/>
      <c r="R114" s="23"/>
      <c r="S114" s="23"/>
      <c r="T114" s="23"/>
      <c r="U114" s="23"/>
      <c r="V114" s="23"/>
      <c r="W114" s="23"/>
    </row>
    <row r="115" spans="2:23" s="3" customFormat="1">
      <c r="E115" s="29"/>
      <c r="F115" s="29"/>
      <c r="G115" s="29"/>
      <c r="H115" s="29"/>
      <c r="I115" s="23"/>
      <c r="J115" s="29"/>
      <c r="K115" s="23"/>
      <c r="L115" s="23"/>
      <c r="M115" s="62"/>
      <c r="N115" s="23"/>
      <c r="O115" s="23"/>
      <c r="P115" s="23"/>
      <c r="Q115" s="23"/>
      <c r="R115" s="23"/>
      <c r="S115" s="23"/>
      <c r="T115" s="23"/>
      <c r="U115" s="23"/>
      <c r="V115" s="23"/>
      <c r="W115" s="23"/>
    </row>
    <row r="116" spans="2:23" s="3" customFormat="1">
      <c r="E116" s="29"/>
      <c r="F116" s="29"/>
      <c r="G116" s="29"/>
      <c r="H116" s="29"/>
      <c r="I116" s="23"/>
      <c r="J116" s="29"/>
      <c r="K116" s="23"/>
      <c r="L116" s="23"/>
      <c r="M116" s="62"/>
      <c r="N116" s="23"/>
      <c r="O116" s="23"/>
      <c r="P116" s="23"/>
      <c r="Q116" s="23"/>
      <c r="R116" s="23"/>
      <c r="S116" s="23"/>
      <c r="T116" s="23"/>
      <c r="U116" s="23"/>
      <c r="V116" s="23"/>
      <c r="W116" s="23"/>
    </row>
    <row r="117" spans="2:23" s="3" customFormat="1">
      <c r="E117" s="29"/>
      <c r="F117" s="29"/>
      <c r="G117" s="29"/>
      <c r="H117" s="29"/>
      <c r="I117" s="23"/>
      <c r="J117" s="29"/>
      <c r="K117" s="23"/>
      <c r="L117" s="23"/>
      <c r="M117" s="62"/>
      <c r="N117" s="23"/>
      <c r="O117" s="23"/>
      <c r="P117" s="23"/>
      <c r="Q117" s="23"/>
      <c r="R117" s="23"/>
      <c r="S117" s="23"/>
      <c r="T117" s="23"/>
      <c r="U117" s="23"/>
      <c r="V117" s="23"/>
      <c r="W117" s="23"/>
    </row>
    <row r="118" spans="2:23" s="3" customFormat="1">
      <c r="E118" s="29"/>
      <c r="F118" s="29"/>
      <c r="G118" s="29"/>
      <c r="H118" s="29"/>
      <c r="I118" s="23"/>
      <c r="J118" s="29"/>
      <c r="K118" s="23"/>
      <c r="L118" s="23"/>
      <c r="M118" s="62"/>
      <c r="N118" s="23"/>
      <c r="O118" s="23"/>
      <c r="P118" s="23"/>
      <c r="Q118" s="23"/>
      <c r="R118" s="23"/>
      <c r="S118" s="23"/>
      <c r="T118" s="23"/>
      <c r="U118" s="23"/>
      <c r="V118" s="23"/>
      <c r="W118" s="23"/>
    </row>
    <row r="119" spans="2:23" s="3" customFormat="1">
      <c r="B119" s="10"/>
      <c r="E119" s="29"/>
      <c r="F119" s="29"/>
      <c r="G119" s="29"/>
      <c r="H119" s="29"/>
      <c r="I119" s="23"/>
      <c r="J119" s="29"/>
      <c r="K119" s="23"/>
      <c r="L119" s="23"/>
      <c r="M119" s="62"/>
      <c r="N119" s="23"/>
      <c r="O119" s="23"/>
      <c r="P119" s="23"/>
      <c r="Q119" s="23"/>
      <c r="R119" s="23"/>
      <c r="S119" s="23"/>
      <c r="T119" s="23"/>
      <c r="U119" s="23"/>
      <c r="V119" s="23"/>
      <c r="W119" s="23"/>
    </row>
    <row r="120" spans="2:23" s="3" customFormat="1">
      <c r="B120" s="10"/>
      <c r="E120" s="29"/>
      <c r="F120" s="29"/>
      <c r="G120" s="29"/>
      <c r="H120" s="29"/>
      <c r="I120" s="23"/>
      <c r="J120" s="29"/>
      <c r="K120" s="23"/>
      <c r="L120" s="23"/>
      <c r="M120" s="62"/>
      <c r="N120" s="23"/>
      <c r="O120" s="23"/>
      <c r="P120" s="23"/>
      <c r="Q120" s="23"/>
      <c r="R120" s="23"/>
      <c r="S120" s="23"/>
      <c r="T120" s="23"/>
      <c r="U120" s="23"/>
      <c r="V120" s="23"/>
      <c r="W120" s="23"/>
    </row>
    <row r="121" spans="2:23" s="3" customFormat="1">
      <c r="B121" s="10"/>
      <c r="E121" s="29"/>
      <c r="F121" s="29"/>
      <c r="G121" s="29"/>
      <c r="H121" s="29"/>
      <c r="I121" s="23"/>
      <c r="J121" s="29"/>
      <c r="K121" s="23"/>
      <c r="L121" s="23"/>
      <c r="M121" s="62"/>
      <c r="N121" s="23"/>
      <c r="O121" s="23"/>
      <c r="P121" s="23"/>
      <c r="Q121" s="23"/>
      <c r="R121" s="23"/>
      <c r="S121" s="23"/>
      <c r="T121" s="23"/>
      <c r="U121" s="23"/>
      <c r="V121" s="23"/>
      <c r="W121" s="23"/>
    </row>
    <row r="122" spans="2:23" s="3" customFormat="1">
      <c r="B122" s="10"/>
      <c r="E122" s="29"/>
      <c r="F122" s="29"/>
      <c r="G122" s="29"/>
      <c r="H122" s="29"/>
      <c r="I122" s="23"/>
      <c r="J122" s="29"/>
      <c r="K122" s="23"/>
      <c r="L122" s="23"/>
      <c r="M122" s="62"/>
      <c r="N122" s="23"/>
      <c r="O122" s="23"/>
      <c r="P122" s="23"/>
      <c r="Q122" s="23"/>
      <c r="R122" s="23"/>
      <c r="S122" s="23"/>
      <c r="T122" s="23"/>
      <c r="U122" s="23"/>
      <c r="V122" s="23"/>
      <c r="W122" s="23"/>
    </row>
    <row r="123" spans="2:23" s="3" customFormat="1">
      <c r="B123" s="10"/>
      <c r="E123" s="29"/>
      <c r="F123" s="29"/>
      <c r="G123" s="29"/>
      <c r="H123" s="29"/>
      <c r="I123" s="23"/>
      <c r="J123" s="29"/>
      <c r="K123" s="23"/>
      <c r="L123" s="23"/>
      <c r="M123" s="62"/>
      <c r="N123" s="23"/>
      <c r="O123" s="23"/>
      <c r="P123" s="23"/>
      <c r="Q123" s="23"/>
      <c r="R123" s="23"/>
      <c r="S123" s="23"/>
      <c r="T123" s="23"/>
      <c r="U123" s="23"/>
      <c r="V123" s="23"/>
      <c r="W123" s="23"/>
    </row>
    <row r="124" spans="2:23" s="3" customFormat="1">
      <c r="E124" s="29"/>
      <c r="F124" s="29"/>
      <c r="G124" s="29"/>
      <c r="H124" s="29"/>
      <c r="I124" s="23"/>
      <c r="J124" s="29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</row>
    <row r="125" spans="2:23" s="3" customFormat="1">
      <c r="E125" s="29"/>
      <c r="F125" s="29"/>
      <c r="G125" s="29"/>
      <c r="H125" s="29"/>
      <c r="I125" s="23"/>
      <c r="J125" s="29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</row>
    <row r="126" spans="2:23" s="3" customFormat="1">
      <c r="E126" s="29"/>
      <c r="F126" s="29"/>
      <c r="G126" s="29"/>
      <c r="H126" s="29"/>
      <c r="I126" s="23"/>
      <c r="J126" s="29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</row>
    <row r="127" spans="2:23" s="3" customFormat="1">
      <c r="E127" s="29"/>
      <c r="F127" s="29"/>
      <c r="G127" s="29"/>
      <c r="H127" s="29"/>
      <c r="I127" s="23"/>
      <c r="J127" s="29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</row>
    <row r="128" spans="2:23" s="3" customFormat="1">
      <c r="E128" s="29"/>
      <c r="F128" s="29"/>
      <c r="G128" s="29"/>
      <c r="H128" s="29"/>
      <c r="I128" s="23"/>
      <c r="J128" s="29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</row>
    <row r="129" spans="5:23" s="3" customFormat="1">
      <c r="E129" s="29"/>
      <c r="F129" s="29"/>
      <c r="G129" s="29"/>
      <c r="H129" s="29"/>
      <c r="I129" s="23"/>
      <c r="J129" s="29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</row>
    <row r="130" spans="5:23" s="3" customFormat="1">
      <c r="E130" s="29"/>
      <c r="F130" s="29"/>
      <c r="G130" s="29"/>
      <c r="H130" s="29"/>
      <c r="I130" s="23"/>
      <c r="J130" s="29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</row>
    <row r="131" spans="5:23" s="3" customFormat="1">
      <c r="E131" s="29"/>
      <c r="F131" s="29"/>
      <c r="G131" s="29"/>
      <c r="H131" s="29"/>
      <c r="I131" s="23"/>
      <c r="J131" s="29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</row>
    <row r="132" spans="5:23" s="3" customFormat="1">
      <c r="E132" s="29"/>
      <c r="F132" s="29"/>
      <c r="G132" s="29"/>
      <c r="H132" s="29"/>
      <c r="I132" s="23"/>
      <c r="J132" s="29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</row>
    <row r="133" spans="5:23" s="3" customFormat="1">
      <c r="E133" s="29"/>
      <c r="F133" s="29"/>
      <c r="G133" s="29"/>
      <c r="H133" s="29"/>
      <c r="I133" s="23"/>
      <c r="J133" s="29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</row>
    <row r="134" spans="5:23" s="3" customFormat="1">
      <c r="E134" s="29"/>
      <c r="F134" s="29"/>
      <c r="G134" s="29"/>
      <c r="H134" s="29"/>
      <c r="I134" s="23"/>
      <c r="J134" s="29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</row>
    <row r="135" spans="5:23" s="3" customFormat="1">
      <c r="E135" s="29"/>
      <c r="F135" s="29"/>
      <c r="G135" s="29"/>
      <c r="H135" s="29"/>
      <c r="I135" s="23"/>
      <c r="J135" s="29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</row>
    <row r="136" spans="5:23" s="3" customFormat="1">
      <c r="E136" s="29"/>
      <c r="F136" s="29"/>
      <c r="G136" s="29"/>
      <c r="H136" s="29"/>
      <c r="I136" s="23"/>
      <c r="J136" s="29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</row>
    <row r="137" spans="5:23" s="3" customFormat="1">
      <c r="E137" s="29"/>
      <c r="F137" s="29"/>
      <c r="G137" s="29"/>
      <c r="H137" s="29"/>
      <c r="I137" s="23"/>
      <c r="J137" s="29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</row>
    <row r="138" spans="5:23" s="3" customFormat="1">
      <c r="E138" s="29"/>
      <c r="F138" s="29"/>
      <c r="G138" s="29"/>
      <c r="H138" s="29"/>
      <c r="I138" s="23"/>
      <c r="J138" s="29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</row>
    <row r="139" spans="5:23" s="3" customFormat="1">
      <c r="E139" s="29"/>
      <c r="F139" s="29"/>
      <c r="G139" s="29"/>
      <c r="H139" s="29"/>
      <c r="I139" s="23"/>
      <c r="J139" s="29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</row>
    <row r="140" spans="5:23" s="3" customFormat="1">
      <c r="E140" s="29"/>
      <c r="F140" s="29"/>
      <c r="G140" s="29"/>
      <c r="H140" s="29"/>
      <c r="I140" s="23"/>
      <c r="J140" s="29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</row>
    <row r="141" spans="5:23" s="3" customFormat="1">
      <c r="E141" s="29"/>
      <c r="F141" s="29"/>
      <c r="G141" s="29"/>
      <c r="H141" s="29"/>
      <c r="I141" s="23"/>
      <c r="J141" s="29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</row>
    <row r="142" spans="5:23" s="3" customFormat="1">
      <c r="E142" s="29"/>
      <c r="F142" s="29"/>
      <c r="G142" s="29"/>
      <c r="H142" s="29"/>
      <c r="I142" s="23"/>
      <c r="J142" s="29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</row>
    <row r="143" spans="5:23" s="3" customFormat="1">
      <c r="E143" s="29"/>
      <c r="F143" s="29"/>
      <c r="G143" s="29"/>
      <c r="H143" s="29"/>
      <c r="I143" s="23"/>
      <c r="J143" s="29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</row>
    <row r="144" spans="5:23" s="3" customFormat="1">
      <c r="E144" s="29"/>
      <c r="F144" s="29"/>
      <c r="G144" s="29"/>
      <c r="H144" s="29"/>
      <c r="I144" s="23"/>
      <c r="J144" s="29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</row>
    <row r="145" spans="5:23" s="3" customFormat="1">
      <c r="E145" s="29"/>
      <c r="F145" s="29"/>
      <c r="G145" s="29"/>
      <c r="H145" s="29"/>
      <c r="I145" s="23"/>
      <c r="J145" s="29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</row>
    <row r="146" spans="5:23" s="3" customFormat="1">
      <c r="E146" s="29"/>
      <c r="F146" s="29"/>
      <c r="G146" s="29"/>
      <c r="H146" s="29"/>
      <c r="I146" s="23"/>
      <c r="J146" s="29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</row>
    <row r="147" spans="5:23" s="3" customFormat="1">
      <c r="E147" s="29"/>
      <c r="F147" s="29"/>
      <c r="G147" s="29"/>
      <c r="H147" s="29"/>
      <c r="I147" s="23"/>
      <c r="J147" s="29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</row>
    <row r="148" spans="5:23" s="3" customFormat="1">
      <c r="E148" s="29"/>
      <c r="F148" s="29"/>
      <c r="G148" s="29"/>
      <c r="H148" s="29"/>
      <c r="I148" s="23"/>
      <c r="J148" s="29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</row>
    <row r="149" spans="5:23" s="3" customFormat="1">
      <c r="E149" s="29"/>
      <c r="F149" s="29"/>
      <c r="G149" s="29"/>
      <c r="H149" s="29"/>
      <c r="I149" s="23"/>
      <c r="J149" s="29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</row>
    <row r="150" spans="5:23" s="3" customFormat="1">
      <c r="E150" s="29"/>
      <c r="F150" s="29"/>
      <c r="G150" s="29"/>
      <c r="H150" s="29"/>
      <c r="I150" s="23"/>
      <c r="J150" s="29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</row>
    <row r="151" spans="5:23" s="3" customFormat="1">
      <c r="E151" s="29"/>
      <c r="F151" s="29"/>
      <c r="G151" s="29"/>
      <c r="H151" s="29"/>
      <c r="I151" s="23"/>
      <c r="J151" s="29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</row>
    <row r="152" spans="5:23" s="3" customFormat="1">
      <c r="E152" s="29"/>
      <c r="F152" s="29"/>
      <c r="G152" s="29"/>
      <c r="H152" s="29"/>
      <c r="I152" s="23"/>
      <c r="J152" s="29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</row>
    <row r="153" spans="5:23" s="3" customFormat="1">
      <c r="E153" s="29"/>
      <c r="F153" s="29"/>
      <c r="G153" s="29"/>
      <c r="H153" s="29"/>
      <c r="I153" s="23"/>
      <c r="J153" s="29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</row>
    <row r="154" spans="5:23" s="3" customFormat="1">
      <c r="E154" s="29"/>
      <c r="F154" s="29"/>
      <c r="G154" s="29"/>
      <c r="H154" s="29"/>
      <c r="I154" s="23"/>
      <c r="J154" s="29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</row>
    <row r="155" spans="5:23" s="3" customFormat="1">
      <c r="E155" s="29"/>
      <c r="F155" s="29"/>
      <c r="G155" s="29"/>
      <c r="H155" s="29"/>
      <c r="I155" s="23"/>
      <c r="J155" s="29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</row>
    <row r="156" spans="5:23" s="3" customFormat="1">
      <c r="E156" s="29"/>
      <c r="F156" s="29"/>
      <c r="G156" s="29"/>
      <c r="H156" s="29"/>
      <c r="I156" s="23"/>
      <c r="J156" s="29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</row>
    <row r="157" spans="5:23" s="3" customFormat="1">
      <c r="E157" s="29"/>
      <c r="F157" s="29"/>
      <c r="G157" s="29"/>
      <c r="H157" s="29"/>
      <c r="I157" s="23"/>
      <c r="J157" s="29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</row>
    <row r="158" spans="5:23" s="3" customFormat="1">
      <c r="E158" s="29"/>
      <c r="F158" s="29"/>
      <c r="G158" s="29"/>
      <c r="H158" s="29"/>
      <c r="I158" s="23"/>
      <c r="J158" s="29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</row>
    <row r="159" spans="5:23" s="3" customFormat="1">
      <c r="E159" s="29"/>
      <c r="F159" s="29"/>
      <c r="G159" s="29"/>
      <c r="H159" s="29"/>
      <c r="I159" s="23"/>
      <c r="J159" s="29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</row>
    <row r="160" spans="5:23" s="3" customFormat="1">
      <c r="E160" s="29"/>
      <c r="F160" s="29"/>
      <c r="G160" s="29"/>
      <c r="H160" s="29"/>
      <c r="I160" s="23"/>
      <c r="J160" s="29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</row>
    <row r="161" spans="5:23" s="3" customFormat="1">
      <c r="E161" s="29"/>
      <c r="F161" s="29"/>
      <c r="G161" s="29"/>
      <c r="H161" s="29"/>
      <c r="I161" s="23"/>
      <c r="J161" s="29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</row>
    <row r="162" spans="5:23" s="3" customFormat="1">
      <c r="E162" s="29"/>
      <c r="F162" s="29"/>
      <c r="G162" s="29"/>
      <c r="H162" s="29"/>
      <c r="I162" s="23"/>
      <c r="J162" s="29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</row>
    <row r="163" spans="5:23" s="3" customFormat="1">
      <c r="E163" s="29"/>
      <c r="F163" s="29"/>
      <c r="G163" s="29"/>
      <c r="H163" s="29"/>
      <c r="I163" s="23"/>
      <c r="J163" s="29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</row>
    <row r="164" spans="5:23" s="3" customFormat="1">
      <c r="E164" s="29"/>
      <c r="F164" s="29"/>
      <c r="G164" s="29"/>
      <c r="H164" s="29"/>
      <c r="I164" s="23"/>
      <c r="J164" s="29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</row>
    <row r="165" spans="5:23" s="3" customFormat="1">
      <c r="E165" s="29"/>
      <c r="F165" s="29"/>
      <c r="G165" s="29"/>
      <c r="H165" s="29"/>
      <c r="I165" s="23"/>
      <c r="J165" s="29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</row>
    <row r="166" spans="5:23" s="3" customFormat="1">
      <c r="E166" s="29"/>
      <c r="F166" s="29"/>
      <c r="G166" s="29"/>
      <c r="H166" s="29"/>
      <c r="I166" s="23"/>
      <c r="J166" s="29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</row>
    <row r="167" spans="5:23" s="3" customFormat="1">
      <c r="E167" s="29"/>
      <c r="F167" s="29"/>
      <c r="G167" s="29"/>
      <c r="H167" s="29"/>
      <c r="I167" s="23"/>
      <c r="J167" s="29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</row>
    <row r="168" spans="5:23" s="3" customFormat="1">
      <c r="E168" s="29"/>
      <c r="F168" s="29"/>
      <c r="G168" s="29"/>
      <c r="H168" s="29"/>
      <c r="I168" s="23"/>
      <c r="J168" s="29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</row>
    <row r="169" spans="5:23" s="3" customFormat="1">
      <c r="E169" s="29"/>
      <c r="F169" s="29"/>
      <c r="G169" s="29"/>
      <c r="H169" s="29"/>
      <c r="I169" s="23"/>
      <c r="J169" s="29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</row>
    <row r="170" spans="5:23" s="3" customFormat="1">
      <c r="E170" s="29"/>
      <c r="F170" s="29"/>
      <c r="G170" s="29"/>
      <c r="H170" s="29"/>
      <c r="I170" s="23"/>
      <c r="J170" s="29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</row>
    <row r="171" spans="5:23" s="3" customFormat="1">
      <c r="E171" s="29"/>
      <c r="F171" s="29"/>
      <c r="G171" s="29"/>
      <c r="H171" s="29"/>
      <c r="I171" s="23"/>
      <c r="J171" s="29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</row>
    <row r="172" spans="5:23" s="3" customFormat="1">
      <c r="E172" s="29"/>
      <c r="F172" s="29"/>
      <c r="G172" s="29"/>
      <c r="H172" s="29"/>
      <c r="I172" s="23"/>
      <c r="J172" s="29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</row>
    <row r="173" spans="5:23" s="3" customFormat="1">
      <c r="E173" s="29"/>
      <c r="F173" s="29"/>
      <c r="G173" s="29"/>
      <c r="H173" s="29"/>
      <c r="I173" s="23"/>
      <c r="J173" s="29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</row>
    <row r="174" spans="5:23" s="3" customFormat="1">
      <c r="E174" s="29"/>
      <c r="F174" s="29"/>
      <c r="G174" s="29"/>
      <c r="H174" s="29"/>
      <c r="I174" s="23"/>
      <c r="J174" s="29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</row>
    <row r="175" spans="5:23" s="3" customFormat="1">
      <c r="E175" s="29"/>
      <c r="F175" s="29"/>
      <c r="G175" s="29"/>
      <c r="H175" s="29"/>
      <c r="I175" s="23"/>
      <c r="J175" s="29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</row>
    <row r="176" spans="5:23" s="3" customFormat="1">
      <c r="E176" s="29"/>
      <c r="F176" s="29"/>
      <c r="G176" s="29"/>
      <c r="H176" s="29"/>
      <c r="I176" s="23"/>
      <c r="J176" s="29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</row>
    <row r="177" spans="5:23" s="3" customFormat="1">
      <c r="E177" s="29"/>
      <c r="F177" s="29"/>
      <c r="G177" s="29"/>
      <c r="H177" s="29"/>
      <c r="I177" s="23"/>
      <c r="J177" s="29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</row>
    <row r="178" spans="5:23" s="3" customFormat="1">
      <c r="E178" s="29"/>
      <c r="F178" s="29"/>
      <c r="G178" s="29"/>
      <c r="H178" s="29"/>
      <c r="I178" s="23"/>
      <c r="J178" s="29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</row>
    <row r="179" spans="5:23" s="3" customFormat="1">
      <c r="E179" s="29"/>
      <c r="F179" s="29"/>
      <c r="G179" s="29"/>
      <c r="H179" s="29"/>
      <c r="I179" s="23"/>
      <c r="J179" s="29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</row>
    <row r="180" spans="5:23" s="3" customFormat="1">
      <c r="E180" s="29"/>
      <c r="F180" s="29"/>
      <c r="G180" s="29"/>
      <c r="H180" s="29"/>
      <c r="I180" s="23"/>
      <c r="J180" s="29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</row>
    <row r="181" spans="5:23" s="3" customFormat="1">
      <c r="E181" s="29"/>
      <c r="F181" s="29"/>
      <c r="G181" s="29"/>
      <c r="H181" s="29"/>
      <c r="I181" s="23"/>
      <c r="J181" s="29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</row>
    <row r="182" spans="5:23" s="3" customFormat="1">
      <c r="E182" s="29"/>
      <c r="F182" s="29"/>
      <c r="G182" s="29"/>
      <c r="H182" s="29"/>
      <c r="I182" s="23"/>
      <c r="J182" s="29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</row>
    <row r="183" spans="5:23" s="3" customFormat="1">
      <c r="E183" s="29"/>
      <c r="F183" s="29"/>
      <c r="G183" s="29"/>
      <c r="H183" s="29"/>
      <c r="I183" s="23"/>
      <c r="J183" s="29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</row>
    <row r="184" spans="5:23" s="3" customFormat="1">
      <c r="E184" s="29"/>
      <c r="F184" s="29"/>
      <c r="G184" s="29"/>
      <c r="H184" s="29"/>
      <c r="I184" s="23"/>
      <c r="J184" s="29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</row>
    <row r="185" spans="5:23" s="3" customFormat="1">
      <c r="E185" s="29"/>
      <c r="F185" s="29"/>
      <c r="G185" s="29"/>
      <c r="H185" s="29"/>
      <c r="I185" s="23"/>
      <c r="J185" s="29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</row>
    <row r="186" spans="5:23" s="3" customFormat="1">
      <c r="E186" s="29"/>
      <c r="F186" s="29"/>
      <c r="G186" s="29"/>
      <c r="H186" s="29"/>
      <c r="I186" s="23"/>
      <c r="J186" s="29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</row>
    <row r="187" spans="5:23" s="3" customFormat="1">
      <c r="E187" s="29"/>
      <c r="F187" s="29"/>
      <c r="G187" s="29"/>
      <c r="H187" s="29"/>
      <c r="I187" s="23"/>
      <c r="J187" s="29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</row>
    <row r="188" spans="5:23" s="3" customFormat="1">
      <c r="E188" s="29"/>
      <c r="F188" s="29"/>
      <c r="G188" s="29"/>
      <c r="H188" s="29"/>
      <c r="I188" s="23"/>
      <c r="J188" s="29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</row>
    <row r="189" spans="5:23" s="3" customFormat="1">
      <c r="E189" s="29"/>
      <c r="F189" s="29"/>
      <c r="G189" s="29"/>
      <c r="H189" s="29"/>
      <c r="I189" s="23"/>
      <c r="J189" s="29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</row>
    <row r="190" spans="5:23" s="3" customFormat="1">
      <c r="E190" s="29"/>
      <c r="F190" s="29"/>
      <c r="G190" s="29"/>
      <c r="H190" s="29"/>
      <c r="I190" s="23"/>
      <c r="J190" s="29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</row>
    <row r="191" spans="5:23" s="3" customFormat="1">
      <c r="E191" s="29"/>
      <c r="F191" s="29"/>
      <c r="G191" s="29"/>
      <c r="H191" s="29"/>
      <c r="I191" s="23"/>
      <c r="J191" s="29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</row>
    <row r="192" spans="5:23" s="3" customFormat="1">
      <c r="E192" s="29"/>
      <c r="F192" s="29"/>
      <c r="G192" s="29"/>
      <c r="H192" s="29"/>
      <c r="I192" s="23"/>
      <c r="J192" s="29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</row>
    <row r="193" spans="5:23" s="3" customFormat="1">
      <c r="E193" s="29"/>
      <c r="F193" s="29"/>
      <c r="G193" s="29"/>
      <c r="H193" s="29"/>
      <c r="I193" s="23"/>
      <c r="J193" s="29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</row>
    <row r="194" spans="5:23" s="3" customFormat="1">
      <c r="E194" s="29"/>
      <c r="F194" s="29"/>
      <c r="G194" s="29"/>
      <c r="H194" s="29"/>
      <c r="I194" s="23"/>
      <c r="J194" s="29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</row>
    <row r="195" spans="5:23" s="3" customFormat="1">
      <c r="E195" s="29"/>
      <c r="F195" s="29"/>
      <c r="G195" s="29"/>
      <c r="H195" s="29"/>
      <c r="I195" s="23"/>
      <c r="J195" s="29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</row>
    <row r="196" spans="5:23" s="3" customFormat="1">
      <c r="E196" s="29"/>
      <c r="F196" s="29"/>
      <c r="G196" s="29"/>
      <c r="H196" s="29"/>
      <c r="I196" s="23"/>
      <c r="J196" s="29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</row>
    <row r="197" spans="5:23" s="3" customFormat="1">
      <c r="E197" s="29"/>
      <c r="F197" s="29"/>
      <c r="G197" s="29"/>
      <c r="H197" s="29"/>
      <c r="I197" s="23"/>
      <c r="J197" s="29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</row>
    <row r="198" spans="5:23" s="3" customFormat="1">
      <c r="E198" s="29"/>
      <c r="F198" s="29"/>
      <c r="G198" s="29"/>
      <c r="H198" s="29"/>
      <c r="I198" s="23"/>
      <c r="J198" s="29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</row>
    <row r="199" spans="5:23" s="3" customFormat="1">
      <c r="E199" s="29"/>
      <c r="F199" s="29"/>
      <c r="G199" s="29"/>
      <c r="H199" s="29"/>
      <c r="I199" s="23"/>
      <c r="J199" s="29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</row>
    <row r="200" spans="5:23" s="3" customFormat="1">
      <c r="E200" s="29"/>
      <c r="F200" s="29"/>
      <c r="G200" s="29"/>
      <c r="H200" s="29"/>
      <c r="I200" s="23"/>
      <c r="J200" s="29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</row>
    <row r="201" spans="5:23" s="3" customFormat="1">
      <c r="E201" s="29"/>
      <c r="F201" s="29"/>
      <c r="G201" s="29"/>
      <c r="H201" s="29"/>
      <c r="I201" s="23"/>
      <c r="J201" s="29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</row>
    <row r="202" spans="5:23" s="3" customFormat="1">
      <c r="E202" s="29"/>
      <c r="F202" s="29"/>
      <c r="G202" s="29"/>
      <c r="H202" s="29"/>
      <c r="I202" s="23"/>
      <c r="J202" s="29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</row>
    <row r="203" spans="5:23" s="3" customFormat="1">
      <c r="E203" s="29"/>
      <c r="F203" s="29"/>
      <c r="G203" s="29"/>
      <c r="H203" s="29"/>
      <c r="I203" s="23"/>
      <c r="J203" s="29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</row>
    <row r="204" spans="5:23" s="3" customFormat="1">
      <c r="E204" s="29"/>
      <c r="F204" s="29"/>
      <c r="G204" s="29"/>
      <c r="H204" s="29"/>
      <c r="I204" s="23"/>
      <c r="J204" s="29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</row>
    <row r="205" spans="5:23" s="3" customFormat="1">
      <c r="E205" s="29"/>
      <c r="F205" s="29"/>
      <c r="G205" s="29"/>
      <c r="H205" s="29"/>
      <c r="I205" s="23"/>
      <c r="J205" s="29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</row>
    <row r="206" spans="5:23" s="3" customFormat="1">
      <c r="E206" s="29"/>
      <c r="F206" s="29"/>
      <c r="G206" s="29"/>
      <c r="H206" s="29"/>
      <c r="I206" s="23"/>
      <c r="J206" s="29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</row>
    <row r="207" spans="5:23" s="3" customFormat="1">
      <c r="E207" s="29"/>
      <c r="F207" s="29"/>
      <c r="G207" s="29"/>
      <c r="H207" s="29"/>
      <c r="I207" s="23"/>
      <c r="J207" s="29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</row>
    <row r="208" spans="5:23" s="3" customFormat="1">
      <c r="E208" s="29"/>
      <c r="F208" s="29"/>
      <c r="G208" s="29"/>
      <c r="H208" s="29"/>
      <c r="I208" s="23"/>
      <c r="J208" s="29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</row>
    <row r="209" spans="5:23" s="3" customFormat="1">
      <c r="E209" s="29"/>
      <c r="F209" s="29"/>
      <c r="G209" s="29"/>
      <c r="H209" s="29"/>
      <c r="I209" s="23"/>
      <c r="J209" s="29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</row>
    <row r="210" spans="5:23" s="3" customFormat="1">
      <c r="E210" s="29"/>
      <c r="F210" s="29"/>
      <c r="G210" s="29"/>
      <c r="H210" s="29"/>
      <c r="I210" s="23"/>
      <c r="J210" s="29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</row>
    <row r="211" spans="5:23" s="3" customFormat="1">
      <c r="E211" s="29"/>
      <c r="F211" s="29"/>
      <c r="G211" s="29"/>
      <c r="H211" s="29"/>
      <c r="I211" s="23"/>
      <c r="J211" s="29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</row>
    <row r="212" spans="5:23" s="3" customFormat="1">
      <c r="E212" s="29"/>
      <c r="F212" s="29"/>
      <c r="G212" s="29"/>
      <c r="H212" s="29"/>
      <c r="I212" s="23"/>
      <c r="J212" s="29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</row>
    <row r="213" spans="5:23" s="3" customFormat="1">
      <c r="E213" s="29"/>
      <c r="F213" s="29"/>
      <c r="G213" s="29"/>
      <c r="H213" s="29"/>
      <c r="I213" s="23"/>
      <c r="J213" s="29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</row>
    <row r="214" spans="5:23" s="3" customFormat="1">
      <c r="E214" s="29"/>
      <c r="F214" s="29"/>
      <c r="G214" s="29"/>
      <c r="H214" s="29"/>
      <c r="I214" s="23"/>
      <c r="J214" s="29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</row>
    <row r="215" spans="5:23" s="3" customFormat="1">
      <c r="E215" s="29"/>
      <c r="F215" s="29"/>
      <c r="G215" s="29"/>
      <c r="H215" s="29"/>
      <c r="I215" s="23"/>
      <c r="J215" s="29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</row>
    <row r="216" spans="5:23" s="3" customFormat="1">
      <c r="E216" s="29"/>
      <c r="F216" s="29"/>
      <c r="G216" s="29"/>
      <c r="H216" s="29"/>
      <c r="I216" s="23"/>
      <c r="J216" s="29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</row>
    <row r="217" spans="5:23" s="3" customFormat="1">
      <c r="E217" s="29"/>
      <c r="F217" s="29"/>
      <c r="G217" s="29"/>
      <c r="H217" s="29"/>
      <c r="I217" s="23"/>
      <c r="J217" s="29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</row>
    <row r="218" spans="5:23" s="3" customFormat="1">
      <c r="E218" s="29"/>
      <c r="F218" s="29"/>
      <c r="G218" s="29"/>
      <c r="H218" s="29"/>
      <c r="I218" s="23"/>
      <c r="J218" s="29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</row>
    <row r="219" spans="5:23" s="3" customFormat="1">
      <c r="E219" s="29"/>
      <c r="F219" s="29"/>
      <c r="G219" s="29"/>
      <c r="H219" s="29"/>
      <c r="I219" s="23"/>
      <c r="J219" s="29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</row>
    <row r="220" spans="5:23" s="3" customFormat="1">
      <c r="E220" s="29"/>
      <c r="F220" s="29"/>
      <c r="G220" s="29"/>
      <c r="H220" s="29"/>
      <c r="I220" s="23"/>
      <c r="J220" s="29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</row>
    <row r="221" spans="5:23" s="3" customFormat="1">
      <c r="E221" s="29"/>
      <c r="F221" s="29"/>
      <c r="G221" s="29"/>
      <c r="H221" s="29"/>
      <c r="I221" s="23"/>
      <c r="J221" s="29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</row>
    <row r="222" spans="5:23" s="3" customFormat="1">
      <c r="E222" s="29"/>
      <c r="F222" s="29"/>
      <c r="G222" s="29"/>
      <c r="H222" s="29"/>
      <c r="I222" s="23"/>
      <c r="J222" s="29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</row>
    <row r="223" spans="5:23" s="3" customFormat="1">
      <c r="E223" s="29"/>
      <c r="F223" s="29"/>
      <c r="G223" s="29"/>
      <c r="H223" s="29"/>
      <c r="I223" s="23"/>
      <c r="J223" s="29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</row>
    <row r="224" spans="5:23" s="3" customFormat="1"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</row>
    <row r="225" spans="5:23" s="3" customFormat="1"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</row>
    <row r="226" spans="5:23" s="3" customFormat="1"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</row>
    <row r="227" spans="5:23" s="3" customFormat="1"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</row>
    <row r="228" spans="5:23" s="3" customFormat="1"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</row>
    <row r="229" spans="5:23" s="3" customFormat="1"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</row>
    <row r="230" spans="5:23" s="3" customFormat="1"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</row>
    <row r="231" spans="5:23" s="3" customFormat="1"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</row>
    <row r="232" spans="5:23" s="3" customFormat="1"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</row>
    <row r="233" spans="5:23" s="3" customFormat="1"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</row>
    <row r="234" spans="5:23" s="3" customFormat="1"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</row>
    <row r="235" spans="5:23" s="3" customFormat="1"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</row>
    <row r="236" spans="5:23" s="3" customFormat="1"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</row>
    <row r="237" spans="5:23" s="3" customFormat="1"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</row>
    <row r="238" spans="5:23" s="3" customFormat="1"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</row>
    <row r="239" spans="5:23" s="3" customFormat="1"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</row>
    <row r="240" spans="5:23" s="3" customFormat="1"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</row>
    <row r="241" spans="5:23" s="3" customFormat="1"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</row>
    <row r="242" spans="5:23" s="3" customFormat="1"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</row>
    <row r="243" spans="5:23" s="3" customFormat="1"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</row>
    <row r="244" spans="5:23" s="3" customFormat="1"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</row>
    <row r="245" spans="5:23" s="3" customFormat="1"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</row>
    <row r="246" spans="5:23" s="3" customFormat="1"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</row>
    <row r="247" spans="5:23" s="3" customFormat="1"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</row>
    <row r="248" spans="5:23" s="3" customFormat="1"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</row>
    <row r="249" spans="5:23" s="3" customFormat="1"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</row>
    <row r="250" spans="5:23" s="3" customFormat="1"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</row>
    <row r="251" spans="5:23" s="3" customFormat="1"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</row>
    <row r="252" spans="5:23" s="3" customFormat="1"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</row>
    <row r="253" spans="5:23" s="3" customFormat="1"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</row>
    <row r="254" spans="5:23" s="3" customFormat="1"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</row>
    <row r="255" spans="5:23" s="3" customFormat="1"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</row>
    <row r="256" spans="5:23" s="3" customFormat="1"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</row>
    <row r="257" spans="5:23" s="3" customFormat="1"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</row>
    <row r="258" spans="5:23" s="3" customFormat="1"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</row>
    <row r="259" spans="5:23" s="3" customFormat="1"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</row>
    <row r="260" spans="5:23" s="3" customFormat="1"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</row>
    <row r="261" spans="5:23" s="3" customFormat="1"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</row>
    <row r="262" spans="5:23" s="3" customFormat="1"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</row>
    <row r="263" spans="5:23" s="3" customFormat="1"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</row>
    <row r="264" spans="5:23" s="3" customFormat="1"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</row>
    <row r="265" spans="5:23" s="3" customFormat="1"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</row>
    <row r="266" spans="5:23" s="3" customFormat="1"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</row>
    <row r="267" spans="5:23" s="3" customFormat="1"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</row>
    <row r="268" spans="5:23" s="3" customFormat="1"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</row>
    <row r="269" spans="5:23" s="3" customFormat="1"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</row>
    <row r="270" spans="5:23" s="3" customFormat="1"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</row>
    <row r="271" spans="5:23" s="3" customFormat="1"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</row>
    <row r="272" spans="5:23" s="3" customFormat="1"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</row>
    <row r="273" spans="5:23" s="3" customFormat="1"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</row>
    <row r="274" spans="5:23" s="3" customFormat="1"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</row>
    <row r="275" spans="5:23" s="3" customFormat="1"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</row>
    <row r="276" spans="5:23" s="3" customFormat="1"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</row>
    <row r="277" spans="5:23" s="3" customFormat="1"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</row>
    <row r="278" spans="5:23" s="3" customFormat="1"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</row>
    <row r="279" spans="5:23" s="3" customFormat="1"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</row>
    <row r="280" spans="5:23" s="3" customFormat="1"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</row>
    <row r="281" spans="5:23" s="3" customFormat="1"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</row>
    <row r="282" spans="5:23" s="3" customFormat="1"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</row>
    <row r="283" spans="5:23" s="3" customFormat="1"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</row>
    <row r="284" spans="5:23" s="3" customFormat="1"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</row>
    <row r="285" spans="5:23" s="3" customFormat="1"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</row>
    <row r="286" spans="5:23" s="3" customFormat="1"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</row>
    <row r="287" spans="5:23" s="3" customFormat="1"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</row>
    <row r="288" spans="5:23" s="3" customFormat="1"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</row>
    <row r="289" spans="5:23" s="3" customFormat="1"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</row>
    <row r="290" spans="5:23" s="3" customFormat="1"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</row>
    <row r="291" spans="5:23" s="3" customFormat="1"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</row>
    <row r="292" spans="5:23" s="3" customFormat="1"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</row>
    <row r="293" spans="5:23" s="3" customFormat="1"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</row>
    <row r="294" spans="5:23" s="3" customFormat="1"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</row>
    <row r="295" spans="5:23" s="3" customFormat="1"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</row>
    <row r="296" spans="5:23" s="3" customFormat="1"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</row>
    <row r="297" spans="5:23" s="3" customFormat="1"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</row>
    <row r="298" spans="5:23" s="3" customFormat="1"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</row>
    <row r="299" spans="5:23" s="3" customFormat="1"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</row>
    <row r="300" spans="5:23" s="3" customFormat="1"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</row>
    <row r="301" spans="5:23" s="3" customFormat="1"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</row>
    <row r="302" spans="5:23" s="3" customFormat="1"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</row>
    <row r="303" spans="5:23" s="3" customFormat="1"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</row>
    <row r="304" spans="5:23" s="3" customFormat="1"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</row>
    <row r="305" spans="5:23" s="3" customFormat="1"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</row>
    <row r="306" spans="5:23" s="3" customFormat="1"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</row>
    <row r="307" spans="5:23" s="3" customFormat="1"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</row>
    <row r="308" spans="5:23" s="3" customFormat="1"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</row>
    <row r="309" spans="5:23" s="3" customFormat="1"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</row>
    <row r="310" spans="5:23" s="3" customFormat="1"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</row>
    <row r="311" spans="5:23" s="3" customFormat="1"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</row>
    <row r="312" spans="5:23" s="3" customFormat="1"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</row>
    <row r="313" spans="5:23" s="3" customFormat="1"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</row>
    <row r="314" spans="5:23" s="3" customFormat="1"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</row>
    <row r="315" spans="5:23" s="3" customFormat="1"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</row>
    <row r="316" spans="5:23" s="3" customFormat="1"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</row>
    <row r="317" spans="5:23" s="3" customFormat="1"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</row>
    <row r="318" spans="5:23" s="3" customFormat="1"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</row>
    <row r="319" spans="5:23" s="3" customFormat="1"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</row>
    <row r="320" spans="5:23" s="3" customFormat="1"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</row>
    <row r="321" spans="5:23" s="3" customFormat="1"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</row>
    <row r="322" spans="5:23" s="3" customFormat="1"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</row>
    <row r="323" spans="5:23" s="3" customFormat="1"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</row>
    <row r="324" spans="5:23" s="3" customFormat="1"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</row>
    <row r="325" spans="5:23" s="3" customFormat="1"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</row>
    <row r="326" spans="5:23" s="3" customFormat="1"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</row>
    <row r="327" spans="5:23" s="3" customFormat="1"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</row>
    <row r="328" spans="5:23" s="3" customFormat="1"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</row>
    <row r="329" spans="5:23" s="3" customFormat="1"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</row>
    <row r="330" spans="5:23" s="3" customFormat="1"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</row>
    <row r="331" spans="5:23" s="3" customFormat="1"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</row>
    <row r="332" spans="5:23" s="3" customFormat="1"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</row>
    <row r="333" spans="5:23" s="3" customFormat="1"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</row>
    <row r="334" spans="5:23" s="3" customFormat="1"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</row>
    <row r="335" spans="5:23" s="3" customFormat="1"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</row>
    <row r="336" spans="5:23" s="3" customFormat="1"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</row>
    <row r="337" spans="5:23" s="3" customFormat="1"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</row>
    <row r="338" spans="5:23" s="3" customFormat="1"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</row>
    <row r="339" spans="5:23" s="3" customFormat="1"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</row>
    <row r="340" spans="5:23" s="3" customFormat="1"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</row>
    <row r="341" spans="5:23" s="3" customFormat="1"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</row>
    <row r="342" spans="5:23" s="3" customFormat="1"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</row>
    <row r="343" spans="5:23" s="3" customFormat="1"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</row>
    <row r="344" spans="5:23" s="3" customFormat="1"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</row>
    <row r="345" spans="5:23" s="3" customFormat="1"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</row>
    <row r="346" spans="5:23" s="3" customFormat="1"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</row>
    <row r="347" spans="5:23" s="3" customFormat="1"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</row>
    <row r="348" spans="5:23" s="3" customFormat="1"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</row>
    <row r="349" spans="5:23" s="3" customFormat="1"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</row>
    <row r="350" spans="5:23" s="3" customFormat="1"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</row>
    <row r="351" spans="5:23" s="3" customFormat="1"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</row>
    <row r="352" spans="5:23" s="3" customFormat="1"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</row>
    <row r="353" spans="5:23" s="3" customFormat="1"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</row>
    <row r="354" spans="5:23" s="3" customFormat="1"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</row>
    <row r="355" spans="5:23" s="3" customFormat="1"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</row>
    <row r="356" spans="5:23" s="3" customFormat="1"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</row>
    <row r="357" spans="5:23" s="3" customFormat="1"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</row>
    <row r="358" spans="5:23" s="3" customFormat="1"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</row>
    <row r="359" spans="5:23" s="3" customFormat="1"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</row>
    <row r="360" spans="5:23" s="3" customFormat="1"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</row>
    <row r="361" spans="5:23" s="3" customFormat="1"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</row>
    <row r="362" spans="5:23" s="3" customFormat="1"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</row>
    <row r="363" spans="5:23" s="3" customFormat="1"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</row>
    <row r="364" spans="5:23" s="3" customFormat="1"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</row>
    <row r="365" spans="5:23" s="3" customFormat="1"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</row>
    <row r="366" spans="5:23" s="3" customFormat="1"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</row>
    <row r="367" spans="5:23" s="3" customFormat="1"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</row>
    <row r="368" spans="5:23" s="3" customFormat="1"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</row>
    <row r="369" spans="5:23" s="3" customFormat="1"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</row>
    <row r="370" spans="5:23" s="3" customFormat="1"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</row>
    <row r="371" spans="5:23" s="3" customFormat="1"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</row>
    <row r="372" spans="5:23" s="3" customFormat="1"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</row>
    <row r="373" spans="5:23" s="3" customFormat="1"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</row>
    <row r="374" spans="5:23" s="3" customFormat="1"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</row>
    <row r="375" spans="5:23" s="3" customFormat="1"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</row>
    <row r="376" spans="5:23" s="3" customFormat="1"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</row>
    <row r="377" spans="5:23" s="3" customFormat="1"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</row>
    <row r="378" spans="5:23" s="3" customFormat="1"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</row>
    <row r="379" spans="5:23" s="3" customFormat="1"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</row>
    <row r="380" spans="5:23" s="3" customFormat="1"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</row>
    <row r="381" spans="5:23" s="3" customFormat="1"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</row>
    <row r="382" spans="5:23" s="3" customFormat="1"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</row>
    <row r="383" spans="5:23" s="3" customFormat="1"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</row>
    <row r="384" spans="5:23" s="3" customFormat="1"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</row>
    <row r="385" spans="5:23" s="3" customFormat="1"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</row>
    <row r="386" spans="5:23" s="3" customFormat="1"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</row>
    <row r="387" spans="5:23" s="3" customFormat="1"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</row>
    <row r="388" spans="5:23" s="3" customFormat="1"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</row>
    <row r="389" spans="5:23" s="3" customFormat="1"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</row>
    <row r="390" spans="5:23" s="3" customFormat="1"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</row>
    <row r="391" spans="5:23" s="3" customFormat="1"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</row>
    <row r="392" spans="5:23" s="3" customFormat="1"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</row>
    <row r="393" spans="5:23" s="3" customFormat="1"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</row>
    <row r="394" spans="5:23" s="3" customFormat="1"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</row>
    <row r="395" spans="5:23" s="3" customFormat="1"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</row>
    <row r="396" spans="5:23" s="3" customFormat="1"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</row>
    <row r="397" spans="5:23" s="3" customFormat="1"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</row>
    <row r="398" spans="5:23" s="3" customFormat="1"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</row>
    <row r="399" spans="5:23" s="3" customFormat="1"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</row>
    <row r="400" spans="5:23" s="3" customFormat="1"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</row>
    <row r="401" spans="5:23" s="3" customFormat="1"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</row>
    <row r="402" spans="5:23" s="3" customFormat="1"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</row>
    <row r="403" spans="5:23" s="3" customFormat="1"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</row>
    <row r="404" spans="5:23" s="3" customFormat="1"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</row>
    <row r="405" spans="5:23" s="3" customFormat="1"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</row>
    <row r="406" spans="5:23" s="3" customFormat="1"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</row>
    <row r="407" spans="5:23" s="3" customFormat="1"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</row>
    <row r="408" spans="5:23" s="3" customFormat="1"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</row>
    <row r="409" spans="5:23" s="3" customFormat="1"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</row>
    <row r="410" spans="5:23" s="3" customFormat="1"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</row>
    <row r="411" spans="5:23" s="3" customFormat="1"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</row>
    <row r="412" spans="5:23" s="3" customFormat="1"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</row>
    <row r="413" spans="5:23" s="3" customFormat="1"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</row>
    <row r="414" spans="5:23" s="3" customFormat="1"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</row>
    <row r="415" spans="5:23" s="3" customFormat="1"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</row>
    <row r="416" spans="5:23" s="3" customFormat="1"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</row>
    <row r="417" spans="5:23" s="3" customFormat="1"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</row>
    <row r="418" spans="5:23" s="3" customFormat="1"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</row>
    <row r="419" spans="5:23" s="3" customFormat="1"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</row>
    <row r="420" spans="5:23" s="3" customFormat="1"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</row>
    <row r="421" spans="5:23" s="3" customFormat="1"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</row>
    <row r="422" spans="5:23" s="3" customFormat="1"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</row>
    <row r="423" spans="5:23" s="3" customFormat="1"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</row>
    <row r="424" spans="5:23" s="3" customFormat="1"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</row>
    <row r="425" spans="5:23" s="3" customFormat="1"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</row>
    <row r="426" spans="5:23" s="3" customFormat="1"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</row>
    <row r="427" spans="5:23" s="3" customFormat="1"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</row>
    <row r="428" spans="5:23" s="3" customFormat="1"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</row>
    <row r="429" spans="5:23" s="3" customFormat="1"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</row>
    <row r="430" spans="5:23" s="3" customFormat="1"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</row>
    <row r="431" spans="5:23" s="3" customFormat="1"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</row>
    <row r="432" spans="5:23" s="3" customFormat="1"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</row>
    <row r="433" spans="5:23" s="3" customFormat="1"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</row>
    <row r="434" spans="5:23" s="3" customFormat="1"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</row>
    <row r="435" spans="5:23" s="3" customFormat="1"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</row>
    <row r="436" spans="5:23" s="3" customFormat="1"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</row>
    <row r="437" spans="5:23" s="3" customFormat="1"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</row>
    <row r="438" spans="5:23" s="3" customFormat="1"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</row>
    <row r="439" spans="5:23" s="3" customFormat="1"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</row>
    <row r="440" spans="5:23" s="3" customFormat="1"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</row>
    <row r="441" spans="5:23" s="3" customFormat="1"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</row>
    <row r="442" spans="5:23" s="3" customFormat="1"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</row>
    <row r="443" spans="5:23" s="3" customFormat="1"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</row>
    <row r="444" spans="5:23" s="3" customFormat="1"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</row>
    <row r="445" spans="5:23" s="3" customFormat="1"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</row>
    <row r="446" spans="5:23" s="3" customFormat="1"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</row>
    <row r="447" spans="5:23" s="3" customFormat="1"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</row>
    <row r="448" spans="5:23" s="3" customFormat="1"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</row>
    <row r="449" spans="5:23" s="3" customFormat="1"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</row>
    <row r="450" spans="5:23" s="3" customFormat="1"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</row>
    <row r="451" spans="5:23" s="3" customFormat="1"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</row>
    <row r="452" spans="5:23" s="3" customFormat="1"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</row>
    <row r="453" spans="5:23" s="3" customFormat="1"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</row>
    <row r="454" spans="5:23" s="3" customFormat="1"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</row>
    <row r="455" spans="5:23" s="3" customFormat="1"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</row>
    <row r="456" spans="5:23" s="3" customFormat="1"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</row>
    <row r="457" spans="5:23" s="3" customFormat="1"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</row>
    <row r="458" spans="5:23" s="3" customFormat="1"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</row>
    <row r="459" spans="5:23" s="3" customFormat="1"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</row>
    <row r="460" spans="5:23" s="3" customFormat="1"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</row>
    <row r="461" spans="5:23" s="3" customFormat="1"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</row>
    <row r="462" spans="5:23" s="3" customFormat="1"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</row>
    <row r="463" spans="5:23" s="3" customFormat="1"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</row>
    <row r="464" spans="5:23" s="3" customFormat="1"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</row>
    <row r="465" spans="5:23" s="3" customFormat="1"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</row>
    <row r="466" spans="5:23" s="3" customFormat="1"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</row>
    <row r="467" spans="5:23" s="3" customFormat="1"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</row>
    <row r="468" spans="5:23" s="3" customFormat="1"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</row>
    <row r="469" spans="5:23" s="3" customFormat="1"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</row>
    <row r="470" spans="5:23" s="3" customFormat="1"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</row>
    <row r="471" spans="5:23" s="3" customFormat="1"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</row>
    <row r="472" spans="5:23" s="3" customFormat="1"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</row>
    <row r="473" spans="5:23" s="3" customFormat="1"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</row>
    <row r="474" spans="5:23" s="3" customFormat="1"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</row>
    <row r="475" spans="5:23" s="3" customFormat="1"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</row>
    <row r="476" spans="5:23" s="3" customFormat="1"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</row>
    <row r="477" spans="5:23" s="3" customFormat="1"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</row>
    <row r="478" spans="5:23" s="3" customFormat="1"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</row>
    <row r="479" spans="5:23" s="3" customFormat="1"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</row>
    <row r="480" spans="5:23" s="3" customFormat="1"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</row>
    <row r="481" spans="5:23" s="3" customFormat="1"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</row>
    <row r="482" spans="5:23" s="3" customFormat="1"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</row>
    <row r="483" spans="5:23" s="3" customFormat="1"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</row>
    <row r="484" spans="5:23" s="3" customFormat="1"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</row>
    <row r="485" spans="5:23" s="3" customFormat="1"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</row>
    <row r="486" spans="5:23" s="3" customFormat="1"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</row>
    <row r="487" spans="5:23" s="3" customFormat="1"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</row>
    <row r="488" spans="5:23" s="3" customFormat="1"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</row>
    <row r="489" spans="5:23" s="3" customFormat="1"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</row>
    <row r="490" spans="5:23" s="3" customFormat="1"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</row>
    <row r="491" spans="5:23" s="3" customFormat="1"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</row>
    <row r="492" spans="5:23" s="3" customFormat="1"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</row>
    <row r="493" spans="5:23" s="3" customFormat="1"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</row>
    <row r="494" spans="5:23" s="3" customFormat="1"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</row>
    <row r="495" spans="5:23" s="3" customFormat="1"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</row>
    <row r="496" spans="5:23" s="3" customFormat="1"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</row>
    <row r="497" spans="5:23" s="3" customFormat="1"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</row>
    <row r="498" spans="5:23" s="3" customFormat="1"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</row>
    <row r="499" spans="5:23" s="3" customFormat="1"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</row>
    <row r="500" spans="5:23" s="3" customFormat="1"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</row>
    <row r="501" spans="5:23" s="3" customFormat="1"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</row>
    <row r="502" spans="5:23" s="3" customFormat="1"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</row>
    <row r="503" spans="5:23" s="3" customFormat="1"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</row>
    <row r="504" spans="5:23" s="3" customFormat="1"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</row>
    <row r="505" spans="5:23" s="3" customFormat="1"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</row>
    <row r="506" spans="5:23" s="3" customFormat="1"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</row>
    <row r="507" spans="5:23" s="3" customFormat="1"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</row>
    <row r="508" spans="5:23" s="3" customFormat="1"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</row>
    <row r="509" spans="5:23" s="3" customFormat="1"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</row>
    <row r="510" spans="5:23" s="3" customFormat="1"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</row>
    <row r="511" spans="5:23" s="3" customFormat="1"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</row>
    <row r="512" spans="5:23" s="3" customFormat="1"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</row>
    <row r="513" spans="5:23" s="3" customFormat="1"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</row>
    <row r="514" spans="5:23" s="3" customFormat="1"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</row>
    <row r="515" spans="5:23" s="3" customFormat="1"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</row>
    <row r="516" spans="5:23" s="3" customFormat="1"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</row>
    <row r="517" spans="5:23" s="3" customFormat="1"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</row>
    <row r="518" spans="5:23" s="3" customFormat="1"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</row>
    <row r="519" spans="5:23" s="3" customFormat="1"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</row>
    <row r="520" spans="5:23" s="3" customFormat="1"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</row>
    <row r="521" spans="5:23" s="3" customFormat="1"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</row>
    <row r="522" spans="5:23" s="3" customFormat="1"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</row>
    <row r="523" spans="5:23" s="3" customFormat="1"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</row>
    <row r="524" spans="5:23" s="3" customFormat="1"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</row>
    <row r="525" spans="5:23" s="3" customFormat="1"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</row>
    <row r="526" spans="5:23" s="3" customFormat="1"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</row>
    <row r="527" spans="5:23" s="3" customFormat="1"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</row>
    <row r="528" spans="5:23" s="3" customFormat="1"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</row>
    <row r="529" spans="5:23" s="3" customFormat="1"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</row>
    <row r="530" spans="5:23" s="3" customFormat="1"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</row>
    <row r="531" spans="5:23" s="3" customFormat="1"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</row>
    <row r="532" spans="5:23" s="3" customFormat="1"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</row>
    <row r="533" spans="5:23" s="3" customFormat="1"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</row>
    <row r="534" spans="5:23" s="3" customFormat="1"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</row>
    <row r="535" spans="5:23" s="3" customFormat="1"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</row>
    <row r="536" spans="5:23" s="3" customFormat="1"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</row>
    <row r="537" spans="5:23" s="3" customFormat="1"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</row>
    <row r="538" spans="5:23" s="3" customFormat="1"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</row>
    <row r="539" spans="5:23" s="3" customFormat="1"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</row>
    <row r="540" spans="5:23" s="3" customFormat="1"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</row>
    <row r="541" spans="5:23" s="3" customFormat="1"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</row>
    <row r="542" spans="5:23" s="3" customFormat="1"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</row>
    <row r="543" spans="5:23" s="3" customFormat="1"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</row>
    <row r="544" spans="5:23" s="3" customFormat="1"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</row>
    <row r="545" spans="5:23" s="3" customFormat="1"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</row>
    <row r="546" spans="5:23" s="3" customFormat="1"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</row>
    <row r="547" spans="5:23" s="3" customFormat="1"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</row>
    <row r="548" spans="5:23" s="3" customFormat="1"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</row>
    <row r="549" spans="5:23" s="3" customFormat="1"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</row>
    <row r="550" spans="5:23" s="3" customFormat="1"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</row>
    <row r="551" spans="5:23" s="3" customFormat="1"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</row>
    <row r="552" spans="5:23" s="3" customFormat="1"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</row>
    <row r="553" spans="5:23" s="3" customFormat="1"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</row>
    <row r="554" spans="5:23" s="3" customFormat="1"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</row>
    <row r="555" spans="5:23" s="3" customFormat="1"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</row>
    <row r="556" spans="5:23" s="3" customFormat="1"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</row>
    <row r="557" spans="5:23" s="3" customFormat="1"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</row>
    <row r="558" spans="5:23" s="3" customFormat="1"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</row>
    <row r="559" spans="5:23" s="3" customFormat="1"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</row>
    <row r="560" spans="5:23" s="3" customFormat="1"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</row>
    <row r="561" spans="5:23" s="3" customFormat="1"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</row>
    <row r="562" spans="5:23" s="3" customFormat="1"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</row>
    <row r="563" spans="5:23" s="3" customFormat="1"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</row>
    <row r="564" spans="5:23" s="3" customFormat="1"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</row>
    <row r="565" spans="5:23" s="3" customFormat="1"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</row>
    <row r="566" spans="5:23" s="3" customFormat="1"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</row>
    <row r="567" spans="5:23" s="3" customFormat="1"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</row>
    <row r="568" spans="5:23" s="3" customFormat="1"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</row>
    <row r="569" spans="5:23" s="3" customFormat="1"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</row>
    <row r="570" spans="5:23" s="3" customFormat="1"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</row>
    <row r="571" spans="5:23" s="3" customFormat="1"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</row>
    <row r="572" spans="5:23" s="3" customFormat="1"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</row>
    <row r="573" spans="5:23" s="3" customFormat="1"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</row>
    <row r="574" spans="5:23" s="3" customFormat="1"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</row>
    <row r="575" spans="5:23" s="3" customFormat="1"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</row>
    <row r="576" spans="5:23" s="3" customFormat="1"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</row>
    <row r="577" spans="5:23" s="3" customFormat="1"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</row>
    <row r="578" spans="5:23" s="3" customFormat="1"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</row>
    <row r="579" spans="5:23" s="3" customFormat="1"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</row>
    <row r="580" spans="5:23" s="3" customFormat="1"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</row>
    <row r="581" spans="5:23" s="3" customFormat="1"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</row>
    <row r="582" spans="5:23" s="3" customFormat="1"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</row>
    <row r="583" spans="5:23" s="3" customFormat="1"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</row>
    <row r="584" spans="5:23" s="3" customFormat="1"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</row>
    <row r="585" spans="5:23" s="3" customFormat="1"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</row>
    <row r="586" spans="5:23" s="3" customFormat="1"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</row>
    <row r="587" spans="5:23" s="3" customFormat="1"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</row>
    <row r="588" spans="5:23" s="3" customFormat="1"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</row>
    <row r="589" spans="5:23" s="3" customFormat="1"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</row>
    <row r="590" spans="5:23" s="3" customFormat="1"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</row>
    <row r="591" spans="5:23" s="3" customFormat="1"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</row>
    <row r="592" spans="5:23" s="3" customFormat="1"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</row>
    <row r="593" spans="5:23" s="3" customFormat="1"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</row>
    <row r="594" spans="5:23" s="3" customFormat="1"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</row>
    <row r="595" spans="5:23" s="3" customFormat="1"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</row>
    <row r="596" spans="5:23" s="3" customFormat="1"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</row>
    <row r="597" spans="5:23" s="3" customFormat="1"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</row>
    <row r="598" spans="5:23" s="3" customFormat="1"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</row>
    <row r="599" spans="5:23" s="3" customFormat="1"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</row>
    <row r="600" spans="5:23" s="3" customFormat="1"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</row>
    <row r="601" spans="5:23" s="3" customFormat="1"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</row>
    <row r="602" spans="5:23" s="3" customFormat="1"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</row>
    <row r="603" spans="5:23" s="3" customFormat="1"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</row>
    <row r="604" spans="5:23" s="3" customFormat="1"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</row>
    <row r="605" spans="5:23" s="3" customFormat="1"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</row>
    <row r="606" spans="5:23" s="3" customFormat="1"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</row>
    <row r="607" spans="5:23" s="3" customFormat="1"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</row>
    <row r="608" spans="5:23" s="3" customFormat="1"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</row>
    <row r="609" spans="5:23" s="3" customFormat="1"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</row>
    <row r="610" spans="5:23" s="3" customFormat="1"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</row>
    <row r="611" spans="5:23" s="3" customFormat="1"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</row>
    <row r="612" spans="5:23" s="3" customFormat="1"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</row>
    <row r="613" spans="5:23" s="3" customFormat="1"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</row>
    <row r="614" spans="5:23" s="3" customFormat="1"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</row>
    <row r="615" spans="5:23" s="3" customFormat="1"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</row>
    <row r="616" spans="5:23" s="3" customFormat="1"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</row>
    <row r="617" spans="5:23" s="3" customFormat="1"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</row>
    <row r="618" spans="5:23" s="3" customFormat="1"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</row>
    <row r="619" spans="5:23" s="3" customFormat="1"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</row>
    <row r="620" spans="5:23" s="3" customFormat="1"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</row>
    <row r="621" spans="5:23" s="3" customFormat="1"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</row>
    <row r="622" spans="5:23" s="3" customFormat="1"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</row>
    <row r="623" spans="5:23" s="3" customFormat="1"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</row>
    <row r="624" spans="5:23" s="3" customFormat="1"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</row>
    <row r="625" spans="5:23" s="3" customFormat="1"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</row>
    <row r="626" spans="5:23" s="3" customFormat="1"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</row>
    <row r="627" spans="5:23" s="3" customFormat="1"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</row>
    <row r="628" spans="5:23" s="3" customFormat="1"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</row>
    <row r="629" spans="5:23" s="3" customFormat="1"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</row>
    <row r="630" spans="5:23" s="3" customFormat="1"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</row>
    <row r="631" spans="5:23" s="3" customFormat="1"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</row>
    <row r="632" spans="5:23" s="3" customFormat="1"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</row>
    <row r="633" spans="5:23" s="3" customFormat="1"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</row>
    <row r="634" spans="5:23" s="3" customFormat="1"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</row>
    <row r="635" spans="5:23" s="3" customFormat="1"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</row>
    <row r="636" spans="5:23" s="3" customFormat="1"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</row>
    <row r="637" spans="5:23" s="3" customFormat="1"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</row>
    <row r="638" spans="5:23" s="3" customFormat="1"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</row>
    <row r="639" spans="5:23" s="3" customFormat="1"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</row>
    <row r="640" spans="5:23" s="3" customFormat="1"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</row>
    <row r="641" spans="5:23" s="3" customFormat="1"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</row>
    <row r="642" spans="5:23" s="3" customFormat="1"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</row>
    <row r="643" spans="5:23" s="3" customFormat="1"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</row>
    <row r="644" spans="5:23" s="3" customFormat="1"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</row>
    <row r="645" spans="5:23" s="3" customFormat="1"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</row>
    <row r="646" spans="5:23" s="3" customFormat="1"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</row>
    <row r="647" spans="5:23" s="3" customFormat="1"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</row>
    <row r="648" spans="5:23" s="3" customFormat="1"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</row>
    <row r="649" spans="5:23" s="3" customFormat="1"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</row>
    <row r="650" spans="5:23" s="3" customFormat="1"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</row>
    <row r="651" spans="5:23" s="3" customFormat="1"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</row>
    <row r="652" spans="5:23" s="3" customFormat="1"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</row>
    <row r="653" spans="5:23" s="3" customFormat="1"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</row>
    <row r="654" spans="5:23" s="3" customFormat="1"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</row>
    <row r="655" spans="5:23" s="3" customFormat="1"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</row>
    <row r="656" spans="5:23" s="3" customFormat="1"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</row>
    <row r="657" spans="5:23" s="3" customFormat="1"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</row>
    <row r="658" spans="5:23" s="3" customFormat="1"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</row>
    <row r="659" spans="5:23" s="3" customFormat="1"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</row>
    <row r="660" spans="5:23" s="3" customFormat="1"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</row>
    <row r="661" spans="5:23" s="3" customFormat="1"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</row>
    <row r="662" spans="5:23" s="3" customFormat="1"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</row>
    <row r="663" spans="5:23" s="3" customFormat="1"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</row>
    <row r="664" spans="5:23" s="3" customFormat="1"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</row>
    <row r="665" spans="5:23" s="3" customFormat="1"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</row>
    <row r="666" spans="5:23" s="3" customFormat="1"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</row>
    <row r="667" spans="5:23" s="3" customFormat="1"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</row>
    <row r="668" spans="5:23" s="3" customFormat="1"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</row>
    <row r="669" spans="5:23" s="3" customFormat="1"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</row>
    <row r="670" spans="5:23" s="3" customFormat="1"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</row>
    <row r="671" spans="5:23" s="3" customFormat="1"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</row>
    <row r="672" spans="5:23" s="3" customFormat="1"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</row>
    <row r="673" spans="5:23" s="3" customFormat="1"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</row>
    <row r="674" spans="5:23" s="3" customFormat="1"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</row>
    <row r="675" spans="5:23" s="3" customFormat="1"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</row>
    <row r="676" spans="5:23" s="3" customFormat="1"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</row>
    <row r="677" spans="5:23" s="3" customFormat="1"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</row>
    <row r="678" spans="5:23" s="3" customFormat="1"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</row>
    <row r="679" spans="5:23" s="3" customFormat="1"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</row>
    <row r="680" spans="5:23" s="3" customFormat="1"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</row>
    <row r="681" spans="5:23" s="3" customFormat="1"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</row>
    <row r="682" spans="5:23" s="3" customFormat="1"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</row>
    <row r="683" spans="5:23" s="3" customFormat="1"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</row>
    <row r="684" spans="5:23" s="3" customFormat="1"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</row>
    <row r="685" spans="5:23" s="3" customFormat="1"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</row>
    <row r="686" spans="5:23" s="3" customFormat="1"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</row>
    <row r="687" spans="5:23" s="3" customFormat="1"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</row>
    <row r="688" spans="5:23" s="3" customFormat="1"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</row>
    <row r="689" spans="5:23" s="3" customFormat="1"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</row>
    <row r="690" spans="5:23" s="3" customFormat="1"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</row>
    <row r="691" spans="5:23" s="3" customFormat="1"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</row>
    <row r="692" spans="5:23" s="3" customFormat="1"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</row>
    <row r="693" spans="5:23" s="3" customFormat="1"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</row>
    <row r="694" spans="5:23" s="3" customFormat="1"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</row>
    <row r="695" spans="5:23" s="3" customFormat="1"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</row>
    <row r="696" spans="5:23" s="3" customFormat="1"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</row>
    <row r="697" spans="5:23" s="3" customFormat="1"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</row>
    <row r="698" spans="5:23" s="3" customFormat="1"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</row>
    <row r="699" spans="5:23" s="3" customFormat="1"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</row>
    <row r="700" spans="5:23" s="3" customFormat="1"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</row>
    <row r="701" spans="5:23" s="3" customFormat="1"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</row>
    <row r="702" spans="5:23" s="3" customFormat="1"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</row>
    <row r="703" spans="5:23" s="3" customFormat="1"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</row>
    <row r="704" spans="5:23" s="3" customFormat="1"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</row>
    <row r="705" spans="5:23" s="3" customFormat="1"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</row>
    <row r="706" spans="5:23" s="3" customFormat="1"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</row>
    <row r="707" spans="5:23" s="3" customFormat="1"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</row>
    <row r="708" spans="5:23" s="3" customFormat="1"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</row>
    <row r="709" spans="5:23" s="3" customFormat="1"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</row>
    <row r="710" spans="5:23" s="3" customFormat="1"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</row>
    <row r="711" spans="5:23" s="3" customFormat="1"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</row>
    <row r="712" spans="5:23" s="3" customFormat="1"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</row>
    <row r="713" spans="5:23" s="3" customFormat="1"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</row>
    <row r="714" spans="5:23" s="3" customFormat="1"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</row>
    <row r="715" spans="5:23" s="3" customFormat="1"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</row>
    <row r="716" spans="5:23" s="3" customFormat="1"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</row>
    <row r="717" spans="5:23" s="3" customFormat="1"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</row>
    <row r="718" spans="5:23" s="3" customFormat="1"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</row>
    <row r="719" spans="5:23" s="3" customFormat="1"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</row>
    <row r="720" spans="5:23" s="3" customFormat="1"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</row>
    <row r="721" spans="5:23" s="3" customFormat="1"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</row>
    <row r="722" spans="5:23" s="3" customFormat="1"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</row>
    <row r="723" spans="5:23" s="3" customFormat="1"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</row>
    <row r="724" spans="5:23" s="3" customFormat="1"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</row>
    <row r="725" spans="5:23" s="3" customFormat="1"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</row>
    <row r="726" spans="5:23" s="3" customFormat="1"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</row>
    <row r="727" spans="5:23" s="3" customFormat="1"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</row>
    <row r="728" spans="5:23" s="3" customFormat="1"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</row>
    <row r="729" spans="5:23" s="3" customFormat="1"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</row>
    <row r="730" spans="5:23" s="3" customFormat="1"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</row>
    <row r="731" spans="5:23" s="3" customFormat="1"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</row>
    <row r="732" spans="5:23" s="3" customFormat="1"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</row>
    <row r="733" spans="5:23" s="3" customFormat="1"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</row>
    <row r="734" spans="5:23" s="3" customFormat="1"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</row>
    <row r="735" spans="5:23" s="3" customFormat="1"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</row>
    <row r="736" spans="5:23" s="3" customFormat="1"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</row>
    <row r="737" spans="5:23" s="3" customFormat="1"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</row>
    <row r="738" spans="5:23" s="3" customFormat="1"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</row>
    <row r="739" spans="5:23" s="3" customFormat="1"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</row>
    <row r="740" spans="5:23" s="3" customFormat="1"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</row>
    <row r="741" spans="5:23" s="3" customFormat="1"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</row>
    <row r="742" spans="5:23" s="3" customFormat="1"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</row>
    <row r="743" spans="5:23" s="3" customFormat="1"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</row>
    <row r="744" spans="5:23" s="3" customFormat="1"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</row>
    <row r="745" spans="5:23" s="3" customFormat="1"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</row>
    <row r="746" spans="5:23" s="3" customFormat="1"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</row>
    <row r="747" spans="5:23" s="3" customFormat="1"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</row>
    <row r="748" spans="5:23" s="3" customFormat="1"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</row>
    <row r="749" spans="5:23" s="3" customFormat="1"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</row>
    <row r="750" spans="5:23" s="3" customFormat="1"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</row>
    <row r="751" spans="5:23" s="3" customFormat="1"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</row>
    <row r="752" spans="5:23" s="3" customFormat="1"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</row>
    <row r="753" spans="5:23" s="3" customFormat="1"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</row>
    <row r="754" spans="5:23" s="3" customFormat="1"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</row>
    <row r="755" spans="5:23" s="3" customFormat="1"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</row>
    <row r="756" spans="5:23" s="3" customFormat="1"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</row>
    <row r="757" spans="5:23" s="3" customFormat="1"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</row>
    <row r="758" spans="5:23" s="3" customFormat="1"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</row>
    <row r="759" spans="5:23" s="3" customFormat="1"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</row>
    <row r="760" spans="5:23" s="3" customFormat="1"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</row>
    <row r="761" spans="5:23" s="3" customFormat="1"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</row>
    <row r="762" spans="5:23" s="3" customFormat="1"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</row>
    <row r="763" spans="5:23" s="3" customFormat="1"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</row>
    <row r="764" spans="5:23" s="3" customFormat="1"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</row>
    <row r="765" spans="5:23" s="3" customFormat="1"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</row>
    <row r="766" spans="5:23" s="3" customFormat="1"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</row>
    <row r="767" spans="5:23" s="3" customFormat="1"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</row>
    <row r="768" spans="5:23" s="3" customFormat="1"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</row>
    <row r="769" spans="5:23" s="3" customFormat="1"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</row>
    <row r="770" spans="5:23" s="3" customFormat="1"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</row>
    <row r="771" spans="5:23" s="3" customFormat="1"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</row>
    <row r="772" spans="5:23" s="3" customFormat="1"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</row>
    <row r="773" spans="5:23" s="3" customFormat="1"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</row>
    <row r="774" spans="5:23" s="3" customFormat="1"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</row>
    <row r="775" spans="5:23" s="3" customFormat="1"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</row>
    <row r="776" spans="5:23" s="3" customFormat="1"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</row>
    <row r="777" spans="5:23" s="3" customFormat="1"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</row>
    <row r="778" spans="5:23" s="3" customFormat="1"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</row>
    <row r="779" spans="5:23" s="3" customFormat="1"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</row>
    <row r="780" spans="5:23" s="3" customFormat="1"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</row>
    <row r="781" spans="5:23" s="3" customFormat="1"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</row>
    <row r="782" spans="5:23" s="3" customFormat="1"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</row>
    <row r="783" spans="5:23" s="3" customFormat="1"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</row>
    <row r="784" spans="5:23" s="3" customFormat="1"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</row>
    <row r="785" spans="5:23" s="3" customFormat="1"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</row>
    <row r="786" spans="5:23" s="3" customFormat="1"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</row>
    <row r="787" spans="5:23" s="3" customFormat="1"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</row>
    <row r="788" spans="5:23" s="3" customFormat="1"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</row>
    <row r="789" spans="5:23" s="3" customFormat="1"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</row>
    <row r="790" spans="5:23" s="3" customFormat="1"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</row>
    <row r="791" spans="5:23" s="3" customFormat="1"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</row>
    <row r="792" spans="5:23" s="3" customFormat="1"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</row>
    <row r="793" spans="5:23" s="3" customFormat="1"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</row>
    <row r="794" spans="5:23" s="3" customFormat="1"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</row>
    <row r="795" spans="5:23" s="3" customFormat="1"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</row>
    <row r="796" spans="5:23" s="3" customFormat="1"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</row>
    <row r="797" spans="5:23" s="3" customFormat="1"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</row>
    <row r="798" spans="5:23" s="3" customFormat="1"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</row>
    <row r="799" spans="5:23" s="3" customFormat="1"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</row>
    <row r="800" spans="5:23" s="3" customFormat="1"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</row>
    <row r="801" spans="5:23" s="3" customFormat="1"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</row>
    <row r="802" spans="5:23" s="3" customFormat="1"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</row>
    <row r="803" spans="5:23" s="3" customFormat="1"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</row>
    <row r="804" spans="5:23" s="3" customFormat="1"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</row>
    <row r="805" spans="5:23" s="3" customFormat="1"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</row>
    <row r="806" spans="5:23" s="3" customFormat="1"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</row>
    <row r="807" spans="5:23" s="3" customFormat="1"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</row>
    <row r="808" spans="5:23" s="3" customFormat="1"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</row>
    <row r="809" spans="5:23" s="3" customFormat="1"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</row>
    <row r="810" spans="5:23" s="3" customFormat="1"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</row>
    <row r="811" spans="5:23" s="3" customFormat="1"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</row>
    <row r="812" spans="5:23" s="3" customFormat="1"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</row>
    <row r="813" spans="5:23" s="3" customFormat="1"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</row>
    <row r="814" spans="5:23" s="3" customFormat="1"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</row>
    <row r="815" spans="5:23" s="3" customFormat="1"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</row>
    <row r="816" spans="5:23" s="3" customFormat="1"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</row>
    <row r="817" spans="5:23" s="3" customFormat="1"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</row>
    <row r="818" spans="5:23" s="3" customFormat="1"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</row>
    <row r="819" spans="5:23" s="3" customFormat="1"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</row>
    <row r="820" spans="5:23" s="3" customFormat="1"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</row>
    <row r="821" spans="5:23" s="3" customFormat="1"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</row>
    <row r="822" spans="5:23" s="3" customFormat="1"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</row>
    <row r="823" spans="5:23" s="3" customFormat="1"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</row>
    <row r="824" spans="5:23" s="3" customFormat="1"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</row>
    <row r="825" spans="5:23" s="3" customFormat="1"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</row>
    <row r="826" spans="5:23" s="3" customFormat="1"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</row>
    <row r="827" spans="5:23" s="3" customFormat="1"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</row>
    <row r="828" spans="5:23" s="3" customFormat="1"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</row>
    <row r="829" spans="5:23" s="3" customFormat="1"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</row>
    <row r="830" spans="5:23" s="3" customFormat="1"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</row>
    <row r="831" spans="5:23" s="3" customFormat="1"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</row>
    <row r="832" spans="5:23" s="3" customFormat="1"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</row>
    <row r="833" spans="5:23" s="3" customFormat="1"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</row>
    <row r="834" spans="5:23" s="3" customFormat="1"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</row>
    <row r="835" spans="5:23" s="3" customFormat="1"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</row>
    <row r="836" spans="5:23" s="3" customFormat="1"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</row>
    <row r="837" spans="5:23" s="3" customFormat="1"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</row>
    <row r="838" spans="5:23" s="3" customFormat="1"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</row>
    <row r="839" spans="5:23" s="3" customFormat="1"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</row>
    <row r="840" spans="5:23" s="3" customFormat="1"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</row>
    <row r="841" spans="5:23" s="3" customFormat="1"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</row>
    <row r="842" spans="5:23" s="3" customFormat="1"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</row>
    <row r="843" spans="5:23" s="3" customFormat="1"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</row>
    <row r="844" spans="5:23" s="3" customFormat="1"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</row>
    <row r="845" spans="5:23" s="3" customFormat="1"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</row>
    <row r="846" spans="5:23" s="3" customFormat="1"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</row>
    <row r="847" spans="5:23" s="3" customFormat="1"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</row>
    <row r="848" spans="5:23" s="3" customFormat="1"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</row>
    <row r="849" spans="5:23" s="3" customFormat="1"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</row>
    <row r="850" spans="5:23" s="3" customFormat="1"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</row>
    <row r="851" spans="5:23" s="3" customFormat="1"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</row>
    <row r="852" spans="5:23" s="3" customFormat="1"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</row>
    <row r="853" spans="5:23" s="3" customFormat="1"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</row>
    <row r="854" spans="5:23" s="3" customFormat="1"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</row>
    <row r="855" spans="5:23" s="3" customFormat="1"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</row>
    <row r="856" spans="5:23" s="3" customFormat="1"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</row>
    <row r="857" spans="5:23" s="3" customFormat="1"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</row>
    <row r="858" spans="5:23" s="3" customFormat="1"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</row>
    <row r="859" spans="5:23" s="3" customFormat="1"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</row>
    <row r="860" spans="5:23" s="3" customFormat="1"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</row>
    <row r="861" spans="5:23" s="3" customFormat="1"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</row>
    <row r="862" spans="5:23" s="3" customFormat="1"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</row>
    <row r="863" spans="5:23" s="3" customFormat="1"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</row>
    <row r="864" spans="5:23" s="3" customFormat="1"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</row>
    <row r="865" spans="5:23" s="3" customFormat="1"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</row>
    <row r="866" spans="5:23" s="3" customFormat="1"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</row>
    <row r="867" spans="5:23" s="3" customFormat="1"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</row>
    <row r="868" spans="5:23" s="3" customFormat="1"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</row>
    <row r="869" spans="5:23" s="3" customFormat="1"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</row>
    <row r="870" spans="5:23" s="3" customFormat="1"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</row>
    <row r="871" spans="5:23" s="3" customFormat="1"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</row>
    <row r="872" spans="5:23" s="3" customFormat="1"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</row>
    <row r="873" spans="5:23" s="3" customFormat="1"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</row>
    <row r="874" spans="5:23" s="3" customFormat="1"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</row>
    <row r="875" spans="5:23" s="3" customFormat="1"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</row>
    <row r="876" spans="5:23" s="3" customFormat="1"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</row>
    <row r="877" spans="5:23" s="3" customFormat="1"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</row>
    <row r="878" spans="5:23" s="3" customFormat="1"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</row>
    <row r="879" spans="5:23" s="3" customFormat="1"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</row>
    <row r="880" spans="5:23" s="3" customFormat="1"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</row>
    <row r="881" spans="5:23" s="3" customFormat="1"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</row>
    <row r="882" spans="5:23" s="3" customFormat="1"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</row>
    <row r="883" spans="5:23" s="3" customFormat="1"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</row>
    <row r="884" spans="5:23" s="3" customFormat="1"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</row>
    <row r="885" spans="5:23" s="3" customFormat="1"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</row>
    <row r="886" spans="5:23" s="3" customFormat="1"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</row>
    <row r="887" spans="5:23" s="3" customFormat="1"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</row>
    <row r="888" spans="5:23" s="3" customFormat="1"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</row>
    <row r="889" spans="5:23" s="3" customFormat="1"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</row>
    <row r="890" spans="5:23" s="3" customFormat="1"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</row>
    <row r="891" spans="5:23" s="3" customFormat="1"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</row>
    <row r="892" spans="5:23" s="3" customFormat="1"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</row>
    <row r="893" spans="5:23" s="3" customFormat="1"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</row>
    <row r="894" spans="5:23" s="3" customFormat="1"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</row>
    <row r="895" spans="5:23" s="3" customFormat="1"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</row>
    <row r="896" spans="5:23" s="3" customFormat="1"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</row>
    <row r="897" spans="5:23" s="3" customFormat="1"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</row>
    <row r="898" spans="5:23" s="3" customFormat="1"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</row>
    <row r="899" spans="5:23" s="3" customFormat="1"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</row>
    <row r="900" spans="5:23" s="3" customFormat="1"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</row>
    <row r="901" spans="5:23" s="3" customFormat="1"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</row>
    <row r="902" spans="5:23" s="3" customFormat="1"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</row>
    <row r="903" spans="5:23" s="3" customFormat="1"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</row>
    <row r="904" spans="5:23" s="3" customFormat="1"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</row>
    <row r="905" spans="5:23" s="3" customFormat="1"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</row>
    <row r="906" spans="5:23" s="3" customFormat="1"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</row>
    <row r="907" spans="5:23" s="3" customFormat="1"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</row>
    <row r="908" spans="5:23" s="3" customFormat="1"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</row>
    <row r="909" spans="5:23" s="3" customFormat="1"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</row>
    <row r="910" spans="5:23" s="3" customFormat="1"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</row>
    <row r="911" spans="5:23" s="3" customFormat="1"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</row>
    <row r="912" spans="5:23" s="3" customFormat="1"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</row>
    <row r="913" spans="5:23" s="3" customFormat="1"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</row>
    <row r="914" spans="5:23" s="3" customFormat="1"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</row>
    <row r="915" spans="5:23" s="3" customFormat="1"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</row>
    <row r="916" spans="5:23" s="3" customFormat="1"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</row>
    <row r="917" spans="5:23" s="3" customFormat="1"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</row>
    <row r="918" spans="5:23" s="3" customFormat="1"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</row>
    <row r="919" spans="5:23" s="3" customFormat="1"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</row>
    <row r="920" spans="5:23" s="3" customFormat="1"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</row>
    <row r="921" spans="5:23" s="3" customFormat="1"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</row>
    <row r="922" spans="5:23" s="3" customFormat="1"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</row>
    <row r="923" spans="5:23" s="3" customFormat="1"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</row>
    <row r="924" spans="5:23" s="3" customFormat="1"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</row>
    <row r="925" spans="5:23" s="3" customFormat="1"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</row>
    <row r="926" spans="5:23" s="3" customFormat="1"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</row>
    <row r="927" spans="5:23" s="3" customFormat="1"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</row>
    <row r="928" spans="5:23" s="3" customFormat="1"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</row>
    <row r="929" spans="5:23" s="3" customFormat="1"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</row>
    <row r="930" spans="5:23" s="3" customFormat="1"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</row>
    <row r="931" spans="5:23" s="3" customFormat="1"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</row>
    <row r="932" spans="5:23" s="3" customFormat="1"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</row>
    <row r="933" spans="5:23" s="3" customFormat="1"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</row>
    <row r="934" spans="5:23" s="3" customFormat="1"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</row>
    <row r="935" spans="5:23" s="3" customFormat="1"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</row>
    <row r="936" spans="5:23" s="3" customFormat="1"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</row>
    <row r="937" spans="5:23" s="3" customFormat="1"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</row>
    <row r="938" spans="5:23" s="3" customFormat="1"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</row>
    <row r="939" spans="5:23" s="3" customFormat="1"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</row>
    <row r="940" spans="5:23" s="3" customFormat="1"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</row>
    <row r="941" spans="5:23" s="3" customFormat="1"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</row>
    <row r="942" spans="5:23" s="3" customFormat="1"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</row>
    <row r="943" spans="5:23" s="3" customFormat="1"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</row>
    <row r="944" spans="5:23" s="3" customFormat="1"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</row>
    <row r="945" spans="5:23" s="3" customFormat="1"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</row>
    <row r="946" spans="5:23" s="3" customFormat="1"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</row>
    <row r="947" spans="5:23" s="3" customFormat="1"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</row>
    <row r="948" spans="5:23" s="3" customFormat="1"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</row>
    <row r="949" spans="5:23" s="3" customFormat="1"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</row>
    <row r="950" spans="5:23" s="3" customFormat="1"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</row>
    <row r="951" spans="5:23" s="3" customFormat="1"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</row>
    <row r="952" spans="5:23" s="3" customFormat="1"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</row>
    <row r="953" spans="5:23" s="3" customFormat="1"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</row>
    <row r="954" spans="5:23" s="3" customFormat="1"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</row>
    <row r="955" spans="5:23" s="3" customFormat="1"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</row>
    <row r="956" spans="5:23" s="3" customFormat="1"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</row>
    <row r="957" spans="5:23" s="3" customFormat="1"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</row>
    <row r="958" spans="5:23" s="3" customFormat="1"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</row>
    <row r="959" spans="5:23" s="3" customFormat="1"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</row>
    <row r="960" spans="5:23" s="3" customFormat="1"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</row>
    <row r="961" spans="5:23" s="3" customFormat="1"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</row>
    <row r="962" spans="5:23" s="3" customFormat="1"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</row>
    <row r="963" spans="5:23" s="3" customFormat="1"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</row>
    <row r="964" spans="5:23" s="3" customFormat="1"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</row>
    <row r="965" spans="5:23" s="3" customFormat="1"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</row>
    <row r="966" spans="5:23" s="3" customFormat="1"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</row>
    <row r="967" spans="5:23" s="3" customFormat="1"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</row>
    <row r="968" spans="5:23" s="3" customFormat="1"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</row>
    <row r="969" spans="5:23" s="3" customFormat="1"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</row>
    <row r="970" spans="5:23" s="3" customFormat="1"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</row>
    <row r="971" spans="5:23" s="3" customFormat="1"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</row>
    <row r="972" spans="5:23" s="3" customFormat="1"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</row>
    <row r="973" spans="5:23" s="3" customFormat="1"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</row>
    <row r="974" spans="5:23" s="3" customFormat="1"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</row>
    <row r="975" spans="5:23" s="3" customFormat="1"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</row>
    <row r="976" spans="5:23" s="3" customFormat="1"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</row>
    <row r="977" spans="5:23" s="3" customFormat="1"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</row>
    <row r="978" spans="5:23" s="3" customFormat="1"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</row>
    <row r="979" spans="5:23" s="3" customFormat="1"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</row>
    <row r="980" spans="5:23" s="3" customFormat="1"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</row>
    <row r="981" spans="5:23" s="3" customFormat="1"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</row>
    <row r="982" spans="5:23" s="3" customFormat="1"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</row>
    <row r="983" spans="5:23" s="3" customFormat="1"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</row>
    <row r="984" spans="5:23" s="3" customFormat="1"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</row>
    <row r="985" spans="5:23" s="3" customFormat="1"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</row>
    <row r="986" spans="5:23" s="3" customFormat="1"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</row>
    <row r="987" spans="5:23" s="3" customFormat="1"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</row>
    <row r="988" spans="5:23" s="3" customFormat="1"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</row>
    <row r="989" spans="5:23" s="3" customFormat="1"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</row>
    <row r="990" spans="5:23" s="3" customFormat="1"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</row>
    <row r="991" spans="5:23" s="3" customFormat="1"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</row>
    <row r="992" spans="5:23" s="3" customFormat="1"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</row>
    <row r="993" spans="5:23" s="3" customFormat="1"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</row>
    <row r="994" spans="5:23" s="3" customFormat="1"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</row>
    <row r="995" spans="5:23" s="3" customFormat="1"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</row>
    <row r="996" spans="5:23" s="3" customFormat="1"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</row>
    <row r="997" spans="5:23" s="3" customFormat="1"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</row>
    <row r="998" spans="5:23" s="3" customFormat="1"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</row>
    <row r="999" spans="5:23" s="3" customFormat="1"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</row>
    <row r="1000" spans="5:23" s="3" customFormat="1"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</row>
    <row r="1001" spans="5:23" s="3" customFormat="1"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</row>
    <row r="1002" spans="5:23" s="3" customFormat="1"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</row>
    <row r="1003" spans="5:23" s="3" customFormat="1"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</row>
    <row r="1004" spans="5:23" s="3" customFormat="1"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</row>
    <row r="1005" spans="5:23" s="3" customFormat="1">
      <c r="E1005" s="23"/>
      <c r="F1005" s="23"/>
      <c r="G1005" s="23"/>
      <c r="H1005" s="23"/>
      <c r="I1005" s="23"/>
      <c r="J1005" s="23"/>
      <c r="K1005" s="23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</row>
    <row r="1006" spans="5:23" s="3" customFormat="1">
      <c r="E1006" s="23"/>
      <c r="F1006" s="23"/>
      <c r="G1006" s="23"/>
      <c r="H1006" s="23"/>
      <c r="I1006" s="23"/>
      <c r="J1006" s="23"/>
      <c r="K1006" s="23"/>
      <c r="L1006" s="23"/>
      <c r="M1006" s="23"/>
      <c r="N1006" s="23"/>
      <c r="O1006" s="23"/>
      <c r="P1006" s="23"/>
      <c r="Q1006" s="23"/>
      <c r="R1006" s="23"/>
      <c r="S1006" s="23"/>
      <c r="T1006" s="23"/>
      <c r="U1006" s="23"/>
      <c r="V1006" s="23"/>
      <c r="W1006" s="23"/>
    </row>
    <row r="1007" spans="5:23" s="3" customFormat="1">
      <c r="E1007" s="23"/>
      <c r="F1007" s="23"/>
      <c r="G1007" s="23"/>
      <c r="H1007" s="23"/>
      <c r="I1007" s="23"/>
      <c r="J1007" s="23"/>
      <c r="K1007" s="23"/>
      <c r="L1007" s="23"/>
      <c r="M1007" s="23"/>
      <c r="N1007" s="23"/>
      <c r="O1007" s="23"/>
      <c r="P1007" s="23"/>
      <c r="Q1007" s="23"/>
      <c r="R1007" s="23"/>
      <c r="S1007" s="23"/>
      <c r="T1007" s="23"/>
      <c r="U1007" s="23"/>
      <c r="V1007" s="23"/>
      <c r="W1007" s="23"/>
    </row>
    <row r="1008" spans="5:23" s="3" customFormat="1">
      <c r="E1008" s="23"/>
      <c r="F1008" s="23"/>
      <c r="G1008" s="23"/>
      <c r="H1008" s="23"/>
      <c r="I1008" s="23"/>
      <c r="J1008" s="23"/>
      <c r="K1008" s="23"/>
      <c r="L1008" s="23"/>
      <c r="M1008" s="23"/>
      <c r="N1008" s="23"/>
      <c r="O1008" s="23"/>
      <c r="P1008" s="23"/>
      <c r="Q1008" s="23"/>
      <c r="R1008" s="23"/>
      <c r="S1008" s="23"/>
      <c r="T1008" s="23"/>
      <c r="U1008" s="23"/>
      <c r="V1008" s="23"/>
      <c r="W1008" s="23"/>
    </row>
    <row r="1009" spans="5:23" s="3" customFormat="1">
      <c r="E1009" s="23"/>
      <c r="F1009" s="23"/>
      <c r="G1009" s="23"/>
      <c r="H1009" s="23"/>
      <c r="I1009" s="23"/>
      <c r="J1009" s="23"/>
      <c r="K1009" s="23"/>
      <c r="L1009" s="23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</row>
    <row r="1010" spans="5:23" s="3" customFormat="1">
      <c r="E1010" s="23"/>
      <c r="F1010" s="23"/>
      <c r="G1010" s="23"/>
      <c r="H1010" s="23"/>
      <c r="I1010" s="23"/>
      <c r="J1010" s="23"/>
      <c r="K1010" s="23"/>
      <c r="L1010" s="23"/>
      <c r="M1010" s="23"/>
      <c r="N1010" s="23"/>
      <c r="O1010" s="23"/>
      <c r="P1010" s="23"/>
      <c r="Q1010" s="23"/>
      <c r="R1010" s="23"/>
      <c r="S1010" s="23"/>
      <c r="T1010" s="23"/>
      <c r="U1010" s="23"/>
      <c r="V1010" s="23"/>
      <c r="W1010" s="23"/>
    </row>
    <row r="1011" spans="5:23" s="3" customFormat="1">
      <c r="E1011" s="23"/>
      <c r="F1011" s="23"/>
      <c r="G1011" s="23"/>
      <c r="H1011" s="23"/>
      <c r="I1011" s="23"/>
      <c r="J1011" s="23"/>
      <c r="K1011" s="23"/>
      <c r="L1011" s="23"/>
      <c r="M1011" s="23"/>
      <c r="N1011" s="23"/>
      <c r="O1011" s="23"/>
      <c r="P1011" s="23"/>
      <c r="Q1011" s="23"/>
      <c r="R1011" s="23"/>
      <c r="S1011" s="23"/>
      <c r="T1011" s="23"/>
      <c r="U1011" s="23"/>
      <c r="V1011" s="23"/>
      <c r="W1011" s="23"/>
    </row>
    <row r="1012" spans="5:23" s="3" customFormat="1">
      <c r="E1012" s="23"/>
      <c r="F1012" s="23"/>
      <c r="G1012" s="23"/>
      <c r="H1012" s="23"/>
      <c r="I1012" s="23"/>
      <c r="J1012" s="23"/>
      <c r="K1012" s="23"/>
      <c r="L1012" s="23"/>
      <c r="M1012" s="23"/>
      <c r="N1012" s="23"/>
      <c r="O1012" s="23"/>
      <c r="P1012" s="23"/>
      <c r="Q1012" s="23"/>
      <c r="R1012" s="23"/>
      <c r="S1012" s="23"/>
      <c r="T1012" s="23"/>
      <c r="U1012" s="23"/>
      <c r="V1012" s="23"/>
      <c r="W1012" s="23"/>
    </row>
    <row r="1013" spans="5:23" s="3" customFormat="1">
      <c r="E1013" s="23"/>
      <c r="F1013" s="23"/>
      <c r="G1013" s="23"/>
      <c r="H1013" s="23"/>
      <c r="I1013" s="23"/>
      <c r="J1013" s="23"/>
      <c r="K1013" s="23"/>
      <c r="L1013" s="23"/>
      <c r="M1013" s="23"/>
      <c r="N1013" s="23"/>
      <c r="O1013" s="23"/>
      <c r="P1013" s="23"/>
      <c r="Q1013" s="23"/>
      <c r="R1013" s="23"/>
      <c r="S1013" s="23"/>
      <c r="T1013" s="23"/>
      <c r="U1013" s="23"/>
      <c r="V1013" s="23"/>
      <c r="W1013" s="23"/>
    </row>
    <row r="1014" spans="5:23" s="3" customFormat="1">
      <c r="E1014" s="23"/>
      <c r="F1014" s="23"/>
      <c r="G1014" s="23"/>
      <c r="H1014" s="23"/>
      <c r="I1014" s="23"/>
      <c r="J1014" s="23"/>
      <c r="K1014" s="23"/>
      <c r="L1014" s="23"/>
      <c r="M1014" s="23"/>
      <c r="N1014" s="23"/>
      <c r="O1014" s="23"/>
      <c r="P1014" s="23"/>
      <c r="Q1014" s="23"/>
      <c r="R1014" s="23"/>
      <c r="S1014" s="23"/>
      <c r="T1014" s="23"/>
      <c r="U1014" s="23"/>
      <c r="V1014" s="23"/>
      <c r="W1014" s="23"/>
    </row>
    <row r="1015" spans="5:23" s="3" customFormat="1">
      <c r="E1015" s="23"/>
      <c r="F1015" s="23"/>
      <c r="G1015" s="23"/>
      <c r="H1015" s="23"/>
      <c r="I1015" s="23"/>
      <c r="J1015" s="23"/>
      <c r="K1015" s="23"/>
      <c r="L1015" s="23"/>
      <c r="M1015" s="23"/>
      <c r="N1015" s="23"/>
      <c r="O1015" s="23"/>
      <c r="P1015" s="23"/>
      <c r="Q1015" s="23"/>
      <c r="R1015" s="23"/>
      <c r="S1015" s="23"/>
      <c r="T1015" s="23"/>
      <c r="U1015" s="23"/>
      <c r="V1015" s="23"/>
      <c r="W1015" s="23"/>
    </row>
    <row r="1016" spans="5:23" s="3" customFormat="1">
      <c r="E1016" s="23"/>
      <c r="F1016" s="23"/>
      <c r="G1016" s="23"/>
      <c r="H1016" s="23"/>
      <c r="I1016" s="23"/>
      <c r="J1016" s="23"/>
      <c r="K1016" s="23"/>
      <c r="L1016" s="23"/>
      <c r="M1016" s="23"/>
      <c r="N1016" s="23"/>
      <c r="O1016" s="23"/>
      <c r="P1016" s="23"/>
      <c r="Q1016" s="23"/>
      <c r="R1016" s="23"/>
      <c r="S1016" s="23"/>
      <c r="T1016" s="23"/>
      <c r="U1016" s="23"/>
      <c r="V1016" s="23"/>
      <c r="W1016" s="23"/>
    </row>
    <row r="1017" spans="5:23" s="3" customFormat="1">
      <c r="E1017" s="23"/>
      <c r="F1017" s="23"/>
      <c r="G1017" s="23"/>
      <c r="H1017" s="23"/>
      <c r="I1017" s="23"/>
      <c r="J1017" s="23"/>
      <c r="K1017" s="23"/>
      <c r="L1017" s="23"/>
      <c r="M1017" s="23"/>
      <c r="N1017" s="23"/>
      <c r="O1017" s="23"/>
      <c r="P1017" s="23"/>
      <c r="Q1017" s="23"/>
      <c r="R1017" s="23"/>
      <c r="S1017" s="23"/>
      <c r="T1017" s="23"/>
      <c r="U1017" s="23"/>
      <c r="V1017" s="23"/>
      <c r="W1017" s="23"/>
    </row>
    <row r="1018" spans="5:23" s="3" customFormat="1">
      <c r="E1018" s="23"/>
      <c r="F1018" s="23"/>
      <c r="G1018" s="23"/>
      <c r="H1018" s="23"/>
      <c r="I1018" s="23"/>
      <c r="J1018" s="23"/>
      <c r="K1018" s="23"/>
      <c r="L1018" s="23"/>
      <c r="M1018" s="23"/>
      <c r="N1018" s="23"/>
      <c r="O1018" s="23"/>
      <c r="P1018" s="23"/>
      <c r="Q1018" s="23"/>
      <c r="R1018" s="23"/>
      <c r="S1018" s="23"/>
      <c r="T1018" s="23"/>
      <c r="U1018" s="23"/>
      <c r="V1018" s="23"/>
      <c r="W1018" s="23"/>
    </row>
    <row r="1019" spans="5:23" s="3" customFormat="1">
      <c r="E1019" s="23"/>
      <c r="F1019" s="23"/>
      <c r="G1019" s="23"/>
      <c r="H1019" s="23"/>
      <c r="I1019" s="23"/>
      <c r="J1019" s="23"/>
      <c r="K1019" s="23"/>
      <c r="L1019" s="23"/>
      <c r="M1019" s="23"/>
      <c r="N1019" s="23"/>
      <c r="O1019" s="23"/>
      <c r="P1019" s="23"/>
      <c r="Q1019" s="23"/>
      <c r="R1019" s="23"/>
      <c r="S1019" s="23"/>
      <c r="T1019" s="23"/>
      <c r="U1019" s="23"/>
      <c r="V1019" s="23"/>
      <c r="W1019" s="23"/>
    </row>
    <row r="1020" spans="5:23" s="3" customFormat="1">
      <c r="E1020" s="23"/>
      <c r="F1020" s="23"/>
      <c r="G1020" s="23"/>
      <c r="H1020" s="23"/>
      <c r="I1020" s="23"/>
      <c r="J1020" s="23"/>
      <c r="K1020" s="23"/>
      <c r="L1020" s="23"/>
      <c r="M1020" s="23"/>
      <c r="N1020" s="23"/>
      <c r="O1020" s="23"/>
      <c r="P1020" s="23"/>
      <c r="Q1020" s="23"/>
      <c r="R1020" s="23"/>
      <c r="S1020" s="23"/>
      <c r="T1020" s="23"/>
      <c r="U1020" s="23"/>
      <c r="V1020" s="23"/>
      <c r="W1020" s="23"/>
    </row>
    <row r="1021" spans="5:23" s="3" customFormat="1">
      <c r="E1021" s="23"/>
      <c r="F1021" s="23"/>
      <c r="G1021" s="23"/>
      <c r="H1021" s="23"/>
      <c r="I1021" s="23"/>
      <c r="J1021" s="23"/>
      <c r="K1021" s="23"/>
      <c r="L1021" s="23"/>
      <c r="M1021" s="23"/>
      <c r="N1021" s="23"/>
      <c r="O1021" s="23"/>
      <c r="P1021" s="23"/>
      <c r="Q1021" s="23"/>
      <c r="R1021" s="23"/>
      <c r="S1021" s="23"/>
      <c r="T1021" s="23"/>
      <c r="U1021" s="23"/>
      <c r="V1021" s="23"/>
      <c r="W1021" s="23"/>
    </row>
    <row r="1022" spans="5:23" s="3" customFormat="1">
      <c r="E1022" s="23"/>
      <c r="F1022" s="23"/>
      <c r="G1022" s="23"/>
      <c r="H1022" s="23"/>
      <c r="I1022" s="23"/>
      <c r="J1022" s="23"/>
      <c r="K1022" s="23"/>
      <c r="L1022" s="23"/>
      <c r="M1022" s="23"/>
      <c r="N1022" s="23"/>
      <c r="O1022" s="23"/>
      <c r="P1022" s="23"/>
      <c r="Q1022" s="23"/>
      <c r="R1022" s="23"/>
      <c r="S1022" s="23"/>
      <c r="T1022" s="23"/>
      <c r="U1022" s="23"/>
      <c r="V1022" s="23"/>
      <c r="W1022" s="23"/>
    </row>
    <row r="1023" spans="5:23" s="3" customFormat="1">
      <c r="E1023" s="23"/>
      <c r="F1023" s="23"/>
      <c r="G1023" s="23"/>
      <c r="H1023" s="23"/>
      <c r="I1023" s="23"/>
      <c r="J1023" s="23"/>
      <c r="K1023" s="23"/>
      <c r="L1023" s="23"/>
      <c r="M1023" s="23"/>
      <c r="N1023" s="23"/>
      <c r="O1023" s="23"/>
      <c r="P1023" s="23"/>
      <c r="Q1023" s="23"/>
      <c r="R1023" s="23"/>
      <c r="S1023" s="23"/>
      <c r="T1023" s="23"/>
      <c r="U1023" s="23"/>
      <c r="V1023" s="23"/>
      <c r="W1023" s="23"/>
    </row>
    <row r="1024" spans="5:23" s="3" customFormat="1">
      <c r="E1024" s="23"/>
      <c r="F1024" s="23"/>
      <c r="G1024" s="23"/>
      <c r="H1024" s="23"/>
      <c r="I1024" s="23"/>
      <c r="J1024" s="23"/>
      <c r="K1024" s="23"/>
      <c r="L1024" s="23"/>
      <c r="M1024" s="23"/>
      <c r="N1024" s="23"/>
      <c r="O1024" s="23"/>
      <c r="P1024" s="23"/>
      <c r="Q1024" s="23"/>
      <c r="R1024" s="23"/>
      <c r="S1024" s="23"/>
      <c r="T1024" s="23"/>
      <c r="U1024" s="23"/>
      <c r="V1024" s="23"/>
      <c r="W1024" s="23"/>
    </row>
    <row r="1025" spans="5:23" s="3" customFormat="1">
      <c r="E1025" s="23"/>
      <c r="F1025" s="23"/>
      <c r="G1025" s="23"/>
      <c r="H1025" s="23"/>
      <c r="I1025" s="23"/>
      <c r="J1025" s="23"/>
      <c r="K1025" s="23"/>
      <c r="L1025" s="23"/>
      <c r="M1025" s="23"/>
      <c r="N1025" s="23"/>
      <c r="O1025" s="23"/>
      <c r="P1025" s="23"/>
      <c r="Q1025" s="23"/>
      <c r="R1025" s="23"/>
      <c r="S1025" s="23"/>
      <c r="T1025" s="23"/>
      <c r="U1025" s="23"/>
      <c r="V1025" s="23"/>
      <c r="W1025" s="23"/>
    </row>
    <row r="1026" spans="5:23" s="3" customFormat="1">
      <c r="E1026" s="23"/>
      <c r="F1026" s="23"/>
      <c r="G1026" s="23"/>
      <c r="H1026" s="23"/>
      <c r="I1026" s="23"/>
      <c r="J1026" s="23"/>
      <c r="K1026" s="23"/>
      <c r="L1026" s="23"/>
      <c r="M1026" s="23"/>
      <c r="N1026" s="23"/>
      <c r="O1026" s="23"/>
      <c r="P1026" s="23"/>
      <c r="Q1026" s="23"/>
      <c r="R1026" s="23"/>
      <c r="S1026" s="23"/>
      <c r="T1026" s="23"/>
      <c r="U1026" s="23"/>
      <c r="V1026" s="23"/>
      <c r="W1026" s="23"/>
    </row>
    <row r="1027" spans="5:23" s="3" customFormat="1">
      <c r="E1027" s="23"/>
      <c r="F1027" s="23"/>
      <c r="G1027" s="23"/>
      <c r="H1027" s="23"/>
      <c r="I1027" s="23"/>
      <c r="J1027" s="23"/>
      <c r="K1027" s="23"/>
      <c r="L1027" s="23"/>
      <c r="M1027" s="23"/>
      <c r="N1027" s="23"/>
      <c r="O1027" s="23"/>
      <c r="P1027" s="23"/>
      <c r="Q1027" s="23"/>
      <c r="R1027" s="23"/>
      <c r="S1027" s="23"/>
      <c r="T1027" s="23"/>
      <c r="U1027" s="23"/>
      <c r="V1027" s="23"/>
      <c r="W1027" s="23"/>
    </row>
    <row r="1028" spans="5:23" s="3" customFormat="1">
      <c r="E1028" s="23"/>
      <c r="F1028" s="23"/>
      <c r="G1028" s="23"/>
      <c r="H1028" s="23"/>
      <c r="I1028" s="23"/>
      <c r="J1028" s="23"/>
      <c r="K1028" s="23"/>
      <c r="L1028" s="23"/>
      <c r="M1028" s="23"/>
      <c r="N1028" s="23"/>
      <c r="O1028" s="23"/>
      <c r="P1028" s="23"/>
      <c r="Q1028" s="23"/>
      <c r="R1028" s="23"/>
      <c r="S1028" s="23"/>
      <c r="T1028" s="23"/>
      <c r="U1028" s="23"/>
      <c r="V1028" s="23"/>
      <c r="W1028" s="23"/>
    </row>
    <row r="1029" spans="5:23" s="3" customFormat="1">
      <c r="E1029" s="23"/>
      <c r="F1029" s="23"/>
      <c r="G1029" s="23"/>
      <c r="H1029" s="23"/>
      <c r="I1029" s="23"/>
      <c r="J1029" s="23"/>
      <c r="K1029" s="23"/>
      <c r="L1029" s="23"/>
      <c r="M1029" s="23"/>
      <c r="N1029" s="23"/>
      <c r="O1029" s="23"/>
      <c r="P1029" s="23"/>
      <c r="Q1029" s="23"/>
      <c r="R1029" s="23"/>
      <c r="S1029" s="23"/>
      <c r="T1029" s="23"/>
      <c r="U1029" s="23"/>
      <c r="V1029" s="23"/>
      <c r="W1029" s="23"/>
    </row>
    <row r="1030" spans="5:23" s="3" customFormat="1">
      <c r="E1030" s="23"/>
      <c r="F1030" s="23"/>
      <c r="G1030" s="23"/>
      <c r="H1030" s="23"/>
      <c r="I1030" s="23"/>
      <c r="J1030" s="23"/>
      <c r="K1030" s="23"/>
      <c r="L1030" s="23"/>
      <c r="M1030" s="23"/>
      <c r="N1030" s="23"/>
      <c r="O1030" s="23"/>
      <c r="P1030" s="23"/>
      <c r="Q1030" s="23"/>
      <c r="R1030" s="23"/>
      <c r="S1030" s="23"/>
      <c r="T1030" s="23"/>
      <c r="U1030" s="23"/>
      <c r="V1030" s="23"/>
      <c r="W1030" s="23"/>
    </row>
    <row r="1031" spans="5:23" s="3" customFormat="1">
      <c r="E1031" s="23"/>
      <c r="F1031" s="23"/>
      <c r="G1031" s="23"/>
      <c r="H1031" s="23"/>
      <c r="I1031" s="23"/>
      <c r="J1031" s="23"/>
      <c r="K1031" s="23"/>
      <c r="L1031" s="23"/>
      <c r="M1031" s="23"/>
      <c r="N1031" s="23"/>
      <c r="O1031" s="23"/>
      <c r="P1031" s="23"/>
      <c r="Q1031" s="23"/>
      <c r="R1031" s="23"/>
      <c r="S1031" s="23"/>
      <c r="T1031" s="23"/>
      <c r="U1031" s="23"/>
      <c r="V1031" s="23"/>
      <c r="W1031" s="23"/>
    </row>
    <row r="1032" spans="5:23" s="3" customFormat="1">
      <c r="E1032" s="23"/>
      <c r="F1032" s="23"/>
      <c r="G1032" s="23"/>
      <c r="H1032" s="23"/>
      <c r="I1032" s="23"/>
      <c r="J1032" s="23"/>
      <c r="K1032" s="23"/>
      <c r="L1032" s="23"/>
      <c r="M1032" s="23"/>
      <c r="N1032" s="23"/>
      <c r="O1032" s="23"/>
      <c r="P1032" s="23"/>
      <c r="Q1032" s="23"/>
      <c r="R1032" s="23"/>
      <c r="S1032" s="23"/>
      <c r="T1032" s="23"/>
      <c r="U1032" s="23"/>
      <c r="V1032" s="23"/>
      <c r="W1032" s="23"/>
    </row>
    <row r="1033" spans="5:23" s="3" customFormat="1">
      <c r="E1033" s="23"/>
      <c r="F1033" s="23"/>
      <c r="G1033" s="23"/>
      <c r="H1033" s="23"/>
      <c r="I1033" s="23"/>
      <c r="J1033" s="23"/>
      <c r="K1033" s="23"/>
      <c r="L1033" s="23"/>
      <c r="M1033" s="23"/>
      <c r="N1033" s="23"/>
      <c r="O1033" s="23"/>
      <c r="P1033" s="23"/>
      <c r="Q1033" s="23"/>
      <c r="R1033" s="23"/>
      <c r="S1033" s="23"/>
      <c r="T1033" s="23"/>
      <c r="U1033" s="23"/>
      <c r="V1033" s="23"/>
      <c r="W1033" s="23"/>
    </row>
    <row r="1034" spans="5:23" s="3" customFormat="1">
      <c r="E1034" s="23"/>
      <c r="F1034" s="23"/>
      <c r="G1034" s="23"/>
      <c r="H1034" s="23"/>
      <c r="I1034" s="23"/>
      <c r="J1034" s="23"/>
      <c r="K1034" s="23"/>
      <c r="L1034" s="23"/>
      <c r="M1034" s="23"/>
      <c r="N1034" s="23"/>
      <c r="O1034" s="23"/>
      <c r="P1034" s="23"/>
      <c r="Q1034" s="23"/>
      <c r="R1034" s="23"/>
      <c r="S1034" s="23"/>
      <c r="T1034" s="23"/>
      <c r="U1034" s="23"/>
      <c r="V1034" s="23"/>
      <c r="W1034" s="23"/>
    </row>
    <row r="1035" spans="5:23" s="3" customFormat="1">
      <c r="E1035" s="23"/>
      <c r="F1035" s="23"/>
      <c r="G1035" s="23"/>
      <c r="H1035" s="23"/>
      <c r="I1035" s="23"/>
      <c r="J1035" s="23"/>
      <c r="K1035" s="23"/>
      <c r="L1035" s="23"/>
      <c r="M1035" s="23"/>
      <c r="N1035" s="23"/>
      <c r="O1035" s="23"/>
      <c r="P1035" s="23"/>
      <c r="Q1035" s="23"/>
      <c r="R1035" s="23"/>
      <c r="S1035" s="23"/>
      <c r="T1035" s="23"/>
      <c r="U1035" s="23"/>
      <c r="V1035" s="23"/>
      <c r="W1035" s="23"/>
    </row>
    <row r="1036" spans="5:23" s="3" customFormat="1">
      <c r="E1036" s="23"/>
      <c r="F1036" s="23"/>
      <c r="G1036" s="23"/>
      <c r="H1036" s="23"/>
      <c r="I1036" s="23"/>
      <c r="J1036" s="23"/>
      <c r="K1036" s="23"/>
      <c r="L1036" s="23"/>
      <c r="M1036" s="23"/>
      <c r="N1036" s="23"/>
      <c r="O1036" s="23"/>
      <c r="P1036" s="23"/>
      <c r="Q1036" s="23"/>
      <c r="R1036" s="23"/>
      <c r="S1036" s="23"/>
      <c r="T1036" s="23"/>
      <c r="U1036" s="23"/>
      <c r="V1036" s="23"/>
      <c r="W1036" s="23"/>
    </row>
    <row r="1037" spans="5:23" s="3" customFormat="1">
      <c r="E1037" s="23"/>
      <c r="F1037" s="23"/>
      <c r="G1037" s="23"/>
      <c r="H1037" s="23"/>
      <c r="I1037" s="23"/>
      <c r="J1037" s="23"/>
      <c r="K1037" s="23"/>
      <c r="L1037" s="23"/>
      <c r="M1037" s="23"/>
      <c r="N1037" s="23"/>
      <c r="O1037" s="23"/>
      <c r="P1037" s="23"/>
      <c r="Q1037" s="23"/>
      <c r="R1037" s="23"/>
      <c r="S1037" s="23"/>
      <c r="T1037" s="23"/>
      <c r="U1037" s="23"/>
      <c r="V1037" s="23"/>
      <c r="W1037" s="23"/>
    </row>
    <row r="1038" spans="5:23" s="3" customFormat="1">
      <c r="E1038" s="23"/>
      <c r="F1038" s="23"/>
      <c r="G1038" s="23"/>
      <c r="H1038" s="23"/>
      <c r="I1038" s="23"/>
      <c r="J1038" s="23"/>
      <c r="K1038" s="23"/>
      <c r="L1038" s="23"/>
      <c r="M1038" s="23"/>
      <c r="N1038" s="23"/>
      <c r="O1038" s="23"/>
      <c r="P1038" s="23"/>
      <c r="Q1038" s="23"/>
      <c r="R1038" s="23"/>
      <c r="S1038" s="23"/>
      <c r="T1038" s="23"/>
      <c r="U1038" s="23"/>
      <c r="V1038" s="23"/>
      <c r="W1038" s="23"/>
    </row>
    <row r="1039" spans="5:23" s="3" customFormat="1">
      <c r="E1039" s="23"/>
      <c r="F1039" s="23"/>
      <c r="G1039" s="23"/>
      <c r="H1039" s="23"/>
      <c r="I1039" s="23"/>
      <c r="J1039" s="23"/>
      <c r="K1039" s="23"/>
      <c r="L1039" s="23"/>
      <c r="M1039" s="23"/>
      <c r="N1039" s="23"/>
      <c r="O1039" s="23"/>
      <c r="P1039" s="23"/>
      <c r="Q1039" s="23"/>
      <c r="R1039" s="23"/>
      <c r="S1039" s="23"/>
      <c r="T1039" s="23"/>
      <c r="U1039" s="23"/>
      <c r="V1039" s="23"/>
      <c r="W1039" s="23"/>
    </row>
    <row r="1040" spans="5:23" s="3" customFormat="1">
      <c r="E1040" s="23"/>
      <c r="F1040" s="23"/>
      <c r="G1040" s="23"/>
      <c r="H1040" s="23"/>
      <c r="I1040" s="23"/>
      <c r="J1040" s="23"/>
      <c r="K1040" s="23"/>
      <c r="L1040" s="23"/>
      <c r="M1040" s="23"/>
      <c r="N1040" s="23"/>
      <c r="O1040" s="23"/>
      <c r="P1040" s="23"/>
      <c r="Q1040" s="23"/>
      <c r="R1040" s="23"/>
      <c r="S1040" s="23"/>
      <c r="T1040" s="23"/>
      <c r="U1040" s="23"/>
      <c r="V1040" s="23"/>
      <c r="W1040" s="23"/>
    </row>
    <row r="1041" spans="5:23" s="3" customFormat="1">
      <c r="E1041" s="23"/>
      <c r="F1041" s="23"/>
      <c r="G1041" s="23"/>
      <c r="H1041" s="23"/>
      <c r="I1041" s="23"/>
      <c r="J1041" s="23"/>
      <c r="K1041" s="23"/>
      <c r="L1041" s="23"/>
      <c r="M1041" s="23"/>
      <c r="N1041" s="23"/>
      <c r="O1041" s="23"/>
      <c r="P1041" s="23"/>
      <c r="Q1041" s="23"/>
      <c r="R1041" s="23"/>
      <c r="S1041" s="23"/>
      <c r="T1041" s="23"/>
      <c r="U1041" s="23"/>
      <c r="V1041" s="23"/>
      <c r="W1041" s="23"/>
    </row>
    <row r="1042" spans="5:23" s="3" customFormat="1">
      <c r="E1042" s="23"/>
      <c r="F1042" s="23"/>
      <c r="G1042" s="23"/>
      <c r="H1042" s="23"/>
      <c r="I1042" s="23"/>
      <c r="J1042" s="23"/>
      <c r="K1042" s="23"/>
      <c r="L1042" s="23"/>
      <c r="M1042" s="23"/>
      <c r="N1042" s="23"/>
      <c r="O1042" s="23"/>
      <c r="P1042" s="23"/>
      <c r="Q1042" s="23"/>
      <c r="R1042" s="23"/>
      <c r="S1042" s="23"/>
      <c r="T1042" s="23"/>
      <c r="U1042" s="23"/>
      <c r="V1042" s="23"/>
      <c r="W1042" s="23"/>
    </row>
    <row r="1043" spans="5:23" s="3" customFormat="1">
      <c r="E1043" s="23"/>
      <c r="F1043" s="23"/>
      <c r="G1043" s="23"/>
      <c r="H1043" s="23"/>
      <c r="I1043" s="23"/>
      <c r="J1043" s="23"/>
      <c r="K1043" s="23"/>
      <c r="L1043" s="23"/>
      <c r="M1043" s="23"/>
      <c r="N1043" s="23"/>
      <c r="O1043" s="23"/>
      <c r="P1043" s="23"/>
      <c r="Q1043" s="23"/>
      <c r="R1043" s="23"/>
      <c r="S1043" s="23"/>
      <c r="T1043" s="23"/>
      <c r="U1043" s="23"/>
      <c r="V1043" s="23"/>
      <c r="W1043" s="23"/>
    </row>
    <row r="1044" spans="5:23" s="3" customFormat="1">
      <c r="E1044" s="23"/>
      <c r="F1044" s="23"/>
      <c r="G1044" s="23"/>
      <c r="H1044" s="23"/>
      <c r="I1044" s="23"/>
      <c r="J1044" s="23"/>
      <c r="K1044" s="23"/>
      <c r="L1044" s="23"/>
      <c r="M1044" s="23"/>
      <c r="N1044" s="23"/>
      <c r="O1044" s="23"/>
      <c r="P1044" s="23"/>
      <c r="Q1044" s="23"/>
      <c r="R1044" s="23"/>
      <c r="S1044" s="23"/>
      <c r="T1044" s="23"/>
      <c r="U1044" s="23"/>
      <c r="V1044" s="23"/>
      <c r="W1044" s="23"/>
    </row>
    <row r="1045" spans="5:23" s="3" customFormat="1">
      <c r="E1045" s="23"/>
      <c r="F1045" s="23"/>
      <c r="G1045" s="23"/>
      <c r="H1045" s="23"/>
      <c r="I1045" s="23"/>
      <c r="J1045" s="23"/>
      <c r="K1045" s="23"/>
      <c r="L1045" s="23"/>
      <c r="M1045" s="23"/>
      <c r="N1045" s="23"/>
      <c r="O1045" s="23"/>
      <c r="P1045" s="23"/>
      <c r="Q1045" s="23"/>
      <c r="R1045" s="23"/>
      <c r="S1045" s="23"/>
      <c r="T1045" s="23"/>
      <c r="U1045" s="23"/>
      <c r="V1045" s="23"/>
      <c r="W1045" s="23"/>
    </row>
    <row r="1046" spans="5:23" s="3" customFormat="1">
      <c r="E1046" s="23"/>
      <c r="F1046" s="23"/>
      <c r="G1046" s="23"/>
      <c r="H1046" s="23"/>
      <c r="I1046" s="23"/>
      <c r="J1046" s="23"/>
      <c r="K1046" s="23"/>
      <c r="L1046" s="23"/>
      <c r="M1046" s="23"/>
      <c r="N1046" s="23"/>
      <c r="O1046" s="23"/>
      <c r="P1046" s="23"/>
      <c r="Q1046" s="23"/>
      <c r="R1046" s="23"/>
      <c r="S1046" s="23"/>
      <c r="T1046" s="23"/>
      <c r="U1046" s="23"/>
      <c r="V1046" s="23"/>
      <c r="W1046" s="23"/>
    </row>
    <row r="1047" spans="5:23" s="3" customFormat="1">
      <c r="E1047" s="23"/>
      <c r="F1047" s="23"/>
      <c r="G1047" s="23"/>
      <c r="H1047" s="23"/>
      <c r="I1047" s="23"/>
      <c r="J1047" s="23"/>
      <c r="K1047" s="23"/>
      <c r="L1047" s="23"/>
      <c r="M1047" s="23"/>
      <c r="N1047" s="23"/>
      <c r="O1047" s="23"/>
      <c r="P1047" s="23"/>
      <c r="Q1047" s="23"/>
      <c r="R1047" s="23"/>
      <c r="S1047" s="23"/>
      <c r="T1047" s="23"/>
      <c r="U1047" s="23"/>
      <c r="V1047" s="23"/>
      <c r="W1047" s="23"/>
    </row>
    <row r="1048" spans="5:23" s="3" customFormat="1">
      <c r="E1048" s="23"/>
      <c r="F1048" s="23"/>
      <c r="G1048" s="23"/>
      <c r="H1048" s="23"/>
      <c r="I1048" s="23"/>
      <c r="J1048" s="23"/>
      <c r="K1048" s="23"/>
      <c r="L1048" s="23"/>
      <c r="M1048" s="23"/>
      <c r="N1048" s="23"/>
      <c r="O1048" s="23"/>
      <c r="P1048" s="23"/>
      <c r="Q1048" s="23"/>
      <c r="R1048" s="23"/>
      <c r="S1048" s="23"/>
      <c r="T1048" s="23"/>
      <c r="U1048" s="23"/>
      <c r="V1048" s="23"/>
      <c r="W1048" s="23"/>
    </row>
    <row r="1049" spans="5:23" s="3" customFormat="1">
      <c r="E1049" s="23"/>
      <c r="F1049" s="23"/>
      <c r="G1049" s="23"/>
      <c r="H1049" s="23"/>
      <c r="I1049" s="23"/>
      <c r="J1049" s="23"/>
      <c r="K1049" s="23"/>
      <c r="L1049" s="23"/>
      <c r="M1049" s="23"/>
      <c r="N1049" s="23"/>
      <c r="O1049" s="23"/>
      <c r="P1049" s="23"/>
      <c r="Q1049" s="23"/>
      <c r="R1049" s="23"/>
      <c r="S1049" s="23"/>
      <c r="T1049" s="23"/>
      <c r="U1049" s="23"/>
      <c r="V1049" s="23"/>
      <c r="W1049" s="23"/>
    </row>
    <row r="1050" spans="5:23" s="3" customFormat="1">
      <c r="E1050" s="23"/>
      <c r="F1050" s="23"/>
      <c r="G1050" s="23"/>
      <c r="H1050" s="23"/>
      <c r="I1050" s="23"/>
      <c r="J1050" s="23"/>
      <c r="K1050" s="23"/>
      <c r="L1050" s="23"/>
      <c r="M1050" s="23"/>
      <c r="N1050" s="23"/>
      <c r="O1050" s="23"/>
      <c r="P1050" s="23"/>
      <c r="Q1050" s="23"/>
      <c r="R1050" s="23"/>
      <c r="S1050" s="23"/>
      <c r="T1050" s="23"/>
      <c r="U1050" s="23"/>
      <c r="V1050" s="23"/>
      <c r="W1050" s="23"/>
    </row>
    <row r="1051" spans="5:23" s="3" customFormat="1">
      <c r="E1051" s="23"/>
      <c r="F1051" s="23"/>
      <c r="G1051" s="23"/>
      <c r="H1051" s="23"/>
      <c r="I1051" s="23"/>
      <c r="J1051" s="23"/>
      <c r="K1051" s="23"/>
      <c r="L1051" s="23"/>
      <c r="M1051" s="23"/>
      <c r="N1051" s="23"/>
      <c r="O1051" s="23"/>
      <c r="P1051" s="23"/>
      <c r="Q1051" s="23"/>
      <c r="R1051" s="23"/>
      <c r="S1051" s="23"/>
      <c r="T1051" s="23"/>
      <c r="U1051" s="23"/>
      <c r="V1051" s="23"/>
      <c r="W1051" s="23"/>
    </row>
    <row r="1052" spans="5:23" s="3" customFormat="1">
      <c r="E1052" s="23"/>
      <c r="F1052" s="23"/>
      <c r="G1052" s="23"/>
      <c r="H1052" s="23"/>
      <c r="I1052" s="23"/>
      <c r="J1052" s="23"/>
      <c r="K1052" s="23"/>
      <c r="L1052" s="23"/>
      <c r="M1052" s="23"/>
      <c r="N1052" s="23"/>
      <c r="O1052" s="23"/>
      <c r="P1052" s="23"/>
      <c r="Q1052" s="23"/>
      <c r="R1052" s="23"/>
      <c r="S1052" s="23"/>
      <c r="T1052" s="23"/>
      <c r="U1052" s="23"/>
      <c r="V1052" s="23"/>
      <c r="W1052" s="23"/>
    </row>
    <row r="1053" spans="5:23" s="3" customFormat="1">
      <c r="E1053" s="23"/>
      <c r="F1053" s="23"/>
      <c r="G1053" s="23"/>
      <c r="H1053" s="23"/>
      <c r="I1053" s="23"/>
      <c r="J1053" s="23"/>
      <c r="K1053" s="23"/>
      <c r="L1053" s="23"/>
      <c r="M1053" s="23"/>
      <c r="N1053" s="23"/>
      <c r="O1053" s="23"/>
      <c r="P1053" s="23"/>
      <c r="Q1053" s="23"/>
      <c r="R1053" s="23"/>
      <c r="S1053" s="23"/>
      <c r="T1053" s="23"/>
      <c r="U1053" s="23"/>
      <c r="V1053" s="23"/>
      <c r="W1053" s="23"/>
    </row>
    <row r="1054" spans="5:23" s="3" customFormat="1">
      <c r="E1054" s="23"/>
      <c r="F1054" s="23"/>
      <c r="G1054" s="23"/>
      <c r="H1054" s="23"/>
      <c r="I1054" s="23"/>
      <c r="J1054" s="23"/>
      <c r="K1054" s="23"/>
      <c r="L1054" s="23"/>
      <c r="M1054" s="23"/>
      <c r="N1054" s="23"/>
      <c r="O1054" s="23"/>
      <c r="P1054" s="23"/>
      <c r="Q1054" s="23"/>
      <c r="R1054" s="23"/>
      <c r="S1054" s="23"/>
      <c r="T1054" s="23"/>
      <c r="U1054" s="23"/>
      <c r="V1054" s="23"/>
      <c r="W1054" s="23"/>
    </row>
    <row r="1055" spans="5:23" s="3" customFormat="1">
      <c r="E1055" s="23"/>
      <c r="F1055" s="23"/>
      <c r="G1055" s="23"/>
      <c r="H1055" s="23"/>
      <c r="I1055" s="23"/>
      <c r="J1055" s="23"/>
      <c r="K1055" s="23"/>
      <c r="L1055" s="23"/>
      <c r="M1055" s="23"/>
      <c r="N1055" s="23"/>
      <c r="O1055" s="23"/>
      <c r="P1055" s="23"/>
      <c r="Q1055" s="23"/>
      <c r="R1055" s="23"/>
      <c r="S1055" s="23"/>
      <c r="T1055" s="23"/>
      <c r="U1055" s="23"/>
      <c r="V1055" s="23"/>
      <c r="W1055" s="23"/>
    </row>
    <row r="1056" spans="5:23" s="3" customFormat="1">
      <c r="E1056" s="23"/>
      <c r="F1056" s="23"/>
      <c r="G1056" s="23"/>
      <c r="H1056" s="23"/>
      <c r="I1056" s="23"/>
      <c r="J1056" s="23"/>
      <c r="K1056" s="23"/>
      <c r="L1056" s="23"/>
      <c r="M1056" s="23"/>
      <c r="N1056" s="23"/>
      <c r="O1056" s="23"/>
      <c r="P1056" s="23"/>
      <c r="Q1056" s="23"/>
      <c r="R1056" s="23"/>
      <c r="S1056" s="23"/>
      <c r="T1056" s="23"/>
      <c r="U1056" s="23"/>
      <c r="V1056" s="23"/>
      <c r="W1056" s="23"/>
    </row>
    <row r="1057" spans="5:23" s="3" customFormat="1">
      <c r="E1057" s="23"/>
      <c r="F1057" s="23"/>
      <c r="G1057" s="23"/>
      <c r="H1057" s="23"/>
      <c r="I1057" s="23"/>
      <c r="J1057" s="23"/>
      <c r="K1057" s="23"/>
      <c r="L1057" s="23"/>
      <c r="M1057" s="23"/>
      <c r="N1057" s="23"/>
      <c r="O1057" s="23"/>
      <c r="P1057" s="23"/>
      <c r="Q1057" s="23"/>
      <c r="R1057" s="23"/>
      <c r="S1057" s="23"/>
      <c r="T1057" s="23"/>
      <c r="U1057" s="23"/>
      <c r="V1057" s="23"/>
      <c r="W1057" s="23"/>
    </row>
    <row r="1058" spans="5:23" s="3" customFormat="1">
      <c r="E1058" s="23"/>
      <c r="F1058" s="23"/>
      <c r="G1058" s="23"/>
      <c r="H1058" s="23"/>
      <c r="I1058" s="23"/>
      <c r="J1058" s="23"/>
      <c r="K1058" s="23"/>
      <c r="L1058" s="23"/>
      <c r="M1058" s="23"/>
      <c r="N1058" s="23"/>
      <c r="O1058" s="23"/>
      <c r="P1058" s="23"/>
      <c r="Q1058" s="23"/>
      <c r="R1058" s="23"/>
      <c r="S1058" s="23"/>
      <c r="T1058" s="23"/>
      <c r="U1058" s="23"/>
      <c r="V1058" s="23"/>
      <c r="W1058" s="23"/>
    </row>
    <row r="1059" spans="5:23" s="3" customFormat="1">
      <c r="E1059" s="23"/>
      <c r="F1059" s="23"/>
      <c r="G1059" s="23"/>
      <c r="H1059" s="23"/>
      <c r="I1059" s="23"/>
      <c r="J1059" s="23"/>
      <c r="K1059" s="23"/>
      <c r="L1059" s="23"/>
      <c r="M1059" s="23"/>
      <c r="N1059" s="23"/>
      <c r="O1059" s="23"/>
      <c r="P1059" s="23"/>
      <c r="Q1059" s="23"/>
      <c r="R1059" s="23"/>
      <c r="S1059" s="23"/>
      <c r="T1059" s="23"/>
      <c r="U1059" s="23"/>
      <c r="V1059" s="23"/>
      <c r="W1059" s="23"/>
    </row>
    <row r="1060" spans="5:23" s="3" customFormat="1">
      <c r="E1060" s="23"/>
      <c r="F1060" s="23"/>
      <c r="G1060" s="23"/>
      <c r="H1060" s="23"/>
      <c r="I1060" s="23"/>
      <c r="J1060" s="23"/>
      <c r="K1060" s="23"/>
      <c r="L1060" s="23"/>
      <c r="M1060" s="23"/>
      <c r="N1060" s="23"/>
      <c r="O1060" s="23"/>
      <c r="P1060" s="23"/>
      <c r="Q1060" s="23"/>
      <c r="R1060" s="23"/>
      <c r="S1060" s="23"/>
      <c r="T1060" s="23"/>
      <c r="U1060" s="23"/>
      <c r="V1060" s="23"/>
      <c r="W1060" s="23"/>
    </row>
    <row r="1061" spans="5:23" s="3" customFormat="1">
      <c r="E1061" s="23"/>
      <c r="F1061" s="23"/>
      <c r="G1061" s="23"/>
      <c r="H1061" s="23"/>
      <c r="I1061" s="23"/>
      <c r="J1061" s="23"/>
      <c r="K1061" s="23"/>
      <c r="L1061" s="23"/>
      <c r="M1061" s="23"/>
      <c r="N1061" s="23"/>
      <c r="O1061" s="23"/>
      <c r="P1061" s="23"/>
      <c r="Q1061" s="23"/>
      <c r="R1061" s="23"/>
      <c r="S1061" s="23"/>
      <c r="T1061" s="23"/>
      <c r="U1061" s="23"/>
      <c r="V1061" s="23"/>
      <c r="W1061" s="23"/>
    </row>
    <row r="1062" spans="5:23" s="3" customFormat="1">
      <c r="E1062" s="23"/>
      <c r="F1062" s="23"/>
      <c r="G1062" s="23"/>
      <c r="H1062" s="23"/>
      <c r="I1062" s="23"/>
      <c r="J1062" s="23"/>
      <c r="K1062" s="23"/>
      <c r="L1062" s="23"/>
      <c r="M1062" s="23"/>
      <c r="N1062" s="23"/>
      <c r="O1062" s="23"/>
      <c r="P1062" s="23"/>
      <c r="Q1062" s="23"/>
      <c r="R1062" s="23"/>
      <c r="S1062" s="23"/>
      <c r="T1062" s="23"/>
      <c r="U1062" s="23"/>
      <c r="V1062" s="23"/>
      <c r="W1062" s="23"/>
    </row>
    <row r="1063" spans="5:23" s="3" customFormat="1">
      <c r="E1063" s="23"/>
      <c r="F1063" s="23"/>
      <c r="G1063" s="23"/>
      <c r="H1063" s="23"/>
      <c r="I1063" s="23"/>
      <c r="J1063" s="23"/>
      <c r="K1063" s="23"/>
      <c r="L1063" s="23"/>
      <c r="M1063" s="23"/>
      <c r="N1063" s="23"/>
      <c r="O1063" s="23"/>
      <c r="P1063" s="23"/>
      <c r="Q1063" s="23"/>
      <c r="R1063" s="23"/>
      <c r="S1063" s="23"/>
      <c r="T1063" s="23"/>
      <c r="U1063" s="23"/>
      <c r="V1063" s="23"/>
      <c r="W1063" s="23"/>
    </row>
    <row r="1064" spans="5:23" s="3" customFormat="1">
      <c r="E1064" s="23"/>
      <c r="F1064" s="23"/>
      <c r="G1064" s="23"/>
      <c r="H1064" s="23"/>
      <c r="I1064" s="23"/>
      <c r="J1064" s="23"/>
      <c r="K1064" s="23"/>
      <c r="L1064" s="23"/>
      <c r="M1064" s="23"/>
      <c r="N1064" s="23"/>
      <c r="O1064" s="23"/>
      <c r="P1064" s="23"/>
      <c r="Q1064" s="23"/>
      <c r="R1064" s="23"/>
      <c r="S1064" s="23"/>
      <c r="T1064" s="23"/>
      <c r="U1064" s="23"/>
      <c r="V1064" s="23"/>
      <c r="W1064" s="23"/>
    </row>
    <row r="1065" spans="5:23" s="3" customFormat="1">
      <c r="E1065" s="23"/>
      <c r="F1065" s="23"/>
      <c r="G1065" s="23"/>
      <c r="H1065" s="23"/>
      <c r="I1065" s="23"/>
      <c r="J1065" s="23"/>
      <c r="K1065" s="23"/>
      <c r="L1065" s="23"/>
      <c r="M1065" s="23"/>
      <c r="N1065" s="23"/>
      <c r="O1065" s="23"/>
      <c r="P1065" s="23"/>
      <c r="Q1065" s="23"/>
      <c r="R1065" s="23"/>
      <c r="S1065" s="23"/>
      <c r="T1065" s="23"/>
      <c r="U1065" s="23"/>
      <c r="V1065" s="23"/>
      <c r="W1065" s="23"/>
    </row>
    <row r="1066" spans="5:23" s="3" customFormat="1">
      <c r="E1066" s="23"/>
      <c r="F1066" s="23"/>
      <c r="G1066" s="23"/>
      <c r="H1066" s="23"/>
      <c r="I1066" s="23"/>
      <c r="J1066" s="23"/>
      <c r="K1066" s="23"/>
      <c r="L1066" s="23"/>
      <c r="M1066" s="23"/>
      <c r="N1066" s="23"/>
      <c r="O1066" s="23"/>
      <c r="P1066" s="23"/>
      <c r="Q1066" s="23"/>
      <c r="R1066" s="23"/>
      <c r="S1066" s="23"/>
      <c r="T1066" s="23"/>
      <c r="U1066" s="23"/>
      <c r="V1066" s="23"/>
      <c r="W1066" s="23"/>
    </row>
    <row r="1067" spans="5:23" s="3" customFormat="1">
      <c r="E1067" s="23"/>
      <c r="F1067" s="23"/>
      <c r="G1067" s="23"/>
      <c r="H1067" s="23"/>
      <c r="I1067" s="23"/>
      <c r="J1067" s="23"/>
      <c r="K1067" s="23"/>
      <c r="L1067" s="23"/>
      <c r="M1067" s="23"/>
      <c r="N1067" s="23"/>
      <c r="O1067" s="23"/>
      <c r="P1067" s="23"/>
      <c r="Q1067" s="23"/>
      <c r="R1067" s="23"/>
      <c r="S1067" s="23"/>
      <c r="T1067" s="23"/>
      <c r="U1067" s="23"/>
      <c r="V1067" s="23"/>
      <c r="W1067" s="23"/>
    </row>
    <row r="1068" spans="5:23" s="3" customFormat="1">
      <c r="E1068" s="23"/>
      <c r="F1068" s="23"/>
      <c r="G1068" s="23"/>
      <c r="H1068" s="23"/>
      <c r="I1068" s="23"/>
      <c r="J1068" s="23"/>
      <c r="K1068" s="23"/>
      <c r="L1068" s="23"/>
      <c r="M1068" s="23"/>
      <c r="N1068" s="23"/>
      <c r="O1068" s="23"/>
      <c r="P1068" s="23"/>
      <c r="Q1068" s="23"/>
      <c r="R1068" s="23"/>
      <c r="S1068" s="23"/>
      <c r="T1068" s="23"/>
      <c r="U1068" s="23"/>
      <c r="V1068" s="23"/>
      <c r="W1068" s="23"/>
    </row>
    <row r="1069" spans="5:23" s="3" customFormat="1">
      <c r="E1069" s="23"/>
      <c r="F1069" s="23"/>
      <c r="G1069" s="23"/>
      <c r="H1069" s="23"/>
      <c r="I1069" s="23"/>
      <c r="J1069" s="23"/>
      <c r="K1069" s="23"/>
      <c r="L1069" s="23"/>
      <c r="M1069" s="23"/>
      <c r="N1069" s="23"/>
      <c r="O1069" s="23"/>
      <c r="P1069" s="23"/>
      <c r="Q1069" s="23"/>
      <c r="R1069" s="23"/>
      <c r="S1069" s="23"/>
      <c r="T1069" s="23"/>
      <c r="U1069" s="23"/>
      <c r="V1069" s="23"/>
      <c r="W1069" s="23"/>
    </row>
    <row r="1070" spans="5:23" s="3" customFormat="1">
      <c r="E1070" s="23"/>
      <c r="F1070" s="23"/>
      <c r="G1070" s="23"/>
      <c r="H1070" s="23"/>
      <c r="I1070" s="23"/>
      <c r="J1070" s="23"/>
      <c r="K1070" s="23"/>
      <c r="L1070" s="23"/>
      <c r="M1070" s="23"/>
      <c r="N1070" s="23"/>
      <c r="O1070" s="23"/>
      <c r="P1070" s="23"/>
      <c r="Q1070" s="23"/>
      <c r="R1070" s="23"/>
      <c r="S1070" s="23"/>
      <c r="T1070" s="23"/>
      <c r="U1070" s="23"/>
      <c r="V1070" s="23"/>
      <c r="W1070" s="23"/>
    </row>
    <row r="1071" spans="5:23" s="3" customFormat="1">
      <c r="E1071" s="23"/>
      <c r="F1071" s="23"/>
      <c r="G1071" s="23"/>
      <c r="H1071" s="23"/>
      <c r="I1071" s="23"/>
      <c r="J1071" s="23"/>
      <c r="K1071" s="23"/>
      <c r="L1071" s="23"/>
      <c r="M1071" s="23"/>
      <c r="N1071" s="23"/>
      <c r="O1071" s="23"/>
      <c r="P1071" s="23"/>
      <c r="Q1071" s="23"/>
      <c r="R1071" s="23"/>
      <c r="S1071" s="23"/>
      <c r="T1071" s="23"/>
      <c r="U1071" s="23"/>
      <c r="V1071" s="23"/>
      <c r="W1071" s="23"/>
    </row>
    <row r="1072" spans="5:23" s="3" customFormat="1">
      <c r="E1072" s="23"/>
      <c r="F1072" s="23"/>
      <c r="G1072" s="23"/>
      <c r="H1072" s="23"/>
      <c r="I1072" s="23"/>
      <c r="J1072" s="23"/>
      <c r="K1072" s="23"/>
      <c r="L1072" s="23"/>
      <c r="M1072" s="23"/>
      <c r="N1072" s="23"/>
      <c r="O1072" s="23"/>
      <c r="P1072" s="23"/>
      <c r="Q1072" s="23"/>
      <c r="R1072" s="23"/>
      <c r="S1072" s="23"/>
      <c r="T1072" s="23"/>
      <c r="U1072" s="23"/>
      <c r="V1072" s="23"/>
      <c r="W1072" s="23"/>
    </row>
    <row r="1073" spans="5:23" s="3" customFormat="1">
      <c r="E1073" s="23"/>
      <c r="F1073" s="23"/>
      <c r="G1073" s="23"/>
      <c r="H1073" s="23"/>
      <c r="I1073" s="23"/>
      <c r="J1073" s="23"/>
      <c r="K1073" s="23"/>
      <c r="L1073" s="23"/>
      <c r="M1073" s="23"/>
      <c r="N1073" s="23"/>
      <c r="O1073" s="23"/>
      <c r="P1073" s="23"/>
      <c r="Q1073" s="23"/>
      <c r="R1073" s="23"/>
      <c r="S1073" s="23"/>
      <c r="T1073" s="23"/>
      <c r="U1073" s="23"/>
      <c r="V1073" s="23"/>
      <c r="W1073" s="23"/>
    </row>
    <row r="1074" spans="5:23" s="3" customFormat="1">
      <c r="E1074" s="23"/>
      <c r="F1074" s="23"/>
      <c r="G1074" s="23"/>
      <c r="H1074" s="23"/>
      <c r="I1074" s="23"/>
      <c r="J1074" s="23"/>
      <c r="K1074" s="23"/>
      <c r="L1074" s="23"/>
      <c r="M1074" s="23"/>
      <c r="N1074" s="23"/>
      <c r="O1074" s="23"/>
      <c r="P1074" s="23"/>
      <c r="Q1074" s="23"/>
      <c r="R1074" s="23"/>
      <c r="S1074" s="23"/>
      <c r="T1074" s="23"/>
      <c r="U1074" s="23"/>
      <c r="V1074" s="23"/>
      <c r="W1074" s="23"/>
    </row>
    <row r="1075" spans="5:23" s="3" customFormat="1">
      <c r="E1075" s="23"/>
      <c r="F1075" s="23"/>
      <c r="G1075" s="23"/>
      <c r="H1075" s="23"/>
      <c r="I1075" s="23"/>
      <c r="J1075" s="23"/>
      <c r="K1075" s="23"/>
      <c r="L1075" s="23"/>
      <c r="M1075" s="23"/>
      <c r="N1075" s="23"/>
      <c r="O1075" s="23"/>
      <c r="P1075" s="23"/>
      <c r="Q1075" s="23"/>
      <c r="R1075" s="23"/>
      <c r="S1075" s="23"/>
      <c r="T1075" s="23"/>
      <c r="U1075" s="23"/>
      <c r="V1075" s="23"/>
      <c r="W1075" s="23"/>
    </row>
    <row r="1076" spans="5:23" s="3" customFormat="1">
      <c r="E1076" s="23"/>
      <c r="F1076" s="23"/>
      <c r="G1076" s="23"/>
      <c r="H1076" s="23"/>
      <c r="I1076" s="23"/>
      <c r="J1076" s="23"/>
      <c r="K1076" s="23"/>
      <c r="L1076" s="23"/>
      <c r="M1076" s="23"/>
      <c r="N1076" s="23"/>
      <c r="O1076" s="23"/>
      <c r="P1076" s="23"/>
      <c r="Q1076" s="23"/>
      <c r="R1076" s="23"/>
      <c r="S1076" s="23"/>
      <c r="T1076" s="23"/>
      <c r="U1076" s="23"/>
      <c r="V1076" s="23"/>
      <c r="W1076" s="23"/>
    </row>
    <row r="1077" spans="5:23" s="3" customFormat="1">
      <c r="E1077" s="23"/>
      <c r="F1077" s="23"/>
      <c r="G1077" s="23"/>
      <c r="H1077" s="23"/>
      <c r="I1077" s="23"/>
      <c r="J1077" s="23"/>
      <c r="K1077" s="23"/>
      <c r="L1077" s="23"/>
      <c r="M1077" s="23"/>
      <c r="N1077" s="23"/>
      <c r="O1077" s="23"/>
      <c r="P1077" s="23"/>
      <c r="Q1077" s="23"/>
      <c r="R1077" s="23"/>
      <c r="S1077" s="23"/>
      <c r="T1077" s="23"/>
      <c r="U1077" s="23"/>
      <c r="V1077" s="23"/>
      <c r="W1077" s="23"/>
    </row>
    <row r="1078" spans="5:23" s="3" customFormat="1">
      <c r="E1078" s="23"/>
      <c r="F1078" s="23"/>
      <c r="G1078" s="23"/>
      <c r="H1078" s="23"/>
      <c r="I1078" s="23"/>
      <c r="J1078" s="23"/>
      <c r="K1078" s="23"/>
      <c r="L1078" s="23"/>
      <c r="M1078" s="23"/>
      <c r="N1078" s="23"/>
      <c r="O1078" s="23"/>
      <c r="P1078" s="23"/>
      <c r="Q1078" s="23"/>
      <c r="R1078" s="23"/>
      <c r="S1078" s="23"/>
      <c r="T1078" s="23"/>
      <c r="U1078" s="23"/>
      <c r="V1078" s="23"/>
      <c r="W1078" s="23"/>
    </row>
    <row r="1079" spans="5:23" s="3" customFormat="1">
      <c r="E1079" s="23"/>
      <c r="F1079" s="23"/>
      <c r="G1079" s="23"/>
      <c r="H1079" s="23"/>
      <c r="I1079" s="23"/>
      <c r="J1079" s="23"/>
      <c r="K1079" s="23"/>
      <c r="L1079" s="23"/>
      <c r="M1079" s="23"/>
      <c r="N1079" s="23"/>
      <c r="O1079" s="23"/>
      <c r="P1079" s="23"/>
      <c r="Q1079" s="23"/>
      <c r="R1079" s="23"/>
      <c r="S1079" s="23"/>
      <c r="T1079" s="23"/>
      <c r="U1079" s="23"/>
      <c r="V1079" s="23"/>
      <c r="W1079" s="23"/>
    </row>
    <row r="1080" spans="5:23" s="3" customFormat="1">
      <c r="E1080" s="23"/>
      <c r="F1080" s="23"/>
      <c r="G1080" s="23"/>
      <c r="H1080" s="23"/>
      <c r="I1080" s="23"/>
      <c r="J1080" s="23"/>
      <c r="K1080" s="23"/>
      <c r="L1080" s="23"/>
      <c r="M1080" s="23"/>
      <c r="N1080" s="23"/>
      <c r="O1080" s="23"/>
      <c r="P1080" s="23"/>
      <c r="Q1080" s="23"/>
      <c r="R1080" s="23"/>
      <c r="S1080" s="23"/>
      <c r="T1080" s="23"/>
      <c r="U1080" s="23"/>
      <c r="V1080" s="23"/>
      <c r="W1080" s="23"/>
    </row>
    <row r="1081" spans="5:23" s="3" customFormat="1">
      <c r="E1081" s="23"/>
      <c r="F1081" s="23"/>
      <c r="G1081" s="23"/>
      <c r="H1081" s="23"/>
      <c r="I1081" s="23"/>
      <c r="J1081" s="23"/>
      <c r="K1081" s="23"/>
      <c r="L1081" s="23"/>
      <c r="M1081" s="23"/>
      <c r="N1081" s="23"/>
      <c r="O1081" s="23"/>
      <c r="P1081" s="23"/>
      <c r="Q1081" s="23"/>
      <c r="R1081" s="23"/>
      <c r="S1081" s="23"/>
      <c r="T1081" s="23"/>
      <c r="U1081" s="23"/>
      <c r="V1081" s="23"/>
      <c r="W1081" s="23"/>
    </row>
    <row r="1082" spans="5:23" s="3" customFormat="1">
      <c r="E1082" s="23"/>
      <c r="F1082" s="23"/>
      <c r="G1082" s="23"/>
      <c r="H1082" s="23"/>
      <c r="I1082" s="23"/>
      <c r="J1082" s="23"/>
      <c r="K1082" s="23"/>
      <c r="L1082" s="23"/>
      <c r="M1082" s="23"/>
      <c r="N1082" s="23"/>
      <c r="O1082" s="23"/>
      <c r="P1082" s="23"/>
      <c r="Q1082" s="23"/>
      <c r="R1082" s="23"/>
      <c r="S1082" s="23"/>
      <c r="T1082" s="23"/>
      <c r="U1082" s="23"/>
      <c r="V1082" s="23"/>
      <c r="W1082" s="23"/>
    </row>
    <row r="1083" spans="5:23" s="3" customFormat="1">
      <c r="E1083" s="23"/>
      <c r="F1083" s="23"/>
      <c r="G1083" s="23"/>
      <c r="H1083" s="23"/>
      <c r="I1083" s="23"/>
      <c r="J1083" s="23"/>
      <c r="K1083" s="23"/>
      <c r="L1083" s="23"/>
      <c r="M1083" s="23"/>
      <c r="N1083" s="23"/>
      <c r="O1083" s="23"/>
      <c r="P1083" s="23"/>
      <c r="Q1083" s="23"/>
      <c r="R1083" s="23"/>
      <c r="S1083" s="23"/>
      <c r="T1083" s="23"/>
      <c r="U1083" s="23"/>
      <c r="V1083" s="23"/>
      <c r="W1083" s="23"/>
    </row>
    <row r="1084" spans="5:23" s="3" customFormat="1">
      <c r="E1084" s="23"/>
      <c r="F1084" s="23"/>
      <c r="G1084" s="23"/>
      <c r="H1084" s="23"/>
      <c r="I1084" s="23"/>
      <c r="J1084" s="23"/>
      <c r="K1084" s="23"/>
      <c r="L1084" s="23"/>
      <c r="M1084" s="23"/>
      <c r="N1084" s="23"/>
      <c r="O1084" s="23"/>
      <c r="P1084" s="23"/>
      <c r="Q1084" s="23"/>
      <c r="R1084" s="23"/>
      <c r="S1084" s="23"/>
      <c r="T1084" s="23"/>
      <c r="U1084" s="23"/>
      <c r="V1084" s="23"/>
      <c r="W1084" s="23"/>
    </row>
    <row r="1085" spans="5:23" s="3" customFormat="1">
      <c r="E1085" s="23"/>
      <c r="F1085" s="23"/>
      <c r="G1085" s="23"/>
      <c r="H1085" s="23"/>
      <c r="I1085" s="23"/>
      <c r="J1085" s="23"/>
      <c r="K1085" s="23"/>
      <c r="L1085" s="23"/>
      <c r="M1085" s="23"/>
      <c r="N1085" s="23"/>
      <c r="O1085" s="23"/>
      <c r="P1085" s="23"/>
      <c r="Q1085" s="23"/>
      <c r="R1085" s="23"/>
      <c r="S1085" s="23"/>
      <c r="T1085" s="23"/>
      <c r="U1085" s="23"/>
      <c r="V1085" s="23"/>
      <c r="W1085" s="23"/>
    </row>
    <row r="1086" spans="5:23" s="3" customFormat="1">
      <c r="E1086" s="23"/>
      <c r="F1086" s="23"/>
      <c r="G1086" s="23"/>
      <c r="H1086" s="23"/>
      <c r="I1086" s="23"/>
      <c r="J1086" s="23"/>
      <c r="K1086" s="23"/>
      <c r="L1086" s="23"/>
      <c r="M1086" s="23"/>
      <c r="N1086" s="23"/>
      <c r="O1086" s="23"/>
      <c r="P1086" s="23"/>
      <c r="Q1086" s="23"/>
      <c r="R1086" s="23"/>
      <c r="S1086" s="23"/>
      <c r="T1086" s="23"/>
      <c r="U1086" s="23"/>
      <c r="V1086" s="23"/>
      <c r="W1086" s="23"/>
    </row>
    <row r="1087" spans="5:23" s="3" customFormat="1">
      <c r="E1087" s="23"/>
      <c r="F1087" s="23"/>
      <c r="G1087" s="23"/>
      <c r="H1087" s="23"/>
      <c r="I1087" s="23"/>
      <c r="J1087" s="23"/>
      <c r="K1087" s="23"/>
      <c r="L1087" s="23"/>
      <c r="M1087" s="23"/>
      <c r="N1087" s="23"/>
      <c r="O1087" s="23"/>
      <c r="P1087" s="23"/>
      <c r="Q1087" s="23"/>
      <c r="R1087" s="23"/>
      <c r="S1087" s="23"/>
      <c r="T1087" s="23"/>
      <c r="U1087" s="23"/>
      <c r="V1087" s="23"/>
      <c r="W1087" s="23"/>
    </row>
    <row r="1088" spans="5:23" s="3" customFormat="1">
      <c r="E1088" s="23"/>
      <c r="F1088" s="23"/>
      <c r="G1088" s="23"/>
      <c r="H1088" s="23"/>
      <c r="I1088" s="23"/>
      <c r="J1088" s="23"/>
      <c r="K1088" s="23"/>
      <c r="L1088" s="23"/>
      <c r="M1088" s="23"/>
      <c r="N1088" s="23"/>
      <c r="O1088" s="23"/>
      <c r="P1088" s="23"/>
      <c r="Q1088" s="23"/>
      <c r="R1088" s="23"/>
      <c r="S1088" s="23"/>
      <c r="T1088" s="23"/>
      <c r="U1088" s="23"/>
      <c r="V1088" s="23"/>
      <c r="W1088" s="23"/>
    </row>
    <row r="1089" spans="5:23" s="3" customFormat="1">
      <c r="E1089" s="23"/>
      <c r="F1089" s="23"/>
      <c r="G1089" s="23"/>
      <c r="H1089" s="23"/>
      <c r="I1089" s="23"/>
      <c r="J1089" s="23"/>
      <c r="K1089" s="23"/>
      <c r="L1089" s="23"/>
      <c r="M1089" s="23"/>
      <c r="N1089" s="23"/>
      <c r="O1089" s="23"/>
      <c r="P1089" s="23"/>
      <c r="Q1089" s="23"/>
      <c r="R1089" s="23"/>
      <c r="S1089" s="23"/>
      <c r="T1089" s="23"/>
      <c r="U1089" s="23"/>
      <c r="V1089" s="23"/>
      <c r="W1089" s="23"/>
    </row>
    <row r="1090" spans="5:23" s="3" customFormat="1">
      <c r="E1090" s="23"/>
      <c r="F1090" s="23"/>
      <c r="G1090" s="23"/>
      <c r="H1090" s="23"/>
      <c r="I1090" s="23"/>
      <c r="J1090" s="23"/>
      <c r="K1090" s="23"/>
      <c r="L1090" s="23"/>
      <c r="M1090" s="23"/>
      <c r="N1090" s="23"/>
      <c r="O1090" s="23"/>
      <c r="P1090" s="23"/>
      <c r="Q1090" s="23"/>
      <c r="R1090" s="23"/>
      <c r="S1090" s="23"/>
      <c r="T1090" s="23"/>
      <c r="U1090" s="23"/>
      <c r="V1090" s="23"/>
      <c r="W1090" s="23"/>
    </row>
    <row r="1091" spans="5:23" s="3" customFormat="1">
      <c r="E1091" s="23"/>
      <c r="F1091" s="23"/>
      <c r="G1091" s="23"/>
      <c r="H1091" s="23"/>
      <c r="I1091" s="23"/>
      <c r="J1091" s="23"/>
      <c r="K1091" s="23"/>
      <c r="L1091" s="23"/>
      <c r="M1091" s="23"/>
      <c r="N1091" s="23"/>
      <c r="O1091" s="23"/>
      <c r="P1091" s="23"/>
      <c r="Q1091" s="23"/>
      <c r="R1091" s="23"/>
      <c r="S1091" s="23"/>
      <c r="T1091" s="23"/>
      <c r="U1091" s="23"/>
      <c r="V1091" s="23"/>
      <c r="W1091" s="23"/>
    </row>
    <row r="1092" spans="5:23" s="3" customFormat="1">
      <c r="E1092" s="23"/>
      <c r="F1092" s="23"/>
      <c r="G1092" s="23"/>
      <c r="H1092" s="23"/>
      <c r="I1092" s="23"/>
      <c r="J1092" s="23"/>
      <c r="K1092" s="23"/>
      <c r="L1092" s="23"/>
      <c r="M1092" s="23"/>
      <c r="N1092" s="23"/>
      <c r="O1092" s="23"/>
      <c r="P1092" s="23"/>
      <c r="Q1092" s="23"/>
      <c r="R1092" s="23"/>
      <c r="S1092" s="23"/>
      <c r="T1092" s="23"/>
      <c r="U1092" s="23"/>
      <c r="V1092" s="23"/>
      <c r="W1092" s="23"/>
    </row>
    <row r="1093" spans="5:23" s="3" customFormat="1">
      <c r="E1093" s="23"/>
      <c r="F1093" s="23"/>
      <c r="G1093" s="23"/>
      <c r="H1093" s="23"/>
      <c r="I1093" s="23"/>
      <c r="J1093" s="23"/>
      <c r="K1093" s="23"/>
      <c r="L1093" s="23"/>
      <c r="M1093" s="23"/>
      <c r="N1093" s="23"/>
      <c r="O1093" s="23"/>
      <c r="P1093" s="23"/>
      <c r="Q1093" s="23"/>
      <c r="R1093" s="23"/>
      <c r="S1093" s="23"/>
      <c r="T1093" s="23"/>
      <c r="U1093" s="23"/>
      <c r="V1093" s="23"/>
      <c r="W1093" s="23"/>
    </row>
    <row r="1094" spans="5:23" s="3" customFormat="1">
      <c r="E1094" s="23"/>
      <c r="F1094" s="23"/>
      <c r="G1094" s="23"/>
      <c r="H1094" s="23"/>
      <c r="I1094" s="23"/>
      <c r="J1094" s="23"/>
      <c r="K1094" s="23"/>
      <c r="L1094" s="23"/>
      <c r="M1094" s="23"/>
      <c r="N1094" s="23"/>
      <c r="O1094" s="23"/>
      <c r="P1094" s="23"/>
      <c r="Q1094" s="23"/>
      <c r="R1094" s="23"/>
      <c r="S1094" s="23"/>
      <c r="T1094" s="23"/>
      <c r="U1094" s="23"/>
      <c r="V1094" s="23"/>
      <c r="W1094" s="23"/>
    </row>
    <row r="1095" spans="5:23" s="3" customFormat="1">
      <c r="E1095" s="23"/>
      <c r="F1095" s="23"/>
      <c r="G1095" s="23"/>
      <c r="H1095" s="23"/>
      <c r="I1095" s="23"/>
      <c r="J1095" s="23"/>
      <c r="K1095" s="23"/>
      <c r="L1095" s="23"/>
      <c r="M1095" s="23"/>
      <c r="N1095" s="23"/>
      <c r="O1095" s="23"/>
      <c r="P1095" s="23"/>
      <c r="Q1095" s="23"/>
      <c r="R1095" s="23"/>
      <c r="S1095" s="23"/>
      <c r="T1095" s="23"/>
      <c r="U1095" s="23"/>
      <c r="V1095" s="23"/>
      <c r="W1095" s="23"/>
    </row>
    <row r="1096" spans="5:23" s="3" customFormat="1">
      <c r="E1096" s="23"/>
      <c r="F1096" s="23"/>
      <c r="G1096" s="23"/>
      <c r="H1096" s="23"/>
      <c r="I1096" s="23"/>
      <c r="J1096" s="23"/>
      <c r="K1096" s="23"/>
      <c r="L1096" s="23"/>
      <c r="M1096" s="23"/>
      <c r="N1096" s="23"/>
      <c r="O1096" s="23"/>
      <c r="P1096" s="23"/>
      <c r="Q1096" s="23"/>
      <c r="R1096" s="23"/>
      <c r="S1096" s="23"/>
      <c r="T1096" s="23"/>
      <c r="U1096" s="23"/>
      <c r="V1096" s="23"/>
      <c r="W1096" s="23"/>
    </row>
    <row r="1097" spans="5:23" s="3" customFormat="1">
      <c r="E1097" s="23"/>
      <c r="F1097" s="23"/>
      <c r="G1097" s="23"/>
      <c r="H1097" s="23"/>
      <c r="I1097" s="23"/>
      <c r="J1097" s="23"/>
      <c r="K1097" s="23"/>
      <c r="L1097" s="23"/>
      <c r="M1097" s="23"/>
      <c r="N1097" s="23"/>
      <c r="O1097" s="23"/>
      <c r="P1097" s="23"/>
      <c r="Q1097" s="23"/>
      <c r="R1097" s="23"/>
      <c r="S1097" s="23"/>
      <c r="T1097" s="23"/>
      <c r="U1097" s="23"/>
      <c r="V1097" s="23"/>
      <c r="W1097" s="23"/>
    </row>
    <row r="1098" spans="5:23" s="3" customFormat="1">
      <c r="E1098" s="23"/>
      <c r="F1098" s="23"/>
      <c r="G1098" s="23"/>
      <c r="H1098" s="23"/>
      <c r="I1098" s="23"/>
      <c r="J1098" s="23"/>
      <c r="K1098" s="23"/>
      <c r="L1098" s="23"/>
      <c r="M1098" s="23"/>
      <c r="N1098" s="23"/>
      <c r="O1098" s="23"/>
      <c r="P1098" s="23"/>
      <c r="Q1098" s="23"/>
      <c r="R1098" s="23"/>
      <c r="S1098" s="23"/>
      <c r="T1098" s="23"/>
      <c r="U1098" s="23"/>
      <c r="V1098" s="23"/>
      <c r="W1098" s="23"/>
    </row>
    <row r="1099" spans="5:23" s="3" customFormat="1">
      <c r="E1099" s="23"/>
      <c r="F1099" s="23"/>
      <c r="G1099" s="23"/>
      <c r="H1099" s="23"/>
      <c r="I1099" s="23"/>
      <c r="J1099" s="23"/>
      <c r="K1099" s="23"/>
      <c r="L1099" s="23"/>
      <c r="M1099" s="23"/>
      <c r="N1099" s="23"/>
      <c r="O1099" s="23"/>
      <c r="P1099" s="23"/>
      <c r="Q1099" s="23"/>
      <c r="R1099" s="23"/>
      <c r="S1099" s="23"/>
      <c r="T1099" s="23"/>
      <c r="U1099" s="23"/>
      <c r="V1099" s="23"/>
      <c r="W1099" s="23"/>
    </row>
    <row r="1100" spans="5:23" s="3" customFormat="1">
      <c r="E1100" s="23"/>
      <c r="F1100" s="23"/>
      <c r="G1100" s="23"/>
      <c r="H1100" s="23"/>
      <c r="I1100" s="23"/>
      <c r="J1100" s="23"/>
      <c r="K1100" s="23"/>
      <c r="L1100" s="23"/>
      <c r="M1100" s="23"/>
      <c r="N1100" s="23"/>
      <c r="O1100" s="23"/>
      <c r="P1100" s="23"/>
      <c r="Q1100" s="23"/>
      <c r="R1100" s="23"/>
      <c r="S1100" s="23"/>
      <c r="T1100" s="23"/>
      <c r="U1100" s="23"/>
      <c r="V1100" s="23"/>
      <c r="W1100" s="23"/>
    </row>
    <row r="1101" spans="5:23" s="3" customFormat="1">
      <c r="E1101" s="23"/>
      <c r="F1101" s="23"/>
      <c r="G1101" s="23"/>
      <c r="H1101" s="23"/>
      <c r="I1101" s="23"/>
      <c r="J1101" s="23"/>
      <c r="K1101" s="23"/>
      <c r="L1101" s="23"/>
      <c r="M1101" s="23"/>
      <c r="N1101" s="23"/>
      <c r="O1101" s="23"/>
      <c r="P1101" s="23"/>
      <c r="Q1101" s="23"/>
      <c r="R1101" s="23"/>
      <c r="S1101" s="23"/>
      <c r="T1101" s="23"/>
      <c r="U1101" s="23"/>
      <c r="V1101" s="23"/>
      <c r="W1101" s="23"/>
    </row>
    <row r="1102" spans="5:23" s="3" customFormat="1">
      <c r="E1102" s="23"/>
      <c r="F1102" s="23"/>
      <c r="G1102" s="23"/>
      <c r="H1102" s="23"/>
      <c r="I1102" s="23"/>
      <c r="J1102" s="23"/>
      <c r="K1102" s="23"/>
      <c r="L1102" s="23"/>
      <c r="M1102" s="23"/>
      <c r="N1102" s="23"/>
      <c r="O1102" s="23"/>
      <c r="P1102" s="23"/>
      <c r="Q1102" s="23"/>
      <c r="R1102" s="23"/>
      <c r="S1102" s="23"/>
      <c r="T1102" s="23"/>
      <c r="U1102" s="23"/>
      <c r="V1102" s="23"/>
      <c r="W1102" s="23"/>
    </row>
    <row r="1103" spans="5:23" s="3" customFormat="1">
      <c r="E1103" s="23"/>
      <c r="F1103" s="23"/>
      <c r="G1103" s="23"/>
      <c r="H1103" s="23"/>
      <c r="I1103" s="23"/>
      <c r="J1103" s="23"/>
      <c r="K1103" s="23"/>
      <c r="L1103" s="23"/>
      <c r="M1103" s="23"/>
      <c r="N1103" s="23"/>
      <c r="O1103" s="23"/>
      <c r="P1103" s="23"/>
      <c r="Q1103" s="23"/>
      <c r="R1103" s="23"/>
      <c r="S1103" s="23"/>
      <c r="T1103" s="23"/>
      <c r="U1103" s="23"/>
      <c r="V1103" s="23"/>
      <c r="W1103" s="23"/>
    </row>
    <row r="1104" spans="5:23" s="3" customFormat="1">
      <c r="E1104" s="23"/>
      <c r="F1104" s="23"/>
      <c r="G1104" s="23"/>
      <c r="H1104" s="23"/>
      <c r="I1104" s="23"/>
      <c r="J1104" s="23"/>
      <c r="K1104" s="23"/>
      <c r="L1104" s="23"/>
      <c r="M1104" s="23"/>
      <c r="N1104" s="23"/>
      <c r="O1104" s="23"/>
      <c r="P1104" s="23"/>
      <c r="Q1104" s="23"/>
      <c r="R1104" s="23"/>
      <c r="S1104" s="23"/>
      <c r="T1104" s="23"/>
      <c r="U1104" s="23"/>
      <c r="V1104" s="23"/>
      <c r="W1104" s="23"/>
    </row>
    <row r="1105" spans="5:23" s="3" customFormat="1">
      <c r="E1105" s="23"/>
      <c r="F1105" s="23"/>
      <c r="G1105" s="23"/>
      <c r="H1105" s="23"/>
      <c r="I1105" s="23"/>
      <c r="J1105" s="23"/>
      <c r="K1105" s="23"/>
      <c r="L1105" s="23"/>
      <c r="M1105" s="23"/>
      <c r="N1105" s="23"/>
      <c r="O1105" s="23"/>
      <c r="P1105" s="23"/>
      <c r="Q1105" s="23"/>
      <c r="R1105" s="23"/>
      <c r="S1105" s="23"/>
      <c r="T1105" s="23"/>
      <c r="U1105" s="23"/>
      <c r="V1105" s="23"/>
      <c r="W1105" s="23"/>
    </row>
    <row r="1106" spans="5:23" s="3" customFormat="1">
      <c r="E1106" s="23"/>
      <c r="F1106" s="23"/>
      <c r="G1106" s="23"/>
      <c r="H1106" s="23"/>
      <c r="I1106" s="23"/>
      <c r="J1106" s="23"/>
      <c r="K1106" s="23"/>
      <c r="L1106" s="23"/>
      <c r="M1106" s="23"/>
      <c r="N1106" s="23"/>
      <c r="O1106" s="23"/>
      <c r="P1106" s="23"/>
      <c r="Q1106" s="23"/>
      <c r="R1106" s="23"/>
      <c r="S1106" s="23"/>
      <c r="T1106" s="23"/>
      <c r="U1106" s="23"/>
      <c r="V1106" s="23"/>
      <c r="W1106" s="23"/>
    </row>
    <row r="1107" spans="5:23" s="3" customFormat="1">
      <c r="E1107" s="23"/>
      <c r="F1107" s="23"/>
      <c r="G1107" s="23"/>
      <c r="H1107" s="23"/>
      <c r="I1107" s="23"/>
      <c r="J1107" s="23"/>
      <c r="K1107" s="23"/>
      <c r="L1107" s="23"/>
      <c r="M1107" s="23"/>
      <c r="N1107" s="23"/>
      <c r="O1107" s="23"/>
      <c r="P1107" s="23"/>
      <c r="Q1107" s="23"/>
      <c r="R1107" s="23"/>
      <c r="S1107" s="23"/>
      <c r="T1107" s="23"/>
      <c r="U1107" s="23"/>
      <c r="V1107" s="23"/>
      <c r="W1107" s="23"/>
    </row>
    <row r="1108" spans="5:23" s="3" customFormat="1">
      <c r="E1108" s="23"/>
      <c r="F1108" s="23"/>
      <c r="G1108" s="23"/>
      <c r="H1108" s="23"/>
      <c r="I1108" s="23"/>
      <c r="J1108" s="23"/>
      <c r="K1108" s="23"/>
      <c r="L1108" s="23"/>
      <c r="M1108" s="23"/>
      <c r="N1108" s="23"/>
      <c r="O1108" s="23"/>
      <c r="P1108" s="23"/>
      <c r="Q1108" s="23"/>
      <c r="R1108" s="23"/>
      <c r="S1108" s="23"/>
      <c r="T1108" s="23"/>
      <c r="U1108" s="23"/>
      <c r="V1108" s="23"/>
      <c r="W1108" s="23"/>
    </row>
    <row r="1109" spans="5:23" s="3" customFormat="1">
      <c r="E1109" s="23"/>
      <c r="F1109" s="23"/>
      <c r="G1109" s="23"/>
      <c r="H1109" s="23"/>
      <c r="I1109" s="23"/>
      <c r="J1109" s="23"/>
      <c r="K1109" s="23"/>
      <c r="L1109" s="23"/>
      <c r="M1109" s="23"/>
      <c r="N1109" s="23"/>
      <c r="O1109" s="23"/>
      <c r="P1109" s="23"/>
      <c r="Q1109" s="23"/>
      <c r="R1109" s="23"/>
      <c r="S1109" s="23"/>
      <c r="T1109" s="23"/>
      <c r="U1109" s="23"/>
      <c r="V1109" s="23"/>
      <c r="W1109" s="23"/>
    </row>
    <row r="1110" spans="5:23" s="3" customFormat="1">
      <c r="E1110" s="23"/>
      <c r="F1110" s="23"/>
      <c r="G1110" s="23"/>
      <c r="H1110" s="23"/>
      <c r="I1110" s="23"/>
      <c r="J1110" s="23"/>
      <c r="K1110" s="23"/>
      <c r="L1110" s="23"/>
      <c r="M1110" s="23"/>
      <c r="N1110" s="23"/>
      <c r="O1110" s="23"/>
      <c r="P1110" s="23"/>
      <c r="Q1110" s="23"/>
      <c r="R1110" s="23"/>
      <c r="S1110" s="23"/>
      <c r="T1110" s="23"/>
      <c r="U1110" s="23"/>
      <c r="V1110" s="23"/>
      <c r="W1110" s="23"/>
    </row>
    <row r="1111" spans="5:23" s="3" customFormat="1">
      <c r="E1111" s="23"/>
      <c r="F1111" s="23"/>
      <c r="G1111" s="23"/>
      <c r="H1111" s="23"/>
      <c r="I1111" s="23"/>
      <c r="J1111" s="23"/>
      <c r="K1111" s="23"/>
      <c r="L1111" s="23"/>
      <c r="M1111" s="23"/>
      <c r="N1111" s="23"/>
      <c r="O1111" s="23"/>
      <c r="P1111" s="23"/>
      <c r="Q1111" s="23"/>
      <c r="R1111" s="23"/>
      <c r="S1111" s="23"/>
      <c r="T1111" s="23"/>
      <c r="U1111" s="23"/>
      <c r="V1111" s="23"/>
      <c r="W1111" s="23"/>
    </row>
    <row r="1112" spans="5:23" s="3" customFormat="1">
      <c r="E1112" s="23"/>
      <c r="F1112" s="23"/>
      <c r="G1112" s="23"/>
      <c r="H1112" s="23"/>
      <c r="I1112" s="23"/>
      <c r="J1112" s="23"/>
      <c r="K1112" s="23"/>
      <c r="L1112" s="23"/>
      <c r="M1112" s="23"/>
      <c r="N1112" s="23"/>
      <c r="O1112" s="23"/>
      <c r="P1112" s="23"/>
      <c r="Q1112" s="23"/>
      <c r="R1112" s="23"/>
      <c r="S1112" s="23"/>
      <c r="T1112" s="23"/>
      <c r="U1112" s="23"/>
      <c r="V1112" s="23"/>
      <c r="W1112" s="23"/>
    </row>
    <row r="1113" spans="5:23" s="3" customFormat="1">
      <c r="E1113" s="23"/>
      <c r="F1113" s="23"/>
      <c r="G1113" s="23"/>
      <c r="H1113" s="23"/>
      <c r="I1113" s="23"/>
      <c r="J1113" s="23"/>
      <c r="K1113" s="23"/>
      <c r="L1113" s="23"/>
      <c r="M1113" s="23"/>
      <c r="N1113" s="23"/>
      <c r="O1113" s="23"/>
      <c r="P1113" s="23"/>
      <c r="Q1113" s="23"/>
      <c r="R1113" s="23"/>
      <c r="S1113" s="23"/>
      <c r="T1113" s="23"/>
      <c r="U1113" s="23"/>
      <c r="V1113" s="23"/>
      <c r="W1113" s="23"/>
    </row>
    <row r="1114" spans="5:23" s="3" customFormat="1">
      <c r="E1114" s="23"/>
      <c r="F1114" s="23"/>
      <c r="G1114" s="23"/>
      <c r="H1114" s="23"/>
      <c r="I1114" s="23"/>
      <c r="J1114" s="23"/>
      <c r="K1114" s="23"/>
      <c r="L1114" s="23"/>
      <c r="M1114" s="23"/>
      <c r="N1114" s="23"/>
      <c r="O1114" s="23"/>
      <c r="P1114" s="23"/>
      <c r="Q1114" s="23"/>
      <c r="R1114" s="23"/>
      <c r="S1114" s="23"/>
      <c r="T1114" s="23"/>
      <c r="U1114" s="23"/>
      <c r="V1114" s="23"/>
      <c r="W1114" s="23"/>
    </row>
    <row r="1115" spans="5:23" s="3" customFormat="1">
      <c r="E1115" s="23"/>
      <c r="F1115" s="23"/>
      <c r="G1115" s="23"/>
      <c r="H1115" s="23"/>
      <c r="I1115" s="23"/>
      <c r="J1115" s="23"/>
      <c r="K1115" s="23"/>
      <c r="L1115" s="23"/>
      <c r="M1115" s="23"/>
      <c r="N1115" s="23"/>
      <c r="O1115" s="23"/>
      <c r="P1115" s="23"/>
      <c r="Q1115" s="23"/>
      <c r="R1115" s="23"/>
      <c r="S1115" s="23"/>
      <c r="T1115" s="23"/>
      <c r="U1115" s="23"/>
      <c r="V1115" s="23"/>
      <c r="W1115" s="23"/>
    </row>
    <row r="1116" spans="5:23" s="3" customFormat="1">
      <c r="E1116" s="23"/>
      <c r="F1116" s="23"/>
      <c r="G1116" s="23"/>
      <c r="H1116" s="23"/>
      <c r="I1116" s="23"/>
      <c r="J1116" s="23"/>
      <c r="K1116" s="23"/>
      <c r="L1116" s="23"/>
      <c r="M1116" s="23"/>
      <c r="N1116" s="23"/>
      <c r="O1116" s="23"/>
      <c r="P1116" s="23"/>
      <c r="Q1116" s="23"/>
      <c r="R1116" s="23"/>
      <c r="S1116" s="23"/>
      <c r="T1116" s="23"/>
      <c r="U1116" s="23"/>
      <c r="V1116" s="23"/>
      <c r="W1116" s="23"/>
    </row>
    <row r="1117" spans="5:23" s="3" customFormat="1">
      <c r="E1117" s="23"/>
      <c r="F1117" s="23"/>
      <c r="G1117" s="23"/>
      <c r="H1117" s="23"/>
      <c r="I1117" s="23"/>
      <c r="J1117" s="23"/>
      <c r="K1117" s="23"/>
      <c r="L1117" s="23"/>
      <c r="M1117" s="23"/>
      <c r="N1117" s="23"/>
      <c r="O1117" s="23"/>
      <c r="P1117" s="23"/>
      <c r="Q1117" s="23"/>
      <c r="R1117" s="23"/>
      <c r="S1117" s="23"/>
      <c r="T1117" s="23"/>
      <c r="U1117" s="23"/>
      <c r="V1117" s="23"/>
      <c r="W1117" s="23"/>
    </row>
    <row r="1118" spans="5:23" s="3" customFormat="1">
      <c r="E1118" s="23"/>
      <c r="F1118" s="23"/>
      <c r="G1118" s="23"/>
      <c r="H1118" s="23"/>
      <c r="I1118" s="23"/>
      <c r="J1118" s="23"/>
      <c r="K1118" s="23"/>
      <c r="L1118" s="23"/>
      <c r="M1118" s="23"/>
      <c r="N1118" s="23"/>
      <c r="O1118" s="23"/>
      <c r="P1118" s="23"/>
      <c r="Q1118" s="23"/>
      <c r="R1118" s="23"/>
      <c r="S1118" s="23"/>
      <c r="T1118" s="23"/>
      <c r="U1118" s="23"/>
      <c r="V1118" s="23"/>
      <c r="W1118" s="23"/>
    </row>
    <row r="1119" spans="5:23" s="3" customFormat="1">
      <c r="E1119" s="23"/>
      <c r="F1119" s="23"/>
      <c r="G1119" s="23"/>
      <c r="H1119" s="23"/>
      <c r="I1119" s="23"/>
      <c r="J1119" s="23"/>
      <c r="K1119" s="23"/>
      <c r="L1119" s="23"/>
      <c r="M1119" s="23"/>
      <c r="N1119" s="23"/>
      <c r="O1119" s="23"/>
      <c r="P1119" s="23"/>
      <c r="Q1119" s="23"/>
      <c r="R1119" s="23"/>
      <c r="S1119" s="23"/>
      <c r="T1119" s="23"/>
      <c r="U1119" s="23"/>
      <c r="V1119" s="23"/>
      <c r="W1119" s="23"/>
    </row>
    <row r="1120" spans="5:23" s="3" customFormat="1">
      <c r="E1120" s="23"/>
      <c r="F1120" s="23"/>
      <c r="G1120" s="23"/>
      <c r="H1120" s="23"/>
      <c r="I1120" s="23"/>
      <c r="J1120" s="23"/>
      <c r="K1120" s="23"/>
      <c r="L1120" s="23"/>
      <c r="M1120" s="23"/>
      <c r="N1120" s="23"/>
      <c r="O1120" s="23"/>
      <c r="P1120" s="23"/>
      <c r="Q1120" s="23"/>
      <c r="R1120" s="23"/>
      <c r="S1120" s="23"/>
      <c r="T1120" s="23"/>
      <c r="U1120" s="23"/>
      <c r="V1120" s="23"/>
      <c r="W1120" s="23"/>
    </row>
    <row r="1121" spans="5:23" s="3" customFormat="1">
      <c r="E1121" s="23"/>
      <c r="F1121" s="23"/>
      <c r="G1121" s="23"/>
      <c r="H1121" s="23"/>
      <c r="I1121" s="23"/>
      <c r="J1121" s="23"/>
      <c r="K1121" s="23"/>
      <c r="L1121" s="23"/>
      <c r="M1121" s="23"/>
      <c r="N1121" s="23"/>
      <c r="O1121" s="23"/>
      <c r="P1121" s="23"/>
      <c r="Q1121" s="23"/>
      <c r="R1121" s="23"/>
      <c r="S1121" s="23"/>
      <c r="T1121" s="23"/>
      <c r="U1121" s="23"/>
      <c r="V1121" s="23"/>
      <c r="W1121" s="23"/>
    </row>
    <row r="1122" spans="5:23" s="3" customFormat="1">
      <c r="E1122" s="23"/>
      <c r="F1122" s="23"/>
      <c r="G1122" s="23"/>
      <c r="H1122" s="23"/>
      <c r="I1122" s="23"/>
      <c r="J1122" s="23"/>
      <c r="K1122" s="23"/>
      <c r="L1122" s="23"/>
      <c r="M1122" s="23"/>
      <c r="N1122" s="23"/>
      <c r="O1122" s="23"/>
      <c r="P1122" s="23"/>
      <c r="Q1122" s="23"/>
      <c r="R1122" s="23"/>
      <c r="S1122" s="23"/>
      <c r="T1122" s="23"/>
      <c r="U1122" s="23"/>
      <c r="V1122" s="23"/>
      <c r="W1122" s="23"/>
    </row>
    <row r="1123" spans="5:23" s="3" customFormat="1">
      <c r="E1123" s="23"/>
      <c r="F1123" s="23"/>
      <c r="G1123" s="23"/>
      <c r="H1123" s="23"/>
      <c r="I1123" s="23"/>
      <c r="J1123" s="23"/>
      <c r="K1123" s="23"/>
      <c r="L1123" s="23"/>
      <c r="M1123" s="23"/>
      <c r="N1123" s="23"/>
      <c r="O1123" s="23"/>
      <c r="P1123" s="23"/>
      <c r="Q1123" s="23"/>
      <c r="R1123" s="23"/>
      <c r="S1123" s="23"/>
      <c r="T1123" s="23"/>
      <c r="U1123" s="23"/>
      <c r="V1123" s="23"/>
      <c r="W1123" s="23"/>
    </row>
    <row r="1124" spans="5:23" s="3" customFormat="1">
      <c r="E1124" s="23"/>
      <c r="F1124" s="23"/>
      <c r="G1124" s="23"/>
      <c r="H1124" s="23"/>
      <c r="I1124" s="23"/>
      <c r="J1124" s="23"/>
      <c r="K1124" s="23"/>
      <c r="L1124" s="23"/>
      <c r="M1124" s="23"/>
      <c r="N1124" s="23"/>
      <c r="O1124" s="23"/>
      <c r="P1124" s="23"/>
      <c r="Q1124" s="23"/>
      <c r="R1124" s="23"/>
      <c r="S1124" s="23"/>
      <c r="T1124" s="23"/>
      <c r="U1124" s="23"/>
      <c r="V1124" s="23"/>
      <c r="W1124" s="23"/>
    </row>
    <row r="1125" spans="5:23" s="3" customFormat="1">
      <c r="E1125" s="23"/>
      <c r="F1125" s="23"/>
      <c r="G1125" s="23"/>
      <c r="H1125" s="23"/>
      <c r="I1125" s="23"/>
      <c r="J1125" s="23"/>
      <c r="K1125" s="23"/>
      <c r="L1125" s="23"/>
      <c r="M1125" s="23"/>
      <c r="N1125" s="23"/>
      <c r="O1125" s="23"/>
      <c r="P1125" s="23"/>
      <c r="Q1125" s="23"/>
      <c r="R1125" s="23"/>
      <c r="S1125" s="23"/>
      <c r="T1125" s="23"/>
      <c r="U1125" s="23"/>
      <c r="V1125" s="23"/>
      <c r="W1125" s="23"/>
    </row>
    <row r="1126" spans="5:23" s="3" customFormat="1">
      <c r="E1126" s="23"/>
      <c r="F1126" s="23"/>
      <c r="G1126" s="23"/>
      <c r="H1126" s="23"/>
      <c r="I1126" s="23"/>
      <c r="J1126" s="23"/>
      <c r="K1126" s="23"/>
      <c r="L1126" s="23"/>
      <c r="M1126" s="23"/>
      <c r="N1126" s="23"/>
      <c r="O1126" s="23"/>
      <c r="P1126" s="23"/>
      <c r="Q1126" s="23"/>
      <c r="R1126" s="23"/>
      <c r="S1126" s="23"/>
      <c r="T1126" s="23"/>
      <c r="U1126" s="23"/>
      <c r="V1126" s="23"/>
      <c r="W1126" s="23"/>
    </row>
    <row r="1127" spans="5:23" s="3" customFormat="1">
      <c r="E1127" s="23"/>
      <c r="F1127" s="23"/>
      <c r="G1127" s="23"/>
      <c r="H1127" s="23"/>
      <c r="I1127" s="23"/>
      <c r="J1127" s="23"/>
      <c r="K1127" s="23"/>
      <c r="L1127" s="23"/>
      <c r="M1127" s="23"/>
      <c r="N1127" s="23"/>
      <c r="O1127" s="23"/>
      <c r="P1127" s="23"/>
      <c r="Q1127" s="23"/>
      <c r="R1127" s="23"/>
      <c r="S1127" s="23"/>
      <c r="T1127" s="23"/>
      <c r="U1127" s="23"/>
      <c r="V1127" s="23"/>
      <c r="W1127" s="23"/>
    </row>
    <row r="1128" spans="5:23" s="3" customFormat="1">
      <c r="E1128" s="23"/>
      <c r="F1128" s="23"/>
      <c r="G1128" s="23"/>
      <c r="H1128" s="23"/>
      <c r="I1128" s="23"/>
      <c r="J1128" s="23"/>
      <c r="K1128" s="23"/>
      <c r="L1128" s="23"/>
      <c r="M1128" s="23"/>
      <c r="N1128" s="23"/>
      <c r="O1128" s="23"/>
      <c r="P1128" s="23"/>
      <c r="Q1128" s="23"/>
      <c r="R1128" s="23"/>
      <c r="S1128" s="23"/>
      <c r="T1128" s="23"/>
      <c r="U1128" s="23"/>
      <c r="V1128" s="23"/>
      <c r="W1128" s="23"/>
    </row>
    <row r="1129" spans="5:23" s="3" customFormat="1">
      <c r="E1129" s="23"/>
      <c r="F1129" s="23"/>
      <c r="G1129" s="23"/>
      <c r="H1129" s="23"/>
      <c r="I1129" s="23"/>
      <c r="J1129" s="23"/>
      <c r="K1129" s="23"/>
      <c r="L1129" s="23"/>
      <c r="M1129" s="23"/>
      <c r="N1129" s="23"/>
      <c r="O1129" s="23"/>
      <c r="P1129" s="23"/>
      <c r="Q1129" s="23"/>
      <c r="R1129" s="23"/>
      <c r="S1129" s="23"/>
      <c r="T1129" s="23"/>
      <c r="U1129" s="23"/>
      <c r="V1129" s="23"/>
      <c r="W1129" s="23"/>
    </row>
    <row r="1130" spans="5:23" s="3" customFormat="1">
      <c r="E1130" s="23"/>
      <c r="F1130" s="23"/>
      <c r="G1130" s="23"/>
      <c r="H1130" s="23"/>
      <c r="I1130" s="23"/>
      <c r="J1130" s="23"/>
      <c r="K1130" s="23"/>
      <c r="L1130" s="23"/>
      <c r="M1130" s="23"/>
      <c r="N1130" s="23"/>
      <c r="O1130" s="23"/>
      <c r="P1130" s="23"/>
      <c r="Q1130" s="23"/>
      <c r="R1130" s="23"/>
      <c r="S1130" s="23"/>
      <c r="T1130" s="23"/>
      <c r="U1130" s="23"/>
      <c r="V1130" s="23"/>
      <c r="W1130" s="23"/>
    </row>
    <row r="1131" spans="5:23" s="3" customFormat="1">
      <c r="E1131" s="23"/>
      <c r="F1131" s="23"/>
      <c r="G1131" s="23"/>
      <c r="H1131" s="23"/>
      <c r="I1131" s="23"/>
      <c r="J1131" s="23"/>
      <c r="K1131" s="23"/>
      <c r="L1131" s="23"/>
      <c r="M1131" s="23"/>
      <c r="N1131" s="23"/>
      <c r="O1131" s="23"/>
      <c r="P1131" s="23"/>
      <c r="Q1131" s="23"/>
      <c r="R1131" s="23"/>
      <c r="S1131" s="23"/>
      <c r="T1131" s="23"/>
      <c r="U1131" s="23"/>
      <c r="V1131" s="23"/>
      <c r="W1131" s="23"/>
    </row>
    <row r="1132" spans="5:23" s="3" customFormat="1">
      <c r="E1132" s="23"/>
      <c r="F1132" s="23"/>
      <c r="G1132" s="23"/>
      <c r="H1132" s="23"/>
      <c r="I1132" s="23"/>
      <c r="J1132" s="23"/>
      <c r="K1132" s="23"/>
      <c r="L1132" s="23"/>
      <c r="M1132" s="23"/>
      <c r="N1132" s="23"/>
      <c r="O1132" s="23"/>
      <c r="P1132" s="23"/>
      <c r="Q1132" s="23"/>
      <c r="R1132" s="23"/>
      <c r="S1132" s="23"/>
      <c r="T1132" s="23"/>
      <c r="U1132" s="23"/>
      <c r="V1132" s="23"/>
      <c r="W1132" s="23"/>
    </row>
    <row r="1133" spans="5:23" s="3" customFormat="1">
      <c r="E1133" s="23"/>
      <c r="F1133" s="23"/>
      <c r="G1133" s="23"/>
      <c r="H1133" s="23"/>
      <c r="I1133" s="23"/>
      <c r="J1133" s="23"/>
      <c r="K1133" s="23"/>
      <c r="L1133" s="23"/>
      <c r="M1133" s="23"/>
      <c r="N1133" s="23"/>
      <c r="O1133" s="23"/>
      <c r="P1133" s="23"/>
      <c r="Q1133" s="23"/>
      <c r="R1133" s="23"/>
      <c r="S1133" s="23"/>
      <c r="T1133" s="23"/>
      <c r="U1133" s="23"/>
      <c r="V1133" s="23"/>
      <c r="W1133" s="23"/>
    </row>
    <row r="1134" spans="5:23" s="3" customFormat="1">
      <c r="E1134" s="23"/>
      <c r="F1134" s="23"/>
      <c r="G1134" s="23"/>
      <c r="H1134" s="23"/>
      <c r="I1134" s="23"/>
      <c r="J1134" s="23"/>
      <c r="K1134" s="23"/>
      <c r="L1134" s="23"/>
      <c r="M1134" s="23"/>
      <c r="N1134" s="23"/>
      <c r="O1134" s="23"/>
      <c r="P1134" s="23"/>
      <c r="Q1134" s="23"/>
      <c r="R1134" s="23"/>
      <c r="S1134" s="23"/>
      <c r="T1134" s="23"/>
      <c r="U1134" s="23"/>
      <c r="V1134" s="23"/>
      <c r="W1134" s="23"/>
    </row>
    <row r="1135" spans="5:23" s="3" customFormat="1">
      <c r="E1135" s="23"/>
      <c r="F1135" s="23"/>
      <c r="G1135" s="23"/>
      <c r="H1135" s="23"/>
      <c r="I1135" s="23"/>
      <c r="J1135" s="23"/>
      <c r="K1135" s="23"/>
      <c r="L1135" s="23"/>
      <c r="M1135" s="23"/>
      <c r="N1135" s="23"/>
      <c r="O1135" s="23"/>
      <c r="P1135" s="23"/>
      <c r="Q1135" s="23"/>
      <c r="R1135" s="23"/>
      <c r="S1135" s="23"/>
      <c r="T1135" s="23"/>
      <c r="U1135" s="23"/>
      <c r="V1135" s="23"/>
      <c r="W1135" s="23"/>
    </row>
    <row r="1136" spans="5:23" s="3" customFormat="1">
      <c r="E1136" s="23"/>
      <c r="F1136" s="23"/>
      <c r="G1136" s="23"/>
      <c r="H1136" s="23"/>
      <c r="I1136" s="23"/>
      <c r="J1136" s="23"/>
      <c r="K1136" s="23"/>
      <c r="L1136" s="23"/>
      <c r="M1136" s="23"/>
      <c r="N1136" s="23"/>
      <c r="O1136" s="23"/>
      <c r="P1136" s="23"/>
      <c r="Q1136" s="23"/>
      <c r="R1136" s="23"/>
      <c r="S1136" s="23"/>
      <c r="T1136" s="23"/>
      <c r="U1136" s="23"/>
      <c r="V1136" s="23"/>
      <c r="W1136" s="23"/>
    </row>
    <row r="1137" spans="5:23" s="3" customFormat="1">
      <c r="E1137" s="23"/>
      <c r="F1137" s="23"/>
      <c r="G1137" s="23"/>
      <c r="H1137" s="23"/>
      <c r="I1137" s="23"/>
      <c r="J1137" s="23"/>
      <c r="K1137" s="23"/>
      <c r="L1137" s="23"/>
      <c r="M1137" s="23"/>
      <c r="N1137" s="23"/>
      <c r="O1137" s="23"/>
      <c r="P1137" s="23"/>
      <c r="Q1137" s="23"/>
      <c r="R1137" s="23"/>
      <c r="S1137" s="23"/>
      <c r="T1137" s="23"/>
      <c r="U1137" s="23"/>
      <c r="V1137" s="23"/>
      <c r="W1137" s="23"/>
    </row>
    <row r="1138" spans="5:23" s="3" customFormat="1">
      <c r="E1138" s="23"/>
      <c r="F1138" s="23"/>
      <c r="G1138" s="23"/>
      <c r="H1138" s="23"/>
      <c r="I1138" s="23"/>
      <c r="J1138" s="23"/>
      <c r="K1138" s="23"/>
      <c r="L1138" s="23"/>
      <c r="M1138" s="23"/>
      <c r="N1138" s="23"/>
      <c r="O1138" s="23"/>
      <c r="P1138" s="23"/>
      <c r="Q1138" s="23"/>
      <c r="R1138" s="23"/>
      <c r="S1138" s="23"/>
      <c r="T1138" s="23"/>
      <c r="U1138" s="23"/>
      <c r="V1138" s="23"/>
      <c r="W1138" s="23"/>
    </row>
    <row r="1139" spans="5:23" s="3" customFormat="1">
      <c r="E1139" s="23"/>
      <c r="F1139" s="23"/>
      <c r="G1139" s="23"/>
      <c r="H1139" s="23"/>
      <c r="I1139" s="23"/>
      <c r="J1139" s="23"/>
      <c r="K1139" s="23"/>
      <c r="L1139" s="23"/>
      <c r="M1139" s="23"/>
      <c r="N1139" s="23"/>
      <c r="O1139" s="23"/>
      <c r="P1139" s="23"/>
      <c r="Q1139" s="23"/>
      <c r="R1139" s="23"/>
      <c r="S1139" s="23"/>
      <c r="T1139" s="23"/>
      <c r="U1139" s="23"/>
      <c r="V1139" s="23"/>
      <c r="W1139" s="23"/>
    </row>
    <row r="1140" spans="5:23" s="3" customFormat="1">
      <c r="E1140" s="23"/>
      <c r="F1140" s="23"/>
      <c r="G1140" s="23"/>
      <c r="H1140" s="23"/>
      <c r="I1140" s="23"/>
      <c r="J1140" s="23"/>
      <c r="K1140" s="23"/>
      <c r="L1140" s="23"/>
      <c r="M1140" s="23"/>
      <c r="N1140" s="23"/>
      <c r="O1140" s="23"/>
      <c r="P1140" s="23"/>
      <c r="Q1140" s="23"/>
      <c r="R1140" s="23"/>
      <c r="S1140" s="23"/>
      <c r="T1140" s="23"/>
      <c r="U1140" s="23"/>
      <c r="V1140" s="23"/>
      <c r="W1140" s="23"/>
    </row>
    <row r="1141" spans="5:23" s="3" customFormat="1">
      <c r="E1141" s="23"/>
      <c r="F1141" s="23"/>
      <c r="G1141" s="23"/>
      <c r="H1141" s="23"/>
      <c r="I1141" s="23"/>
      <c r="J1141" s="23"/>
      <c r="K1141" s="23"/>
      <c r="L1141" s="23"/>
      <c r="M1141" s="23"/>
      <c r="N1141" s="23"/>
      <c r="O1141" s="23"/>
      <c r="P1141" s="23"/>
      <c r="Q1141" s="23"/>
      <c r="R1141" s="23"/>
      <c r="S1141" s="23"/>
      <c r="T1141" s="23"/>
      <c r="U1141" s="23"/>
      <c r="V1141" s="23"/>
      <c r="W1141" s="23"/>
    </row>
    <row r="1142" spans="5:23" s="3" customFormat="1">
      <c r="E1142" s="23"/>
      <c r="F1142" s="23"/>
      <c r="G1142" s="23"/>
      <c r="H1142" s="23"/>
      <c r="I1142" s="23"/>
      <c r="J1142" s="23"/>
      <c r="K1142" s="23"/>
      <c r="L1142" s="23"/>
      <c r="M1142" s="23"/>
      <c r="N1142" s="23"/>
      <c r="O1142" s="23"/>
      <c r="P1142" s="23"/>
      <c r="Q1142" s="23"/>
      <c r="R1142" s="23"/>
      <c r="S1142" s="23"/>
      <c r="T1142" s="23"/>
      <c r="U1142" s="23"/>
      <c r="V1142" s="23"/>
      <c r="W1142" s="23"/>
    </row>
    <row r="1143" spans="5:23" s="3" customFormat="1">
      <c r="E1143" s="23"/>
      <c r="F1143" s="23"/>
      <c r="G1143" s="23"/>
      <c r="H1143" s="23"/>
      <c r="I1143" s="23"/>
      <c r="J1143" s="23"/>
      <c r="K1143" s="23"/>
      <c r="L1143" s="23"/>
      <c r="M1143" s="23"/>
      <c r="N1143" s="23"/>
      <c r="O1143" s="23"/>
      <c r="P1143" s="23"/>
      <c r="Q1143" s="23"/>
      <c r="R1143" s="23"/>
      <c r="S1143" s="23"/>
      <c r="T1143" s="23"/>
      <c r="U1143" s="23"/>
      <c r="V1143" s="23"/>
      <c r="W1143" s="23"/>
    </row>
    <row r="1144" spans="5:23" s="3" customFormat="1">
      <c r="E1144" s="23"/>
      <c r="F1144" s="23"/>
      <c r="G1144" s="23"/>
      <c r="H1144" s="23"/>
      <c r="I1144" s="23"/>
      <c r="J1144" s="23"/>
      <c r="K1144" s="23"/>
      <c r="L1144" s="23"/>
      <c r="M1144" s="23"/>
      <c r="N1144" s="23"/>
      <c r="O1144" s="23"/>
      <c r="P1144" s="23"/>
      <c r="Q1144" s="23"/>
      <c r="R1144" s="23"/>
      <c r="S1144" s="23"/>
      <c r="T1144" s="23"/>
      <c r="U1144" s="23"/>
      <c r="V1144" s="23"/>
      <c r="W1144" s="23"/>
    </row>
    <row r="1145" spans="5:23" s="3" customFormat="1">
      <c r="E1145" s="23"/>
      <c r="F1145" s="23"/>
      <c r="G1145" s="23"/>
      <c r="H1145" s="23"/>
      <c r="I1145" s="23"/>
      <c r="J1145" s="23"/>
      <c r="K1145" s="23"/>
      <c r="L1145" s="23"/>
      <c r="M1145" s="23"/>
      <c r="N1145" s="23"/>
      <c r="O1145" s="23"/>
      <c r="P1145" s="23"/>
      <c r="Q1145" s="23"/>
      <c r="R1145" s="23"/>
      <c r="S1145" s="23"/>
      <c r="T1145" s="23"/>
      <c r="U1145" s="23"/>
      <c r="V1145" s="23"/>
      <c r="W1145" s="23"/>
    </row>
    <row r="1146" spans="5:23" s="3" customFormat="1">
      <c r="E1146" s="23"/>
      <c r="F1146" s="23"/>
      <c r="G1146" s="23"/>
      <c r="H1146" s="23"/>
      <c r="I1146" s="23"/>
      <c r="J1146" s="23"/>
      <c r="K1146" s="23"/>
      <c r="L1146" s="23"/>
      <c r="M1146" s="23"/>
      <c r="N1146" s="23"/>
      <c r="O1146" s="23"/>
      <c r="P1146" s="23"/>
      <c r="Q1146" s="23"/>
      <c r="R1146" s="23"/>
      <c r="S1146" s="23"/>
      <c r="T1146" s="23"/>
      <c r="U1146" s="23"/>
      <c r="V1146" s="23"/>
      <c r="W1146" s="23"/>
    </row>
    <row r="1147" spans="5:23" s="3" customFormat="1">
      <c r="E1147" s="23"/>
      <c r="F1147" s="23"/>
      <c r="G1147" s="23"/>
      <c r="H1147" s="23"/>
      <c r="I1147" s="23"/>
      <c r="J1147" s="23"/>
      <c r="K1147" s="23"/>
      <c r="L1147" s="23"/>
      <c r="M1147" s="23"/>
      <c r="N1147" s="23"/>
      <c r="O1147" s="23"/>
      <c r="P1147" s="23"/>
      <c r="Q1147" s="23"/>
      <c r="R1147" s="23"/>
      <c r="S1147" s="23"/>
      <c r="T1147" s="23"/>
      <c r="U1147" s="23"/>
      <c r="V1147" s="23"/>
      <c r="W1147" s="23"/>
    </row>
    <row r="1148" spans="5:23" s="3" customFormat="1">
      <c r="E1148" s="23"/>
      <c r="F1148" s="23"/>
      <c r="G1148" s="23"/>
      <c r="H1148" s="23"/>
      <c r="I1148" s="23"/>
      <c r="J1148" s="23"/>
      <c r="K1148" s="23"/>
      <c r="L1148" s="23"/>
      <c r="M1148" s="23"/>
      <c r="N1148" s="23"/>
      <c r="O1148" s="23"/>
      <c r="P1148" s="23"/>
      <c r="Q1148" s="23"/>
      <c r="R1148" s="23"/>
      <c r="S1148" s="23"/>
      <c r="T1148" s="23"/>
      <c r="U1148" s="23"/>
      <c r="V1148" s="23"/>
      <c r="W1148" s="23"/>
    </row>
    <row r="1149" spans="5:23" s="3" customFormat="1">
      <c r="E1149" s="23"/>
      <c r="F1149" s="23"/>
      <c r="G1149" s="23"/>
      <c r="H1149" s="23"/>
      <c r="I1149" s="23"/>
      <c r="J1149" s="23"/>
      <c r="K1149" s="23"/>
      <c r="L1149" s="23"/>
      <c r="M1149" s="23"/>
      <c r="N1149" s="23"/>
      <c r="O1149" s="23"/>
      <c r="P1149" s="23"/>
      <c r="Q1149" s="23"/>
      <c r="R1149" s="23"/>
      <c r="S1149" s="23"/>
      <c r="T1149" s="23"/>
      <c r="U1149" s="23"/>
      <c r="V1149" s="23"/>
      <c r="W1149" s="23"/>
    </row>
    <row r="1150" spans="5:23" s="3" customFormat="1">
      <c r="E1150" s="23"/>
      <c r="F1150" s="23"/>
      <c r="G1150" s="23"/>
      <c r="H1150" s="23"/>
      <c r="I1150" s="23"/>
      <c r="J1150" s="23"/>
      <c r="K1150" s="23"/>
      <c r="L1150" s="23"/>
      <c r="M1150" s="23"/>
      <c r="N1150" s="23"/>
      <c r="O1150" s="23"/>
      <c r="P1150" s="23"/>
      <c r="Q1150" s="23"/>
      <c r="R1150" s="23"/>
      <c r="S1150" s="23"/>
      <c r="T1150" s="23"/>
      <c r="U1150" s="23"/>
      <c r="V1150" s="23"/>
      <c r="W1150" s="23"/>
    </row>
    <row r="1151" spans="5:23" s="3" customFormat="1">
      <c r="E1151" s="23"/>
      <c r="F1151" s="23"/>
      <c r="G1151" s="23"/>
      <c r="H1151" s="23"/>
      <c r="I1151" s="23"/>
      <c r="J1151" s="23"/>
      <c r="K1151" s="23"/>
      <c r="L1151" s="23"/>
      <c r="M1151" s="23"/>
      <c r="N1151" s="23"/>
      <c r="O1151" s="23"/>
      <c r="P1151" s="23"/>
      <c r="Q1151" s="23"/>
      <c r="R1151" s="23"/>
      <c r="S1151" s="23"/>
      <c r="T1151" s="23"/>
      <c r="U1151" s="23"/>
      <c r="V1151" s="23"/>
      <c r="W1151" s="23"/>
    </row>
    <row r="1152" spans="5:23" s="3" customFormat="1">
      <c r="E1152" s="23"/>
      <c r="F1152" s="23"/>
      <c r="G1152" s="23"/>
      <c r="H1152" s="23"/>
      <c r="I1152" s="23"/>
      <c r="J1152" s="23"/>
      <c r="K1152" s="23"/>
      <c r="L1152" s="23"/>
      <c r="M1152" s="23"/>
      <c r="N1152" s="23"/>
      <c r="O1152" s="23"/>
      <c r="P1152" s="23"/>
      <c r="Q1152" s="23"/>
      <c r="R1152" s="23"/>
      <c r="S1152" s="23"/>
      <c r="T1152" s="23"/>
      <c r="U1152" s="23"/>
      <c r="V1152" s="23"/>
      <c r="W1152" s="23"/>
    </row>
    <row r="1153" spans="5:23" s="3" customFormat="1">
      <c r="E1153" s="23"/>
      <c r="F1153" s="23"/>
      <c r="G1153" s="23"/>
      <c r="H1153" s="23"/>
      <c r="I1153" s="23"/>
      <c r="J1153" s="23"/>
      <c r="K1153" s="23"/>
      <c r="L1153" s="23"/>
      <c r="M1153" s="23"/>
      <c r="N1153" s="23"/>
      <c r="O1153" s="23"/>
      <c r="P1153" s="23"/>
      <c r="Q1153" s="23"/>
      <c r="R1153" s="23"/>
      <c r="S1153" s="23"/>
      <c r="T1153" s="23"/>
      <c r="U1153" s="23"/>
      <c r="V1153" s="23"/>
      <c r="W1153" s="23"/>
    </row>
    <row r="1154" spans="5:23" s="3" customFormat="1">
      <c r="E1154" s="23"/>
      <c r="F1154" s="23"/>
      <c r="G1154" s="23"/>
      <c r="H1154" s="23"/>
      <c r="I1154" s="23"/>
      <c r="J1154" s="23"/>
      <c r="K1154" s="23"/>
      <c r="L1154" s="23"/>
      <c r="M1154" s="23"/>
      <c r="N1154" s="23"/>
      <c r="O1154" s="23"/>
      <c r="P1154" s="23"/>
      <c r="Q1154" s="23"/>
      <c r="R1154" s="23"/>
      <c r="S1154" s="23"/>
      <c r="T1154" s="23"/>
      <c r="U1154" s="23"/>
      <c r="V1154" s="23"/>
      <c r="W1154" s="23"/>
    </row>
    <row r="1155" spans="5:23" s="3" customFormat="1">
      <c r="E1155" s="23"/>
      <c r="F1155" s="23"/>
      <c r="G1155" s="23"/>
      <c r="H1155" s="23"/>
      <c r="I1155" s="23"/>
      <c r="J1155" s="23"/>
      <c r="K1155" s="23"/>
      <c r="L1155" s="23"/>
      <c r="M1155" s="23"/>
      <c r="N1155" s="23"/>
      <c r="O1155" s="23"/>
      <c r="P1155" s="23"/>
      <c r="Q1155" s="23"/>
      <c r="R1155" s="23"/>
      <c r="S1155" s="23"/>
      <c r="T1155" s="23"/>
      <c r="U1155" s="23"/>
      <c r="V1155" s="23"/>
      <c r="W1155" s="23"/>
    </row>
    <row r="1156" spans="5:23" s="3" customFormat="1">
      <c r="E1156" s="23"/>
      <c r="F1156" s="23"/>
      <c r="G1156" s="23"/>
      <c r="H1156" s="23"/>
      <c r="I1156" s="23"/>
      <c r="J1156" s="23"/>
      <c r="K1156" s="23"/>
      <c r="L1156" s="23"/>
      <c r="M1156" s="23"/>
      <c r="N1156" s="23"/>
      <c r="O1156" s="23"/>
      <c r="P1156" s="23"/>
      <c r="Q1156" s="23"/>
      <c r="R1156" s="23"/>
      <c r="S1156" s="23"/>
      <c r="T1156" s="23"/>
      <c r="U1156" s="23"/>
      <c r="V1156" s="23"/>
      <c r="W1156" s="23"/>
    </row>
    <row r="1157" spans="5:23" s="3" customFormat="1">
      <c r="E1157" s="23"/>
      <c r="F1157" s="23"/>
      <c r="G1157" s="23"/>
      <c r="H1157" s="23"/>
      <c r="I1157" s="23"/>
      <c r="J1157" s="23"/>
      <c r="K1157" s="23"/>
      <c r="L1157" s="23"/>
      <c r="M1157" s="23"/>
      <c r="N1157" s="23"/>
      <c r="O1157" s="23"/>
      <c r="P1157" s="23"/>
      <c r="Q1157" s="23"/>
      <c r="R1157" s="23"/>
      <c r="S1157" s="23"/>
      <c r="T1157" s="23"/>
      <c r="U1157" s="23"/>
      <c r="V1157" s="23"/>
      <c r="W1157" s="23"/>
    </row>
    <row r="1158" spans="5:23" s="3" customFormat="1">
      <c r="E1158" s="23"/>
      <c r="F1158" s="23"/>
      <c r="G1158" s="23"/>
      <c r="H1158" s="23"/>
      <c r="I1158" s="23"/>
      <c r="J1158" s="23"/>
      <c r="K1158" s="23"/>
      <c r="L1158" s="23"/>
      <c r="M1158" s="23"/>
      <c r="N1158" s="23"/>
      <c r="O1158" s="23"/>
      <c r="P1158" s="23"/>
      <c r="Q1158" s="23"/>
      <c r="R1158" s="23"/>
      <c r="S1158" s="23"/>
      <c r="T1158" s="23"/>
      <c r="U1158" s="23"/>
      <c r="V1158" s="23"/>
      <c r="W1158" s="23"/>
    </row>
    <row r="1159" spans="5:23" s="3" customFormat="1">
      <c r="E1159" s="23"/>
      <c r="F1159" s="23"/>
      <c r="G1159" s="23"/>
      <c r="H1159" s="23"/>
      <c r="I1159" s="23"/>
      <c r="J1159" s="23"/>
      <c r="K1159" s="23"/>
      <c r="L1159" s="23"/>
      <c r="M1159" s="23"/>
      <c r="N1159" s="23"/>
      <c r="O1159" s="23"/>
      <c r="P1159" s="23"/>
      <c r="Q1159" s="23"/>
      <c r="R1159" s="23"/>
      <c r="S1159" s="23"/>
      <c r="T1159" s="23"/>
      <c r="U1159" s="23"/>
      <c r="V1159" s="23"/>
      <c r="W1159" s="23"/>
    </row>
    <row r="1160" spans="5:23" s="3" customFormat="1">
      <c r="E1160" s="23"/>
      <c r="F1160" s="23"/>
      <c r="G1160" s="23"/>
      <c r="H1160" s="23"/>
      <c r="I1160" s="23"/>
      <c r="J1160" s="23"/>
      <c r="K1160" s="23"/>
      <c r="L1160" s="23"/>
      <c r="M1160" s="23"/>
      <c r="N1160" s="23"/>
      <c r="O1160" s="23"/>
      <c r="P1160" s="23"/>
      <c r="Q1160" s="23"/>
      <c r="R1160" s="23"/>
      <c r="S1160" s="23"/>
      <c r="T1160" s="23"/>
      <c r="U1160" s="23"/>
      <c r="V1160" s="23"/>
      <c r="W1160" s="23"/>
    </row>
    <row r="1161" spans="5:23" s="3" customFormat="1">
      <c r="E1161" s="23"/>
      <c r="F1161" s="23"/>
      <c r="G1161" s="23"/>
      <c r="H1161" s="23"/>
      <c r="I1161" s="23"/>
      <c r="J1161" s="23"/>
      <c r="K1161" s="23"/>
      <c r="L1161" s="23"/>
      <c r="M1161" s="23"/>
      <c r="N1161" s="23"/>
      <c r="O1161" s="23"/>
      <c r="P1161" s="23"/>
      <c r="Q1161" s="23"/>
      <c r="R1161" s="23"/>
      <c r="S1161" s="23"/>
      <c r="T1161" s="23"/>
      <c r="U1161" s="23"/>
      <c r="V1161" s="23"/>
      <c r="W1161" s="23"/>
    </row>
    <row r="1162" spans="5:23" s="3" customFormat="1">
      <c r="E1162" s="23"/>
      <c r="F1162" s="23"/>
      <c r="G1162" s="23"/>
      <c r="H1162" s="23"/>
      <c r="I1162" s="23"/>
      <c r="J1162" s="23"/>
      <c r="K1162" s="23"/>
      <c r="L1162" s="23"/>
      <c r="M1162" s="23"/>
      <c r="N1162" s="23"/>
      <c r="O1162" s="23"/>
      <c r="P1162" s="23"/>
      <c r="Q1162" s="23"/>
      <c r="R1162" s="23"/>
      <c r="S1162" s="23"/>
      <c r="T1162" s="23"/>
      <c r="U1162" s="23"/>
      <c r="V1162" s="23"/>
      <c r="W1162" s="23"/>
    </row>
    <row r="1163" spans="5:23" s="3" customFormat="1">
      <c r="E1163" s="23"/>
      <c r="F1163" s="23"/>
      <c r="G1163" s="23"/>
      <c r="H1163" s="23"/>
      <c r="I1163" s="23"/>
      <c r="J1163" s="23"/>
      <c r="K1163" s="23"/>
      <c r="L1163" s="23"/>
      <c r="M1163" s="23"/>
      <c r="N1163" s="23"/>
      <c r="O1163" s="23"/>
      <c r="P1163" s="23"/>
      <c r="Q1163" s="23"/>
      <c r="R1163" s="23"/>
      <c r="S1163" s="23"/>
      <c r="T1163" s="23"/>
      <c r="U1163" s="23"/>
      <c r="V1163" s="23"/>
      <c r="W1163" s="23"/>
    </row>
    <row r="1164" spans="5:23" s="3" customFormat="1">
      <c r="E1164" s="23"/>
      <c r="F1164" s="23"/>
      <c r="G1164" s="23"/>
      <c r="H1164" s="23"/>
      <c r="I1164" s="23"/>
      <c r="J1164" s="23"/>
      <c r="K1164" s="23"/>
      <c r="L1164" s="23"/>
      <c r="M1164" s="23"/>
      <c r="N1164" s="23"/>
      <c r="O1164" s="23"/>
      <c r="P1164" s="23"/>
      <c r="Q1164" s="23"/>
      <c r="R1164" s="23"/>
      <c r="S1164" s="23"/>
      <c r="T1164" s="23"/>
      <c r="U1164" s="23"/>
      <c r="V1164" s="23"/>
      <c r="W1164" s="23"/>
    </row>
    <row r="1165" spans="5:23" s="3" customFormat="1">
      <c r="E1165" s="23"/>
      <c r="F1165" s="23"/>
      <c r="G1165" s="23"/>
      <c r="H1165" s="23"/>
      <c r="I1165" s="23"/>
      <c r="J1165" s="23"/>
      <c r="K1165" s="23"/>
      <c r="L1165" s="23"/>
      <c r="M1165" s="23"/>
      <c r="N1165" s="23"/>
      <c r="O1165" s="23"/>
      <c r="P1165" s="23"/>
      <c r="Q1165" s="23"/>
      <c r="R1165" s="23"/>
      <c r="S1165" s="23"/>
      <c r="T1165" s="23"/>
      <c r="U1165" s="23"/>
      <c r="V1165" s="23"/>
      <c r="W1165" s="23"/>
    </row>
    <row r="1166" spans="5:23" s="3" customFormat="1">
      <c r="E1166" s="23"/>
      <c r="F1166" s="23"/>
      <c r="G1166" s="23"/>
      <c r="H1166" s="23"/>
      <c r="I1166" s="23"/>
      <c r="J1166" s="23"/>
      <c r="K1166" s="23"/>
      <c r="L1166" s="23"/>
      <c r="M1166" s="23"/>
      <c r="N1166" s="23"/>
      <c r="O1166" s="23"/>
      <c r="P1166" s="23"/>
      <c r="Q1166" s="23"/>
      <c r="R1166" s="23"/>
      <c r="S1166" s="23"/>
      <c r="T1166" s="23"/>
      <c r="U1166" s="23"/>
      <c r="V1166" s="23"/>
      <c r="W1166" s="23"/>
    </row>
    <row r="1167" spans="5:23" s="3" customFormat="1">
      <c r="E1167" s="23"/>
      <c r="F1167" s="23"/>
      <c r="G1167" s="23"/>
      <c r="H1167" s="23"/>
      <c r="I1167" s="23"/>
      <c r="J1167" s="23"/>
      <c r="K1167" s="23"/>
      <c r="L1167" s="23"/>
      <c r="M1167" s="23"/>
      <c r="N1167" s="23"/>
      <c r="O1167" s="23"/>
      <c r="P1167" s="23"/>
      <c r="Q1167" s="23"/>
      <c r="R1167" s="23"/>
      <c r="S1167" s="23"/>
      <c r="T1167" s="23"/>
      <c r="U1167" s="23"/>
      <c r="V1167" s="23"/>
      <c r="W1167" s="23"/>
    </row>
    <row r="1168" spans="5:23" s="3" customFormat="1">
      <c r="E1168" s="23"/>
      <c r="F1168" s="23"/>
      <c r="G1168" s="23"/>
      <c r="H1168" s="23"/>
      <c r="I1168" s="23"/>
      <c r="J1168" s="23"/>
      <c r="K1168" s="23"/>
      <c r="L1168" s="23"/>
      <c r="M1168" s="23"/>
      <c r="N1168" s="23"/>
      <c r="O1168" s="23"/>
      <c r="P1168" s="23"/>
      <c r="Q1168" s="23"/>
      <c r="R1168" s="23"/>
      <c r="S1168" s="23"/>
      <c r="T1168" s="23"/>
      <c r="U1168" s="23"/>
      <c r="V1168" s="23"/>
      <c r="W1168" s="23"/>
    </row>
    <row r="1169" spans="5:23" s="3" customFormat="1">
      <c r="E1169" s="23"/>
      <c r="F1169" s="23"/>
      <c r="G1169" s="23"/>
      <c r="H1169" s="23"/>
      <c r="I1169" s="23"/>
      <c r="J1169" s="23"/>
      <c r="K1169" s="23"/>
      <c r="L1169" s="23"/>
      <c r="M1169" s="23"/>
      <c r="N1169" s="23"/>
      <c r="O1169" s="23"/>
      <c r="P1169" s="23"/>
      <c r="Q1169" s="23"/>
      <c r="R1169" s="23"/>
      <c r="S1169" s="23"/>
      <c r="T1169" s="23"/>
      <c r="U1169" s="23"/>
      <c r="V1169" s="23"/>
      <c r="W1169" s="23"/>
    </row>
    <row r="1170" spans="5:23" s="3" customFormat="1">
      <c r="E1170" s="23"/>
      <c r="F1170" s="23"/>
      <c r="G1170" s="23"/>
      <c r="H1170" s="23"/>
      <c r="I1170" s="23"/>
      <c r="J1170" s="23"/>
      <c r="K1170" s="23"/>
      <c r="L1170" s="23"/>
      <c r="M1170" s="23"/>
      <c r="N1170" s="23"/>
      <c r="O1170" s="23"/>
      <c r="P1170" s="23"/>
      <c r="Q1170" s="23"/>
      <c r="R1170" s="23"/>
      <c r="S1170" s="23"/>
      <c r="T1170" s="23"/>
      <c r="U1170" s="23"/>
      <c r="V1170" s="23"/>
      <c r="W1170" s="23"/>
    </row>
    <row r="1171" spans="5:23" s="3" customFormat="1">
      <c r="E1171" s="23"/>
      <c r="F1171" s="23"/>
      <c r="G1171" s="23"/>
      <c r="H1171" s="23"/>
      <c r="I1171" s="23"/>
      <c r="J1171" s="23"/>
      <c r="K1171" s="23"/>
      <c r="L1171" s="23"/>
      <c r="M1171" s="23"/>
      <c r="N1171" s="23"/>
      <c r="O1171" s="23"/>
      <c r="P1171" s="23"/>
      <c r="Q1171" s="23"/>
      <c r="R1171" s="23"/>
      <c r="S1171" s="23"/>
      <c r="T1171" s="23"/>
      <c r="U1171" s="23"/>
      <c r="V1171" s="23"/>
      <c r="W1171" s="23"/>
    </row>
    <row r="1172" spans="5:23" s="3" customFormat="1">
      <c r="E1172" s="23"/>
      <c r="F1172" s="23"/>
      <c r="G1172" s="23"/>
      <c r="H1172" s="23"/>
      <c r="I1172" s="23"/>
      <c r="J1172" s="23"/>
      <c r="K1172" s="23"/>
      <c r="L1172" s="23"/>
      <c r="M1172" s="23"/>
      <c r="N1172" s="23"/>
      <c r="O1172" s="23"/>
      <c r="P1172" s="23"/>
      <c r="Q1172" s="23"/>
      <c r="R1172" s="23"/>
      <c r="S1172" s="23"/>
      <c r="T1172" s="23"/>
      <c r="U1172" s="23"/>
      <c r="V1172" s="23"/>
      <c r="W1172" s="23"/>
    </row>
    <row r="1173" spans="5:23" s="3" customFormat="1">
      <c r="E1173" s="23"/>
      <c r="F1173" s="23"/>
      <c r="G1173" s="23"/>
      <c r="H1173" s="23"/>
      <c r="I1173" s="23"/>
      <c r="J1173" s="23"/>
      <c r="K1173" s="23"/>
      <c r="L1173" s="23"/>
      <c r="M1173" s="23"/>
      <c r="N1173" s="23"/>
      <c r="O1173" s="23"/>
      <c r="P1173" s="23"/>
      <c r="Q1173" s="23"/>
      <c r="R1173" s="23"/>
      <c r="S1173" s="23"/>
      <c r="T1173" s="23"/>
      <c r="U1173" s="23"/>
      <c r="V1173" s="23"/>
      <c r="W1173" s="23"/>
    </row>
    <row r="1174" spans="5:23" s="3" customFormat="1">
      <c r="E1174" s="23"/>
      <c r="F1174" s="23"/>
      <c r="G1174" s="23"/>
      <c r="H1174" s="23"/>
      <c r="I1174" s="23"/>
      <c r="J1174" s="23"/>
      <c r="K1174" s="23"/>
      <c r="L1174" s="23"/>
      <c r="M1174" s="23"/>
      <c r="N1174" s="23"/>
      <c r="O1174" s="23"/>
      <c r="P1174" s="23"/>
      <c r="Q1174" s="23"/>
      <c r="R1174" s="23"/>
      <c r="S1174" s="23"/>
      <c r="T1174" s="23"/>
      <c r="U1174" s="23"/>
      <c r="V1174" s="23"/>
      <c r="W1174" s="23"/>
    </row>
    <row r="1175" spans="5:23" s="3" customFormat="1">
      <c r="E1175" s="23"/>
      <c r="F1175" s="23"/>
      <c r="G1175" s="23"/>
      <c r="H1175" s="23"/>
      <c r="I1175" s="23"/>
      <c r="J1175" s="23"/>
      <c r="K1175" s="23"/>
      <c r="L1175" s="23"/>
      <c r="M1175" s="23"/>
      <c r="N1175" s="23"/>
      <c r="O1175" s="23"/>
      <c r="P1175" s="23"/>
      <c r="Q1175" s="23"/>
      <c r="R1175" s="23"/>
      <c r="S1175" s="23"/>
      <c r="T1175" s="23"/>
      <c r="U1175" s="23"/>
      <c r="V1175" s="23"/>
      <c r="W1175" s="23"/>
    </row>
    <row r="1176" spans="5:23" s="3" customFormat="1">
      <c r="E1176" s="23"/>
      <c r="F1176" s="23"/>
      <c r="G1176" s="23"/>
      <c r="H1176" s="23"/>
      <c r="I1176" s="23"/>
      <c r="J1176" s="23"/>
      <c r="K1176" s="23"/>
      <c r="L1176" s="23"/>
      <c r="M1176" s="23"/>
      <c r="N1176" s="23"/>
      <c r="O1176" s="23"/>
      <c r="P1176" s="23"/>
      <c r="Q1176" s="23"/>
      <c r="R1176" s="23"/>
      <c r="S1176" s="23"/>
      <c r="T1176" s="23"/>
      <c r="U1176" s="23"/>
      <c r="V1176" s="23"/>
      <c r="W1176" s="23"/>
    </row>
    <row r="1177" spans="5:23" s="3" customFormat="1">
      <c r="E1177" s="23"/>
      <c r="F1177" s="23"/>
      <c r="G1177" s="23"/>
      <c r="H1177" s="23"/>
      <c r="I1177" s="23"/>
      <c r="J1177" s="23"/>
      <c r="K1177" s="23"/>
      <c r="L1177" s="23"/>
      <c r="M1177" s="23"/>
      <c r="N1177" s="23"/>
      <c r="O1177" s="23"/>
      <c r="P1177" s="23"/>
      <c r="Q1177" s="23"/>
      <c r="R1177" s="23"/>
      <c r="S1177" s="23"/>
      <c r="T1177" s="23"/>
      <c r="U1177" s="23"/>
      <c r="V1177" s="23"/>
      <c r="W1177" s="23"/>
    </row>
    <row r="1178" spans="5:23" s="3" customFormat="1">
      <c r="E1178" s="23"/>
      <c r="F1178" s="23"/>
      <c r="G1178" s="23"/>
      <c r="H1178" s="23"/>
      <c r="I1178" s="23"/>
      <c r="J1178" s="23"/>
      <c r="K1178" s="23"/>
      <c r="L1178" s="23"/>
      <c r="M1178" s="23"/>
      <c r="N1178" s="23"/>
      <c r="O1178" s="23"/>
      <c r="P1178" s="23"/>
      <c r="Q1178" s="23"/>
      <c r="R1178" s="23"/>
      <c r="S1178" s="23"/>
      <c r="T1178" s="23"/>
      <c r="U1178" s="23"/>
      <c r="V1178" s="23"/>
      <c r="W1178" s="23"/>
    </row>
    <row r="1179" spans="5:23" s="3" customFormat="1">
      <c r="E1179" s="23"/>
      <c r="F1179" s="23"/>
      <c r="G1179" s="23"/>
      <c r="H1179" s="23"/>
      <c r="I1179" s="23"/>
      <c r="J1179" s="23"/>
      <c r="K1179" s="23"/>
      <c r="L1179" s="23"/>
      <c r="M1179" s="23"/>
      <c r="N1179" s="23"/>
      <c r="O1179" s="23"/>
      <c r="P1179" s="23"/>
      <c r="Q1179" s="23"/>
      <c r="R1179" s="23"/>
      <c r="S1179" s="23"/>
      <c r="T1179" s="23"/>
      <c r="U1179" s="23"/>
      <c r="V1179" s="23"/>
      <c r="W1179" s="23"/>
    </row>
    <row r="1180" spans="5:23" s="3" customFormat="1">
      <c r="E1180" s="23"/>
      <c r="F1180" s="23"/>
      <c r="G1180" s="23"/>
      <c r="H1180" s="23"/>
      <c r="I1180" s="23"/>
      <c r="J1180" s="23"/>
      <c r="K1180" s="23"/>
      <c r="L1180" s="23"/>
      <c r="M1180" s="23"/>
      <c r="N1180" s="23"/>
      <c r="O1180" s="23"/>
      <c r="P1180" s="23"/>
      <c r="Q1180" s="23"/>
      <c r="R1180" s="23"/>
      <c r="S1180" s="23"/>
      <c r="T1180" s="23"/>
      <c r="U1180" s="23"/>
      <c r="V1180" s="23"/>
      <c r="W1180" s="23"/>
    </row>
    <row r="1181" spans="5:23" s="3" customFormat="1">
      <c r="E1181" s="23"/>
      <c r="F1181" s="23"/>
      <c r="G1181" s="23"/>
      <c r="H1181" s="23"/>
      <c r="I1181" s="23"/>
      <c r="J1181" s="23"/>
      <c r="K1181" s="23"/>
      <c r="L1181" s="23"/>
      <c r="M1181" s="23"/>
      <c r="N1181" s="23"/>
      <c r="O1181" s="23"/>
      <c r="P1181" s="23"/>
      <c r="Q1181" s="23"/>
      <c r="R1181" s="23"/>
      <c r="S1181" s="23"/>
      <c r="T1181" s="23"/>
      <c r="U1181" s="23"/>
      <c r="V1181" s="23"/>
      <c r="W1181" s="23"/>
    </row>
    <row r="1182" spans="5:23" s="3" customFormat="1">
      <c r="E1182" s="23"/>
      <c r="F1182" s="23"/>
      <c r="G1182" s="23"/>
      <c r="H1182" s="23"/>
      <c r="I1182" s="23"/>
      <c r="J1182" s="23"/>
      <c r="K1182" s="23"/>
      <c r="L1182" s="23"/>
      <c r="M1182" s="23"/>
      <c r="N1182" s="23"/>
      <c r="O1182" s="23"/>
      <c r="P1182" s="23"/>
      <c r="Q1182" s="23"/>
      <c r="R1182" s="23"/>
      <c r="S1182" s="23"/>
      <c r="T1182" s="23"/>
      <c r="U1182" s="23"/>
      <c r="V1182" s="23"/>
      <c r="W1182" s="23"/>
    </row>
    <row r="1183" spans="5:23" s="3" customFormat="1">
      <c r="E1183" s="23"/>
      <c r="F1183" s="23"/>
      <c r="G1183" s="23"/>
      <c r="H1183" s="23"/>
      <c r="I1183" s="23"/>
      <c r="J1183" s="23"/>
      <c r="K1183" s="23"/>
      <c r="L1183" s="23"/>
      <c r="M1183" s="23"/>
      <c r="N1183" s="23"/>
      <c r="O1183" s="23"/>
      <c r="P1183" s="23"/>
      <c r="Q1183" s="23"/>
      <c r="R1183" s="23"/>
      <c r="S1183" s="23"/>
      <c r="T1183" s="23"/>
      <c r="U1183" s="23"/>
      <c r="V1183" s="23"/>
      <c r="W1183" s="23"/>
    </row>
    <row r="1184" spans="5:23" s="3" customFormat="1">
      <c r="E1184" s="23"/>
      <c r="F1184" s="23"/>
      <c r="G1184" s="23"/>
      <c r="H1184" s="23"/>
      <c r="I1184" s="23"/>
      <c r="J1184" s="23"/>
      <c r="K1184" s="23"/>
      <c r="L1184" s="23"/>
      <c r="M1184" s="23"/>
      <c r="N1184" s="23"/>
      <c r="O1184" s="23"/>
      <c r="P1184" s="23"/>
      <c r="Q1184" s="23"/>
      <c r="R1184" s="23"/>
      <c r="S1184" s="23"/>
      <c r="T1184" s="23"/>
      <c r="U1184" s="23"/>
      <c r="V1184" s="23"/>
      <c r="W1184" s="23"/>
    </row>
    <row r="1185" spans="5:23" s="3" customFormat="1">
      <c r="E1185" s="23"/>
      <c r="F1185" s="23"/>
      <c r="G1185" s="23"/>
      <c r="H1185" s="23"/>
      <c r="I1185" s="23"/>
      <c r="J1185" s="23"/>
      <c r="K1185" s="23"/>
      <c r="L1185" s="23"/>
      <c r="M1185" s="23"/>
      <c r="N1185" s="23"/>
      <c r="O1185" s="23"/>
      <c r="P1185" s="23"/>
      <c r="Q1185" s="23"/>
      <c r="R1185" s="23"/>
      <c r="S1185" s="23"/>
      <c r="T1185" s="23"/>
      <c r="U1185" s="23"/>
      <c r="V1185" s="23"/>
      <c r="W1185" s="23"/>
    </row>
    <row r="1186" spans="5:23" s="3" customFormat="1">
      <c r="E1186" s="23"/>
      <c r="F1186" s="23"/>
      <c r="G1186" s="23"/>
      <c r="H1186" s="23"/>
      <c r="I1186" s="23"/>
      <c r="J1186" s="23"/>
      <c r="K1186" s="23"/>
      <c r="L1186" s="23"/>
      <c r="M1186" s="23"/>
      <c r="N1186" s="23"/>
      <c r="O1186" s="23"/>
      <c r="P1186" s="23"/>
      <c r="Q1186" s="23"/>
      <c r="R1186" s="23"/>
      <c r="S1186" s="23"/>
      <c r="T1186" s="23"/>
      <c r="U1186" s="23"/>
      <c r="V1186" s="23"/>
      <c r="W1186" s="23"/>
    </row>
    <row r="1187" spans="5:23" s="3" customFormat="1">
      <c r="E1187" s="23"/>
      <c r="F1187" s="23"/>
      <c r="G1187" s="23"/>
      <c r="H1187" s="23"/>
      <c r="I1187" s="23"/>
      <c r="J1187" s="23"/>
      <c r="K1187" s="23"/>
      <c r="L1187" s="23"/>
      <c r="M1187" s="23"/>
      <c r="N1187" s="23"/>
      <c r="O1187" s="23"/>
      <c r="P1187" s="23"/>
      <c r="Q1187" s="23"/>
      <c r="R1187" s="23"/>
      <c r="S1187" s="23"/>
      <c r="T1187" s="23"/>
      <c r="U1187" s="23"/>
      <c r="V1187" s="23"/>
      <c r="W1187" s="23"/>
    </row>
    <row r="1188" spans="5:23" s="3" customFormat="1">
      <c r="E1188" s="23"/>
      <c r="F1188" s="23"/>
      <c r="G1188" s="23"/>
      <c r="H1188" s="23"/>
      <c r="I1188" s="23"/>
      <c r="J1188" s="23"/>
      <c r="K1188" s="23"/>
      <c r="L1188" s="23"/>
      <c r="M1188" s="23"/>
      <c r="N1188" s="23"/>
      <c r="O1188" s="23"/>
      <c r="P1188" s="23"/>
      <c r="Q1188" s="23"/>
      <c r="R1188" s="23"/>
      <c r="S1188" s="23"/>
      <c r="T1188" s="23"/>
      <c r="U1188" s="23"/>
      <c r="V1188" s="23"/>
      <c r="W1188" s="23"/>
    </row>
    <row r="1189" spans="5:23" s="3" customFormat="1">
      <c r="E1189" s="23"/>
      <c r="F1189" s="23"/>
      <c r="G1189" s="23"/>
      <c r="H1189" s="23"/>
      <c r="I1189" s="23"/>
      <c r="J1189" s="23"/>
      <c r="K1189" s="23"/>
      <c r="L1189" s="23"/>
      <c r="M1189" s="23"/>
      <c r="N1189" s="23"/>
      <c r="O1189" s="23"/>
      <c r="P1189" s="23"/>
      <c r="Q1189" s="23"/>
      <c r="R1189" s="23"/>
      <c r="S1189" s="23"/>
      <c r="T1189" s="23"/>
      <c r="U1189" s="23"/>
      <c r="V1189" s="23"/>
      <c r="W1189" s="23"/>
    </row>
    <row r="1190" spans="5:23" s="3" customFormat="1">
      <c r="E1190" s="23"/>
      <c r="F1190" s="23"/>
      <c r="G1190" s="23"/>
      <c r="H1190" s="23"/>
      <c r="I1190" s="23"/>
      <c r="J1190" s="23"/>
      <c r="K1190" s="23"/>
      <c r="L1190" s="23"/>
      <c r="M1190" s="23"/>
      <c r="N1190" s="23"/>
      <c r="O1190" s="23"/>
      <c r="P1190" s="23"/>
      <c r="Q1190" s="23"/>
      <c r="R1190" s="23"/>
      <c r="S1190" s="23"/>
      <c r="T1190" s="23"/>
      <c r="U1190" s="23"/>
      <c r="V1190" s="23"/>
      <c r="W1190" s="23"/>
    </row>
    <row r="1191" spans="5:23" s="3" customFormat="1">
      <c r="E1191" s="23"/>
      <c r="F1191" s="23"/>
      <c r="G1191" s="23"/>
      <c r="H1191" s="23"/>
      <c r="I1191" s="23"/>
      <c r="J1191" s="23"/>
      <c r="K1191" s="23"/>
      <c r="L1191" s="23"/>
      <c r="M1191" s="23"/>
      <c r="N1191" s="23"/>
      <c r="O1191" s="23"/>
      <c r="P1191" s="23"/>
      <c r="Q1191" s="23"/>
      <c r="R1191" s="23"/>
      <c r="S1191" s="23"/>
      <c r="T1191" s="23"/>
      <c r="U1191" s="23"/>
      <c r="V1191" s="23"/>
      <c r="W1191" s="23"/>
    </row>
    <row r="1192" spans="5:23" s="3" customFormat="1">
      <c r="E1192" s="23"/>
      <c r="F1192" s="23"/>
      <c r="G1192" s="23"/>
      <c r="H1192" s="23"/>
      <c r="I1192" s="23"/>
      <c r="J1192" s="23"/>
      <c r="K1192" s="23"/>
      <c r="L1192" s="23"/>
      <c r="M1192" s="23"/>
      <c r="N1192" s="23"/>
      <c r="O1192" s="23"/>
      <c r="P1192" s="23"/>
      <c r="Q1192" s="23"/>
      <c r="R1192" s="23"/>
      <c r="S1192" s="23"/>
      <c r="T1192" s="23"/>
      <c r="U1192" s="23"/>
      <c r="V1192" s="23"/>
      <c r="W1192" s="23"/>
    </row>
    <row r="1193" spans="5:23" s="3" customFormat="1">
      <c r="E1193" s="23"/>
      <c r="F1193" s="23"/>
      <c r="G1193" s="23"/>
      <c r="H1193" s="23"/>
      <c r="I1193" s="23"/>
      <c r="J1193" s="23"/>
      <c r="K1193" s="23"/>
      <c r="L1193" s="23"/>
      <c r="M1193" s="23"/>
      <c r="N1193" s="23"/>
      <c r="O1193" s="23"/>
      <c r="P1193" s="23"/>
      <c r="Q1193" s="23"/>
      <c r="R1193" s="23"/>
      <c r="S1193" s="23"/>
      <c r="T1193" s="23"/>
      <c r="U1193" s="23"/>
      <c r="V1193" s="23"/>
      <c r="W1193" s="23"/>
    </row>
    <row r="1194" spans="5:23" s="3" customFormat="1">
      <c r="E1194" s="23"/>
      <c r="F1194" s="23"/>
      <c r="G1194" s="23"/>
      <c r="H1194" s="23"/>
      <c r="I1194" s="23"/>
      <c r="J1194" s="23"/>
      <c r="K1194" s="23"/>
      <c r="L1194" s="23"/>
      <c r="M1194" s="23"/>
      <c r="N1194" s="23"/>
      <c r="O1194" s="23"/>
      <c r="P1194" s="23"/>
      <c r="Q1194" s="23"/>
      <c r="R1194" s="23"/>
      <c r="S1194" s="23"/>
      <c r="T1194" s="23"/>
      <c r="U1194" s="23"/>
      <c r="V1194" s="23"/>
      <c r="W1194" s="23"/>
    </row>
    <row r="1195" spans="5:23" s="3" customFormat="1">
      <c r="E1195" s="23"/>
      <c r="F1195" s="23"/>
      <c r="G1195" s="23"/>
      <c r="H1195" s="23"/>
      <c r="I1195" s="23"/>
      <c r="J1195" s="23"/>
      <c r="K1195" s="23"/>
      <c r="L1195" s="23"/>
      <c r="M1195" s="23"/>
      <c r="N1195" s="23"/>
      <c r="O1195" s="23"/>
      <c r="P1195" s="23"/>
      <c r="Q1195" s="23"/>
      <c r="R1195" s="23"/>
      <c r="S1195" s="23"/>
      <c r="T1195" s="23"/>
      <c r="U1195" s="23"/>
      <c r="V1195" s="23"/>
      <c r="W1195" s="23"/>
    </row>
    <row r="1196" spans="5:23" s="3" customFormat="1">
      <c r="E1196" s="23"/>
      <c r="F1196" s="23"/>
      <c r="G1196" s="23"/>
      <c r="H1196" s="23"/>
      <c r="I1196" s="23"/>
      <c r="J1196" s="23"/>
      <c r="K1196" s="23"/>
      <c r="L1196" s="23"/>
      <c r="M1196" s="23"/>
      <c r="N1196" s="23"/>
      <c r="O1196" s="23"/>
      <c r="P1196" s="23"/>
      <c r="Q1196" s="23"/>
      <c r="R1196" s="23"/>
      <c r="S1196" s="23"/>
      <c r="T1196" s="23"/>
      <c r="U1196" s="23"/>
      <c r="V1196" s="23"/>
      <c r="W1196" s="23"/>
    </row>
    <row r="1197" spans="5:23" s="3" customFormat="1">
      <c r="E1197" s="23"/>
      <c r="F1197" s="23"/>
      <c r="G1197" s="23"/>
      <c r="H1197" s="23"/>
      <c r="I1197" s="23"/>
      <c r="J1197" s="23"/>
      <c r="K1197" s="23"/>
      <c r="L1197" s="23"/>
      <c r="M1197" s="23"/>
      <c r="N1197" s="23"/>
      <c r="O1197" s="23"/>
      <c r="P1197" s="23"/>
      <c r="Q1197" s="23"/>
      <c r="R1197" s="23"/>
      <c r="S1197" s="23"/>
      <c r="T1197" s="23"/>
      <c r="U1197" s="23"/>
      <c r="V1197" s="23"/>
      <c r="W1197" s="23"/>
    </row>
    <row r="1198" spans="5:23" s="3" customFormat="1">
      <c r="E1198" s="23"/>
      <c r="F1198" s="23"/>
      <c r="G1198" s="23"/>
      <c r="H1198" s="23"/>
      <c r="I1198" s="23"/>
      <c r="J1198" s="23"/>
      <c r="K1198" s="23"/>
      <c r="L1198" s="23"/>
      <c r="M1198" s="23"/>
      <c r="N1198" s="23"/>
      <c r="O1198" s="23"/>
      <c r="P1198" s="23"/>
      <c r="Q1198" s="23"/>
      <c r="R1198" s="23"/>
      <c r="S1198" s="23"/>
      <c r="T1198" s="23"/>
      <c r="U1198" s="23"/>
      <c r="V1198" s="23"/>
      <c r="W1198" s="23"/>
    </row>
    <row r="1199" spans="5:23" s="3" customFormat="1">
      <c r="E1199" s="23"/>
      <c r="F1199" s="23"/>
      <c r="G1199" s="23"/>
      <c r="H1199" s="23"/>
      <c r="I1199" s="23"/>
      <c r="J1199" s="23"/>
      <c r="K1199" s="23"/>
      <c r="L1199" s="23"/>
      <c r="M1199" s="23"/>
      <c r="N1199" s="23"/>
      <c r="O1199" s="23"/>
      <c r="P1199" s="23"/>
      <c r="Q1199" s="23"/>
      <c r="R1199" s="23"/>
      <c r="S1199" s="23"/>
      <c r="T1199" s="23"/>
      <c r="U1199" s="23"/>
      <c r="V1199" s="23"/>
      <c r="W1199" s="23"/>
    </row>
    <row r="1200" spans="5:23" s="3" customFormat="1">
      <c r="E1200" s="23"/>
      <c r="F1200" s="23"/>
      <c r="G1200" s="23"/>
      <c r="H1200" s="23"/>
      <c r="I1200" s="23"/>
      <c r="J1200" s="23"/>
      <c r="K1200" s="23"/>
      <c r="L1200" s="23"/>
      <c r="M1200" s="23"/>
      <c r="N1200" s="23"/>
      <c r="O1200" s="23"/>
      <c r="P1200" s="23"/>
      <c r="Q1200" s="23"/>
      <c r="R1200" s="23"/>
      <c r="S1200" s="23"/>
      <c r="T1200" s="23"/>
      <c r="U1200" s="23"/>
      <c r="V1200" s="23"/>
      <c r="W1200" s="23"/>
    </row>
    <row r="1201" spans="5:23" s="3" customFormat="1">
      <c r="E1201" s="23"/>
      <c r="F1201" s="23"/>
      <c r="G1201" s="23"/>
      <c r="H1201" s="23"/>
      <c r="I1201" s="23"/>
      <c r="J1201" s="23"/>
      <c r="K1201" s="23"/>
      <c r="L1201" s="23"/>
      <c r="M1201" s="23"/>
      <c r="N1201" s="23"/>
      <c r="O1201" s="23"/>
      <c r="P1201" s="23"/>
      <c r="Q1201" s="23"/>
      <c r="R1201" s="23"/>
      <c r="S1201" s="23"/>
      <c r="T1201" s="23"/>
      <c r="U1201" s="23"/>
      <c r="V1201" s="23"/>
      <c r="W1201" s="23"/>
    </row>
    <row r="1202" spans="5:23" s="3" customFormat="1">
      <c r="E1202" s="23"/>
      <c r="F1202" s="23"/>
      <c r="G1202" s="23"/>
      <c r="H1202" s="23"/>
      <c r="I1202" s="23"/>
      <c r="J1202" s="23"/>
      <c r="K1202" s="23"/>
      <c r="L1202" s="23"/>
      <c r="M1202" s="23"/>
      <c r="N1202" s="23"/>
      <c r="O1202" s="23"/>
      <c r="P1202" s="23"/>
      <c r="Q1202" s="23"/>
      <c r="R1202" s="23"/>
      <c r="S1202" s="23"/>
      <c r="T1202" s="23"/>
      <c r="U1202" s="23"/>
      <c r="V1202" s="23"/>
      <c r="W1202" s="23"/>
    </row>
    <row r="1203" spans="5:23" s="3" customFormat="1">
      <c r="E1203" s="23"/>
      <c r="F1203" s="23"/>
      <c r="G1203" s="23"/>
      <c r="H1203" s="23"/>
      <c r="I1203" s="23"/>
      <c r="J1203" s="23"/>
      <c r="K1203" s="23"/>
      <c r="L1203" s="23"/>
      <c r="M1203" s="23"/>
      <c r="N1203" s="23"/>
      <c r="O1203" s="23"/>
      <c r="P1203" s="23"/>
      <c r="Q1203" s="23"/>
      <c r="R1203" s="23"/>
      <c r="S1203" s="23"/>
      <c r="T1203" s="23"/>
      <c r="U1203" s="23"/>
      <c r="V1203" s="23"/>
      <c r="W1203" s="23"/>
    </row>
    <row r="1204" spans="5:23" s="3" customFormat="1">
      <c r="E1204" s="23"/>
      <c r="F1204" s="23"/>
      <c r="G1204" s="23"/>
      <c r="H1204" s="23"/>
      <c r="I1204" s="23"/>
      <c r="J1204" s="23"/>
      <c r="K1204" s="23"/>
      <c r="L1204" s="23"/>
      <c r="M1204" s="23"/>
      <c r="N1204" s="23"/>
      <c r="O1204" s="23"/>
      <c r="P1204" s="23"/>
      <c r="Q1204" s="23"/>
      <c r="R1204" s="23"/>
      <c r="S1204" s="23"/>
      <c r="T1204" s="23"/>
      <c r="U1204" s="23"/>
      <c r="V1204" s="23"/>
      <c r="W1204" s="23"/>
    </row>
    <row r="1205" spans="5:23" s="3" customFormat="1">
      <c r="E1205" s="23"/>
      <c r="F1205" s="23"/>
      <c r="G1205" s="23"/>
      <c r="H1205" s="23"/>
      <c r="I1205" s="23"/>
      <c r="J1205" s="23"/>
      <c r="K1205" s="23"/>
      <c r="L1205" s="23"/>
      <c r="M1205" s="23"/>
      <c r="N1205" s="23"/>
      <c r="O1205" s="23"/>
      <c r="P1205" s="23"/>
      <c r="Q1205" s="23"/>
      <c r="R1205" s="23"/>
      <c r="S1205" s="23"/>
      <c r="T1205" s="23"/>
      <c r="U1205" s="23"/>
      <c r="V1205" s="23"/>
      <c r="W1205" s="23"/>
    </row>
    <row r="1206" spans="5:23" s="3" customFormat="1">
      <c r="E1206" s="23"/>
      <c r="F1206" s="23"/>
      <c r="G1206" s="23"/>
      <c r="H1206" s="23"/>
      <c r="I1206" s="23"/>
      <c r="J1206" s="23"/>
      <c r="K1206" s="23"/>
      <c r="L1206" s="23"/>
      <c r="M1206" s="23"/>
      <c r="N1206" s="23"/>
      <c r="O1206" s="23"/>
      <c r="P1206" s="23"/>
      <c r="Q1206" s="23"/>
      <c r="R1206" s="23"/>
      <c r="S1206" s="23"/>
      <c r="T1206" s="23"/>
      <c r="U1206" s="23"/>
      <c r="V1206" s="23"/>
      <c r="W1206" s="23"/>
    </row>
    <row r="1207" spans="5:23" s="3" customFormat="1">
      <c r="E1207" s="23"/>
      <c r="F1207" s="23"/>
      <c r="G1207" s="23"/>
      <c r="H1207" s="23"/>
      <c r="I1207" s="23"/>
      <c r="J1207" s="23"/>
      <c r="K1207" s="23"/>
      <c r="L1207" s="23"/>
      <c r="M1207" s="23"/>
      <c r="N1207" s="23"/>
      <c r="O1207" s="23"/>
      <c r="P1207" s="23"/>
      <c r="Q1207" s="23"/>
      <c r="R1207" s="23"/>
      <c r="S1207" s="23"/>
      <c r="T1207" s="23"/>
      <c r="U1207" s="23"/>
      <c r="V1207" s="23"/>
      <c r="W1207" s="23"/>
    </row>
    <row r="1208" spans="5:23" s="3" customFormat="1">
      <c r="E1208" s="23"/>
      <c r="F1208" s="23"/>
      <c r="G1208" s="23"/>
      <c r="H1208" s="23"/>
      <c r="I1208" s="23"/>
      <c r="J1208" s="23"/>
      <c r="K1208" s="23"/>
      <c r="L1208" s="23"/>
      <c r="M1208" s="23"/>
      <c r="N1208" s="23"/>
      <c r="O1208" s="23"/>
      <c r="P1208" s="23"/>
      <c r="Q1208" s="23"/>
      <c r="R1208" s="23"/>
      <c r="S1208" s="23"/>
      <c r="T1208" s="23"/>
      <c r="U1208" s="23"/>
      <c r="V1208" s="23"/>
      <c r="W1208" s="23"/>
    </row>
    <row r="1209" spans="5:23" s="3" customFormat="1">
      <c r="E1209" s="23"/>
      <c r="F1209" s="23"/>
      <c r="G1209" s="23"/>
      <c r="H1209" s="23"/>
      <c r="I1209" s="23"/>
      <c r="J1209" s="23"/>
      <c r="K1209" s="23"/>
      <c r="L1209" s="23"/>
      <c r="M1209" s="23"/>
      <c r="N1209" s="23"/>
      <c r="O1209" s="23"/>
      <c r="P1209" s="23"/>
      <c r="Q1209" s="23"/>
      <c r="R1209" s="23"/>
      <c r="S1209" s="23"/>
      <c r="T1209" s="23"/>
      <c r="U1209" s="23"/>
      <c r="V1209" s="23"/>
      <c r="W1209" s="23"/>
    </row>
    <row r="1210" spans="5:23" s="3" customFormat="1">
      <c r="E1210" s="23"/>
      <c r="F1210" s="23"/>
      <c r="G1210" s="23"/>
      <c r="H1210" s="23"/>
      <c r="I1210" s="23"/>
      <c r="J1210" s="23"/>
      <c r="K1210" s="23"/>
      <c r="L1210" s="23"/>
      <c r="M1210" s="23"/>
      <c r="N1210" s="23"/>
      <c r="O1210" s="23"/>
      <c r="P1210" s="23"/>
      <c r="Q1210" s="23"/>
      <c r="R1210" s="23"/>
      <c r="S1210" s="23"/>
      <c r="T1210" s="23"/>
      <c r="U1210" s="23"/>
      <c r="V1210" s="23"/>
      <c r="W1210" s="23"/>
    </row>
    <row r="1211" spans="5:23" s="3" customFormat="1">
      <c r="E1211" s="23"/>
      <c r="F1211" s="23"/>
      <c r="G1211" s="23"/>
      <c r="H1211" s="23"/>
      <c r="I1211" s="23"/>
      <c r="J1211" s="23"/>
      <c r="K1211" s="23"/>
      <c r="L1211" s="23"/>
      <c r="M1211" s="23"/>
      <c r="N1211" s="23"/>
      <c r="O1211" s="23"/>
      <c r="P1211" s="23"/>
      <c r="Q1211" s="23"/>
      <c r="R1211" s="23"/>
      <c r="S1211" s="23"/>
      <c r="T1211" s="23"/>
      <c r="U1211" s="23"/>
      <c r="V1211" s="23"/>
      <c r="W1211" s="23"/>
    </row>
    <row r="1212" spans="5:23" s="3" customFormat="1">
      <c r="E1212" s="23"/>
      <c r="F1212" s="23"/>
      <c r="G1212" s="23"/>
      <c r="H1212" s="23"/>
      <c r="I1212" s="23"/>
      <c r="J1212" s="23"/>
      <c r="K1212" s="23"/>
      <c r="L1212" s="23"/>
      <c r="M1212" s="23"/>
      <c r="N1212" s="23"/>
      <c r="O1212" s="23"/>
      <c r="P1212" s="23"/>
      <c r="Q1212" s="23"/>
      <c r="R1212" s="23"/>
      <c r="S1212" s="23"/>
      <c r="T1212" s="23"/>
      <c r="U1212" s="23"/>
      <c r="V1212" s="23"/>
      <c r="W1212" s="23"/>
    </row>
    <row r="1213" spans="5:23" s="3" customFormat="1">
      <c r="E1213" s="23"/>
      <c r="F1213" s="23"/>
      <c r="G1213" s="23"/>
      <c r="H1213" s="23"/>
      <c r="I1213" s="23"/>
      <c r="J1213" s="23"/>
      <c r="K1213" s="23"/>
      <c r="L1213" s="23"/>
      <c r="M1213" s="23"/>
      <c r="N1213" s="23"/>
      <c r="O1213" s="23"/>
      <c r="P1213" s="23"/>
      <c r="Q1213" s="23"/>
      <c r="R1213" s="23"/>
      <c r="S1213" s="23"/>
      <c r="T1213" s="23"/>
      <c r="U1213" s="23"/>
      <c r="V1213" s="23"/>
      <c r="W1213" s="23"/>
    </row>
    <row r="1214" spans="5:23" s="3" customFormat="1">
      <c r="E1214" s="23"/>
      <c r="F1214" s="23"/>
      <c r="G1214" s="23"/>
      <c r="H1214" s="23"/>
      <c r="I1214" s="23"/>
      <c r="J1214" s="23"/>
      <c r="K1214" s="23"/>
      <c r="L1214" s="23"/>
      <c r="M1214" s="23"/>
      <c r="N1214" s="23"/>
      <c r="O1214" s="23"/>
      <c r="P1214" s="23"/>
      <c r="Q1214" s="23"/>
      <c r="R1214" s="23"/>
      <c r="S1214" s="23"/>
      <c r="T1214" s="23"/>
      <c r="U1214" s="23"/>
      <c r="V1214" s="23"/>
      <c r="W1214" s="23"/>
    </row>
    <row r="1215" spans="5:23" s="3" customFormat="1">
      <c r="E1215" s="23"/>
      <c r="F1215" s="23"/>
      <c r="G1215" s="23"/>
      <c r="H1215" s="23"/>
      <c r="I1215" s="23"/>
      <c r="J1215" s="23"/>
      <c r="K1215" s="23"/>
      <c r="L1215" s="23"/>
      <c r="M1215" s="23"/>
      <c r="N1215" s="23"/>
      <c r="O1215" s="23"/>
      <c r="P1215" s="23"/>
      <c r="Q1215" s="23"/>
      <c r="R1215" s="23"/>
      <c r="S1215" s="23"/>
      <c r="T1215" s="23"/>
      <c r="U1215" s="23"/>
      <c r="V1215" s="23"/>
      <c r="W1215" s="23"/>
    </row>
    <row r="1216" spans="5:23" s="3" customFormat="1">
      <c r="E1216" s="23"/>
      <c r="F1216" s="23"/>
      <c r="G1216" s="23"/>
      <c r="H1216" s="23"/>
      <c r="I1216" s="23"/>
      <c r="J1216" s="23"/>
      <c r="K1216" s="23"/>
      <c r="L1216" s="23"/>
      <c r="M1216" s="23"/>
      <c r="N1216" s="23"/>
      <c r="O1216" s="23"/>
      <c r="P1216" s="23"/>
      <c r="Q1216" s="23"/>
      <c r="R1216" s="23"/>
      <c r="S1216" s="23"/>
      <c r="T1216" s="23"/>
      <c r="U1216" s="23"/>
      <c r="V1216" s="23"/>
      <c r="W1216" s="23"/>
    </row>
    <row r="1217" spans="5:23" s="3" customFormat="1">
      <c r="E1217" s="23"/>
      <c r="F1217" s="23"/>
      <c r="G1217" s="23"/>
      <c r="H1217" s="23"/>
      <c r="I1217" s="23"/>
      <c r="J1217" s="23"/>
      <c r="K1217" s="23"/>
      <c r="L1217" s="23"/>
      <c r="M1217" s="23"/>
      <c r="N1217" s="23"/>
      <c r="O1217" s="23"/>
      <c r="P1217" s="23"/>
      <c r="Q1217" s="23"/>
      <c r="R1217" s="23"/>
      <c r="S1217" s="23"/>
      <c r="T1217" s="23"/>
      <c r="U1217" s="23"/>
      <c r="V1217" s="23"/>
      <c r="W1217" s="23"/>
    </row>
    <row r="1218" spans="5:23" s="3" customFormat="1">
      <c r="E1218" s="23"/>
      <c r="F1218" s="23"/>
      <c r="G1218" s="23"/>
      <c r="H1218" s="23"/>
      <c r="I1218" s="23"/>
      <c r="J1218" s="23"/>
      <c r="K1218" s="23"/>
      <c r="L1218" s="23"/>
      <c r="M1218" s="23"/>
      <c r="N1218" s="23"/>
      <c r="O1218" s="23"/>
      <c r="P1218" s="23"/>
      <c r="Q1218" s="23"/>
      <c r="R1218" s="23"/>
      <c r="S1218" s="23"/>
      <c r="T1218" s="23"/>
      <c r="U1218" s="23"/>
      <c r="V1218" s="23"/>
      <c r="W1218" s="23"/>
    </row>
    <row r="1219" spans="5:23" s="3" customFormat="1">
      <c r="E1219" s="23"/>
      <c r="F1219" s="23"/>
      <c r="G1219" s="23"/>
      <c r="H1219" s="23"/>
      <c r="I1219" s="23"/>
      <c r="J1219" s="23"/>
      <c r="K1219" s="23"/>
      <c r="L1219" s="23"/>
      <c r="M1219" s="23"/>
      <c r="N1219" s="23"/>
      <c r="O1219" s="23"/>
      <c r="P1219" s="23"/>
      <c r="Q1219" s="23"/>
      <c r="R1219" s="23"/>
      <c r="S1219" s="23"/>
      <c r="T1219" s="23"/>
      <c r="U1219" s="23"/>
      <c r="V1219" s="23"/>
      <c r="W1219" s="23"/>
    </row>
    <row r="1220" spans="5:23" s="3" customFormat="1">
      <c r="E1220" s="23"/>
      <c r="F1220" s="23"/>
      <c r="G1220" s="23"/>
      <c r="H1220" s="23"/>
      <c r="I1220" s="23"/>
      <c r="J1220" s="23"/>
      <c r="K1220" s="23"/>
      <c r="L1220" s="23"/>
      <c r="M1220" s="23"/>
      <c r="N1220" s="23"/>
      <c r="O1220" s="23"/>
      <c r="P1220" s="23"/>
      <c r="Q1220" s="23"/>
      <c r="R1220" s="23"/>
      <c r="S1220" s="23"/>
      <c r="T1220" s="23"/>
      <c r="U1220" s="23"/>
      <c r="V1220" s="23"/>
      <c r="W1220" s="23"/>
    </row>
    <row r="1221" spans="5:23" s="3" customFormat="1">
      <c r="E1221" s="23"/>
      <c r="F1221" s="23"/>
      <c r="G1221" s="23"/>
      <c r="H1221" s="23"/>
      <c r="I1221" s="23"/>
      <c r="J1221" s="23"/>
      <c r="K1221" s="23"/>
      <c r="L1221" s="23"/>
      <c r="M1221" s="23"/>
      <c r="N1221" s="23"/>
      <c r="O1221" s="23"/>
      <c r="P1221" s="23"/>
      <c r="Q1221" s="23"/>
      <c r="R1221" s="23"/>
      <c r="S1221" s="23"/>
      <c r="T1221" s="23"/>
      <c r="U1221" s="23"/>
      <c r="V1221" s="23"/>
      <c r="W1221" s="23"/>
    </row>
    <row r="1222" spans="5:23" s="3" customFormat="1">
      <c r="E1222" s="23"/>
      <c r="F1222" s="23"/>
      <c r="G1222" s="23"/>
      <c r="H1222" s="23"/>
      <c r="I1222" s="23"/>
      <c r="J1222" s="23"/>
      <c r="K1222" s="23"/>
      <c r="L1222" s="23"/>
      <c r="M1222" s="23"/>
      <c r="N1222" s="23"/>
      <c r="O1222" s="23"/>
      <c r="P1222" s="23"/>
      <c r="Q1222" s="23"/>
      <c r="R1222" s="23"/>
      <c r="S1222" s="23"/>
      <c r="T1222" s="23"/>
      <c r="U1222" s="23"/>
      <c r="V1222" s="23"/>
      <c r="W1222" s="23"/>
    </row>
    <row r="1223" spans="5:23" s="3" customFormat="1">
      <c r="E1223" s="23"/>
      <c r="F1223" s="23"/>
      <c r="G1223" s="23"/>
      <c r="H1223" s="23"/>
      <c r="I1223" s="23"/>
      <c r="J1223" s="23"/>
      <c r="K1223" s="23"/>
      <c r="L1223" s="23"/>
      <c r="M1223" s="23"/>
      <c r="N1223" s="23"/>
      <c r="O1223" s="23"/>
      <c r="P1223" s="23"/>
      <c r="Q1223" s="23"/>
      <c r="R1223" s="23"/>
      <c r="S1223" s="23"/>
      <c r="T1223" s="23"/>
      <c r="U1223" s="23"/>
      <c r="V1223" s="23"/>
      <c r="W1223" s="23"/>
    </row>
    <row r="1224" spans="5:23" s="3" customFormat="1">
      <c r="E1224" s="23"/>
      <c r="F1224" s="23"/>
      <c r="G1224" s="23"/>
      <c r="H1224" s="23"/>
      <c r="I1224" s="23"/>
      <c r="J1224" s="23"/>
      <c r="K1224" s="23"/>
      <c r="L1224" s="23"/>
      <c r="M1224" s="23"/>
      <c r="N1224" s="23"/>
      <c r="O1224" s="23"/>
      <c r="P1224" s="23"/>
      <c r="Q1224" s="23"/>
      <c r="R1224" s="23"/>
      <c r="S1224" s="23"/>
      <c r="T1224" s="23"/>
      <c r="U1224" s="23"/>
      <c r="V1224" s="23"/>
      <c r="W1224" s="23"/>
    </row>
    <row r="1225" spans="5:23" s="3" customFormat="1">
      <c r="E1225" s="23"/>
      <c r="F1225" s="23"/>
      <c r="G1225" s="23"/>
      <c r="H1225" s="23"/>
      <c r="I1225" s="23"/>
      <c r="J1225" s="23"/>
      <c r="K1225" s="23"/>
      <c r="L1225" s="23"/>
      <c r="M1225" s="23"/>
      <c r="N1225" s="23"/>
      <c r="O1225" s="23"/>
      <c r="P1225" s="23"/>
      <c r="Q1225" s="23"/>
      <c r="R1225" s="23"/>
      <c r="S1225" s="23"/>
      <c r="T1225" s="23"/>
      <c r="U1225" s="23"/>
      <c r="V1225" s="23"/>
      <c r="W1225" s="23"/>
    </row>
    <row r="1226" spans="5:23" s="3" customFormat="1">
      <c r="E1226" s="23"/>
      <c r="F1226" s="23"/>
      <c r="G1226" s="23"/>
      <c r="H1226" s="23"/>
      <c r="I1226" s="23"/>
      <c r="J1226" s="23"/>
      <c r="K1226" s="23"/>
      <c r="L1226" s="23"/>
      <c r="M1226" s="23"/>
      <c r="N1226" s="23"/>
      <c r="O1226" s="23"/>
      <c r="P1226" s="23"/>
      <c r="Q1226" s="23"/>
      <c r="R1226" s="23"/>
      <c r="S1226" s="23"/>
      <c r="T1226" s="23"/>
      <c r="U1226" s="23"/>
      <c r="V1226" s="23"/>
      <c r="W1226" s="23"/>
    </row>
    <row r="1227" spans="5:23" s="3" customFormat="1">
      <c r="E1227" s="23"/>
      <c r="F1227" s="23"/>
      <c r="G1227" s="23"/>
      <c r="H1227" s="23"/>
      <c r="I1227" s="23"/>
      <c r="J1227" s="23"/>
      <c r="K1227" s="23"/>
      <c r="L1227" s="23"/>
      <c r="M1227" s="23"/>
      <c r="N1227" s="23"/>
      <c r="O1227" s="23"/>
      <c r="P1227" s="23"/>
      <c r="Q1227" s="23"/>
      <c r="R1227" s="23"/>
      <c r="S1227" s="23"/>
      <c r="T1227" s="23"/>
      <c r="U1227" s="23"/>
      <c r="V1227" s="23"/>
      <c r="W1227" s="23"/>
    </row>
    <row r="1228" spans="5:23" s="3" customFormat="1">
      <c r="E1228" s="23"/>
      <c r="F1228" s="23"/>
      <c r="G1228" s="23"/>
      <c r="H1228" s="23"/>
      <c r="I1228" s="23"/>
      <c r="J1228" s="23"/>
      <c r="K1228" s="23"/>
      <c r="L1228" s="23"/>
      <c r="M1228" s="23"/>
      <c r="N1228" s="23"/>
      <c r="O1228" s="23"/>
      <c r="P1228" s="23"/>
      <c r="Q1228" s="23"/>
      <c r="R1228" s="23"/>
      <c r="S1228" s="23"/>
      <c r="T1228" s="23"/>
      <c r="U1228" s="23"/>
      <c r="V1228" s="23"/>
      <c r="W1228" s="23"/>
    </row>
    <row r="1229" spans="5:23" s="3" customFormat="1">
      <c r="E1229" s="23"/>
      <c r="F1229" s="23"/>
      <c r="G1229" s="23"/>
      <c r="H1229" s="23"/>
      <c r="I1229" s="23"/>
      <c r="J1229" s="23"/>
      <c r="K1229" s="23"/>
      <c r="L1229" s="23"/>
      <c r="M1229" s="23"/>
      <c r="N1229" s="23"/>
      <c r="O1229" s="23"/>
      <c r="P1229" s="23"/>
      <c r="Q1229" s="23"/>
      <c r="R1229" s="23"/>
      <c r="S1229" s="23"/>
      <c r="T1229" s="23"/>
      <c r="U1229" s="23"/>
      <c r="V1229" s="23"/>
      <c r="W1229" s="23"/>
    </row>
    <row r="1230" spans="5:23" s="3" customFormat="1">
      <c r="E1230" s="23"/>
      <c r="F1230" s="23"/>
      <c r="G1230" s="23"/>
      <c r="H1230" s="23"/>
      <c r="I1230" s="23"/>
      <c r="J1230" s="23"/>
      <c r="K1230" s="23"/>
      <c r="L1230" s="23"/>
      <c r="M1230" s="23"/>
      <c r="N1230" s="23"/>
      <c r="O1230" s="23"/>
      <c r="P1230" s="23"/>
      <c r="Q1230" s="23"/>
      <c r="R1230" s="23"/>
      <c r="S1230" s="23"/>
      <c r="T1230" s="23"/>
      <c r="U1230" s="23"/>
      <c r="V1230" s="23"/>
      <c r="W1230" s="23"/>
    </row>
    <row r="1231" spans="5:23" s="3" customFormat="1">
      <c r="E1231" s="23"/>
      <c r="F1231" s="23"/>
      <c r="G1231" s="23"/>
      <c r="H1231" s="23"/>
      <c r="I1231" s="23"/>
      <c r="J1231" s="23"/>
      <c r="K1231" s="23"/>
      <c r="L1231" s="23"/>
      <c r="M1231" s="23"/>
      <c r="N1231" s="23"/>
      <c r="O1231" s="23"/>
      <c r="P1231" s="23"/>
      <c r="Q1231" s="23"/>
      <c r="R1231" s="23"/>
      <c r="S1231" s="23"/>
      <c r="T1231" s="23"/>
      <c r="U1231" s="23"/>
      <c r="V1231" s="23"/>
      <c r="W1231" s="23"/>
    </row>
    <row r="1232" spans="5:23" s="3" customFormat="1">
      <c r="E1232" s="23"/>
      <c r="F1232" s="23"/>
      <c r="G1232" s="23"/>
      <c r="H1232" s="23"/>
      <c r="I1232" s="23"/>
      <c r="J1232" s="23"/>
      <c r="K1232" s="23"/>
      <c r="L1232" s="23"/>
      <c r="M1232" s="23"/>
      <c r="N1232" s="23"/>
      <c r="O1232" s="23"/>
      <c r="P1232" s="23"/>
      <c r="Q1232" s="23"/>
      <c r="R1232" s="23"/>
      <c r="S1232" s="23"/>
      <c r="T1232" s="23"/>
      <c r="U1232" s="23"/>
      <c r="V1232" s="23"/>
      <c r="W1232" s="23"/>
    </row>
    <row r="1233" spans="5:23" s="3" customFormat="1">
      <c r="E1233" s="23"/>
      <c r="F1233" s="23"/>
      <c r="G1233" s="23"/>
      <c r="H1233" s="23"/>
      <c r="I1233" s="23"/>
      <c r="J1233" s="23"/>
      <c r="K1233" s="23"/>
      <c r="L1233" s="23"/>
      <c r="M1233" s="23"/>
      <c r="N1233" s="23"/>
      <c r="O1233" s="23"/>
      <c r="P1233" s="23"/>
      <c r="Q1233" s="23"/>
      <c r="R1233" s="23"/>
      <c r="S1233" s="23"/>
      <c r="T1233" s="23"/>
      <c r="U1233" s="23"/>
      <c r="V1233" s="23"/>
      <c r="W1233" s="23"/>
    </row>
    <row r="1234" spans="5:23" s="3" customFormat="1">
      <c r="E1234" s="23"/>
      <c r="F1234" s="23"/>
      <c r="G1234" s="23"/>
      <c r="H1234" s="23"/>
      <c r="I1234" s="23"/>
      <c r="J1234" s="23"/>
      <c r="K1234" s="23"/>
      <c r="L1234" s="23"/>
      <c r="M1234" s="23"/>
      <c r="N1234" s="23"/>
      <c r="O1234" s="23"/>
      <c r="P1234" s="23"/>
      <c r="Q1234" s="23"/>
      <c r="R1234" s="23"/>
      <c r="S1234" s="23"/>
      <c r="T1234" s="23"/>
      <c r="U1234" s="23"/>
      <c r="V1234" s="23"/>
      <c r="W1234" s="23"/>
    </row>
    <row r="1235" spans="5:23" s="3" customFormat="1">
      <c r="E1235" s="23"/>
      <c r="F1235" s="23"/>
      <c r="G1235" s="23"/>
      <c r="H1235" s="23"/>
      <c r="I1235" s="23"/>
      <c r="J1235" s="23"/>
      <c r="K1235" s="23"/>
      <c r="L1235" s="23"/>
      <c r="M1235" s="23"/>
      <c r="N1235" s="23"/>
      <c r="O1235" s="23"/>
      <c r="P1235" s="23"/>
      <c r="Q1235" s="23"/>
      <c r="R1235" s="23"/>
      <c r="S1235" s="23"/>
      <c r="T1235" s="23"/>
      <c r="U1235" s="23"/>
      <c r="V1235" s="23"/>
      <c r="W1235" s="23"/>
    </row>
    <row r="1236" spans="5:23" s="3" customFormat="1">
      <c r="E1236" s="23"/>
      <c r="F1236" s="23"/>
      <c r="G1236" s="23"/>
      <c r="H1236" s="23"/>
      <c r="I1236" s="23"/>
      <c r="J1236" s="23"/>
      <c r="K1236" s="23"/>
      <c r="L1236" s="23"/>
      <c r="M1236" s="23"/>
      <c r="N1236" s="23"/>
      <c r="O1236" s="23"/>
      <c r="P1236" s="23"/>
      <c r="Q1236" s="23"/>
      <c r="R1236" s="23"/>
      <c r="S1236" s="23"/>
      <c r="T1236" s="23"/>
      <c r="U1236" s="23"/>
      <c r="V1236" s="23"/>
      <c r="W1236" s="23"/>
    </row>
    <row r="1237" spans="5:23" s="3" customFormat="1">
      <c r="E1237" s="23"/>
      <c r="F1237" s="23"/>
      <c r="G1237" s="23"/>
      <c r="H1237" s="23"/>
      <c r="I1237" s="23"/>
      <c r="J1237" s="23"/>
      <c r="K1237" s="23"/>
      <c r="L1237" s="23"/>
      <c r="M1237" s="23"/>
      <c r="N1237" s="23"/>
      <c r="O1237" s="23"/>
      <c r="P1237" s="23"/>
      <c r="Q1237" s="23"/>
      <c r="R1237" s="23"/>
      <c r="S1237" s="23"/>
      <c r="T1237" s="23"/>
      <c r="U1237" s="23"/>
      <c r="V1237" s="23"/>
      <c r="W1237" s="23"/>
    </row>
    <row r="1238" spans="5:23" s="3" customFormat="1">
      <c r="E1238" s="23"/>
      <c r="F1238" s="23"/>
      <c r="G1238" s="23"/>
      <c r="H1238" s="23"/>
      <c r="I1238" s="23"/>
      <c r="J1238" s="23"/>
      <c r="K1238" s="23"/>
      <c r="L1238" s="23"/>
      <c r="M1238" s="23"/>
      <c r="N1238" s="23"/>
      <c r="O1238" s="23"/>
      <c r="P1238" s="23"/>
      <c r="Q1238" s="23"/>
      <c r="R1238" s="23"/>
      <c r="S1238" s="23"/>
      <c r="T1238" s="23"/>
      <c r="U1238" s="23"/>
      <c r="V1238" s="23"/>
      <c r="W1238" s="23"/>
    </row>
    <row r="1239" spans="5:23" s="3" customFormat="1">
      <c r="E1239" s="23"/>
      <c r="F1239" s="23"/>
      <c r="G1239" s="23"/>
      <c r="H1239" s="23"/>
      <c r="I1239" s="23"/>
      <c r="J1239" s="23"/>
      <c r="K1239" s="23"/>
      <c r="L1239" s="23"/>
      <c r="M1239" s="23"/>
      <c r="N1239" s="23"/>
      <c r="O1239" s="23"/>
      <c r="P1239" s="23"/>
      <c r="Q1239" s="23"/>
      <c r="R1239" s="23"/>
      <c r="S1239" s="23"/>
      <c r="T1239" s="23"/>
      <c r="U1239" s="23"/>
      <c r="V1239" s="23"/>
      <c r="W1239" s="23"/>
    </row>
    <row r="1240" spans="5:23" s="3" customFormat="1">
      <c r="E1240" s="23"/>
      <c r="F1240" s="23"/>
      <c r="G1240" s="23"/>
      <c r="H1240" s="23"/>
      <c r="I1240" s="23"/>
      <c r="J1240" s="23"/>
      <c r="K1240" s="23"/>
      <c r="L1240" s="23"/>
      <c r="M1240" s="23"/>
      <c r="N1240" s="23"/>
      <c r="O1240" s="23"/>
      <c r="P1240" s="23"/>
      <c r="Q1240" s="23"/>
      <c r="R1240" s="23"/>
      <c r="S1240" s="23"/>
      <c r="T1240" s="23"/>
      <c r="U1240" s="23"/>
      <c r="V1240" s="23"/>
      <c r="W1240" s="23"/>
    </row>
    <row r="1241" spans="5:23" s="3" customFormat="1">
      <c r="E1241" s="23"/>
      <c r="F1241" s="23"/>
      <c r="G1241" s="23"/>
      <c r="H1241" s="23"/>
      <c r="I1241" s="23"/>
      <c r="J1241" s="23"/>
      <c r="K1241" s="23"/>
      <c r="L1241" s="23"/>
      <c r="M1241" s="23"/>
      <c r="N1241" s="23"/>
      <c r="O1241" s="23"/>
      <c r="P1241" s="23"/>
      <c r="Q1241" s="23"/>
      <c r="R1241" s="23"/>
      <c r="S1241" s="23"/>
      <c r="T1241" s="23"/>
      <c r="U1241" s="23"/>
      <c r="V1241" s="23"/>
      <c r="W1241" s="23"/>
    </row>
    <row r="1242" spans="5:23" s="3" customFormat="1">
      <c r="E1242" s="23"/>
      <c r="F1242" s="23"/>
      <c r="G1242" s="23"/>
      <c r="H1242" s="23"/>
      <c r="I1242" s="23"/>
      <c r="J1242" s="23"/>
      <c r="K1242" s="23"/>
      <c r="L1242" s="23"/>
      <c r="M1242" s="23"/>
      <c r="N1242" s="23"/>
      <c r="O1242" s="23"/>
      <c r="P1242" s="23"/>
      <c r="Q1242" s="23"/>
      <c r="R1242" s="23"/>
      <c r="S1242" s="23"/>
      <c r="T1242" s="23"/>
      <c r="U1242" s="23"/>
      <c r="V1242" s="23"/>
      <c r="W1242" s="23"/>
    </row>
    <row r="1243" spans="5:23" s="3" customFormat="1">
      <c r="E1243" s="23"/>
      <c r="F1243" s="23"/>
      <c r="G1243" s="23"/>
      <c r="H1243" s="23"/>
      <c r="I1243" s="23"/>
      <c r="J1243" s="23"/>
      <c r="K1243" s="23"/>
      <c r="L1243" s="23"/>
      <c r="M1243" s="23"/>
      <c r="N1243" s="23"/>
      <c r="O1243" s="23"/>
      <c r="P1243" s="23"/>
      <c r="Q1243" s="23"/>
      <c r="R1243" s="23"/>
      <c r="S1243" s="23"/>
      <c r="T1243" s="23"/>
      <c r="U1243" s="23"/>
      <c r="V1243" s="23"/>
      <c r="W1243" s="23"/>
    </row>
    <row r="1244" spans="5:23" s="3" customFormat="1">
      <c r="E1244" s="23"/>
      <c r="F1244" s="23"/>
      <c r="G1244" s="23"/>
      <c r="H1244" s="23"/>
      <c r="I1244" s="23"/>
      <c r="J1244" s="23"/>
      <c r="K1244" s="23"/>
      <c r="L1244" s="23"/>
      <c r="M1244" s="23"/>
      <c r="N1244" s="23"/>
      <c r="O1244" s="23"/>
      <c r="P1244" s="23"/>
      <c r="Q1244" s="23"/>
      <c r="R1244" s="23"/>
      <c r="S1244" s="23"/>
      <c r="T1244" s="23"/>
      <c r="U1244" s="23"/>
      <c r="V1244" s="23"/>
      <c r="W1244" s="23"/>
    </row>
    <row r="1245" spans="5:23" s="3" customFormat="1">
      <c r="E1245" s="23"/>
      <c r="F1245" s="23"/>
      <c r="G1245" s="23"/>
      <c r="H1245" s="23"/>
      <c r="I1245" s="23"/>
      <c r="J1245" s="23"/>
      <c r="K1245" s="23"/>
      <c r="L1245" s="23"/>
      <c r="M1245" s="23"/>
      <c r="N1245" s="23"/>
      <c r="O1245" s="23"/>
      <c r="P1245" s="23"/>
      <c r="Q1245" s="23"/>
      <c r="R1245" s="23"/>
      <c r="S1245" s="23"/>
      <c r="T1245" s="23"/>
      <c r="U1245" s="23"/>
      <c r="V1245" s="23"/>
      <c r="W1245" s="23"/>
    </row>
    <row r="1246" spans="5:23" s="3" customFormat="1">
      <c r="E1246" s="23"/>
      <c r="F1246" s="23"/>
      <c r="G1246" s="23"/>
      <c r="H1246" s="23"/>
      <c r="I1246" s="23"/>
      <c r="J1246" s="23"/>
      <c r="K1246" s="23"/>
      <c r="L1246" s="23"/>
      <c r="M1246" s="23"/>
      <c r="N1246" s="23"/>
      <c r="O1246" s="23"/>
      <c r="P1246" s="23"/>
      <c r="Q1246" s="23"/>
      <c r="R1246" s="23"/>
      <c r="S1246" s="23"/>
      <c r="T1246" s="23"/>
      <c r="U1246" s="23"/>
      <c r="V1246" s="23"/>
      <c r="W1246" s="23"/>
    </row>
    <row r="1247" spans="5:23" s="3" customFormat="1">
      <c r="E1247" s="23"/>
      <c r="F1247" s="23"/>
      <c r="G1247" s="23"/>
      <c r="H1247" s="23"/>
      <c r="I1247" s="23"/>
      <c r="J1247" s="23"/>
      <c r="K1247" s="23"/>
      <c r="L1247" s="23"/>
      <c r="M1247" s="23"/>
      <c r="N1247" s="23"/>
      <c r="O1247" s="23"/>
      <c r="P1247" s="23"/>
      <c r="Q1247" s="23"/>
      <c r="R1247" s="23"/>
      <c r="S1247" s="23"/>
      <c r="T1247" s="23"/>
      <c r="U1247" s="23"/>
      <c r="V1247" s="23"/>
      <c r="W1247" s="23"/>
    </row>
    <row r="1248" spans="5:23" s="3" customFormat="1">
      <c r="E1248" s="23"/>
      <c r="F1248" s="23"/>
      <c r="G1248" s="23"/>
      <c r="H1248" s="23"/>
      <c r="I1248" s="23"/>
      <c r="J1248" s="23"/>
      <c r="K1248" s="23"/>
      <c r="L1248" s="23"/>
      <c r="M1248" s="23"/>
      <c r="N1248" s="23"/>
      <c r="O1248" s="23"/>
      <c r="P1248" s="23"/>
      <c r="Q1248" s="23"/>
      <c r="R1248" s="23"/>
      <c r="S1248" s="23"/>
      <c r="T1248" s="23"/>
      <c r="U1248" s="23"/>
      <c r="V1248" s="23"/>
      <c r="W1248" s="23"/>
    </row>
    <row r="1249" spans="5:23" s="3" customFormat="1">
      <c r="E1249" s="23"/>
      <c r="F1249" s="23"/>
      <c r="G1249" s="23"/>
      <c r="H1249" s="23"/>
      <c r="I1249" s="23"/>
      <c r="J1249" s="23"/>
      <c r="K1249" s="23"/>
      <c r="L1249" s="23"/>
      <c r="M1249" s="23"/>
      <c r="N1249" s="23"/>
      <c r="O1249" s="23"/>
      <c r="P1249" s="23"/>
      <c r="Q1249" s="23"/>
      <c r="R1249" s="23"/>
      <c r="S1249" s="23"/>
      <c r="T1249" s="23"/>
      <c r="U1249" s="23"/>
      <c r="V1249" s="23"/>
      <c r="W1249" s="23"/>
    </row>
    <row r="1250" spans="5:23" s="3" customFormat="1">
      <c r="E1250" s="23"/>
      <c r="F1250" s="23"/>
      <c r="G1250" s="23"/>
      <c r="H1250" s="23"/>
      <c r="I1250" s="23"/>
      <c r="J1250" s="23"/>
      <c r="K1250" s="23"/>
      <c r="L1250" s="23"/>
      <c r="M1250" s="23"/>
      <c r="N1250" s="23"/>
      <c r="O1250" s="23"/>
      <c r="P1250" s="23"/>
      <c r="Q1250" s="23"/>
      <c r="R1250" s="23"/>
      <c r="S1250" s="23"/>
      <c r="T1250" s="23"/>
      <c r="U1250" s="23"/>
      <c r="V1250" s="23"/>
      <c r="W1250" s="23"/>
    </row>
    <row r="1251" spans="5:23" s="3" customFormat="1">
      <c r="E1251" s="23"/>
      <c r="F1251" s="23"/>
      <c r="G1251" s="23"/>
      <c r="H1251" s="23"/>
      <c r="I1251" s="23"/>
      <c r="J1251" s="23"/>
      <c r="K1251" s="23"/>
      <c r="L1251" s="23"/>
      <c r="M1251" s="23"/>
      <c r="N1251" s="23"/>
      <c r="O1251" s="23"/>
      <c r="P1251" s="23"/>
      <c r="Q1251" s="23"/>
      <c r="R1251" s="23"/>
      <c r="S1251" s="23"/>
      <c r="T1251" s="23"/>
      <c r="U1251" s="23"/>
      <c r="V1251" s="23"/>
      <c r="W1251" s="23"/>
    </row>
    <row r="1252" spans="5:23" s="3" customFormat="1">
      <c r="E1252" s="23"/>
      <c r="F1252" s="23"/>
      <c r="G1252" s="23"/>
      <c r="H1252" s="23"/>
      <c r="I1252" s="23"/>
      <c r="J1252" s="23"/>
      <c r="K1252" s="23"/>
      <c r="L1252" s="23"/>
      <c r="M1252" s="23"/>
      <c r="N1252" s="23"/>
      <c r="O1252" s="23"/>
      <c r="P1252" s="23"/>
      <c r="Q1252" s="23"/>
      <c r="R1252" s="23"/>
      <c r="S1252" s="23"/>
      <c r="T1252" s="23"/>
      <c r="U1252" s="23"/>
      <c r="V1252" s="23"/>
      <c r="W1252" s="23"/>
    </row>
    <row r="1253" spans="5:23" s="3" customFormat="1">
      <c r="E1253" s="23"/>
      <c r="F1253" s="23"/>
      <c r="G1253" s="23"/>
      <c r="H1253" s="23"/>
      <c r="I1253" s="23"/>
      <c r="J1253" s="23"/>
      <c r="K1253" s="23"/>
      <c r="L1253" s="23"/>
      <c r="M1253" s="23"/>
      <c r="N1253" s="23"/>
      <c r="O1253" s="23"/>
      <c r="P1253" s="23"/>
      <c r="Q1253" s="23"/>
      <c r="R1253" s="23"/>
      <c r="S1253" s="23"/>
      <c r="T1253" s="23"/>
      <c r="U1253" s="23"/>
      <c r="V1253" s="23"/>
      <c r="W1253" s="23"/>
    </row>
    <row r="1254" spans="5:23" s="3" customFormat="1">
      <c r="E1254" s="23"/>
      <c r="F1254" s="23"/>
      <c r="G1254" s="23"/>
      <c r="H1254" s="23"/>
      <c r="I1254" s="23"/>
      <c r="J1254" s="23"/>
      <c r="K1254" s="23"/>
      <c r="L1254" s="23"/>
      <c r="M1254" s="23"/>
      <c r="N1254" s="23"/>
      <c r="O1254" s="23"/>
      <c r="P1254" s="23"/>
      <c r="Q1254" s="23"/>
      <c r="R1254" s="23"/>
      <c r="S1254" s="23"/>
      <c r="T1254" s="23"/>
      <c r="U1254" s="23"/>
      <c r="V1254" s="23"/>
      <c r="W1254" s="23"/>
    </row>
    <row r="1255" spans="5:23" s="3" customFormat="1">
      <c r="E1255" s="23"/>
      <c r="F1255" s="23"/>
      <c r="G1255" s="23"/>
      <c r="H1255" s="23"/>
      <c r="I1255" s="23"/>
      <c r="J1255" s="23"/>
      <c r="K1255" s="23"/>
      <c r="L1255" s="23"/>
      <c r="M1255" s="23"/>
      <c r="N1255" s="23"/>
      <c r="O1255" s="23"/>
      <c r="P1255" s="23"/>
      <c r="Q1255" s="23"/>
      <c r="R1255" s="23"/>
      <c r="S1255" s="23"/>
      <c r="T1255" s="23"/>
      <c r="U1255" s="23"/>
      <c r="V1255" s="23"/>
      <c r="W1255" s="23"/>
    </row>
    <row r="1256" spans="5:23" s="3" customFormat="1">
      <c r="E1256" s="23"/>
      <c r="F1256" s="23"/>
      <c r="G1256" s="23"/>
      <c r="H1256" s="23"/>
      <c r="I1256" s="23"/>
      <c r="J1256" s="23"/>
      <c r="K1256" s="23"/>
      <c r="L1256" s="23"/>
      <c r="M1256" s="23"/>
      <c r="N1256" s="23"/>
      <c r="O1256" s="23"/>
      <c r="P1256" s="23"/>
      <c r="Q1256" s="23"/>
      <c r="R1256" s="23"/>
      <c r="S1256" s="23"/>
      <c r="T1256" s="23"/>
      <c r="U1256" s="23"/>
      <c r="V1256" s="23"/>
      <c r="W1256" s="23"/>
    </row>
    <row r="1257" spans="5:23" s="3" customFormat="1">
      <c r="E1257" s="23"/>
      <c r="F1257" s="23"/>
      <c r="G1257" s="23"/>
      <c r="H1257" s="23"/>
      <c r="I1257" s="23"/>
      <c r="J1257" s="23"/>
      <c r="K1257" s="23"/>
      <c r="L1257" s="23"/>
      <c r="M1257" s="23"/>
      <c r="N1257" s="23"/>
      <c r="O1257" s="23"/>
      <c r="P1257" s="23"/>
      <c r="Q1257" s="23"/>
      <c r="R1257" s="23"/>
      <c r="S1257" s="23"/>
      <c r="T1257" s="23"/>
      <c r="U1257" s="23"/>
      <c r="V1257" s="23"/>
      <c r="W1257" s="23"/>
    </row>
    <row r="1258" spans="5:23" s="3" customFormat="1">
      <c r="E1258" s="23"/>
      <c r="F1258" s="23"/>
      <c r="G1258" s="23"/>
      <c r="H1258" s="23"/>
      <c r="I1258" s="23"/>
      <c r="J1258" s="23"/>
      <c r="K1258" s="23"/>
      <c r="L1258" s="23"/>
      <c r="M1258" s="23"/>
      <c r="N1258" s="23"/>
      <c r="O1258" s="23"/>
      <c r="P1258" s="23"/>
      <c r="Q1258" s="23"/>
      <c r="R1258" s="23"/>
      <c r="S1258" s="23"/>
      <c r="T1258" s="23"/>
      <c r="U1258" s="23"/>
      <c r="V1258" s="23"/>
      <c r="W1258" s="23"/>
    </row>
    <row r="1259" spans="5:23" s="3" customFormat="1">
      <c r="E1259" s="23"/>
      <c r="F1259" s="23"/>
      <c r="G1259" s="23"/>
      <c r="H1259" s="23"/>
      <c r="I1259" s="23"/>
      <c r="J1259" s="23"/>
      <c r="K1259" s="23"/>
      <c r="L1259" s="23"/>
      <c r="M1259" s="23"/>
      <c r="N1259" s="23"/>
      <c r="O1259" s="23"/>
      <c r="P1259" s="23"/>
      <c r="Q1259" s="23"/>
      <c r="R1259" s="23"/>
      <c r="S1259" s="23"/>
      <c r="T1259" s="23"/>
      <c r="U1259" s="23"/>
      <c r="V1259" s="23"/>
      <c r="W1259" s="23"/>
    </row>
    <row r="1260" spans="5:23" s="3" customFormat="1">
      <c r="E1260" s="23"/>
      <c r="F1260" s="23"/>
      <c r="G1260" s="23"/>
      <c r="H1260" s="23"/>
      <c r="I1260" s="23"/>
      <c r="J1260" s="23"/>
      <c r="K1260" s="23"/>
      <c r="L1260" s="23"/>
      <c r="M1260" s="23"/>
      <c r="N1260" s="23"/>
      <c r="O1260" s="23"/>
      <c r="P1260" s="23"/>
      <c r="Q1260" s="23"/>
      <c r="R1260" s="23"/>
      <c r="S1260" s="23"/>
      <c r="T1260" s="23"/>
      <c r="U1260" s="23"/>
      <c r="V1260" s="23"/>
      <c r="W1260" s="23"/>
    </row>
    <row r="1261" spans="5:23" s="3" customFormat="1">
      <c r="E1261" s="23"/>
      <c r="F1261" s="23"/>
      <c r="G1261" s="23"/>
      <c r="H1261" s="23"/>
      <c r="I1261" s="23"/>
      <c r="J1261" s="23"/>
      <c r="K1261" s="23"/>
      <c r="L1261" s="23"/>
      <c r="M1261" s="23"/>
      <c r="N1261" s="23"/>
      <c r="O1261" s="23"/>
      <c r="P1261" s="23"/>
      <c r="Q1261" s="23"/>
      <c r="R1261" s="23"/>
      <c r="S1261" s="23"/>
      <c r="T1261" s="23"/>
      <c r="U1261" s="23"/>
      <c r="V1261" s="23"/>
      <c r="W1261" s="23"/>
    </row>
    <row r="1262" spans="5:23" s="3" customFormat="1">
      <c r="E1262" s="23"/>
      <c r="F1262" s="23"/>
      <c r="G1262" s="23"/>
      <c r="H1262" s="23"/>
      <c r="I1262" s="23"/>
      <c r="J1262" s="23"/>
      <c r="K1262" s="23"/>
      <c r="L1262" s="23"/>
      <c r="M1262" s="23"/>
      <c r="N1262" s="23"/>
      <c r="O1262" s="23"/>
      <c r="P1262" s="23"/>
      <c r="Q1262" s="23"/>
      <c r="R1262" s="23"/>
      <c r="S1262" s="23"/>
      <c r="T1262" s="23"/>
      <c r="U1262" s="23"/>
      <c r="V1262" s="23"/>
      <c r="W1262" s="23"/>
    </row>
    <row r="1263" spans="5:23" s="3" customFormat="1">
      <c r="E1263" s="23"/>
      <c r="F1263" s="23"/>
      <c r="G1263" s="23"/>
      <c r="H1263" s="23"/>
      <c r="I1263" s="23"/>
      <c r="J1263" s="23"/>
      <c r="K1263" s="23"/>
      <c r="L1263" s="23"/>
      <c r="M1263" s="23"/>
      <c r="N1263" s="23"/>
      <c r="O1263" s="23"/>
      <c r="P1263" s="23"/>
      <c r="Q1263" s="23"/>
      <c r="R1263" s="23"/>
      <c r="S1263" s="23"/>
      <c r="T1263" s="23"/>
      <c r="U1263" s="23"/>
      <c r="V1263" s="23"/>
      <c r="W1263" s="23"/>
    </row>
    <row r="1264" spans="5:23" s="3" customFormat="1">
      <c r="E1264" s="23"/>
      <c r="F1264" s="23"/>
      <c r="G1264" s="23"/>
      <c r="H1264" s="23"/>
      <c r="I1264" s="23"/>
      <c r="J1264" s="23"/>
      <c r="K1264" s="23"/>
      <c r="L1264" s="23"/>
      <c r="M1264" s="23"/>
      <c r="N1264" s="23"/>
      <c r="O1264" s="23"/>
      <c r="P1264" s="23"/>
      <c r="Q1264" s="23"/>
      <c r="R1264" s="23"/>
      <c r="S1264" s="23"/>
      <c r="T1264" s="23"/>
      <c r="U1264" s="23"/>
      <c r="V1264" s="23"/>
      <c r="W1264" s="23"/>
    </row>
    <row r="1265" spans="5:23" s="3" customFormat="1">
      <c r="E1265" s="23"/>
      <c r="F1265" s="23"/>
      <c r="G1265" s="23"/>
      <c r="H1265" s="23"/>
      <c r="I1265" s="23"/>
      <c r="J1265" s="23"/>
      <c r="K1265" s="23"/>
      <c r="L1265" s="23"/>
      <c r="M1265" s="23"/>
      <c r="N1265" s="23"/>
      <c r="O1265" s="23"/>
      <c r="P1265" s="23"/>
      <c r="Q1265" s="23"/>
      <c r="R1265" s="23"/>
      <c r="S1265" s="23"/>
      <c r="T1265" s="23"/>
      <c r="U1265" s="23"/>
      <c r="V1265" s="23"/>
      <c r="W1265" s="23"/>
    </row>
    <row r="1266" spans="5:23" s="3" customFormat="1">
      <c r="E1266" s="23"/>
      <c r="F1266" s="23"/>
      <c r="G1266" s="23"/>
      <c r="H1266" s="23"/>
      <c r="I1266" s="23"/>
      <c r="J1266" s="23"/>
      <c r="K1266" s="23"/>
      <c r="L1266" s="23"/>
      <c r="M1266" s="23"/>
      <c r="N1266" s="23"/>
      <c r="O1266" s="23"/>
      <c r="P1266" s="23"/>
      <c r="Q1266" s="23"/>
      <c r="R1266" s="23"/>
      <c r="S1266" s="23"/>
      <c r="T1266" s="23"/>
      <c r="U1266" s="23"/>
      <c r="V1266" s="23"/>
      <c r="W1266" s="23"/>
    </row>
    <row r="1267" spans="5:23" s="3" customFormat="1">
      <c r="E1267" s="23"/>
      <c r="F1267" s="23"/>
      <c r="G1267" s="23"/>
      <c r="H1267" s="23"/>
      <c r="I1267" s="23"/>
      <c r="J1267" s="23"/>
      <c r="K1267" s="23"/>
      <c r="L1267" s="23"/>
      <c r="M1267" s="23"/>
      <c r="N1267" s="23"/>
      <c r="O1267" s="23"/>
      <c r="P1267" s="23"/>
      <c r="Q1267" s="23"/>
      <c r="R1267" s="23"/>
      <c r="S1267" s="23"/>
      <c r="T1267" s="23"/>
      <c r="U1267" s="23"/>
      <c r="V1267" s="23"/>
      <c r="W1267" s="23"/>
    </row>
    <row r="1268" spans="5:23" s="3" customFormat="1">
      <c r="E1268" s="23"/>
      <c r="F1268" s="23"/>
      <c r="G1268" s="23"/>
      <c r="H1268" s="23"/>
      <c r="I1268" s="23"/>
      <c r="J1268" s="23"/>
      <c r="K1268" s="23"/>
      <c r="L1268" s="23"/>
      <c r="M1268" s="23"/>
      <c r="N1268" s="23"/>
      <c r="O1268" s="23"/>
      <c r="P1268" s="23"/>
      <c r="Q1268" s="23"/>
      <c r="R1268" s="23"/>
      <c r="S1268" s="23"/>
      <c r="T1268" s="23"/>
      <c r="U1268" s="23"/>
      <c r="V1268" s="23"/>
      <c r="W1268" s="23"/>
    </row>
    <row r="1269" spans="5:23" s="3" customFormat="1">
      <c r="E1269" s="23"/>
      <c r="F1269" s="23"/>
      <c r="G1269" s="23"/>
      <c r="H1269" s="23"/>
      <c r="I1269" s="23"/>
      <c r="J1269" s="23"/>
      <c r="K1269" s="23"/>
      <c r="L1269" s="23"/>
      <c r="M1269" s="23"/>
      <c r="N1269" s="23"/>
      <c r="O1269" s="23"/>
      <c r="P1269" s="23"/>
      <c r="Q1269" s="23"/>
      <c r="R1269" s="23"/>
      <c r="S1269" s="23"/>
      <c r="T1269" s="23"/>
      <c r="U1269" s="23"/>
      <c r="V1269" s="23"/>
      <c r="W1269" s="23"/>
    </row>
    <row r="1270" spans="5:23" s="3" customFormat="1">
      <c r="E1270" s="23"/>
      <c r="F1270" s="23"/>
      <c r="G1270" s="23"/>
      <c r="H1270" s="23"/>
      <c r="I1270" s="23"/>
      <c r="J1270" s="23"/>
      <c r="K1270" s="23"/>
      <c r="L1270" s="23"/>
      <c r="M1270" s="23"/>
      <c r="N1270" s="23"/>
      <c r="O1270" s="23"/>
      <c r="P1270" s="23"/>
      <c r="Q1270" s="23"/>
      <c r="R1270" s="23"/>
      <c r="S1270" s="23"/>
      <c r="T1270" s="23"/>
      <c r="U1270" s="23"/>
      <c r="V1270" s="23"/>
      <c r="W1270" s="23"/>
    </row>
    <row r="1271" spans="5:23" s="3" customFormat="1">
      <c r="E1271" s="23"/>
      <c r="F1271" s="23"/>
      <c r="G1271" s="23"/>
      <c r="H1271" s="23"/>
      <c r="I1271" s="23"/>
      <c r="J1271" s="23"/>
      <c r="K1271" s="23"/>
      <c r="L1271" s="23"/>
      <c r="M1271" s="23"/>
      <c r="N1271" s="23"/>
      <c r="O1271" s="23"/>
      <c r="P1271" s="23"/>
      <c r="Q1271" s="23"/>
      <c r="R1271" s="23"/>
      <c r="S1271" s="23"/>
      <c r="T1271" s="23"/>
      <c r="U1271" s="23"/>
      <c r="V1271" s="23"/>
      <c r="W1271" s="23"/>
    </row>
    <row r="1272" spans="5:23" s="3" customFormat="1">
      <c r="E1272" s="23"/>
      <c r="F1272" s="23"/>
      <c r="G1272" s="23"/>
      <c r="H1272" s="23"/>
      <c r="I1272" s="23"/>
      <c r="J1272" s="23"/>
      <c r="K1272" s="23"/>
      <c r="L1272" s="23"/>
      <c r="M1272" s="23"/>
      <c r="N1272" s="23"/>
      <c r="O1272" s="23"/>
      <c r="P1272" s="23"/>
      <c r="Q1272" s="23"/>
      <c r="R1272" s="23"/>
      <c r="S1272" s="23"/>
      <c r="T1272" s="23"/>
      <c r="U1272" s="23"/>
      <c r="V1272" s="23"/>
      <c r="W1272" s="23"/>
    </row>
    <row r="1273" spans="5:23" s="3" customFormat="1">
      <c r="E1273" s="23"/>
      <c r="F1273" s="23"/>
      <c r="G1273" s="23"/>
      <c r="H1273" s="23"/>
      <c r="I1273" s="23"/>
      <c r="J1273" s="23"/>
      <c r="K1273" s="23"/>
      <c r="L1273" s="23"/>
      <c r="M1273" s="23"/>
      <c r="N1273" s="23"/>
      <c r="O1273" s="23"/>
      <c r="P1273" s="23"/>
      <c r="Q1273" s="23"/>
      <c r="R1273" s="23"/>
      <c r="S1273" s="23"/>
      <c r="T1273" s="23"/>
      <c r="U1273" s="23"/>
      <c r="V1273" s="23"/>
      <c r="W1273" s="23"/>
    </row>
    <row r="1274" spans="5:23" s="3" customFormat="1">
      <c r="E1274" s="23"/>
      <c r="F1274" s="23"/>
      <c r="G1274" s="23"/>
      <c r="H1274" s="23"/>
      <c r="I1274" s="23"/>
      <c r="J1274" s="23"/>
      <c r="K1274" s="23"/>
      <c r="L1274" s="23"/>
      <c r="M1274" s="23"/>
      <c r="N1274" s="23"/>
      <c r="O1274" s="23"/>
      <c r="P1274" s="23"/>
      <c r="Q1274" s="23"/>
      <c r="R1274" s="23"/>
      <c r="S1274" s="23"/>
      <c r="T1274" s="23"/>
      <c r="U1274" s="23"/>
      <c r="V1274" s="23"/>
      <c r="W1274" s="23"/>
    </row>
    <row r="1275" spans="5:23" s="3" customFormat="1">
      <c r="E1275" s="23"/>
      <c r="F1275" s="23"/>
      <c r="G1275" s="23"/>
      <c r="H1275" s="23"/>
      <c r="I1275" s="23"/>
      <c r="J1275" s="23"/>
      <c r="K1275" s="23"/>
      <c r="L1275" s="23"/>
      <c r="M1275" s="23"/>
      <c r="N1275" s="23"/>
      <c r="O1275" s="23"/>
      <c r="P1275" s="23"/>
      <c r="Q1275" s="23"/>
      <c r="R1275" s="23"/>
      <c r="S1275" s="23"/>
      <c r="T1275" s="23"/>
      <c r="U1275" s="23"/>
      <c r="V1275" s="23"/>
      <c r="W1275" s="23"/>
    </row>
    <row r="1276" spans="5:23" s="3" customFormat="1">
      <c r="E1276" s="23"/>
      <c r="F1276" s="23"/>
      <c r="G1276" s="23"/>
      <c r="H1276" s="23"/>
      <c r="I1276" s="23"/>
      <c r="J1276" s="23"/>
      <c r="K1276" s="23"/>
      <c r="L1276" s="23"/>
      <c r="M1276" s="23"/>
      <c r="N1276" s="23"/>
      <c r="O1276" s="23"/>
      <c r="P1276" s="23"/>
      <c r="Q1276" s="23"/>
      <c r="R1276" s="23"/>
      <c r="S1276" s="23"/>
      <c r="T1276" s="23"/>
      <c r="U1276" s="23"/>
      <c r="V1276" s="23"/>
      <c r="W1276" s="23"/>
    </row>
    <row r="1277" spans="5:23" s="3" customFormat="1">
      <c r="E1277" s="23"/>
      <c r="F1277" s="23"/>
      <c r="G1277" s="23"/>
      <c r="H1277" s="23"/>
      <c r="I1277" s="23"/>
      <c r="J1277" s="23"/>
      <c r="K1277" s="23"/>
      <c r="L1277" s="23"/>
      <c r="M1277" s="23"/>
      <c r="N1277" s="23"/>
      <c r="O1277" s="23"/>
      <c r="P1277" s="23"/>
      <c r="Q1277" s="23"/>
      <c r="R1277" s="23"/>
      <c r="S1277" s="23"/>
      <c r="T1277" s="23"/>
      <c r="U1277" s="23"/>
      <c r="V1277" s="23"/>
      <c r="W1277" s="23"/>
    </row>
    <row r="1278" spans="5:23" s="3" customFormat="1">
      <c r="E1278" s="23"/>
      <c r="F1278" s="23"/>
      <c r="G1278" s="23"/>
      <c r="H1278" s="23"/>
      <c r="I1278" s="23"/>
      <c r="J1278" s="23"/>
      <c r="K1278" s="23"/>
      <c r="L1278" s="23"/>
      <c r="M1278" s="23"/>
      <c r="N1278" s="23"/>
      <c r="O1278" s="23"/>
      <c r="P1278" s="23"/>
      <c r="Q1278" s="23"/>
      <c r="R1278" s="23"/>
      <c r="S1278" s="23"/>
      <c r="T1278" s="23"/>
      <c r="U1278" s="23"/>
      <c r="V1278" s="23"/>
      <c r="W1278" s="23"/>
    </row>
    <row r="1279" spans="5:23" s="3" customFormat="1">
      <c r="E1279" s="23"/>
      <c r="F1279" s="23"/>
      <c r="G1279" s="23"/>
      <c r="H1279" s="23"/>
      <c r="I1279" s="23"/>
      <c r="J1279" s="23"/>
      <c r="K1279" s="23"/>
      <c r="L1279" s="23"/>
      <c r="M1279" s="23"/>
      <c r="N1279" s="23"/>
      <c r="O1279" s="23"/>
      <c r="P1279" s="23"/>
      <c r="Q1279" s="23"/>
      <c r="R1279" s="23"/>
      <c r="S1279" s="23"/>
      <c r="T1279" s="23"/>
      <c r="U1279" s="23"/>
      <c r="V1279" s="23"/>
      <c r="W1279" s="23"/>
    </row>
    <row r="1280" spans="5:23" s="3" customFormat="1">
      <c r="E1280" s="23"/>
      <c r="F1280" s="23"/>
      <c r="G1280" s="23"/>
      <c r="H1280" s="23"/>
      <c r="I1280" s="23"/>
      <c r="J1280" s="23"/>
      <c r="K1280" s="23"/>
      <c r="L1280" s="23"/>
      <c r="M1280" s="23"/>
      <c r="N1280" s="23"/>
      <c r="O1280" s="23"/>
      <c r="P1280" s="23"/>
      <c r="Q1280" s="23"/>
      <c r="R1280" s="23"/>
      <c r="S1280" s="23"/>
      <c r="T1280" s="23"/>
      <c r="U1280" s="23"/>
      <c r="V1280" s="23"/>
      <c r="W1280" s="23"/>
    </row>
    <row r="1281" spans="5:23" s="3" customFormat="1">
      <c r="E1281" s="23"/>
      <c r="F1281" s="23"/>
      <c r="G1281" s="23"/>
      <c r="H1281" s="23"/>
      <c r="I1281" s="23"/>
      <c r="J1281" s="23"/>
      <c r="K1281" s="23"/>
      <c r="L1281" s="23"/>
      <c r="M1281" s="23"/>
      <c r="N1281" s="23"/>
      <c r="O1281" s="23"/>
      <c r="P1281" s="23"/>
      <c r="Q1281" s="23"/>
      <c r="R1281" s="23"/>
      <c r="S1281" s="23"/>
      <c r="T1281" s="23"/>
      <c r="U1281" s="23"/>
      <c r="V1281" s="23"/>
      <c r="W1281" s="23"/>
    </row>
    <row r="1282" spans="5:23" s="3" customFormat="1">
      <c r="E1282" s="23"/>
      <c r="F1282" s="23"/>
      <c r="G1282" s="23"/>
      <c r="H1282" s="23"/>
      <c r="I1282" s="23"/>
      <c r="J1282" s="23"/>
      <c r="K1282" s="23"/>
      <c r="L1282" s="23"/>
      <c r="M1282" s="23"/>
      <c r="N1282" s="23"/>
      <c r="O1282" s="23"/>
      <c r="P1282" s="23"/>
      <c r="Q1282" s="23"/>
      <c r="R1282" s="23"/>
      <c r="S1282" s="23"/>
      <c r="T1282" s="23"/>
      <c r="U1282" s="23"/>
      <c r="V1282" s="23"/>
      <c r="W1282" s="23"/>
    </row>
    <row r="1283" spans="5:23" s="3" customFormat="1">
      <c r="E1283" s="23"/>
      <c r="F1283" s="23"/>
      <c r="G1283" s="23"/>
      <c r="H1283" s="23"/>
      <c r="I1283" s="23"/>
      <c r="J1283" s="23"/>
      <c r="K1283" s="23"/>
      <c r="L1283" s="23"/>
      <c r="M1283" s="23"/>
      <c r="N1283" s="23"/>
      <c r="O1283" s="23"/>
      <c r="P1283" s="23"/>
      <c r="Q1283" s="23"/>
      <c r="R1283" s="23"/>
      <c r="S1283" s="23"/>
      <c r="T1283" s="23"/>
      <c r="U1283" s="23"/>
      <c r="V1283" s="23"/>
      <c r="W1283" s="23"/>
    </row>
    <row r="1284" spans="5:23" s="3" customFormat="1">
      <c r="E1284" s="23"/>
      <c r="F1284" s="23"/>
      <c r="G1284" s="23"/>
      <c r="H1284" s="23"/>
      <c r="I1284" s="23"/>
      <c r="J1284" s="23"/>
      <c r="K1284" s="23"/>
      <c r="L1284" s="23"/>
      <c r="M1284" s="23"/>
      <c r="N1284" s="23"/>
      <c r="O1284" s="23"/>
      <c r="P1284" s="23"/>
      <c r="Q1284" s="23"/>
      <c r="R1284" s="23"/>
      <c r="S1284" s="23"/>
      <c r="T1284" s="23"/>
      <c r="U1284" s="23"/>
      <c r="V1284" s="23"/>
      <c r="W1284" s="23"/>
    </row>
    <row r="1285" spans="5:23" s="3" customFormat="1">
      <c r="E1285" s="23"/>
      <c r="F1285" s="23"/>
      <c r="G1285" s="23"/>
      <c r="H1285" s="23"/>
      <c r="I1285" s="23"/>
      <c r="J1285" s="23"/>
      <c r="K1285" s="23"/>
      <c r="L1285" s="23"/>
      <c r="M1285" s="23"/>
      <c r="N1285" s="23"/>
      <c r="O1285" s="23"/>
      <c r="P1285" s="23"/>
      <c r="Q1285" s="23"/>
      <c r="R1285" s="23"/>
      <c r="S1285" s="23"/>
      <c r="T1285" s="23"/>
      <c r="U1285" s="23"/>
      <c r="V1285" s="23"/>
      <c r="W1285" s="23"/>
    </row>
    <row r="1286" spans="5:23" s="3" customFormat="1">
      <c r="E1286" s="23"/>
      <c r="F1286" s="23"/>
      <c r="G1286" s="23"/>
      <c r="H1286" s="23"/>
      <c r="I1286" s="23"/>
      <c r="J1286" s="23"/>
      <c r="K1286" s="23"/>
      <c r="L1286" s="23"/>
      <c r="M1286" s="23"/>
      <c r="N1286" s="23"/>
      <c r="O1286" s="23"/>
      <c r="P1286" s="23"/>
      <c r="Q1286" s="23"/>
      <c r="R1286" s="23"/>
      <c r="S1286" s="23"/>
      <c r="T1286" s="23"/>
      <c r="U1286" s="23"/>
      <c r="V1286" s="23"/>
      <c r="W1286" s="23"/>
    </row>
    <row r="1287" spans="5:23" s="3" customFormat="1">
      <c r="E1287" s="23"/>
      <c r="F1287" s="23"/>
      <c r="G1287" s="23"/>
      <c r="H1287" s="23"/>
      <c r="I1287" s="23"/>
      <c r="J1287" s="23"/>
      <c r="K1287" s="23"/>
      <c r="L1287" s="23"/>
      <c r="M1287" s="23"/>
      <c r="N1287" s="23"/>
      <c r="O1287" s="23"/>
      <c r="P1287" s="23"/>
      <c r="Q1287" s="23"/>
      <c r="R1287" s="23"/>
      <c r="S1287" s="23"/>
      <c r="T1287" s="23"/>
      <c r="U1287" s="23"/>
      <c r="V1287" s="23"/>
      <c r="W1287" s="23"/>
    </row>
    <row r="1288" spans="5:23" s="3" customFormat="1">
      <c r="E1288" s="23"/>
      <c r="F1288" s="23"/>
      <c r="G1288" s="23"/>
      <c r="H1288" s="23"/>
      <c r="I1288" s="23"/>
      <c r="J1288" s="23"/>
      <c r="K1288" s="23"/>
      <c r="L1288" s="23"/>
      <c r="M1288" s="23"/>
      <c r="N1288" s="23"/>
      <c r="O1288" s="23"/>
      <c r="P1288" s="23"/>
      <c r="Q1288" s="23"/>
      <c r="R1288" s="23"/>
      <c r="S1288" s="23"/>
      <c r="T1288" s="23"/>
      <c r="U1288" s="23"/>
      <c r="V1288" s="23"/>
      <c r="W1288" s="23"/>
    </row>
    <row r="1289" spans="5:23" s="3" customFormat="1">
      <c r="E1289" s="23"/>
      <c r="F1289" s="23"/>
      <c r="G1289" s="23"/>
      <c r="H1289" s="23"/>
      <c r="I1289" s="23"/>
      <c r="J1289" s="23"/>
      <c r="K1289" s="23"/>
      <c r="L1289" s="23"/>
      <c r="M1289" s="23"/>
      <c r="N1289" s="23"/>
      <c r="O1289" s="23"/>
      <c r="P1289" s="23"/>
      <c r="Q1289" s="23"/>
      <c r="R1289" s="23"/>
      <c r="S1289" s="23"/>
      <c r="T1289" s="23"/>
      <c r="U1289" s="23"/>
      <c r="V1289" s="23"/>
      <c r="W1289" s="23"/>
    </row>
    <row r="1290" spans="5:23" s="3" customFormat="1">
      <c r="E1290" s="23"/>
      <c r="F1290" s="23"/>
      <c r="G1290" s="23"/>
      <c r="H1290" s="23"/>
      <c r="I1290" s="23"/>
      <c r="J1290" s="23"/>
      <c r="K1290" s="23"/>
      <c r="L1290" s="23"/>
      <c r="M1290" s="23"/>
      <c r="N1290" s="23"/>
      <c r="O1290" s="23"/>
      <c r="P1290" s="23"/>
      <c r="Q1290" s="23"/>
      <c r="R1290" s="23"/>
      <c r="S1290" s="23"/>
      <c r="T1290" s="23"/>
      <c r="U1290" s="23"/>
      <c r="V1290" s="23"/>
      <c r="W1290" s="23"/>
    </row>
    <row r="1291" spans="5:23" s="3" customFormat="1">
      <c r="E1291" s="23"/>
      <c r="F1291" s="23"/>
      <c r="G1291" s="23"/>
      <c r="H1291" s="23"/>
      <c r="I1291" s="23"/>
      <c r="J1291" s="23"/>
      <c r="K1291" s="23"/>
      <c r="L1291" s="23"/>
      <c r="M1291" s="23"/>
      <c r="N1291" s="23"/>
      <c r="O1291" s="23"/>
      <c r="P1291" s="23"/>
      <c r="Q1291" s="23"/>
      <c r="R1291" s="23"/>
      <c r="S1291" s="23"/>
      <c r="T1291" s="23"/>
      <c r="U1291" s="23"/>
      <c r="V1291" s="23"/>
      <c r="W1291" s="23"/>
    </row>
    <row r="1292" spans="5:23" s="3" customFormat="1">
      <c r="E1292" s="23"/>
      <c r="F1292" s="23"/>
      <c r="G1292" s="23"/>
      <c r="H1292" s="23"/>
      <c r="I1292" s="23"/>
      <c r="J1292" s="23"/>
      <c r="K1292" s="23"/>
      <c r="L1292" s="23"/>
      <c r="M1292" s="23"/>
      <c r="N1292" s="23"/>
      <c r="O1292" s="23"/>
      <c r="P1292" s="23"/>
      <c r="Q1292" s="23"/>
      <c r="R1292" s="23"/>
      <c r="S1292" s="23"/>
      <c r="T1292" s="23"/>
      <c r="U1292" s="23"/>
      <c r="V1292" s="23"/>
      <c r="W1292" s="23"/>
    </row>
    <row r="1293" spans="5:23" s="3" customFormat="1">
      <c r="E1293" s="23"/>
      <c r="F1293" s="23"/>
      <c r="G1293" s="23"/>
      <c r="H1293" s="23"/>
      <c r="I1293" s="23"/>
      <c r="J1293" s="23"/>
      <c r="K1293" s="23"/>
      <c r="L1293" s="23"/>
      <c r="M1293" s="23"/>
      <c r="N1293" s="23"/>
      <c r="O1293" s="23"/>
      <c r="P1293" s="23"/>
      <c r="Q1293" s="23"/>
      <c r="R1293" s="23"/>
      <c r="S1293" s="23"/>
      <c r="T1293" s="23"/>
      <c r="U1293" s="23"/>
      <c r="V1293" s="23"/>
      <c r="W1293" s="23"/>
    </row>
    <row r="1294" spans="5:23" s="3" customFormat="1">
      <c r="E1294" s="23"/>
      <c r="F1294" s="23"/>
      <c r="G1294" s="23"/>
      <c r="H1294" s="23"/>
      <c r="I1294" s="23"/>
      <c r="J1294" s="23"/>
      <c r="K1294" s="23"/>
      <c r="L1294" s="23"/>
      <c r="M1294" s="23"/>
      <c r="N1294" s="23"/>
      <c r="O1294" s="23"/>
      <c r="P1294" s="23"/>
      <c r="Q1294" s="23"/>
      <c r="R1294" s="23"/>
      <c r="S1294" s="23"/>
      <c r="T1294" s="23"/>
      <c r="U1294" s="23"/>
      <c r="V1294" s="23"/>
      <c r="W1294" s="23"/>
    </row>
    <row r="1295" spans="5:23" s="3" customFormat="1">
      <c r="E1295" s="23"/>
      <c r="F1295" s="23"/>
      <c r="G1295" s="23"/>
      <c r="H1295" s="23"/>
      <c r="I1295" s="23"/>
      <c r="J1295" s="23"/>
      <c r="K1295" s="23"/>
      <c r="L1295" s="23"/>
      <c r="M1295" s="23"/>
      <c r="N1295" s="23"/>
      <c r="O1295" s="23"/>
      <c r="P1295" s="23"/>
      <c r="Q1295" s="23"/>
      <c r="R1295" s="23"/>
      <c r="S1295" s="23"/>
      <c r="T1295" s="23"/>
      <c r="U1295" s="23"/>
      <c r="V1295" s="23"/>
      <c r="W1295" s="23"/>
    </row>
    <row r="1296" spans="5:23" s="3" customFormat="1">
      <c r="E1296" s="23"/>
      <c r="F1296" s="23"/>
      <c r="G1296" s="23"/>
      <c r="H1296" s="23"/>
      <c r="I1296" s="23"/>
      <c r="J1296" s="23"/>
      <c r="K1296" s="23"/>
      <c r="L1296" s="23"/>
      <c r="M1296" s="23"/>
      <c r="N1296" s="23"/>
      <c r="O1296" s="23"/>
      <c r="P1296" s="23"/>
      <c r="Q1296" s="23"/>
      <c r="R1296" s="23"/>
      <c r="S1296" s="23"/>
      <c r="T1296" s="23"/>
      <c r="U1296" s="23"/>
      <c r="V1296" s="23"/>
      <c r="W1296" s="23"/>
    </row>
    <row r="1297" spans="5:23" s="3" customFormat="1">
      <c r="E1297" s="23"/>
      <c r="F1297" s="23"/>
      <c r="G1297" s="23"/>
      <c r="H1297" s="23"/>
      <c r="I1297" s="23"/>
      <c r="J1297" s="23"/>
      <c r="K1297" s="23"/>
      <c r="L1297" s="23"/>
      <c r="M1297" s="23"/>
      <c r="N1297" s="23"/>
      <c r="O1297" s="23"/>
      <c r="P1297" s="23"/>
      <c r="Q1297" s="23"/>
      <c r="R1297" s="23"/>
      <c r="S1297" s="23"/>
      <c r="T1297" s="23"/>
      <c r="U1297" s="23"/>
      <c r="V1297" s="23"/>
      <c r="W1297" s="23"/>
    </row>
    <row r="1298" spans="5:23" s="3" customFormat="1">
      <c r="E1298" s="23"/>
      <c r="F1298" s="23"/>
      <c r="G1298" s="23"/>
      <c r="H1298" s="23"/>
      <c r="I1298" s="23"/>
      <c r="J1298" s="23"/>
      <c r="K1298" s="23"/>
      <c r="L1298" s="23"/>
      <c r="M1298" s="23"/>
      <c r="N1298" s="23"/>
      <c r="O1298" s="23"/>
      <c r="P1298" s="23"/>
      <c r="Q1298" s="23"/>
      <c r="R1298" s="23"/>
      <c r="S1298" s="23"/>
      <c r="T1298" s="23"/>
      <c r="U1298" s="23"/>
      <c r="V1298" s="23"/>
      <c r="W1298" s="23"/>
    </row>
    <row r="1299" spans="5:23" s="3" customFormat="1">
      <c r="E1299" s="23"/>
      <c r="F1299" s="23"/>
      <c r="G1299" s="23"/>
      <c r="H1299" s="23"/>
      <c r="I1299" s="23"/>
      <c r="J1299" s="23"/>
      <c r="K1299" s="23"/>
      <c r="L1299" s="23"/>
      <c r="M1299" s="23"/>
      <c r="N1299" s="23"/>
      <c r="O1299" s="23"/>
      <c r="P1299" s="23"/>
      <c r="Q1299" s="23"/>
      <c r="R1299" s="23"/>
      <c r="S1299" s="23"/>
      <c r="T1299" s="23"/>
      <c r="U1299" s="23"/>
      <c r="V1299" s="23"/>
      <c r="W1299" s="23"/>
    </row>
    <row r="1300" spans="5:23" s="3" customFormat="1">
      <c r="E1300" s="23"/>
      <c r="F1300" s="23"/>
      <c r="G1300" s="23"/>
      <c r="H1300" s="23"/>
      <c r="I1300" s="23"/>
      <c r="J1300" s="23"/>
      <c r="K1300" s="23"/>
      <c r="L1300" s="23"/>
      <c r="M1300" s="23"/>
      <c r="N1300" s="23"/>
      <c r="O1300" s="23"/>
      <c r="P1300" s="23"/>
      <c r="Q1300" s="23"/>
      <c r="R1300" s="23"/>
      <c r="S1300" s="23"/>
      <c r="T1300" s="23"/>
      <c r="U1300" s="23"/>
      <c r="V1300" s="23"/>
      <c r="W1300" s="23"/>
    </row>
    <row r="1301" spans="5:23" s="3" customFormat="1">
      <c r="E1301" s="23"/>
      <c r="F1301" s="23"/>
      <c r="G1301" s="23"/>
      <c r="H1301" s="23"/>
      <c r="I1301" s="23"/>
      <c r="J1301" s="23"/>
      <c r="K1301" s="23"/>
      <c r="L1301" s="23"/>
      <c r="M1301" s="23"/>
      <c r="N1301" s="23"/>
      <c r="O1301" s="23"/>
      <c r="P1301" s="23"/>
      <c r="Q1301" s="23"/>
      <c r="R1301" s="23"/>
      <c r="S1301" s="23"/>
      <c r="T1301" s="23"/>
      <c r="U1301" s="23"/>
      <c r="V1301" s="23"/>
      <c r="W1301" s="23"/>
    </row>
    <row r="1302" spans="5:23" s="3" customFormat="1">
      <c r="E1302" s="23"/>
      <c r="F1302" s="23"/>
      <c r="G1302" s="23"/>
      <c r="H1302" s="23"/>
      <c r="I1302" s="23"/>
      <c r="J1302" s="23"/>
      <c r="K1302" s="23"/>
      <c r="L1302" s="23"/>
      <c r="M1302" s="23"/>
      <c r="N1302" s="23"/>
      <c r="O1302" s="23"/>
      <c r="P1302" s="23"/>
      <c r="Q1302" s="23"/>
      <c r="R1302" s="23"/>
      <c r="S1302" s="23"/>
      <c r="T1302" s="23"/>
      <c r="U1302" s="23"/>
      <c r="V1302" s="23"/>
      <c r="W1302" s="23"/>
    </row>
    <row r="1303" spans="5:23" s="3" customFormat="1">
      <c r="E1303" s="23"/>
      <c r="F1303" s="23"/>
      <c r="G1303" s="23"/>
      <c r="H1303" s="23"/>
      <c r="I1303" s="23"/>
      <c r="J1303" s="23"/>
      <c r="K1303" s="23"/>
      <c r="L1303" s="23"/>
      <c r="M1303" s="23"/>
      <c r="N1303" s="23"/>
      <c r="O1303" s="23"/>
      <c r="P1303" s="23"/>
      <c r="Q1303" s="23"/>
      <c r="R1303" s="23"/>
      <c r="S1303" s="23"/>
      <c r="T1303" s="23"/>
      <c r="U1303" s="23"/>
      <c r="V1303" s="23"/>
      <c r="W1303" s="23"/>
    </row>
    <row r="1304" spans="5:23" s="3" customFormat="1">
      <c r="E1304" s="23"/>
      <c r="F1304" s="23"/>
      <c r="G1304" s="23"/>
      <c r="H1304" s="23"/>
      <c r="I1304" s="23"/>
      <c r="J1304" s="23"/>
      <c r="K1304" s="23"/>
      <c r="L1304" s="23"/>
      <c r="M1304" s="23"/>
      <c r="N1304" s="23"/>
      <c r="O1304" s="23"/>
      <c r="P1304" s="23"/>
      <c r="Q1304" s="23"/>
      <c r="R1304" s="23"/>
      <c r="S1304" s="23"/>
      <c r="T1304" s="23"/>
      <c r="U1304" s="23"/>
      <c r="V1304" s="23"/>
      <c r="W1304" s="23"/>
    </row>
    <row r="1305" spans="5:23" s="3" customFormat="1">
      <c r="E1305" s="23"/>
      <c r="F1305" s="23"/>
      <c r="G1305" s="23"/>
      <c r="H1305" s="23"/>
      <c r="I1305" s="23"/>
      <c r="J1305" s="23"/>
      <c r="K1305" s="23"/>
      <c r="L1305" s="23"/>
      <c r="M1305" s="23"/>
      <c r="N1305" s="23"/>
      <c r="O1305" s="23"/>
      <c r="P1305" s="23"/>
      <c r="Q1305" s="23"/>
      <c r="R1305" s="23"/>
      <c r="S1305" s="23"/>
      <c r="T1305" s="23"/>
      <c r="U1305" s="23"/>
      <c r="V1305" s="23"/>
      <c r="W1305" s="23"/>
    </row>
    <row r="1306" spans="5:23" s="3" customFormat="1">
      <c r="E1306" s="23"/>
      <c r="F1306" s="23"/>
      <c r="G1306" s="23"/>
      <c r="H1306" s="23"/>
      <c r="I1306" s="23"/>
      <c r="J1306" s="23"/>
      <c r="K1306" s="23"/>
      <c r="L1306" s="23"/>
      <c r="M1306" s="23"/>
      <c r="N1306" s="23"/>
      <c r="O1306" s="23"/>
      <c r="P1306" s="23"/>
      <c r="Q1306" s="23"/>
      <c r="R1306" s="23"/>
      <c r="S1306" s="23"/>
      <c r="T1306" s="23"/>
      <c r="U1306" s="23"/>
      <c r="V1306" s="23"/>
      <c r="W1306" s="23"/>
    </row>
    <row r="1307" spans="5:23" s="3" customFormat="1">
      <c r="E1307" s="23"/>
      <c r="F1307" s="23"/>
      <c r="G1307" s="23"/>
      <c r="H1307" s="23"/>
      <c r="I1307" s="23"/>
      <c r="J1307" s="23"/>
      <c r="K1307" s="23"/>
      <c r="L1307" s="23"/>
      <c r="M1307" s="23"/>
      <c r="N1307" s="23"/>
      <c r="O1307" s="23"/>
      <c r="P1307" s="23"/>
      <c r="Q1307" s="23"/>
      <c r="R1307" s="23"/>
      <c r="S1307" s="23"/>
      <c r="T1307" s="23"/>
      <c r="U1307" s="23"/>
      <c r="V1307" s="23"/>
      <c r="W1307" s="23"/>
    </row>
    <row r="1308" spans="5:23" s="3" customFormat="1">
      <c r="E1308" s="23"/>
      <c r="F1308" s="23"/>
      <c r="G1308" s="23"/>
      <c r="H1308" s="23"/>
      <c r="I1308" s="23"/>
      <c r="J1308" s="23"/>
      <c r="K1308" s="23"/>
      <c r="L1308" s="23"/>
      <c r="M1308" s="23"/>
      <c r="N1308" s="23"/>
      <c r="O1308" s="23"/>
      <c r="P1308" s="23"/>
      <c r="Q1308" s="23"/>
      <c r="R1308" s="23"/>
      <c r="S1308" s="23"/>
      <c r="T1308" s="23"/>
      <c r="U1308" s="23"/>
      <c r="V1308" s="23"/>
      <c r="W1308" s="23"/>
    </row>
    <row r="1309" spans="5:23" s="3" customFormat="1">
      <c r="E1309" s="23"/>
      <c r="F1309" s="23"/>
      <c r="G1309" s="23"/>
      <c r="H1309" s="23"/>
      <c r="I1309" s="23"/>
      <c r="J1309" s="23"/>
      <c r="K1309" s="23"/>
      <c r="L1309" s="23"/>
      <c r="M1309" s="23"/>
      <c r="N1309" s="23"/>
      <c r="O1309" s="23"/>
      <c r="P1309" s="23"/>
      <c r="Q1309" s="23"/>
      <c r="R1309" s="23"/>
      <c r="S1309" s="23"/>
      <c r="T1309" s="23"/>
      <c r="U1309" s="23"/>
      <c r="V1309" s="23"/>
      <c r="W1309" s="23"/>
    </row>
    <row r="1310" spans="5:23" s="3" customFormat="1">
      <c r="E1310" s="23"/>
      <c r="F1310" s="23"/>
      <c r="G1310" s="23"/>
      <c r="H1310" s="23"/>
      <c r="I1310" s="23"/>
      <c r="J1310" s="23"/>
      <c r="K1310" s="23"/>
      <c r="L1310" s="23"/>
      <c r="M1310" s="23"/>
      <c r="N1310" s="23"/>
      <c r="O1310" s="23"/>
      <c r="P1310" s="23"/>
      <c r="Q1310" s="23"/>
      <c r="R1310" s="23"/>
      <c r="S1310" s="23"/>
      <c r="T1310" s="23"/>
      <c r="U1310" s="23"/>
      <c r="V1310" s="23"/>
      <c r="W1310" s="23"/>
    </row>
    <row r="1311" spans="5:23" s="3" customFormat="1">
      <c r="E1311" s="23"/>
      <c r="F1311" s="23"/>
      <c r="G1311" s="23"/>
      <c r="H1311" s="23"/>
      <c r="I1311" s="23"/>
      <c r="J1311" s="23"/>
      <c r="K1311" s="23"/>
      <c r="L1311" s="23"/>
      <c r="M1311" s="23"/>
      <c r="N1311" s="23"/>
      <c r="O1311" s="23"/>
      <c r="P1311" s="23"/>
      <c r="Q1311" s="23"/>
      <c r="R1311" s="23"/>
      <c r="S1311" s="23"/>
      <c r="T1311" s="23"/>
      <c r="U1311" s="23"/>
      <c r="V1311" s="23"/>
      <c r="W1311" s="23"/>
    </row>
    <row r="1312" spans="5:23" s="3" customFormat="1">
      <c r="E1312" s="23"/>
      <c r="F1312" s="23"/>
      <c r="G1312" s="23"/>
      <c r="H1312" s="23"/>
      <c r="I1312" s="23"/>
      <c r="J1312" s="23"/>
      <c r="K1312" s="23"/>
      <c r="L1312" s="23"/>
      <c r="M1312" s="23"/>
      <c r="N1312" s="23"/>
      <c r="O1312" s="23"/>
      <c r="P1312" s="23"/>
      <c r="Q1312" s="23"/>
      <c r="R1312" s="23"/>
      <c r="S1312" s="23"/>
      <c r="T1312" s="23"/>
      <c r="U1312" s="23"/>
      <c r="V1312" s="23"/>
      <c r="W1312" s="23"/>
    </row>
    <row r="1313" spans="5:23" s="3" customFormat="1">
      <c r="E1313" s="23"/>
      <c r="F1313" s="23"/>
      <c r="G1313" s="23"/>
      <c r="H1313" s="23"/>
      <c r="I1313" s="23"/>
      <c r="J1313" s="23"/>
      <c r="K1313" s="23"/>
      <c r="L1313" s="23"/>
      <c r="M1313" s="23"/>
      <c r="N1313" s="23"/>
      <c r="O1313" s="23"/>
      <c r="P1313" s="23"/>
      <c r="Q1313" s="23"/>
      <c r="R1313" s="23"/>
      <c r="S1313" s="23"/>
      <c r="T1313" s="23"/>
      <c r="U1313" s="23"/>
      <c r="V1313" s="23"/>
      <c r="W1313" s="23"/>
    </row>
    <row r="1314" spans="5:23" s="3" customFormat="1">
      <c r="E1314" s="23"/>
      <c r="F1314" s="23"/>
      <c r="G1314" s="23"/>
      <c r="H1314" s="23"/>
      <c r="I1314" s="23"/>
      <c r="J1314" s="23"/>
      <c r="K1314" s="23"/>
      <c r="L1314" s="23"/>
      <c r="M1314" s="23"/>
      <c r="N1314" s="23"/>
      <c r="O1314" s="23"/>
      <c r="P1314" s="23"/>
      <c r="Q1314" s="23"/>
      <c r="R1314" s="23"/>
      <c r="S1314" s="23"/>
      <c r="T1314" s="23"/>
      <c r="U1314" s="23"/>
      <c r="V1314" s="23"/>
      <c r="W1314" s="23"/>
    </row>
    <row r="1315" spans="5:23" s="3" customFormat="1">
      <c r="E1315" s="23"/>
      <c r="F1315" s="23"/>
      <c r="G1315" s="23"/>
      <c r="H1315" s="23"/>
      <c r="I1315" s="23"/>
      <c r="J1315" s="23"/>
      <c r="K1315" s="23"/>
      <c r="L1315" s="23"/>
      <c r="M1315" s="23"/>
      <c r="N1315" s="23"/>
      <c r="O1315" s="23"/>
      <c r="P1315" s="23"/>
      <c r="Q1315" s="23"/>
      <c r="R1315" s="23"/>
      <c r="S1315" s="23"/>
      <c r="T1315" s="23"/>
      <c r="U1315" s="23"/>
      <c r="V1315" s="23"/>
      <c r="W1315" s="23"/>
    </row>
    <row r="1316" spans="5:23" s="3" customFormat="1">
      <c r="E1316" s="23"/>
      <c r="F1316" s="23"/>
      <c r="G1316" s="23"/>
      <c r="H1316" s="23"/>
      <c r="I1316" s="23"/>
      <c r="J1316" s="23"/>
      <c r="K1316" s="23"/>
      <c r="L1316" s="23"/>
      <c r="M1316" s="23"/>
      <c r="N1316" s="23"/>
      <c r="O1316" s="23"/>
      <c r="P1316" s="23"/>
      <c r="Q1316" s="23"/>
      <c r="R1316" s="23"/>
      <c r="S1316" s="23"/>
      <c r="T1316" s="23"/>
      <c r="U1316" s="23"/>
      <c r="V1316" s="23"/>
      <c r="W1316" s="23"/>
    </row>
    <row r="1317" spans="5:23" s="3" customFormat="1">
      <c r="E1317" s="23"/>
      <c r="F1317" s="23"/>
      <c r="G1317" s="23"/>
      <c r="H1317" s="23"/>
      <c r="I1317" s="23"/>
      <c r="J1317" s="23"/>
      <c r="K1317" s="23"/>
      <c r="L1317" s="23"/>
      <c r="M1317" s="23"/>
      <c r="N1317" s="23"/>
      <c r="O1317" s="23"/>
      <c r="P1317" s="23"/>
      <c r="Q1317" s="23"/>
      <c r="R1317" s="23"/>
      <c r="S1317" s="23"/>
      <c r="T1317" s="23"/>
      <c r="U1317" s="23"/>
      <c r="V1317" s="23"/>
      <c r="W1317" s="23"/>
    </row>
    <row r="1318" spans="5:23" s="3" customFormat="1">
      <c r="E1318" s="23"/>
      <c r="F1318" s="23"/>
      <c r="G1318" s="23"/>
      <c r="H1318" s="23"/>
      <c r="I1318" s="23"/>
      <c r="J1318" s="23"/>
      <c r="K1318" s="23"/>
      <c r="L1318" s="23"/>
      <c r="M1318" s="23"/>
      <c r="N1318" s="23"/>
      <c r="O1318" s="23"/>
      <c r="P1318" s="23"/>
      <c r="Q1318" s="23"/>
      <c r="R1318" s="23"/>
      <c r="S1318" s="23"/>
      <c r="T1318" s="23"/>
      <c r="U1318" s="23"/>
      <c r="V1318" s="23"/>
      <c r="W1318" s="23"/>
    </row>
    <row r="1319" spans="5:23" s="3" customFormat="1">
      <c r="E1319" s="23"/>
      <c r="F1319" s="23"/>
      <c r="G1319" s="23"/>
      <c r="H1319" s="23"/>
      <c r="I1319" s="23"/>
      <c r="J1319" s="23"/>
      <c r="K1319" s="23"/>
      <c r="L1319" s="23"/>
      <c r="M1319" s="23"/>
      <c r="N1319" s="23"/>
      <c r="O1319" s="23"/>
      <c r="P1319" s="23"/>
      <c r="Q1319" s="23"/>
      <c r="R1319" s="23"/>
      <c r="S1319" s="23"/>
      <c r="T1319" s="23"/>
      <c r="U1319" s="23"/>
      <c r="V1319" s="23"/>
      <c r="W1319" s="23"/>
    </row>
    <row r="1320" spans="5:23" s="3" customFormat="1">
      <c r="E1320" s="23"/>
      <c r="F1320" s="23"/>
      <c r="G1320" s="23"/>
      <c r="H1320" s="23"/>
      <c r="I1320" s="23"/>
      <c r="J1320" s="23"/>
      <c r="K1320" s="23"/>
      <c r="L1320" s="23"/>
      <c r="M1320" s="23"/>
      <c r="N1320" s="23"/>
      <c r="O1320" s="23"/>
      <c r="P1320" s="23"/>
      <c r="Q1320" s="23"/>
      <c r="R1320" s="23"/>
      <c r="S1320" s="23"/>
      <c r="T1320" s="23"/>
      <c r="U1320" s="23"/>
      <c r="V1320" s="23"/>
      <c r="W1320" s="23"/>
    </row>
    <row r="1321" spans="5:23" s="3" customFormat="1">
      <c r="E1321" s="23"/>
      <c r="F1321" s="23"/>
      <c r="G1321" s="23"/>
      <c r="H1321" s="23"/>
      <c r="I1321" s="23"/>
      <c r="J1321" s="23"/>
      <c r="K1321" s="23"/>
      <c r="L1321" s="23"/>
      <c r="M1321" s="23"/>
      <c r="N1321" s="23"/>
      <c r="O1321" s="23"/>
      <c r="P1321" s="23"/>
      <c r="Q1321" s="23"/>
      <c r="R1321" s="23"/>
      <c r="S1321" s="23"/>
      <c r="T1321" s="23"/>
      <c r="U1321" s="23"/>
      <c r="V1321" s="23"/>
      <c r="W1321" s="23"/>
    </row>
    <row r="1322" spans="5:23" s="3" customFormat="1">
      <c r="E1322" s="23"/>
      <c r="F1322" s="23"/>
      <c r="G1322" s="23"/>
      <c r="H1322" s="23"/>
      <c r="I1322" s="23"/>
      <c r="J1322" s="23"/>
      <c r="K1322" s="23"/>
      <c r="L1322" s="23"/>
      <c r="M1322" s="23"/>
      <c r="N1322" s="23"/>
      <c r="O1322" s="23"/>
      <c r="P1322" s="23"/>
      <c r="Q1322" s="23"/>
      <c r="R1322" s="23"/>
      <c r="S1322" s="23"/>
      <c r="T1322" s="23"/>
      <c r="U1322" s="23"/>
      <c r="V1322" s="23"/>
      <c r="W1322" s="23"/>
    </row>
    <row r="1323" spans="5:23" s="3" customFormat="1">
      <c r="E1323" s="23"/>
      <c r="F1323" s="23"/>
      <c r="G1323" s="23"/>
      <c r="H1323" s="23"/>
      <c r="I1323" s="23"/>
      <c r="J1323" s="23"/>
      <c r="K1323" s="23"/>
      <c r="L1323" s="23"/>
      <c r="M1323" s="23"/>
      <c r="N1323" s="23"/>
      <c r="O1323" s="23"/>
      <c r="P1323" s="23"/>
      <c r="Q1323" s="23"/>
      <c r="R1323" s="23"/>
      <c r="S1323" s="23"/>
      <c r="T1323" s="23"/>
      <c r="U1323" s="23"/>
      <c r="V1323" s="23"/>
      <c r="W1323" s="23"/>
    </row>
    <row r="1324" spans="5:23" s="3" customFormat="1">
      <c r="E1324" s="23"/>
      <c r="F1324" s="23"/>
      <c r="G1324" s="23"/>
      <c r="H1324" s="23"/>
      <c r="I1324" s="23"/>
      <c r="J1324" s="23"/>
      <c r="K1324" s="23"/>
      <c r="L1324" s="23"/>
      <c r="M1324" s="23"/>
      <c r="N1324" s="23"/>
      <c r="O1324" s="23"/>
      <c r="P1324" s="23"/>
      <c r="Q1324" s="23"/>
      <c r="R1324" s="23"/>
      <c r="S1324" s="23"/>
      <c r="T1324" s="23"/>
      <c r="U1324" s="23"/>
      <c r="V1324" s="23"/>
      <c r="W1324" s="23"/>
    </row>
    <row r="1325" spans="5:23" s="3" customFormat="1">
      <c r="E1325" s="23"/>
      <c r="F1325" s="23"/>
      <c r="G1325" s="23"/>
      <c r="H1325" s="23"/>
      <c r="I1325" s="23"/>
      <c r="J1325" s="23"/>
      <c r="K1325" s="23"/>
      <c r="L1325" s="23"/>
      <c r="M1325" s="23"/>
      <c r="N1325" s="23"/>
      <c r="O1325" s="23"/>
      <c r="P1325" s="23"/>
      <c r="Q1325" s="23"/>
      <c r="R1325" s="23"/>
      <c r="S1325" s="23"/>
      <c r="T1325" s="23"/>
      <c r="U1325" s="23"/>
      <c r="V1325" s="23"/>
      <c r="W1325" s="23"/>
    </row>
    <row r="1326" spans="5:23" s="3" customFormat="1">
      <c r="E1326" s="23"/>
      <c r="F1326" s="23"/>
      <c r="G1326" s="23"/>
      <c r="H1326" s="23"/>
      <c r="I1326" s="23"/>
      <c r="J1326" s="23"/>
      <c r="K1326" s="23"/>
      <c r="L1326" s="23"/>
      <c r="M1326" s="23"/>
      <c r="N1326" s="23"/>
      <c r="O1326" s="23"/>
      <c r="P1326" s="23"/>
      <c r="Q1326" s="23"/>
      <c r="R1326" s="23"/>
      <c r="S1326" s="23"/>
      <c r="T1326" s="23"/>
      <c r="U1326" s="23"/>
      <c r="V1326" s="23"/>
      <c r="W1326" s="23"/>
    </row>
    <row r="1327" spans="5:23" s="3" customFormat="1">
      <c r="E1327" s="23"/>
      <c r="F1327" s="23"/>
      <c r="G1327" s="23"/>
      <c r="H1327" s="23"/>
      <c r="I1327" s="23"/>
      <c r="J1327" s="23"/>
      <c r="K1327" s="23"/>
      <c r="L1327" s="23"/>
      <c r="M1327" s="23"/>
      <c r="N1327" s="23"/>
      <c r="O1327" s="23"/>
      <c r="P1327" s="23"/>
      <c r="Q1327" s="23"/>
      <c r="R1327" s="23"/>
      <c r="S1327" s="23"/>
      <c r="T1327" s="23"/>
      <c r="U1327" s="23"/>
      <c r="V1327" s="23"/>
      <c r="W1327" s="23"/>
    </row>
    <row r="1328" spans="5:23" s="3" customFormat="1">
      <c r="E1328" s="23"/>
      <c r="F1328" s="23"/>
      <c r="G1328" s="23"/>
      <c r="H1328" s="23"/>
      <c r="I1328" s="23"/>
      <c r="J1328" s="23"/>
      <c r="K1328" s="23"/>
      <c r="L1328" s="23"/>
      <c r="M1328" s="23"/>
      <c r="N1328" s="23"/>
      <c r="O1328" s="23"/>
      <c r="P1328" s="23"/>
      <c r="Q1328" s="23"/>
      <c r="R1328" s="23"/>
      <c r="S1328" s="23"/>
      <c r="T1328" s="23"/>
      <c r="U1328" s="23"/>
      <c r="V1328" s="23"/>
      <c r="W1328" s="23"/>
    </row>
    <row r="1329" spans="5:23" s="3" customFormat="1">
      <c r="E1329" s="23"/>
      <c r="F1329" s="23"/>
      <c r="G1329" s="23"/>
      <c r="H1329" s="23"/>
      <c r="I1329" s="23"/>
      <c r="J1329" s="23"/>
      <c r="K1329" s="23"/>
      <c r="L1329" s="23"/>
      <c r="M1329" s="23"/>
      <c r="N1329" s="23"/>
      <c r="O1329" s="23"/>
      <c r="P1329" s="23"/>
      <c r="Q1329" s="23"/>
      <c r="R1329" s="23"/>
      <c r="S1329" s="23"/>
      <c r="T1329" s="23"/>
      <c r="U1329" s="23"/>
      <c r="V1329" s="23"/>
      <c r="W1329" s="23"/>
    </row>
    <row r="1330" spans="5:23" s="3" customFormat="1">
      <c r="E1330" s="23"/>
      <c r="F1330" s="23"/>
      <c r="G1330" s="23"/>
      <c r="H1330" s="23"/>
      <c r="I1330" s="23"/>
      <c r="J1330" s="23"/>
      <c r="K1330" s="23"/>
      <c r="L1330" s="23"/>
      <c r="M1330" s="23"/>
      <c r="N1330" s="23"/>
      <c r="O1330" s="23"/>
      <c r="P1330" s="23"/>
      <c r="Q1330" s="23"/>
      <c r="R1330" s="23"/>
      <c r="S1330" s="23"/>
      <c r="T1330" s="23"/>
      <c r="U1330" s="23"/>
      <c r="V1330" s="23"/>
      <c r="W1330" s="23"/>
    </row>
    <row r="1331" spans="5:23" s="3" customFormat="1">
      <c r="E1331" s="23"/>
      <c r="F1331" s="23"/>
      <c r="G1331" s="23"/>
      <c r="H1331" s="23"/>
      <c r="I1331" s="23"/>
      <c r="J1331" s="23"/>
      <c r="K1331" s="23"/>
      <c r="L1331" s="23"/>
      <c r="M1331" s="23"/>
      <c r="N1331" s="23"/>
      <c r="O1331" s="23"/>
      <c r="P1331" s="23"/>
      <c r="Q1331" s="23"/>
      <c r="R1331" s="23"/>
      <c r="S1331" s="23"/>
      <c r="T1331" s="23"/>
      <c r="U1331" s="23"/>
      <c r="V1331" s="23"/>
      <c r="W1331" s="23"/>
    </row>
    <row r="1332" spans="5:23" s="3" customFormat="1">
      <c r="E1332" s="23"/>
      <c r="F1332" s="23"/>
      <c r="G1332" s="23"/>
      <c r="H1332" s="23"/>
      <c r="I1332" s="23"/>
      <c r="J1332" s="23"/>
      <c r="K1332" s="23"/>
      <c r="L1332" s="23"/>
      <c r="M1332" s="23"/>
      <c r="N1332" s="23"/>
      <c r="O1332" s="23"/>
      <c r="P1332" s="23"/>
      <c r="Q1332" s="23"/>
      <c r="R1332" s="23"/>
      <c r="S1332" s="23"/>
      <c r="T1332" s="23"/>
      <c r="U1332" s="23"/>
      <c r="V1332" s="23"/>
      <c r="W1332" s="23"/>
    </row>
    <row r="1333" spans="5:23" s="3" customFormat="1">
      <c r="E1333" s="23"/>
      <c r="F1333" s="23"/>
      <c r="G1333" s="23"/>
      <c r="H1333" s="23"/>
      <c r="I1333" s="23"/>
      <c r="J1333" s="23"/>
      <c r="K1333" s="23"/>
      <c r="L1333" s="23"/>
      <c r="M1333" s="23"/>
      <c r="N1333" s="23"/>
      <c r="O1333" s="23"/>
      <c r="P1333" s="23"/>
      <c r="Q1333" s="23"/>
      <c r="R1333" s="23"/>
      <c r="S1333" s="23"/>
      <c r="T1333" s="23"/>
      <c r="U1333" s="23"/>
      <c r="V1333" s="23"/>
      <c r="W1333" s="23"/>
    </row>
    <row r="1334" spans="5:23" s="3" customFormat="1">
      <c r="E1334" s="23"/>
      <c r="F1334" s="23"/>
      <c r="G1334" s="23"/>
      <c r="H1334" s="23"/>
      <c r="I1334" s="23"/>
      <c r="J1334" s="23"/>
      <c r="K1334" s="23"/>
      <c r="L1334" s="23"/>
      <c r="M1334" s="23"/>
      <c r="N1334" s="23"/>
      <c r="O1334" s="23"/>
      <c r="P1334" s="23"/>
      <c r="Q1334" s="23"/>
      <c r="R1334" s="23"/>
      <c r="S1334" s="23"/>
      <c r="T1334" s="23"/>
      <c r="U1334" s="23"/>
      <c r="V1334" s="23"/>
      <c r="W1334" s="23"/>
    </row>
    <row r="1335" spans="5:23" s="3" customFormat="1">
      <c r="E1335" s="23"/>
      <c r="F1335" s="23"/>
      <c r="G1335" s="23"/>
      <c r="H1335" s="23"/>
      <c r="I1335" s="23"/>
      <c r="J1335" s="23"/>
      <c r="K1335" s="23"/>
      <c r="L1335" s="23"/>
      <c r="M1335" s="23"/>
      <c r="N1335" s="23"/>
      <c r="O1335" s="23"/>
      <c r="P1335" s="23"/>
      <c r="Q1335" s="23"/>
      <c r="R1335" s="23"/>
      <c r="S1335" s="23"/>
      <c r="T1335" s="23"/>
      <c r="U1335" s="23"/>
      <c r="V1335" s="23"/>
      <c r="W1335" s="23"/>
    </row>
    <row r="1336" spans="5:23" s="3" customFormat="1">
      <c r="E1336" s="23"/>
      <c r="F1336" s="23"/>
      <c r="G1336" s="23"/>
      <c r="H1336" s="23"/>
      <c r="I1336" s="23"/>
      <c r="J1336" s="23"/>
      <c r="K1336" s="23"/>
      <c r="L1336" s="23"/>
      <c r="M1336" s="23"/>
      <c r="N1336" s="23"/>
      <c r="O1336" s="23"/>
      <c r="P1336" s="23"/>
      <c r="Q1336" s="23"/>
      <c r="R1336" s="23"/>
      <c r="S1336" s="23"/>
      <c r="T1336" s="23"/>
      <c r="U1336" s="23"/>
      <c r="V1336" s="23"/>
      <c r="W1336" s="23"/>
    </row>
    <row r="1337" spans="5:23" s="3" customFormat="1">
      <c r="E1337" s="23"/>
      <c r="F1337" s="23"/>
      <c r="G1337" s="23"/>
      <c r="H1337" s="23"/>
      <c r="I1337" s="23"/>
      <c r="J1337" s="23"/>
      <c r="K1337" s="23"/>
      <c r="L1337" s="23"/>
      <c r="M1337" s="23"/>
      <c r="N1337" s="23"/>
      <c r="O1337" s="23"/>
      <c r="P1337" s="23"/>
      <c r="Q1337" s="23"/>
      <c r="R1337" s="23"/>
      <c r="S1337" s="23"/>
      <c r="T1337" s="23"/>
      <c r="U1337" s="23"/>
      <c r="V1337" s="23"/>
      <c r="W1337" s="23"/>
    </row>
    <row r="1338" spans="5:23" s="3" customFormat="1">
      <c r="E1338" s="23"/>
      <c r="F1338" s="23"/>
      <c r="G1338" s="23"/>
      <c r="H1338" s="23"/>
      <c r="I1338" s="23"/>
      <c r="J1338" s="23"/>
      <c r="K1338" s="23"/>
      <c r="L1338" s="23"/>
      <c r="M1338" s="23"/>
      <c r="N1338" s="23"/>
      <c r="O1338" s="23"/>
      <c r="P1338" s="23"/>
      <c r="Q1338" s="23"/>
      <c r="R1338" s="23"/>
      <c r="S1338" s="23"/>
      <c r="T1338" s="23"/>
      <c r="U1338" s="23"/>
      <c r="V1338" s="23"/>
      <c r="W1338" s="23"/>
    </row>
    <row r="1339" spans="5:23" s="3" customFormat="1">
      <c r="E1339" s="23"/>
      <c r="F1339" s="23"/>
      <c r="G1339" s="23"/>
      <c r="H1339" s="23"/>
      <c r="I1339" s="23"/>
      <c r="J1339" s="23"/>
      <c r="K1339" s="23"/>
      <c r="L1339" s="23"/>
      <c r="M1339" s="23"/>
      <c r="N1339" s="23"/>
      <c r="O1339" s="23"/>
      <c r="P1339" s="23"/>
      <c r="Q1339" s="23"/>
      <c r="R1339" s="23"/>
      <c r="S1339" s="23"/>
      <c r="T1339" s="23"/>
      <c r="U1339" s="23"/>
      <c r="V1339" s="23"/>
      <c r="W1339" s="23"/>
    </row>
    <row r="1340" spans="5:23" s="3" customFormat="1">
      <c r="E1340" s="23"/>
      <c r="F1340" s="23"/>
      <c r="G1340" s="23"/>
      <c r="H1340" s="23"/>
      <c r="I1340" s="23"/>
      <c r="J1340" s="23"/>
      <c r="K1340" s="23"/>
      <c r="L1340" s="23"/>
      <c r="M1340" s="23"/>
      <c r="N1340" s="23"/>
      <c r="O1340" s="23"/>
      <c r="P1340" s="23"/>
      <c r="Q1340" s="23"/>
      <c r="R1340" s="23"/>
      <c r="S1340" s="23"/>
      <c r="T1340" s="23"/>
      <c r="U1340" s="23"/>
      <c r="V1340" s="23"/>
      <c r="W1340" s="23"/>
    </row>
    <row r="1341" spans="5:23" s="3" customFormat="1">
      <c r="E1341" s="23"/>
      <c r="F1341" s="23"/>
      <c r="G1341" s="23"/>
      <c r="H1341" s="23"/>
      <c r="I1341" s="23"/>
      <c r="J1341" s="23"/>
      <c r="K1341" s="23"/>
      <c r="L1341" s="23"/>
      <c r="M1341" s="23"/>
      <c r="N1341" s="23"/>
      <c r="O1341" s="23"/>
      <c r="P1341" s="23"/>
      <c r="Q1341" s="23"/>
      <c r="R1341" s="23"/>
      <c r="S1341" s="23"/>
      <c r="T1341" s="23"/>
      <c r="U1341" s="23"/>
      <c r="V1341" s="23"/>
      <c r="W1341" s="23"/>
    </row>
    <row r="1342" spans="5:23" s="3" customFormat="1">
      <c r="E1342" s="23"/>
      <c r="F1342" s="23"/>
      <c r="G1342" s="23"/>
      <c r="H1342" s="23"/>
      <c r="I1342" s="23"/>
      <c r="J1342" s="23"/>
      <c r="K1342" s="23"/>
      <c r="L1342" s="23"/>
      <c r="M1342" s="23"/>
      <c r="N1342" s="23"/>
      <c r="O1342" s="23"/>
      <c r="P1342" s="23"/>
      <c r="Q1342" s="23"/>
      <c r="R1342" s="23"/>
      <c r="S1342" s="23"/>
      <c r="T1342" s="23"/>
      <c r="U1342" s="23"/>
      <c r="V1342" s="23"/>
      <c r="W1342" s="23"/>
    </row>
    <row r="1343" spans="5:23" s="3" customFormat="1">
      <c r="E1343" s="23"/>
      <c r="F1343" s="23"/>
      <c r="G1343" s="23"/>
      <c r="H1343" s="23"/>
      <c r="I1343" s="23"/>
      <c r="J1343" s="23"/>
      <c r="K1343" s="23"/>
      <c r="L1343" s="23"/>
      <c r="M1343" s="23"/>
      <c r="N1343" s="23"/>
      <c r="O1343" s="23"/>
      <c r="P1343" s="23"/>
      <c r="Q1343" s="23"/>
      <c r="R1343" s="23"/>
      <c r="S1343" s="23"/>
      <c r="T1343" s="23"/>
      <c r="U1343" s="23"/>
      <c r="V1343" s="23"/>
      <c r="W1343" s="23"/>
    </row>
    <row r="1344" spans="5:23" s="3" customFormat="1">
      <c r="E1344" s="23"/>
      <c r="F1344" s="23"/>
      <c r="G1344" s="23"/>
      <c r="H1344" s="23"/>
      <c r="I1344" s="23"/>
      <c r="J1344" s="23"/>
      <c r="K1344" s="23"/>
      <c r="L1344" s="23"/>
      <c r="M1344" s="23"/>
      <c r="N1344" s="23"/>
      <c r="O1344" s="23"/>
      <c r="P1344" s="23"/>
      <c r="Q1344" s="23"/>
      <c r="R1344" s="23"/>
      <c r="S1344" s="23"/>
      <c r="T1344" s="23"/>
      <c r="U1344" s="23"/>
      <c r="V1344" s="23"/>
      <c r="W1344" s="23"/>
    </row>
    <row r="1345" spans="5:23" s="3" customFormat="1">
      <c r="E1345" s="23"/>
      <c r="F1345" s="23"/>
      <c r="G1345" s="23"/>
      <c r="H1345" s="23"/>
      <c r="I1345" s="23"/>
      <c r="J1345" s="23"/>
      <c r="K1345" s="23"/>
      <c r="L1345" s="23"/>
      <c r="M1345" s="23"/>
      <c r="N1345" s="23"/>
      <c r="O1345" s="23"/>
      <c r="P1345" s="23"/>
      <c r="Q1345" s="23"/>
      <c r="R1345" s="23"/>
      <c r="S1345" s="23"/>
      <c r="T1345" s="23"/>
      <c r="U1345" s="23"/>
      <c r="V1345" s="23"/>
      <c r="W1345" s="23"/>
    </row>
    <row r="1346" spans="5:23" s="3" customFormat="1">
      <c r="E1346" s="23"/>
      <c r="F1346" s="23"/>
      <c r="G1346" s="23"/>
      <c r="H1346" s="23"/>
      <c r="I1346" s="23"/>
      <c r="J1346" s="23"/>
      <c r="K1346" s="23"/>
      <c r="L1346" s="23"/>
      <c r="M1346" s="23"/>
      <c r="N1346" s="23"/>
      <c r="O1346" s="23"/>
      <c r="P1346" s="23"/>
      <c r="Q1346" s="23"/>
      <c r="R1346" s="23"/>
      <c r="S1346" s="23"/>
      <c r="T1346" s="23"/>
      <c r="U1346" s="23"/>
      <c r="V1346" s="23"/>
      <c r="W1346" s="23"/>
    </row>
    <row r="1347" spans="5:23" s="3" customFormat="1">
      <c r="E1347" s="23"/>
      <c r="F1347" s="23"/>
      <c r="G1347" s="23"/>
      <c r="H1347" s="23"/>
      <c r="I1347" s="23"/>
      <c r="J1347" s="23"/>
      <c r="K1347" s="23"/>
      <c r="L1347" s="23"/>
      <c r="M1347" s="23"/>
      <c r="N1347" s="23"/>
      <c r="O1347" s="23"/>
      <c r="P1347" s="23"/>
      <c r="Q1347" s="23"/>
      <c r="R1347" s="23"/>
      <c r="S1347" s="23"/>
      <c r="T1347" s="23"/>
      <c r="U1347" s="23"/>
      <c r="V1347" s="23"/>
      <c r="W1347" s="23"/>
    </row>
    <row r="1348" spans="5:23" s="3" customFormat="1">
      <c r="E1348" s="23"/>
      <c r="F1348" s="23"/>
      <c r="G1348" s="23"/>
      <c r="H1348" s="23"/>
      <c r="I1348" s="23"/>
      <c r="J1348" s="23"/>
      <c r="K1348" s="23"/>
      <c r="L1348" s="23"/>
      <c r="M1348" s="23"/>
      <c r="N1348" s="23"/>
      <c r="O1348" s="23"/>
      <c r="P1348" s="23"/>
      <c r="Q1348" s="23"/>
      <c r="R1348" s="23"/>
      <c r="S1348" s="23"/>
      <c r="T1348" s="23"/>
      <c r="U1348" s="23"/>
      <c r="V1348" s="23"/>
      <c r="W1348" s="23"/>
    </row>
    <row r="1349" spans="5:23" s="3" customFormat="1">
      <c r="E1349" s="23"/>
      <c r="F1349" s="23"/>
      <c r="G1349" s="23"/>
      <c r="H1349" s="23"/>
      <c r="I1349" s="23"/>
      <c r="J1349" s="23"/>
      <c r="K1349" s="23"/>
      <c r="L1349" s="23"/>
      <c r="M1349" s="23"/>
      <c r="N1349" s="23"/>
      <c r="O1349" s="23"/>
      <c r="P1349" s="23"/>
      <c r="Q1349" s="23"/>
      <c r="R1349" s="23"/>
      <c r="S1349" s="23"/>
      <c r="T1349" s="23"/>
      <c r="U1349" s="23"/>
      <c r="V1349" s="23"/>
      <c r="W1349" s="23"/>
    </row>
    <row r="1350" spans="5:23" s="3" customFormat="1">
      <c r="E1350" s="23"/>
      <c r="F1350" s="23"/>
      <c r="G1350" s="23"/>
      <c r="H1350" s="23"/>
      <c r="I1350" s="23"/>
      <c r="J1350" s="23"/>
      <c r="K1350" s="23"/>
      <c r="L1350" s="23"/>
      <c r="M1350" s="23"/>
      <c r="N1350" s="23"/>
      <c r="O1350" s="23"/>
      <c r="P1350" s="23"/>
      <c r="Q1350" s="23"/>
      <c r="R1350" s="23"/>
      <c r="S1350" s="23"/>
      <c r="T1350" s="23"/>
      <c r="U1350" s="23"/>
      <c r="V1350" s="23"/>
      <c r="W1350" s="23"/>
    </row>
    <row r="1351" spans="5:23" s="3" customFormat="1">
      <c r="E1351" s="23"/>
      <c r="F1351" s="23"/>
      <c r="G1351" s="23"/>
      <c r="H1351" s="23"/>
      <c r="I1351" s="23"/>
      <c r="J1351" s="23"/>
      <c r="K1351" s="23"/>
      <c r="L1351" s="23"/>
      <c r="M1351" s="23"/>
      <c r="N1351" s="23"/>
      <c r="O1351" s="23"/>
      <c r="P1351" s="23"/>
      <c r="Q1351" s="23"/>
      <c r="R1351" s="23"/>
      <c r="S1351" s="23"/>
      <c r="T1351" s="23"/>
      <c r="U1351" s="23"/>
      <c r="V1351" s="23"/>
      <c r="W1351" s="23"/>
    </row>
    <row r="1352" spans="5:23" s="3" customFormat="1">
      <c r="E1352" s="23"/>
      <c r="F1352" s="23"/>
      <c r="G1352" s="23"/>
      <c r="H1352" s="23"/>
      <c r="I1352" s="23"/>
      <c r="J1352" s="23"/>
      <c r="K1352" s="23"/>
      <c r="L1352" s="23"/>
      <c r="M1352" s="23"/>
      <c r="N1352" s="23"/>
      <c r="O1352" s="23"/>
      <c r="P1352" s="23"/>
      <c r="Q1352" s="23"/>
      <c r="R1352" s="23"/>
      <c r="S1352" s="23"/>
      <c r="T1352" s="23"/>
      <c r="U1352" s="23"/>
      <c r="V1352" s="23"/>
      <c r="W1352" s="23"/>
    </row>
    <row r="1353" spans="5:23" s="3" customFormat="1">
      <c r="E1353" s="23"/>
      <c r="F1353" s="23"/>
      <c r="G1353" s="23"/>
      <c r="H1353" s="23"/>
      <c r="I1353" s="23"/>
      <c r="J1353" s="23"/>
      <c r="K1353" s="23"/>
      <c r="L1353" s="23"/>
      <c r="M1353" s="23"/>
      <c r="N1353" s="23"/>
      <c r="O1353" s="23"/>
      <c r="P1353" s="23"/>
      <c r="Q1353" s="23"/>
      <c r="R1353" s="23"/>
      <c r="S1353" s="23"/>
      <c r="T1353" s="23"/>
      <c r="U1353" s="23"/>
      <c r="V1353" s="23"/>
      <c r="W1353" s="23"/>
    </row>
    <row r="1354" spans="5:23" s="3" customFormat="1">
      <c r="E1354" s="23"/>
      <c r="F1354" s="23"/>
      <c r="G1354" s="23"/>
      <c r="H1354" s="23"/>
      <c r="I1354" s="23"/>
      <c r="J1354" s="23"/>
      <c r="K1354" s="23"/>
      <c r="L1354" s="23"/>
      <c r="M1354" s="23"/>
      <c r="N1354" s="23"/>
      <c r="O1354" s="23"/>
      <c r="P1354" s="23"/>
      <c r="Q1354" s="23"/>
      <c r="R1354" s="23"/>
      <c r="S1354" s="23"/>
      <c r="T1354" s="23"/>
      <c r="U1354" s="23"/>
      <c r="V1354" s="23"/>
      <c r="W1354" s="23"/>
    </row>
    <row r="1355" spans="5:23" s="3" customFormat="1">
      <c r="E1355" s="23"/>
      <c r="F1355" s="23"/>
      <c r="G1355" s="23"/>
      <c r="H1355" s="23"/>
      <c r="I1355" s="23"/>
      <c r="J1355" s="23"/>
      <c r="K1355" s="23"/>
      <c r="L1355" s="23"/>
      <c r="M1355" s="23"/>
      <c r="N1355" s="23"/>
      <c r="O1355" s="23"/>
      <c r="P1355" s="23"/>
      <c r="Q1355" s="23"/>
      <c r="R1355" s="23"/>
      <c r="S1355" s="23"/>
      <c r="T1355" s="23"/>
      <c r="U1355" s="23"/>
      <c r="V1355" s="23"/>
      <c r="W1355" s="23"/>
    </row>
    <row r="1356" spans="5:23" s="3" customFormat="1">
      <c r="E1356" s="23"/>
      <c r="F1356" s="23"/>
      <c r="G1356" s="23"/>
      <c r="H1356" s="23"/>
      <c r="I1356" s="23"/>
      <c r="J1356" s="23"/>
      <c r="K1356" s="23"/>
      <c r="L1356" s="23"/>
      <c r="M1356" s="23"/>
      <c r="N1356" s="23"/>
      <c r="O1356" s="23"/>
      <c r="P1356" s="23"/>
      <c r="Q1356" s="23"/>
      <c r="R1356" s="23"/>
      <c r="S1356" s="23"/>
      <c r="T1356" s="23"/>
      <c r="U1356" s="23"/>
      <c r="V1356" s="23"/>
      <c r="W1356" s="23"/>
    </row>
    <row r="1357" spans="5:23" s="3" customFormat="1">
      <c r="E1357" s="23"/>
      <c r="F1357" s="23"/>
      <c r="G1357" s="23"/>
      <c r="H1357" s="23"/>
      <c r="I1357" s="23"/>
      <c r="J1357" s="23"/>
      <c r="K1357" s="23"/>
      <c r="L1357" s="23"/>
      <c r="M1357" s="23"/>
      <c r="N1357" s="23"/>
      <c r="O1357" s="23"/>
      <c r="P1357" s="23"/>
      <c r="Q1357" s="23"/>
      <c r="R1357" s="23"/>
      <c r="S1357" s="23"/>
      <c r="T1357" s="23"/>
      <c r="U1357" s="23"/>
      <c r="V1357" s="23"/>
      <c r="W1357" s="23"/>
    </row>
    <row r="1358" spans="5:23" s="3" customFormat="1">
      <c r="E1358" s="23"/>
      <c r="F1358" s="23"/>
      <c r="G1358" s="23"/>
      <c r="H1358" s="23"/>
      <c r="I1358" s="23"/>
      <c r="J1358" s="23"/>
      <c r="K1358" s="23"/>
      <c r="L1358" s="23"/>
      <c r="M1358" s="23"/>
      <c r="N1358" s="23"/>
      <c r="O1358" s="23"/>
      <c r="P1358" s="23"/>
      <c r="Q1358" s="23"/>
      <c r="R1358" s="23"/>
      <c r="S1358" s="23"/>
      <c r="T1358" s="23"/>
      <c r="U1358" s="23"/>
      <c r="V1358" s="23"/>
      <c r="W1358" s="23"/>
    </row>
    <row r="1359" spans="5:23" s="3" customFormat="1">
      <c r="E1359" s="23"/>
      <c r="F1359" s="23"/>
      <c r="G1359" s="23"/>
      <c r="H1359" s="23"/>
      <c r="I1359" s="23"/>
      <c r="J1359" s="23"/>
      <c r="K1359" s="23"/>
      <c r="L1359" s="23"/>
      <c r="M1359" s="23"/>
      <c r="N1359" s="23"/>
      <c r="O1359" s="23"/>
      <c r="P1359" s="23"/>
      <c r="Q1359" s="23"/>
      <c r="R1359" s="23"/>
      <c r="S1359" s="23"/>
      <c r="T1359" s="23"/>
      <c r="U1359" s="23"/>
      <c r="V1359" s="23"/>
      <c r="W1359" s="23"/>
    </row>
    <row r="1360" spans="5:23" s="3" customFormat="1">
      <c r="E1360" s="23"/>
      <c r="F1360" s="23"/>
      <c r="G1360" s="23"/>
      <c r="H1360" s="23"/>
      <c r="I1360" s="23"/>
      <c r="J1360" s="23"/>
      <c r="K1360" s="23"/>
      <c r="L1360" s="23"/>
      <c r="M1360" s="23"/>
      <c r="N1360" s="23"/>
      <c r="O1360" s="23"/>
      <c r="P1360" s="23"/>
      <c r="Q1360" s="23"/>
      <c r="R1360" s="23"/>
      <c r="S1360" s="23"/>
      <c r="T1360" s="23"/>
      <c r="U1360" s="23"/>
      <c r="V1360" s="23"/>
      <c r="W1360" s="23"/>
    </row>
    <row r="1361" spans="5:23" s="3" customFormat="1">
      <c r="E1361" s="23"/>
      <c r="F1361" s="23"/>
      <c r="G1361" s="23"/>
      <c r="H1361" s="23"/>
      <c r="I1361" s="23"/>
      <c r="J1361" s="23"/>
      <c r="K1361" s="23"/>
      <c r="L1361" s="23"/>
      <c r="M1361" s="23"/>
      <c r="N1361" s="23"/>
      <c r="O1361" s="23"/>
      <c r="P1361" s="23"/>
      <c r="Q1361" s="23"/>
      <c r="R1361" s="23"/>
      <c r="S1361" s="23"/>
      <c r="T1361" s="23"/>
      <c r="U1361" s="23"/>
      <c r="V1361" s="23"/>
      <c r="W1361" s="23"/>
    </row>
    <row r="1362" spans="5:23" s="3" customFormat="1">
      <c r="E1362" s="23"/>
      <c r="F1362" s="23"/>
      <c r="G1362" s="23"/>
      <c r="H1362" s="23"/>
      <c r="I1362" s="23"/>
      <c r="J1362" s="23"/>
      <c r="K1362" s="23"/>
      <c r="L1362" s="23"/>
      <c r="M1362" s="23"/>
      <c r="N1362" s="23"/>
      <c r="O1362" s="23"/>
      <c r="P1362" s="23"/>
      <c r="Q1362" s="23"/>
      <c r="R1362" s="23"/>
      <c r="S1362" s="23"/>
      <c r="T1362" s="23"/>
      <c r="U1362" s="23"/>
      <c r="V1362" s="23"/>
      <c r="W1362" s="23"/>
    </row>
    <row r="1363" spans="5:23" s="3" customFormat="1">
      <c r="E1363" s="23"/>
      <c r="F1363" s="23"/>
      <c r="G1363" s="23"/>
      <c r="H1363" s="23"/>
      <c r="I1363" s="23"/>
      <c r="J1363" s="23"/>
      <c r="K1363" s="23"/>
      <c r="L1363" s="23"/>
      <c r="M1363" s="23"/>
      <c r="N1363" s="23"/>
      <c r="O1363" s="23"/>
      <c r="P1363" s="23"/>
      <c r="Q1363" s="23"/>
      <c r="R1363" s="23"/>
      <c r="S1363" s="23"/>
      <c r="T1363" s="23"/>
      <c r="U1363" s="23"/>
      <c r="V1363" s="23"/>
      <c r="W1363" s="23"/>
    </row>
    <row r="1364" spans="5:23" s="3" customFormat="1">
      <c r="E1364" s="23"/>
      <c r="F1364" s="23"/>
      <c r="G1364" s="23"/>
      <c r="H1364" s="23"/>
      <c r="I1364" s="23"/>
      <c r="J1364" s="23"/>
      <c r="K1364" s="23"/>
      <c r="L1364" s="23"/>
      <c r="M1364" s="23"/>
      <c r="N1364" s="23"/>
      <c r="O1364" s="23"/>
      <c r="P1364" s="23"/>
      <c r="Q1364" s="23"/>
      <c r="R1364" s="23"/>
      <c r="S1364" s="23"/>
      <c r="T1364" s="23"/>
      <c r="U1364" s="23"/>
      <c r="V1364" s="23"/>
      <c r="W1364" s="23"/>
    </row>
    <row r="1365" spans="5:23" s="3" customFormat="1">
      <c r="E1365" s="23"/>
      <c r="F1365" s="23"/>
      <c r="G1365" s="23"/>
      <c r="H1365" s="23"/>
      <c r="I1365" s="23"/>
      <c r="J1365" s="23"/>
      <c r="K1365" s="23"/>
      <c r="L1365" s="23"/>
      <c r="M1365" s="23"/>
      <c r="N1365" s="23"/>
      <c r="O1365" s="23"/>
      <c r="P1365" s="23"/>
      <c r="Q1365" s="23"/>
      <c r="R1365" s="23"/>
      <c r="S1365" s="23"/>
      <c r="T1365" s="23"/>
      <c r="U1365" s="23"/>
      <c r="V1365" s="23"/>
      <c r="W1365" s="23"/>
    </row>
    <row r="1366" spans="5:23" s="3" customFormat="1">
      <c r="E1366" s="23"/>
      <c r="F1366" s="23"/>
      <c r="G1366" s="23"/>
      <c r="H1366" s="23"/>
      <c r="I1366" s="23"/>
      <c r="J1366" s="23"/>
      <c r="K1366" s="23"/>
      <c r="L1366" s="23"/>
      <c r="M1366" s="23"/>
      <c r="N1366" s="23"/>
      <c r="O1366" s="23"/>
      <c r="P1366" s="23"/>
      <c r="Q1366" s="23"/>
      <c r="R1366" s="23"/>
      <c r="S1366" s="23"/>
      <c r="T1366" s="23"/>
      <c r="U1366" s="23"/>
      <c r="V1366" s="23"/>
      <c r="W1366" s="23"/>
    </row>
    <row r="1367" spans="5:23" s="3" customFormat="1">
      <c r="E1367" s="23"/>
      <c r="F1367" s="23"/>
      <c r="G1367" s="23"/>
      <c r="H1367" s="23"/>
      <c r="I1367" s="23"/>
      <c r="J1367" s="23"/>
      <c r="K1367" s="23"/>
      <c r="L1367" s="23"/>
      <c r="M1367" s="23"/>
      <c r="N1367" s="23"/>
      <c r="O1367" s="23"/>
      <c r="P1367" s="23"/>
      <c r="Q1367" s="23"/>
      <c r="R1367" s="23"/>
      <c r="S1367" s="23"/>
      <c r="T1367" s="23"/>
      <c r="U1367" s="23"/>
      <c r="V1367" s="23"/>
      <c r="W1367" s="23"/>
    </row>
    <row r="1368" spans="5:23" s="3" customFormat="1">
      <c r="E1368" s="23"/>
      <c r="F1368" s="23"/>
      <c r="G1368" s="23"/>
      <c r="H1368" s="23"/>
      <c r="I1368" s="23"/>
      <c r="J1368" s="23"/>
      <c r="K1368" s="23"/>
      <c r="L1368" s="23"/>
      <c r="M1368" s="23"/>
      <c r="N1368" s="23"/>
      <c r="O1368" s="23"/>
      <c r="P1368" s="23"/>
      <c r="Q1368" s="23"/>
      <c r="R1368" s="23"/>
      <c r="S1368" s="23"/>
      <c r="T1368" s="23"/>
      <c r="U1368" s="23"/>
      <c r="V1368" s="23"/>
      <c r="W1368" s="23"/>
    </row>
    <row r="1369" spans="5:23" s="3" customFormat="1">
      <c r="E1369" s="23"/>
      <c r="F1369" s="23"/>
      <c r="G1369" s="23"/>
      <c r="H1369" s="23"/>
      <c r="I1369" s="23"/>
      <c r="J1369" s="23"/>
      <c r="K1369" s="23"/>
      <c r="L1369" s="23"/>
      <c r="M1369" s="23"/>
      <c r="N1369" s="23"/>
      <c r="O1369" s="23"/>
      <c r="P1369" s="23"/>
      <c r="Q1369" s="23"/>
      <c r="R1369" s="23"/>
      <c r="S1369" s="23"/>
      <c r="T1369" s="23"/>
      <c r="U1369" s="23"/>
      <c r="V1369" s="23"/>
      <c r="W1369" s="23"/>
    </row>
    <row r="1370" spans="5:23" s="3" customFormat="1">
      <c r="E1370" s="23"/>
      <c r="F1370" s="23"/>
      <c r="G1370" s="23"/>
      <c r="H1370" s="23"/>
      <c r="I1370" s="23"/>
      <c r="J1370" s="23"/>
      <c r="K1370" s="23"/>
      <c r="L1370" s="23"/>
      <c r="M1370" s="23"/>
      <c r="N1370" s="23"/>
      <c r="O1370" s="23"/>
      <c r="P1370" s="23"/>
      <c r="Q1370" s="23"/>
      <c r="R1370" s="23"/>
      <c r="S1370" s="23"/>
      <c r="T1370" s="23"/>
      <c r="U1370" s="23"/>
      <c r="V1370" s="23"/>
      <c r="W1370" s="23"/>
    </row>
    <row r="1371" spans="5:23" s="3" customFormat="1">
      <c r="E1371" s="23"/>
      <c r="F1371" s="23"/>
      <c r="G1371" s="23"/>
      <c r="H1371" s="23"/>
      <c r="I1371" s="23"/>
      <c r="J1371" s="23"/>
      <c r="K1371" s="23"/>
      <c r="L1371" s="23"/>
      <c r="M1371" s="23"/>
      <c r="N1371" s="23"/>
      <c r="O1371" s="23"/>
      <c r="P1371" s="23"/>
      <c r="Q1371" s="23"/>
      <c r="R1371" s="23"/>
      <c r="S1371" s="23"/>
      <c r="T1371" s="23"/>
      <c r="U1371" s="23"/>
      <c r="V1371" s="23"/>
      <c r="W1371" s="23"/>
    </row>
    <row r="1372" spans="5:23" s="3" customFormat="1">
      <c r="E1372" s="23"/>
      <c r="F1372" s="23"/>
      <c r="G1372" s="23"/>
      <c r="H1372" s="23"/>
      <c r="I1372" s="23"/>
      <c r="J1372" s="23"/>
      <c r="K1372" s="23"/>
      <c r="L1372" s="23"/>
      <c r="M1372" s="23"/>
      <c r="N1372" s="23"/>
      <c r="O1372" s="23"/>
      <c r="P1372" s="23"/>
      <c r="Q1372" s="23"/>
      <c r="R1372" s="23"/>
      <c r="S1372" s="23"/>
      <c r="T1372" s="23"/>
      <c r="U1372" s="23"/>
      <c r="V1372" s="23"/>
      <c r="W1372" s="23"/>
    </row>
    <row r="1373" spans="5:23" s="3" customFormat="1">
      <c r="E1373" s="23"/>
      <c r="F1373" s="23"/>
      <c r="G1373" s="23"/>
      <c r="H1373" s="23"/>
      <c r="I1373" s="23"/>
      <c r="J1373" s="23"/>
      <c r="K1373" s="23"/>
      <c r="L1373" s="23"/>
      <c r="M1373" s="23"/>
      <c r="N1373" s="23"/>
      <c r="O1373" s="23"/>
      <c r="P1373" s="23"/>
      <c r="Q1373" s="23"/>
      <c r="R1373" s="23"/>
      <c r="S1373" s="23"/>
      <c r="T1373" s="23"/>
      <c r="U1373" s="23"/>
      <c r="V1373" s="23"/>
      <c r="W1373" s="23"/>
    </row>
    <row r="1374" spans="5:23" s="3" customFormat="1">
      <c r="E1374" s="23"/>
      <c r="F1374" s="23"/>
      <c r="G1374" s="23"/>
      <c r="H1374" s="23"/>
      <c r="I1374" s="23"/>
      <c r="J1374" s="23"/>
      <c r="K1374" s="23"/>
      <c r="L1374" s="23"/>
      <c r="M1374" s="23"/>
      <c r="N1374" s="23"/>
      <c r="O1374" s="23"/>
      <c r="P1374" s="23"/>
      <c r="Q1374" s="23"/>
      <c r="R1374" s="23"/>
      <c r="S1374" s="23"/>
      <c r="T1374" s="23"/>
      <c r="U1374" s="23"/>
      <c r="V1374" s="23"/>
      <c r="W1374" s="23"/>
    </row>
    <row r="1375" spans="5:23" s="3" customFormat="1">
      <c r="E1375" s="23"/>
      <c r="F1375" s="23"/>
      <c r="G1375" s="23"/>
      <c r="H1375" s="23"/>
      <c r="I1375" s="23"/>
      <c r="J1375" s="23"/>
      <c r="K1375" s="23"/>
      <c r="L1375" s="23"/>
      <c r="M1375" s="23"/>
      <c r="N1375" s="23"/>
      <c r="O1375" s="23"/>
      <c r="P1375" s="23"/>
      <c r="Q1375" s="23"/>
      <c r="R1375" s="23"/>
      <c r="S1375" s="23"/>
      <c r="T1375" s="23"/>
      <c r="U1375" s="23"/>
      <c r="V1375" s="23"/>
      <c r="W1375" s="23"/>
    </row>
    <row r="1376" spans="5:23" s="3" customFormat="1">
      <c r="E1376" s="23"/>
      <c r="F1376" s="23"/>
      <c r="G1376" s="23"/>
      <c r="H1376" s="23"/>
      <c r="I1376" s="23"/>
      <c r="J1376" s="23"/>
      <c r="K1376" s="23"/>
      <c r="L1376" s="23"/>
      <c r="M1376" s="23"/>
      <c r="N1376" s="23"/>
      <c r="O1376" s="23"/>
      <c r="P1376" s="23"/>
      <c r="Q1376" s="23"/>
      <c r="R1376" s="23"/>
      <c r="S1376" s="23"/>
      <c r="T1376" s="23"/>
      <c r="U1376" s="23"/>
      <c r="V1376" s="23"/>
      <c r="W1376" s="23"/>
    </row>
    <row r="1377" spans="5:23" s="3" customFormat="1">
      <c r="E1377" s="23"/>
      <c r="F1377" s="23"/>
      <c r="G1377" s="23"/>
      <c r="H1377" s="23"/>
      <c r="I1377" s="23"/>
      <c r="J1377" s="23"/>
      <c r="K1377" s="23"/>
      <c r="L1377" s="23"/>
      <c r="M1377" s="23"/>
      <c r="N1377" s="23"/>
      <c r="O1377" s="23"/>
      <c r="P1377" s="23"/>
      <c r="Q1377" s="23"/>
      <c r="R1377" s="23"/>
      <c r="S1377" s="23"/>
      <c r="T1377" s="23"/>
      <c r="U1377" s="23"/>
      <c r="V1377" s="23"/>
      <c r="W1377" s="23"/>
    </row>
    <row r="1378" spans="5:23" s="3" customFormat="1">
      <c r="E1378" s="23"/>
      <c r="F1378" s="23"/>
      <c r="G1378" s="23"/>
      <c r="H1378" s="23"/>
      <c r="I1378" s="23"/>
      <c r="J1378" s="23"/>
      <c r="K1378" s="23"/>
      <c r="L1378" s="23"/>
      <c r="M1378" s="23"/>
      <c r="N1378" s="23"/>
      <c r="O1378" s="23"/>
      <c r="P1378" s="23"/>
      <c r="Q1378" s="23"/>
      <c r="R1378" s="23"/>
      <c r="S1378" s="23"/>
      <c r="T1378" s="23"/>
      <c r="U1378" s="23"/>
      <c r="V1378" s="23"/>
      <c r="W1378" s="23"/>
    </row>
    <row r="1379" spans="5:23" s="3" customFormat="1">
      <c r="E1379" s="23"/>
      <c r="F1379" s="23"/>
      <c r="G1379" s="23"/>
      <c r="H1379" s="23"/>
      <c r="I1379" s="23"/>
      <c r="J1379" s="23"/>
      <c r="K1379" s="23"/>
      <c r="L1379" s="23"/>
      <c r="M1379" s="23"/>
      <c r="N1379" s="23"/>
      <c r="O1379" s="23"/>
      <c r="P1379" s="23"/>
      <c r="Q1379" s="23"/>
      <c r="R1379" s="23"/>
      <c r="S1379" s="23"/>
      <c r="T1379" s="23"/>
      <c r="U1379" s="23"/>
      <c r="V1379" s="23"/>
      <c r="W1379" s="23"/>
    </row>
    <row r="1380" spans="5:23" s="3" customFormat="1">
      <c r="E1380" s="23"/>
      <c r="F1380" s="23"/>
      <c r="G1380" s="23"/>
      <c r="H1380" s="23"/>
      <c r="I1380" s="23"/>
      <c r="J1380" s="23"/>
      <c r="K1380" s="23"/>
      <c r="L1380" s="23"/>
      <c r="M1380" s="23"/>
      <c r="N1380" s="23"/>
      <c r="O1380" s="23"/>
      <c r="P1380" s="23"/>
      <c r="Q1380" s="23"/>
      <c r="R1380" s="23"/>
      <c r="S1380" s="23"/>
      <c r="T1380" s="23"/>
      <c r="U1380" s="23"/>
      <c r="V1380" s="23"/>
      <c r="W1380" s="23"/>
    </row>
    <row r="1381" spans="5:23" s="3" customFormat="1">
      <c r="E1381" s="23"/>
      <c r="F1381" s="23"/>
      <c r="G1381" s="23"/>
      <c r="H1381" s="23"/>
      <c r="I1381" s="23"/>
      <c r="J1381" s="23"/>
      <c r="K1381" s="23"/>
      <c r="L1381" s="23"/>
      <c r="M1381" s="23"/>
      <c r="N1381" s="23"/>
      <c r="O1381" s="23"/>
      <c r="P1381" s="23"/>
      <c r="Q1381" s="23"/>
      <c r="R1381" s="23"/>
      <c r="S1381" s="23"/>
      <c r="T1381" s="23"/>
      <c r="U1381" s="23"/>
      <c r="V1381" s="23"/>
      <c r="W1381" s="23"/>
    </row>
    <row r="1382" spans="5:23" s="3" customFormat="1">
      <c r="E1382" s="23"/>
      <c r="F1382" s="23"/>
      <c r="G1382" s="23"/>
      <c r="H1382" s="23"/>
      <c r="I1382" s="23"/>
      <c r="J1382" s="23"/>
      <c r="K1382" s="23"/>
      <c r="L1382" s="23"/>
      <c r="M1382" s="23"/>
      <c r="N1382" s="23"/>
      <c r="O1382" s="23"/>
      <c r="P1382" s="23"/>
      <c r="Q1382" s="23"/>
      <c r="R1382" s="23"/>
      <c r="S1382" s="23"/>
      <c r="T1382" s="23"/>
      <c r="U1382" s="23"/>
      <c r="V1382" s="23"/>
      <c r="W1382" s="23"/>
    </row>
    <row r="1383" spans="5:23" s="3" customFormat="1">
      <c r="E1383" s="23"/>
      <c r="F1383" s="23"/>
      <c r="G1383" s="23"/>
      <c r="H1383" s="23"/>
      <c r="I1383" s="23"/>
      <c r="J1383" s="23"/>
      <c r="K1383" s="23"/>
      <c r="L1383" s="23"/>
      <c r="M1383" s="23"/>
      <c r="N1383" s="23"/>
      <c r="O1383" s="23"/>
      <c r="P1383" s="23"/>
      <c r="Q1383" s="23"/>
      <c r="R1383" s="23"/>
      <c r="S1383" s="23"/>
      <c r="T1383" s="23"/>
      <c r="U1383" s="23"/>
      <c r="V1383" s="23"/>
      <c r="W1383" s="23"/>
    </row>
    <row r="1384" spans="5:23" s="3" customFormat="1">
      <c r="E1384" s="23"/>
      <c r="F1384" s="23"/>
      <c r="G1384" s="23"/>
      <c r="H1384" s="23"/>
      <c r="I1384" s="23"/>
      <c r="J1384" s="23"/>
      <c r="K1384" s="23"/>
      <c r="L1384" s="23"/>
      <c r="M1384" s="23"/>
      <c r="N1384" s="23"/>
      <c r="O1384" s="23"/>
      <c r="P1384" s="23"/>
      <c r="Q1384" s="23"/>
      <c r="R1384" s="23"/>
      <c r="S1384" s="23"/>
      <c r="T1384" s="23"/>
      <c r="U1384" s="23"/>
      <c r="V1384" s="23"/>
      <c r="W1384" s="23"/>
    </row>
    <row r="1385" spans="5:23" s="3" customFormat="1">
      <c r="E1385" s="23"/>
      <c r="F1385" s="23"/>
      <c r="G1385" s="23"/>
      <c r="H1385" s="23"/>
      <c r="I1385" s="23"/>
      <c r="J1385" s="23"/>
      <c r="K1385" s="23"/>
      <c r="L1385" s="23"/>
      <c r="M1385" s="23"/>
      <c r="N1385" s="23"/>
      <c r="O1385" s="23"/>
      <c r="P1385" s="23"/>
      <c r="Q1385" s="23"/>
      <c r="R1385" s="23"/>
      <c r="S1385" s="23"/>
      <c r="T1385" s="23"/>
      <c r="U1385" s="23"/>
      <c r="V1385" s="23"/>
      <c r="W1385" s="23"/>
    </row>
    <row r="1386" spans="5:23" s="3" customFormat="1">
      <c r="E1386" s="23"/>
      <c r="F1386" s="23"/>
      <c r="G1386" s="23"/>
      <c r="H1386" s="23"/>
      <c r="I1386" s="23"/>
      <c r="J1386" s="23"/>
      <c r="K1386" s="23"/>
      <c r="L1386" s="23"/>
      <c r="M1386" s="23"/>
      <c r="N1386" s="23"/>
      <c r="O1386" s="23"/>
      <c r="P1386" s="23"/>
      <c r="Q1386" s="23"/>
      <c r="R1386" s="23"/>
      <c r="S1386" s="23"/>
      <c r="T1386" s="23"/>
      <c r="U1386" s="23"/>
      <c r="V1386" s="23"/>
      <c r="W1386" s="23"/>
    </row>
    <row r="1387" spans="5:23" s="3" customFormat="1">
      <c r="E1387" s="23"/>
      <c r="F1387" s="23"/>
      <c r="G1387" s="23"/>
      <c r="H1387" s="23"/>
      <c r="I1387" s="23"/>
      <c r="J1387" s="23"/>
      <c r="K1387" s="23"/>
      <c r="L1387" s="23"/>
      <c r="M1387" s="23"/>
      <c r="N1387" s="23"/>
      <c r="O1387" s="23"/>
      <c r="P1387" s="23"/>
      <c r="Q1387" s="23"/>
      <c r="R1387" s="23"/>
      <c r="S1387" s="23"/>
      <c r="T1387" s="23"/>
      <c r="U1387" s="23"/>
      <c r="V1387" s="23"/>
      <c r="W1387" s="23"/>
    </row>
    <row r="1388" spans="5:23" s="3" customFormat="1">
      <c r="E1388" s="23"/>
      <c r="F1388" s="23"/>
      <c r="G1388" s="23"/>
      <c r="H1388" s="23"/>
      <c r="I1388" s="23"/>
      <c r="J1388" s="23"/>
      <c r="K1388" s="23"/>
      <c r="L1388" s="23"/>
      <c r="M1388" s="23"/>
      <c r="N1388" s="23"/>
      <c r="O1388" s="23"/>
      <c r="P1388" s="23"/>
      <c r="Q1388" s="23"/>
      <c r="R1388" s="23"/>
      <c r="S1388" s="23"/>
      <c r="T1388" s="23"/>
      <c r="U1388" s="23"/>
      <c r="V1388" s="23"/>
      <c r="W1388" s="23"/>
    </row>
    <row r="1389" spans="5:23" s="3" customFormat="1">
      <c r="E1389" s="23"/>
      <c r="F1389" s="23"/>
      <c r="G1389" s="23"/>
      <c r="H1389" s="23"/>
      <c r="I1389" s="23"/>
      <c r="J1389" s="23"/>
      <c r="K1389" s="23"/>
      <c r="L1389" s="23"/>
      <c r="M1389" s="23"/>
      <c r="N1389" s="23"/>
      <c r="O1389" s="23"/>
      <c r="P1389" s="23"/>
      <c r="Q1389" s="23"/>
      <c r="R1389" s="23"/>
      <c r="S1389" s="23"/>
      <c r="T1389" s="23"/>
      <c r="U1389" s="23"/>
      <c r="V1389" s="23"/>
      <c r="W1389" s="23"/>
    </row>
    <row r="1390" spans="5:23" s="3" customFormat="1">
      <c r="E1390" s="23"/>
      <c r="F1390" s="23"/>
      <c r="G1390" s="23"/>
      <c r="H1390" s="23"/>
      <c r="I1390" s="23"/>
      <c r="J1390" s="23"/>
      <c r="K1390" s="23"/>
      <c r="L1390" s="23"/>
      <c r="M1390" s="23"/>
      <c r="N1390" s="23"/>
      <c r="O1390" s="23"/>
      <c r="P1390" s="23"/>
      <c r="Q1390" s="23"/>
      <c r="R1390" s="23"/>
      <c r="S1390" s="23"/>
      <c r="T1390" s="23"/>
      <c r="U1390" s="23"/>
      <c r="V1390" s="23"/>
      <c r="W1390" s="23"/>
    </row>
    <row r="1391" spans="5:23" s="3" customFormat="1">
      <c r="E1391" s="23"/>
      <c r="F1391" s="23"/>
      <c r="G1391" s="23"/>
      <c r="H1391" s="23"/>
      <c r="I1391" s="23"/>
      <c r="J1391" s="23"/>
      <c r="K1391" s="23"/>
      <c r="L1391" s="23"/>
      <c r="M1391" s="23"/>
      <c r="N1391" s="23"/>
      <c r="O1391" s="23"/>
      <c r="P1391" s="23"/>
      <c r="Q1391" s="23"/>
      <c r="R1391" s="23"/>
      <c r="S1391" s="23"/>
      <c r="T1391" s="23"/>
      <c r="U1391" s="23"/>
      <c r="V1391" s="23"/>
      <c r="W1391" s="23"/>
    </row>
    <row r="1392" spans="5:23" s="3" customFormat="1">
      <c r="E1392" s="23"/>
      <c r="F1392" s="23"/>
      <c r="G1392" s="23"/>
      <c r="H1392" s="23"/>
      <c r="I1392" s="23"/>
      <c r="J1392" s="23"/>
      <c r="K1392" s="23"/>
      <c r="L1392" s="23"/>
      <c r="M1392" s="23"/>
      <c r="N1392" s="23"/>
      <c r="O1392" s="23"/>
      <c r="P1392" s="23"/>
      <c r="Q1392" s="23"/>
      <c r="R1392" s="23"/>
      <c r="S1392" s="23"/>
      <c r="T1392" s="23"/>
      <c r="U1392" s="23"/>
      <c r="V1392" s="23"/>
      <c r="W1392" s="23"/>
    </row>
    <row r="1393" spans="5:23" s="3" customFormat="1">
      <c r="E1393" s="23"/>
      <c r="F1393" s="23"/>
      <c r="G1393" s="23"/>
      <c r="H1393" s="23"/>
      <c r="I1393" s="23"/>
      <c r="J1393" s="23"/>
      <c r="K1393" s="23"/>
      <c r="L1393" s="23"/>
      <c r="M1393" s="23"/>
      <c r="N1393" s="23"/>
      <c r="O1393" s="23"/>
      <c r="P1393" s="23"/>
      <c r="Q1393" s="23"/>
      <c r="R1393" s="23"/>
      <c r="S1393" s="23"/>
      <c r="T1393" s="23"/>
      <c r="U1393" s="23"/>
      <c r="V1393" s="23"/>
      <c r="W1393" s="23"/>
    </row>
    <row r="1394" spans="5:23" s="3" customFormat="1">
      <c r="E1394" s="23"/>
      <c r="F1394" s="23"/>
      <c r="G1394" s="23"/>
      <c r="H1394" s="23"/>
      <c r="I1394" s="23"/>
      <c r="J1394" s="23"/>
      <c r="K1394" s="23"/>
      <c r="L1394" s="23"/>
      <c r="M1394" s="23"/>
      <c r="N1394" s="23"/>
      <c r="O1394" s="23"/>
      <c r="P1394" s="23"/>
      <c r="Q1394" s="23"/>
      <c r="R1394" s="23"/>
      <c r="S1394" s="23"/>
      <c r="T1394" s="23"/>
      <c r="U1394" s="23"/>
      <c r="V1394" s="23"/>
      <c r="W1394" s="23"/>
    </row>
    <row r="1395" spans="5:23" s="3" customFormat="1">
      <c r="E1395" s="23"/>
      <c r="F1395" s="23"/>
      <c r="G1395" s="23"/>
      <c r="H1395" s="23"/>
      <c r="I1395" s="23"/>
      <c r="J1395" s="23"/>
      <c r="K1395" s="23"/>
      <c r="L1395" s="23"/>
      <c r="M1395" s="23"/>
      <c r="N1395" s="23"/>
      <c r="O1395" s="23"/>
      <c r="P1395" s="23"/>
      <c r="Q1395" s="23"/>
      <c r="R1395" s="23"/>
      <c r="S1395" s="23"/>
      <c r="T1395" s="23"/>
      <c r="U1395" s="23"/>
      <c r="V1395" s="23"/>
      <c r="W1395" s="23"/>
    </row>
    <row r="1396" spans="5:23" s="3" customFormat="1">
      <c r="E1396" s="23"/>
      <c r="F1396" s="23"/>
      <c r="G1396" s="23"/>
      <c r="H1396" s="23"/>
      <c r="I1396" s="23"/>
      <c r="J1396" s="23"/>
      <c r="K1396" s="23"/>
      <c r="L1396" s="23"/>
      <c r="M1396" s="23"/>
      <c r="N1396" s="23"/>
      <c r="O1396" s="23"/>
      <c r="P1396" s="23"/>
      <c r="Q1396" s="23"/>
      <c r="R1396" s="23"/>
      <c r="S1396" s="23"/>
      <c r="T1396" s="23"/>
      <c r="U1396" s="23"/>
      <c r="V1396" s="23"/>
      <c r="W1396" s="23"/>
    </row>
    <row r="1397" spans="5:23" s="3" customFormat="1">
      <c r="E1397" s="23"/>
      <c r="F1397" s="23"/>
      <c r="G1397" s="23"/>
      <c r="H1397" s="23"/>
      <c r="I1397" s="23"/>
      <c r="J1397" s="23"/>
      <c r="K1397" s="23"/>
      <c r="L1397" s="23"/>
      <c r="M1397" s="23"/>
      <c r="N1397" s="23"/>
      <c r="O1397" s="23"/>
      <c r="P1397" s="23"/>
      <c r="Q1397" s="23"/>
      <c r="R1397" s="23"/>
      <c r="S1397" s="23"/>
      <c r="T1397" s="23"/>
      <c r="U1397" s="23"/>
      <c r="V1397" s="23"/>
      <c r="W1397" s="23"/>
    </row>
    <row r="1398" spans="5:23" s="3" customFormat="1">
      <c r="E1398" s="23"/>
      <c r="F1398" s="23"/>
      <c r="G1398" s="23"/>
      <c r="H1398" s="23"/>
      <c r="I1398" s="23"/>
      <c r="J1398" s="23"/>
      <c r="K1398" s="23"/>
      <c r="L1398" s="23"/>
      <c r="M1398" s="23"/>
      <c r="N1398" s="23"/>
      <c r="O1398" s="23"/>
      <c r="P1398" s="23"/>
      <c r="Q1398" s="23"/>
      <c r="R1398" s="23"/>
      <c r="S1398" s="23"/>
      <c r="T1398" s="23"/>
      <c r="U1398" s="23"/>
      <c r="V1398" s="23"/>
      <c r="W1398" s="23"/>
    </row>
    <row r="1399" spans="5:23" s="3" customFormat="1">
      <c r="E1399" s="23"/>
      <c r="F1399" s="23"/>
      <c r="G1399" s="23"/>
      <c r="H1399" s="23"/>
      <c r="I1399" s="23"/>
      <c r="J1399" s="23"/>
      <c r="K1399" s="23"/>
      <c r="L1399" s="23"/>
      <c r="M1399" s="23"/>
      <c r="N1399" s="23"/>
      <c r="O1399" s="23"/>
      <c r="P1399" s="23"/>
      <c r="Q1399" s="23"/>
      <c r="R1399" s="23"/>
      <c r="S1399" s="23"/>
      <c r="T1399" s="23"/>
      <c r="U1399" s="23"/>
      <c r="V1399" s="23"/>
      <c r="W1399" s="23"/>
    </row>
    <row r="1400" spans="5:23" s="3" customFormat="1">
      <c r="E1400" s="23"/>
      <c r="F1400" s="23"/>
      <c r="G1400" s="23"/>
      <c r="H1400" s="23"/>
      <c r="I1400" s="23"/>
      <c r="J1400" s="23"/>
      <c r="K1400" s="23"/>
      <c r="L1400" s="23"/>
      <c r="M1400" s="23"/>
      <c r="N1400" s="23"/>
      <c r="O1400" s="23"/>
      <c r="P1400" s="23"/>
      <c r="Q1400" s="23"/>
      <c r="R1400" s="23"/>
      <c r="S1400" s="23"/>
      <c r="T1400" s="23"/>
      <c r="U1400" s="23"/>
      <c r="V1400" s="23"/>
      <c r="W1400" s="23"/>
    </row>
    <row r="1401" spans="5:23" s="3" customFormat="1">
      <c r="E1401" s="23"/>
      <c r="F1401" s="23"/>
      <c r="G1401" s="23"/>
      <c r="H1401" s="23"/>
      <c r="I1401" s="23"/>
      <c r="J1401" s="23"/>
      <c r="K1401" s="23"/>
      <c r="L1401" s="23"/>
      <c r="M1401" s="23"/>
      <c r="N1401" s="23"/>
      <c r="O1401" s="23"/>
      <c r="P1401" s="23"/>
      <c r="Q1401" s="23"/>
      <c r="R1401" s="23"/>
      <c r="S1401" s="23"/>
      <c r="T1401" s="23"/>
      <c r="U1401" s="23"/>
      <c r="V1401" s="23"/>
      <c r="W1401" s="23"/>
    </row>
    <row r="1402" spans="5:23" s="3" customFormat="1">
      <c r="E1402" s="23"/>
      <c r="F1402" s="23"/>
      <c r="G1402" s="23"/>
      <c r="H1402" s="23"/>
      <c r="I1402" s="23"/>
      <c r="J1402" s="23"/>
      <c r="K1402" s="23"/>
      <c r="L1402" s="23"/>
      <c r="M1402" s="23"/>
      <c r="N1402" s="23"/>
      <c r="O1402" s="23"/>
      <c r="P1402" s="23"/>
      <c r="Q1402" s="23"/>
      <c r="R1402" s="23"/>
      <c r="S1402" s="23"/>
      <c r="T1402" s="23"/>
      <c r="U1402" s="23"/>
      <c r="V1402" s="23"/>
      <c r="W1402" s="23"/>
    </row>
    <row r="1403" spans="5:23" s="3" customFormat="1">
      <c r="E1403" s="23"/>
      <c r="F1403" s="23"/>
      <c r="G1403" s="23"/>
      <c r="H1403" s="23"/>
      <c r="I1403" s="23"/>
      <c r="J1403" s="23"/>
      <c r="K1403" s="23"/>
      <c r="L1403" s="23"/>
      <c r="M1403" s="23"/>
      <c r="N1403" s="23"/>
      <c r="O1403" s="23"/>
      <c r="P1403" s="23"/>
      <c r="Q1403" s="23"/>
      <c r="R1403" s="23"/>
      <c r="S1403" s="23"/>
      <c r="T1403" s="23"/>
      <c r="U1403" s="23"/>
      <c r="V1403" s="23"/>
      <c r="W1403" s="23"/>
    </row>
    <row r="1404" spans="5:23" s="3" customFormat="1">
      <c r="E1404" s="23"/>
      <c r="F1404" s="23"/>
      <c r="G1404" s="23"/>
      <c r="H1404" s="23"/>
      <c r="I1404" s="23"/>
      <c r="J1404" s="23"/>
      <c r="K1404" s="23"/>
      <c r="L1404" s="23"/>
      <c r="M1404" s="23"/>
      <c r="N1404" s="23"/>
      <c r="O1404" s="23"/>
      <c r="P1404" s="23"/>
      <c r="Q1404" s="23"/>
      <c r="R1404" s="23"/>
      <c r="S1404" s="23"/>
      <c r="T1404" s="23"/>
      <c r="U1404" s="23"/>
      <c r="V1404" s="23"/>
      <c r="W1404" s="23"/>
    </row>
    <row r="1405" spans="5:23" s="3" customFormat="1">
      <c r="E1405" s="23"/>
      <c r="F1405" s="23"/>
      <c r="G1405" s="23"/>
      <c r="H1405" s="23"/>
      <c r="I1405" s="23"/>
      <c r="J1405" s="23"/>
      <c r="K1405" s="23"/>
      <c r="L1405" s="23"/>
      <c r="M1405" s="23"/>
      <c r="N1405" s="23"/>
      <c r="O1405" s="23"/>
      <c r="P1405" s="23"/>
      <c r="Q1405" s="23"/>
      <c r="R1405" s="23"/>
      <c r="S1405" s="23"/>
      <c r="T1405" s="23"/>
      <c r="U1405" s="23"/>
      <c r="V1405" s="23"/>
      <c r="W1405" s="23"/>
    </row>
    <row r="1406" spans="5:23" s="3" customFormat="1">
      <c r="E1406" s="23"/>
      <c r="F1406" s="23"/>
      <c r="G1406" s="23"/>
      <c r="H1406" s="23"/>
      <c r="I1406" s="23"/>
      <c r="J1406" s="23"/>
      <c r="K1406" s="23"/>
      <c r="L1406" s="23"/>
      <c r="M1406" s="23"/>
      <c r="N1406" s="23"/>
      <c r="O1406" s="23"/>
      <c r="P1406" s="23"/>
      <c r="Q1406" s="23"/>
      <c r="R1406" s="23"/>
      <c r="S1406" s="23"/>
      <c r="T1406" s="23"/>
      <c r="U1406" s="23"/>
      <c r="V1406" s="23"/>
      <c r="W1406" s="23"/>
    </row>
    <row r="1407" spans="5:23" s="3" customFormat="1">
      <c r="E1407" s="23"/>
      <c r="F1407" s="23"/>
      <c r="G1407" s="23"/>
      <c r="H1407" s="23"/>
      <c r="I1407" s="23"/>
      <c r="J1407" s="23"/>
      <c r="K1407" s="23"/>
      <c r="L1407" s="23"/>
      <c r="M1407" s="23"/>
      <c r="N1407" s="23"/>
      <c r="O1407" s="23"/>
      <c r="P1407" s="23"/>
      <c r="Q1407" s="23"/>
      <c r="R1407" s="23"/>
      <c r="S1407" s="23"/>
      <c r="T1407" s="23"/>
      <c r="U1407" s="23"/>
      <c r="V1407" s="23"/>
      <c r="W1407" s="23"/>
    </row>
    <row r="1408" spans="5:23" s="3" customFormat="1">
      <c r="E1408" s="23"/>
      <c r="F1408" s="23"/>
      <c r="G1408" s="23"/>
      <c r="H1408" s="23"/>
      <c r="I1408" s="23"/>
      <c r="J1408" s="23"/>
      <c r="K1408" s="23"/>
      <c r="L1408" s="23"/>
      <c r="M1408" s="23"/>
      <c r="N1408" s="23"/>
      <c r="O1408" s="23"/>
      <c r="P1408" s="23"/>
      <c r="Q1408" s="23"/>
      <c r="R1408" s="23"/>
      <c r="S1408" s="23"/>
      <c r="T1408" s="23"/>
      <c r="U1408" s="23"/>
      <c r="V1408" s="23"/>
      <c r="W1408" s="23"/>
    </row>
    <row r="1409" spans="5:23" s="3" customFormat="1">
      <c r="E1409" s="23"/>
      <c r="F1409" s="23"/>
      <c r="G1409" s="23"/>
      <c r="H1409" s="23"/>
      <c r="I1409" s="23"/>
      <c r="J1409" s="23"/>
      <c r="K1409" s="23"/>
      <c r="L1409" s="23"/>
      <c r="M1409" s="23"/>
      <c r="N1409" s="23"/>
      <c r="O1409" s="23"/>
      <c r="P1409" s="23"/>
      <c r="Q1409" s="23"/>
      <c r="R1409" s="23"/>
      <c r="S1409" s="23"/>
      <c r="T1409" s="23"/>
      <c r="U1409" s="23"/>
      <c r="V1409" s="23"/>
      <c r="W1409" s="23"/>
    </row>
    <row r="1410" spans="5:23" s="3" customFormat="1">
      <c r="E1410" s="23"/>
      <c r="F1410" s="23"/>
      <c r="G1410" s="23"/>
      <c r="H1410" s="23"/>
      <c r="I1410" s="23"/>
      <c r="J1410" s="23"/>
      <c r="K1410" s="23"/>
      <c r="L1410" s="23"/>
      <c r="M1410" s="23"/>
      <c r="N1410" s="23"/>
      <c r="O1410" s="23"/>
      <c r="P1410" s="23"/>
      <c r="Q1410" s="23"/>
      <c r="R1410" s="23"/>
      <c r="S1410" s="23"/>
      <c r="T1410" s="23"/>
      <c r="U1410" s="23"/>
      <c r="V1410" s="23"/>
      <c r="W1410" s="23"/>
    </row>
    <row r="1411" spans="5:23" s="3" customFormat="1">
      <c r="E1411" s="23"/>
      <c r="F1411" s="23"/>
      <c r="G1411" s="23"/>
      <c r="H1411" s="23"/>
      <c r="I1411" s="23"/>
      <c r="J1411" s="23"/>
      <c r="K1411" s="23"/>
      <c r="L1411" s="23"/>
      <c r="M1411" s="23"/>
      <c r="N1411" s="23"/>
      <c r="O1411" s="23"/>
      <c r="P1411" s="23"/>
      <c r="Q1411" s="23"/>
      <c r="R1411" s="23"/>
      <c r="S1411" s="23"/>
      <c r="T1411" s="23"/>
      <c r="U1411" s="23"/>
      <c r="V1411" s="23"/>
      <c r="W1411" s="23"/>
    </row>
    <row r="1412" spans="5:23" s="3" customFormat="1">
      <c r="E1412" s="23"/>
      <c r="F1412" s="23"/>
      <c r="G1412" s="23"/>
      <c r="H1412" s="23"/>
      <c r="I1412" s="23"/>
      <c r="J1412" s="23"/>
      <c r="K1412" s="23"/>
      <c r="L1412" s="23"/>
      <c r="M1412" s="23"/>
      <c r="N1412" s="23"/>
      <c r="O1412" s="23"/>
      <c r="P1412" s="23"/>
      <c r="Q1412" s="23"/>
      <c r="R1412" s="23"/>
      <c r="S1412" s="23"/>
      <c r="T1412" s="23"/>
      <c r="U1412" s="23"/>
      <c r="V1412" s="23"/>
      <c r="W1412" s="23"/>
    </row>
    <row r="1413" spans="5:23" s="3" customFormat="1">
      <c r="E1413" s="23"/>
      <c r="F1413" s="23"/>
      <c r="G1413" s="23"/>
      <c r="H1413" s="23"/>
      <c r="I1413" s="23"/>
      <c r="J1413" s="23"/>
      <c r="K1413" s="23"/>
      <c r="L1413" s="23"/>
      <c r="M1413" s="23"/>
      <c r="N1413" s="23"/>
      <c r="O1413" s="23"/>
      <c r="P1413" s="23"/>
      <c r="Q1413" s="23"/>
      <c r="R1413" s="23"/>
      <c r="S1413" s="23"/>
      <c r="T1413" s="23"/>
      <c r="U1413" s="23"/>
      <c r="V1413" s="23"/>
      <c r="W1413" s="23"/>
    </row>
    <row r="1414" spans="5:23" s="3" customFormat="1">
      <c r="E1414" s="23"/>
      <c r="F1414" s="23"/>
      <c r="G1414" s="23"/>
      <c r="H1414" s="23"/>
      <c r="I1414" s="23"/>
      <c r="J1414" s="23"/>
      <c r="K1414" s="23"/>
      <c r="L1414" s="23"/>
      <c r="M1414" s="23"/>
      <c r="N1414" s="23"/>
      <c r="O1414" s="23"/>
      <c r="P1414" s="23"/>
      <c r="Q1414" s="23"/>
      <c r="R1414" s="23"/>
      <c r="S1414" s="23"/>
      <c r="T1414" s="23"/>
      <c r="U1414" s="23"/>
      <c r="V1414" s="23"/>
      <c r="W1414" s="23"/>
    </row>
    <row r="1415" spans="5:23" s="3" customFormat="1">
      <c r="E1415" s="23"/>
      <c r="F1415" s="23"/>
      <c r="G1415" s="23"/>
      <c r="H1415" s="23"/>
      <c r="I1415" s="23"/>
      <c r="J1415" s="23"/>
      <c r="K1415" s="23"/>
      <c r="L1415" s="23"/>
      <c r="M1415" s="23"/>
      <c r="N1415" s="23"/>
      <c r="O1415" s="23"/>
      <c r="P1415" s="23"/>
      <c r="Q1415" s="23"/>
      <c r="R1415" s="23"/>
      <c r="S1415" s="23"/>
      <c r="T1415" s="23"/>
      <c r="U1415" s="23"/>
      <c r="V1415" s="23"/>
      <c r="W1415" s="23"/>
    </row>
    <row r="1416" spans="5:23" s="3" customFormat="1">
      <c r="E1416" s="23"/>
      <c r="F1416" s="23"/>
      <c r="G1416" s="23"/>
      <c r="H1416" s="23"/>
      <c r="I1416" s="23"/>
      <c r="J1416" s="23"/>
      <c r="K1416" s="23"/>
      <c r="L1416" s="23"/>
      <c r="M1416" s="23"/>
      <c r="N1416" s="23"/>
      <c r="O1416" s="23"/>
      <c r="P1416" s="23"/>
      <c r="Q1416" s="23"/>
      <c r="R1416" s="23"/>
      <c r="S1416" s="23"/>
      <c r="T1416" s="23"/>
      <c r="U1416" s="23"/>
      <c r="V1416" s="23"/>
      <c r="W1416" s="23"/>
    </row>
    <row r="1417" spans="5:23" s="3" customFormat="1">
      <c r="E1417" s="23"/>
      <c r="F1417" s="23"/>
      <c r="G1417" s="23"/>
      <c r="H1417" s="23"/>
      <c r="I1417" s="23"/>
      <c r="J1417" s="23"/>
      <c r="K1417" s="23"/>
      <c r="L1417" s="23"/>
      <c r="M1417" s="23"/>
      <c r="N1417" s="23"/>
      <c r="O1417" s="23"/>
      <c r="P1417" s="23"/>
      <c r="Q1417" s="23"/>
      <c r="R1417" s="23"/>
      <c r="S1417" s="23"/>
      <c r="T1417" s="23"/>
      <c r="U1417" s="23"/>
      <c r="V1417" s="23"/>
      <c r="W1417" s="23"/>
    </row>
    <row r="1418" spans="5:23" s="3" customFormat="1">
      <c r="E1418" s="23"/>
      <c r="F1418" s="23"/>
      <c r="G1418" s="23"/>
      <c r="H1418" s="23"/>
      <c r="I1418" s="23"/>
      <c r="J1418" s="23"/>
      <c r="K1418" s="23"/>
      <c r="L1418" s="23"/>
      <c r="M1418" s="23"/>
      <c r="N1418" s="23"/>
      <c r="O1418" s="23"/>
      <c r="P1418" s="23"/>
      <c r="Q1418" s="23"/>
      <c r="R1418" s="23"/>
      <c r="S1418" s="23"/>
      <c r="T1418" s="23"/>
      <c r="U1418" s="23"/>
      <c r="V1418" s="23"/>
      <c r="W1418" s="23"/>
    </row>
    <row r="1419" spans="5:23" s="3" customFormat="1">
      <c r="E1419" s="23"/>
      <c r="F1419" s="23"/>
      <c r="G1419" s="23"/>
      <c r="H1419" s="23"/>
      <c r="I1419" s="23"/>
      <c r="J1419" s="23"/>
      <c r="K1419" s="23"/>
      <c r="L1419" s="23"/>
      <c r="M1419" s="23"/>
      <c r="N1419" s="23"/>
      <c r="O1419" s="23"/>
      <c r="P1419" s="23"/>
      <c r="Q1419" s="23"/>
      <c r="R1419" s="23"/>
      <c r="S1419" s="23"/>
      <c r="T1419" s="23"/>
      <c r="U1419" s="23"/>
      <c r="V1419" s="23"/>
      <c r="W1419" s="23"/>
    </row>
    <row r="1420" spans="5:23" s="3" customFormat="1">
      <c r="E1420" s="23"/>
      <c r="F1420" s="23"/>
      <c r="G1420" s="23"/>
      <c r="H1420" s="23"/>
      <c r="I1420" s="23"/>
      <c r="J1420" s="23"/>
      <c r="K1420" s="23"/>
      <c r="L1420" s="23"/>
      <c r="M1420" s="23"/>
      <c r="N1420" s="23"/>
      <c r="O1420" s="23"/>
      <c r="P1420" s="23"/>
      <c r="Q1420" s="23"/>
      <c r="R1420" s="23"/>
      <c r="S1420" s="23"/>
      <c r="T1420" s="23"/>
      <c r="U1420" s="23"/>
      <c r="V1420" s="23"/>
      <c r="W1420" s="23"/>
    </row>
    <row r="1421" spans="5:23" s="3" customFormat="1">
      <c r="E1421" s="23"/>
      <c r="F1421" s="23"/>
      <c r="G1421" s="23"/>
      <c r="H1421" s="23"/>
      <c r="I1421" s="23"/>
      <c r="J1421" s="23"/>
      <c r="K1421" s="23"/>
      <c r="L1421" s="23"/>
      <c r="M1421" s="23"/>
      <c r="N1421" s="23"/>
      <c r="O1421" s="23"/>
      <c r="P1421" s="23"/>
      <c r="Q1421" s="23"/>
      <c r="R1421" s="23"/>
      <c r="S1421" s="23"/>
      <c r="T1421" s="23"/>
      <c r="U1421" s="23"/>
      <c r="V1421" s="23"/>
      <c r="W1421" s="23"/>
    </row>
    <row r="1422" spans="5:23" s="3" customFormat="1">
      <c r="E1422" s="23"/>
      <c r="F1422" s="23"/>
      <c r="G1422" s="23"/>
      <c r="H1422" s="23"/>
      <c r="I1422" s="23"/>
      <c r="J1422" s="23"/>
      <c r="K1422" s="23"/>
      <c r="L1422" s="23"/>
      <c r="M1422" s="23"/>
      <c r="N1422" s="23"/>
      <c r="O1422" s="23"/>
      <c r="P1422" s="23"/>
      <c r="Q1422" s="23"/>
      <c r="R1422" s="23"/>
      <c r="S1422" s="23"/>
      <c r="T1422" s="23"/>
      <c r="U1422" s="23"/>
      <c r="V1422" s="23"/>
      <c r="W1422" s="23"/>
    </row>
    <row r="1423" spans="5:23" s="3" customFormat="1">
      <c r="E1423" s="23"/>
      <c r="F1423" s="23"/>
      <c r="G1423" s="23"/>
      <c r="H1423" s="23"/>
      <c r="I1423" s="23"/>
      <c r="J1423" s="23"/>
      <c r="K1423" s="23"/>
      <c r="L1423" s="23"/>
      <c r="M1423" s="23"/>
      <c r="N1423" s="23"/>
      <c r="O1423" s="23"/>
      <c r="P1423" s="23"/>
      <c r="Q1423" s="23"/>
      <c r="R1423" s="23"/>
      <c r="S1423" s="23"/>
      <c r="T1423" s="23"/>
      <c r="U1423" s="23"/>
      <c r="V1423" s="23"/>
      <c r="W1423" s="23"/>
    </row>
    <row r="1424" spans="5:23" s="3" customFormat="1">
      <c r="E1424" s="23"/>
      <c r="F1424" s="23"/>
      <c r="G1424" s="23"/>
      <c r="H1424" s="23"/>
      <c r="I1424" s="23"/>
      <c r="J1424" s="23"/>
      <c r="K1424" s="23"/>
      <c r="L1424" s="23"/>
      <c r="M1424" s="23"/>
      <c r="N1424" s="23"/>
      <c r="O1424" s="23"/>
      <c r="P1424" s="23"/>
      <c r="Q1424" s="23"/>
      <c r="R1424" s="23"/>
      <c r="S1424" s="23"/>
      <c r="T1424" s="23"/>
      <c r="U1424" s="23"/>
      <c r="V1424" s="23"/>
      <c r="W1424" s="23"/>
    </row>
    <row r="1425" spans="5:23" s="3" customFormat="1">
      <c r="E1425" s="23"/>
      <c r="F1425" s="23"/>
      <c r="G1425" s="23"/>
      <c r="H1425" s="23"/>
      <c r="I1425" s="23"/>
      <c r="J1425" s="23"/>
      <c r="K1425" s="23"/>
      <c r="L1425" s="23"/>
      <c r="M1425" s="23"/>
      <c r="N1425" s="23"/>
      <c r="O1425" s="23"/>
      <c r="P1425" s="23"/>
      <c r="Q1425" s="23"/>
      <c r="R1425" s="23"/>
      <c r="S1425" s="23"/>
      <c r="T1425" s="23"/>
      <c r="U1425" s="23"/>
      <c r="V1425" s="23"/>
      <c r="W1425" s="23"/>
    </row>
    <row r="1426" spans="5:23" s="3" customFormat="1">
      <c r="E1426" s="23"/>
      <c r="F1426" s="23"/>
      <c r="G1426" s="23"/>
      <c r="H1426" s="23"/>
      <c r="I1426" s="23"/>
      <c r="J1426" s="23"/>
      <c r="K1426" s="23"/>
      <c r="L1426" s="23"/>
      <c r="M1426" s="23"/>
      <c r="N1426" s="23"/>
      <c r="O1426" s="23"/>
      <c r="P1426" s="23"/>
      <c r="Q1426" s="23"/>
      <c r="R1426" s="23"/>
      <c r="S1426" s="23"/>
      <c r="T1426" s="23"/>
      <c r="U1426" s="23"/>
      <c r="V1426" s="23"/>
      <c r="W1426" s="23"/>
    </row>
    <row r="1427" spans="5:23" s="3" customFormat="1">
      <c r="E1427" s="23"/>
      <c r="F1427" s="23"/>
      <c r="G1427" s="23"/>
      <c r="H1427" s="23"/>
      <c r="I1427" s="23"/>
      <c r="J1427" s="23"/>
      <c r="K1427" s="23"/>
      <c r="L1427" s="23"/>
      <c r="M1427" s="23"/>
      <c r="N1427" s="23"/>
      <c r="O1427" s="23"/>
      <c r="P1427" s="23"/>
      <c r="Q1427" s="23"/>
      <c r="R1427" s="23"/>
      <c r="S1427" s="23"/>
      <c r="T1427" s="23"/>
      <c r="U1427" s="23"/>
      <c r="V1427" s="23"/>
      <c r="W1427" s="23"/>
    </row>
    <row r="1428" spans="5:23" s="3" customFormat="1">
      <c r="E1428" s="23"/>
      <c r="F1428" s="23"/>
      <c r="G1428" s="23"/>
      <c r="H1428" s="23"/>
      <c r="I1428" s="23"/>
      <c r="J1428" s="23"/>
      <c r="K1428" s="23"/>
      <c r="L1428" s="23"/>
      <c r="M1428" s="23"/>
      <c r="N1428" s="23"/>
      <c r="O1428" s="23"/>
      <c r="P1428" s="23"/>
      <c r="Q1428" s="23"/>
      <c r="R1428" s="23"/>
      <c r="S1428" s="23"/>
      <c r="T1428" s="23"/>
      <c r="U1428" s="23"/>
      <c r="V1428" s="23"/>
      <c r="W1428" s="23"/>
    </row>
    <row r="1429" spans="5:23" s="3" customFormat="1">
      <c r="E1429" s="23"/>
      <c r="F1429" s="23"/>
      <c r="G1429" s="23"/>
      <c r="H1429" s="23"/>
      <c r="I1429" s="23"/>
      <c r="J1429" s="23"/>
      <c r="K1429" s="23"/>
      <c r="L1429" s="23"/>
      <c r="M1429" s="23"/>
      <c r="N1429" s="23"/>
      <c r="O1429" s="23"/>
      <c r="P1429" s="23"/>
      <c r="Q1429" s="23"/>
      <c r="R1429" s="23"/>
      <c r="S1429" s="23"/>
      <c r="T1429" s="23"/>
      <c r="U1429" s="23"/>
      <c r="V1429" s="23"/>
      <c r="W1429" s="23"/>
    </row>
    <row r="1430" spans="5:23" s="3" customFormat="1">
      <c r="E1430" s="23"/>
      <c r="F1430" s="23"/>
      <c r="G1430" s="23"/>
      <c r="H1430" s="23"/>
      <c r="I1430" s="23"/>
      <c r="J1430" s="23"/>
      <c r="K1430" s="23"/>
      <c r="L1430" s="23"/>
      <c r="M1430" s="23"/>
      <c r="N1430" s="23"/>
      <c r="O1430" s="23"/>
      <c r="P1430" s="23"/>
      <c r="Q1430" s="23"/>
      <c r="R1430" s="23"/>
      <c r="S1430" s="23"/>
      <c r="T1430" s="23"/>
      <c r="U1430" s="23"/>
      <c r="V1430" s="23"/>
      <c r="W1430" s="23"/>
    </row>
    <row r="1431" spans="5:23" s="3" customFormat="1">
      <c r="E1431" s="23"/>
      <c r="F1431" s="23"/>
      <c r="G1431" s="23"/>
      <c r="H1431" s="23"/>
      <c r="I1431" s="23"/>
      <c r="J1431" s="23"/>
      <c r="K1431" s="23"/>
      <c r="L1431" s="23"/>
      <c r="M1431" s="23"/>
      <c r="N1431" s="23"/>
      <c r="O1431" s="23"/>
      <c r="P1431" s="23"/>
      <c r="Q1431" s="23"/>
      <c r="R1431" s="23"/>
      <c r="S1431" s="23"/>
      <c r="T1431" s="23"/>
      <c r="U1431" s="23"/>
      <c r="V1431" s="23"/>
      <c r="W1431" s="23"/>
    </row>
    <row r="1432" spans="5:23" s="3" customFormat="1">
      <c r="E1432" s="23"/>
      <c r="F1432" s="23"/>
      <c r="G1432" s="23"/>
      <c r="H1432" s="23"/>
      <c r="I1432" s="23"/>
      <c r="J1432" s="23"/>
      <c r="K1432" s="23"/>
      <c r="L1432" s="23"/>
      <c r="M1432" s="23"/>
      <c r="N1432" s="23"/>
      <c r="O1432" s="23"/>
      <c r="P1432" s="23"/>
      <c r="Q1432" s="23"/>
      <c r="R1432" s="23"/>
      <c r="S1432" s="23"/>
      <c r="T1432" s="23"/>
      <c r="U1432" s="23"/>
      <c r="V1432" s="23"/>
      <c r="W1432" s="23"/>
    </row>
    <row r="1433" spans="5:23" s="3" customFormat="1">
      <c r="E1433" s="23"/>
      <c r="F1433" s="23"/>
      <c r="G1433" s="23"/>
      <c r="H1433" s="23"/>
      <c r="I1433" s="23"/>
      <c r="J1433" s="23"/>
      <c r="K1433" s="23"/>
      <c r="L1433" s="23"/>
      <c r="M1433" s="23"/>
      <c r="N1433" s="23"/>
      <c r="O1433" s="23"/>
      <c r="P1433" s="23"/>
      <c r="Q1433" s="23"/>
      <c r="R1433" s="23"/>
      <c r="S1433" s="23"/>
      <c r="T1433" s="23"/>
      <c r="U1433" s="23"/>
      <c r="V1433" s="23"/>
      <c r="W1433" s="23"/>
    </row>
    <row r="1434" spans="5:23" s="3" customFormat="1">
      <c r="E1434" s="23"/>
      <c r="F1434" s="23"/>
      <c r="G1434" s="23"/>
      <c r="H1434" s="23"/>
      <c r="I1434" s="23"/>
      <c r="J1434" s="23"/>
      <c r="K1434" s="23"/>
      <c r="L1434" s="23"/>
      <c r="M1434" s="23"/>
      <c r="N1434" s="23"/>
      <c r="O1434" s="23"/>
      <c r="P1434" s="23"/>
      <c r="Q1434" s="23"/>
      <c r="R1434" s="23"/>
      <c r="S1434" s="23"/>
      <c r="T1434" s="23"/>
      <c r="U1434" s="23"/>
      <c r="V1434" s="23"/>
      <c r="W1434" s="23"/>
    </row>
    <row r="1435" spans="5:23" s="3" customFormat="1">
      <c r="E1435" s="23"/>
      <c r="F1435" s="23"/>
      <c r="G1435" s="23"/>
      <c r="H1435" s="23"/>
      <c r="I1435" s="23"/>
      <c r="J1435" s="23"/>
      <c r="K1435" s="23"/>
      <c r="L1435" s="23"/>
      <c r="M1435" s="23"/>
      <c r="N1435" s="23"/>
      <c r="O1435" s="23"/>
      <c r="P1435" s="23"/>
      <c r="Q1435" s="23"/>
      <c r="R1435" s="23"/>
      <c r="S1435" s="23"/>
      <c r="T1435" s="23"/>
      <c r="U1435" s="23"/>
      <c r="V1435" s="23"/>
      <c r="W1435" s="23"/>
    </row>
    <row r="1436" spans="5:23" s="3" customFormat="1">
      <c r="E1436" s="23"/>
      <c r="F1436" s="23"/>
      <c r="G1436" s="23"/>
      <c r="H1436" s="23"/>
      <c r="I1436" s="23"/>
      <c r="J1436" s="23"/>
      <c r="K1436" s="23"/>
      <c r="L1436" s="23"/>
      <c r="M1436" s="23"/>
      <c r="N1436" s="23"/>
      <c r="O1436" s="23"/>
      <c r="P1436" s="23"/>
      <c r="Q1436" s="23"/>
      <c r="R1436" s="23"/>
      <c r="S1436" s="23"/>
      <c r="T1436" s="23"/>
      <c r="U1436" s="23"/>
      <c r="V1436" s="23"/>
      <c r="W1436" s="23"/>
    </row>
    <row r="1437" spans="5:23" s="3" customFormat="1">
      <c r="E1437" s="23"/>
      <c r="F1437" s="23"/>
      <c r="G1437" s="23"/>
      <c r="H1437" s="23"/>
      <c r="I1437" s="23"/>
      <c r="J1437" s="23"/>
      <c r="K1437" s="23"/>
      <c r="L1437" s="23"/>
      <c r="M1437" s="23"/>
      <c r="N1437" s="23"/>
      <c r="O1437" s="23"/>
      <c r="P1437" s="23"/>
      <c r="Q1437" s="23"/>
      <c r="R1437" s="23"/>
      <c r="S1437" s="23"/>
      <c r="T1437" s="23"/>
      <c r="U1437" s="23"/>
      <c r="V1437" s="23"/>
      <c r="W1437" s="23"/>
    </row>
    <row r="1438" spans="5:23" s="3" customFormat="1">
      <c r="E1438" s="23"/>
      <c r="F1438" s="23"/>
      <c r="G1438" s="23"/>
      <c r="H1438" s="23"/>
      <c r="I1438" s="23"/>
      <c r="J1438" s="23"/>
      <c r="K1438" s="23"/>
      <c r="L1438" s="23"/>
      <c r="M1438" s="23"/>
      <c r="N1438" s="23"/>
      <c r="O1438" s="23"/>
      <c r="P1438" s="23"/>
      <c r="Q1438" s="23"/>
      <c r="R1438" s="23"/>
      <c r="S1438" s="23"/>
      <c r="T1438" s="23"/>
      <c r="U1438" s="23"/>
      <c r="V1438" s="23"/>
      <c r="W1438" s="23"/>
    </row>
    <row r="1439" spans="5:23" s="3" customFormat="1">
      <c r="E1439" s="23"/>
      <c r="F1439" s="23"/>
      <c r="G1439" s="23"/>
      <c r="H1439" s="23"/>
      <c r="I1439" s="23"/>
      <c r="J1439" s="23"/>
      <c r="K1439" s="23"/>
      <c r="L1439" s="23"/>
      <c r="M1439" s="23"/>
      <c r="N1439" s="23"/>
      <c r="O1439" s="23"/>
      <c r="P1439" s="23"/>
      <c r="Q1439" s="23"/>
      <c r="R1439" s="23"/>
      <c r="S1439" s="23"/>
      <c r="T1439" s="23"/>
      <c r="U1439" s="23"/>
      <c r="V1439" s="23"/>
      <c r="W1439" s="23"/>
    </row>
    <row r="1440" spans="5:23" s="3" customFormat="1">
      <c r="E1440" s="23"/>
      <c r="F1440" s="23"/>
      <c r="G1440" s="23"/>
      <c r="H1440" s="23"/>
      <c r="I1440" s="23"/>
      <c r="J1440" s="23"/>
      <c r="K1440" s="23"/>
      <c r="L1440" s="23"/>
      <c r="M1440" s="23"/>
      <c r="N1440" s="23"/>
      <c r="O1440" s="23"/>
      <c r="P1440" s="23"/>
      <c r="Q1440" s="23"/>
      <c r="R1440" s="23"/>
      <c r="S1440" s="23"/>
      <c r="T1440" s="23"/>
      <c r="U1440" s="23"/>
      <c r="V1440" s="23"/>
      <c r="W1440" s="23"/>
    </row>
    <row r="1441" spans="5:23" s="3" customFormat="1">
      <c r="E1441" s="23"/>
      <c r="F1441" s="23"/>
      <c r="G1441" s="23"/>
      <c r="H1441" s="23"/>
      <c r="I1441" s="23"/>
      <c r="J1441" s="23"/>
      <c r="K1441" s="23"/>
      <c r="L1441" s="23"/>
      <c r="M1441" s="23"/>
      <c r="N1441" s="23"/>
      <c r="O1441" s="23"/>
      <c r="P1441" s="23"/>
      <c r="Q1441" s="23"/>
      <c r="R1441" s="23"/>
      <c r="S1441" s="23"/>
      <c r="T1441" s="23"/>
      <c r="U1441" s="23"/>
      <c r="V1441" s="23"/>
      <c r="W1441" s="23"/>
    </row>
    <row r="1442" spans="5:23" s="3" customFormat="1">
      <c r="E1442" s="23"/>
      <c r="F1442" s="23"/>
      <c r="G1442" s="23"/>
      <c r="H1442" s="23"/>
      <c r="I1442" s="23"/>
      <c r="J1442" s="23"/>
      <c r="K1442" s="23"/>
      <c r="L1442" s="23"/>
      <c r="M1442" s="23"/>
      <c r="N1442" s="23"/>
      <c r="O1442" s="23"/>
      <c r="P1442" s="23"/>
      <c r="Q1442" s="23"/>
      <c r="R1442" s="23"/>
      <c r="S1442" s="23"/>
      <c r="T1442" s="23"/>
      <c r="U1442" s="23"/>
      <c r="V1442" s="23"/>
      <c r="W1442" s="23"/>
    </row>
    <row r="1443" spans="5:23" s="3" customFormat="1">
      <c r="E1443" s="23"/>
      <c r="F1443" s="23"/>
      <c r="G1443" s="23"/>
      <c r="H1443" s="23"/>
      <c r="I1443" s="23"/>
      <c r="J1443" s="23"/>
      <c r="K1443" s="23"/>
      <c r="L1443" s="23"/>
      <c r="M1443" s="23"/>
      <c r="N1443" s="23"/>
      <c r="O1443" s="23"/>
      <c r="P1443" s="23"/>
      <c r="Q1443" s="23"/>
      <c r="R1443" s="23"/>
      <c r="S1443" s="23"/>
      <c r="T1443" s="23"/>
      <c r="U1443" s="23"/>
      <c r="V1443" s="23"/>
      <c r="W1443" s="23"/>
    </row>
    <row r="1444" spans="5:23" s="3" customFormat="1">
      <c r="E1444" s="23"/>
      <c r="F1444" s="23"/>
      <c r="G1444" s="23"/>
      <c r="H1444" s="23"/>
      <c r="I1444" s="23"/>
      <c r="J1444" s="23"/>
      <c r="K1444" s="23"/>
      <c r="L1444" s="23"/>
      <c r="M1444" s="23"/>
      <c r="N1444" s="23"/>
      <c r="O1444" s="23"/>
      <c r="P1444" s="23"/>
      <c r="Q1444" s="23"/>
      <c r="R1444" s="23"/>
      <c r="S1444" s="23"/>
      <c r="T1444" s="23"/>
      <c r="U1444" s="23"/>
      <c r="V1444" s="23"/>
      <c r="W1444" s="23"/>
    </row>
    <row r="1445" spans="5:23" s="3" customFormat="1">
      <c r="E1445" s="23"/>
      <c r="F1445" s="23"/>
      <c r="G1445" s="23"/>
      <c r="H1445" s="23"/>
      <c r="I1445" s="23"/>
      <c r="J1445" s="23"/>
      <c r="K1445" s="23"/>
      <c r="L1445" s="23"/>
      <c r="M1445" s="23"/>
      <c r="N1445" s="23"/>
      <c r="O1445" s="23"/>
      <c r="P1445" s="23"/>
      <c r="Q1445" s="23"/>
      <c r="R1445" s="23"/>
      <c r="S1445" s="23"/>
      <c r="T1445" s="23"/>
      <c r="U1445" s="23"/>
      <c r="V1445" s="23"/>
      <c r="W1445" s="23"/>
    </row>
    <row r="1446" spans="5:23" s="3" customFormat="1">
      <c r="E1446" s="23"/>
      <c r="F1446" s="23"/>
      <c r="G1446" s="23"/>
      <c r="H1446" s="23"/>
      <c r="I1446" s="23"/>
      <c r="J1446" s="23"/>
      <c r="K1446" s="23"/>
      <c r="L1446" s="23"/>
      <c r="M1446" s="23"/>
      <c r="N1446" s="23"/>
      <c r="O1446" s="23"/>
      <c r="P1446" s="23"/>
      <c r="Q1446" s="23"/>
      <c r="R1446" s="23"/>
      <c r="S1446" s="23"/>
      <c r="T1446" s="23"/>
      <c r="U1446" s="23"/>
      <c r="V1446" s="23"/>
      <c r="W1446" s="23"/>
    </row>
    <row r="1447" spans="5:23" s="3" customFormat="1">
      <c r="E1447" s="23"/>
      <c r="F1447" s="23"/>
      <c r="G1447" s="23"/>
      <c r="H1447" s="23"/>
      <c r="I1447" s="23"/>
      <c r="J1447" s="23"/>
      <c r="K1447" s="23"/>
      <c r="L1447" s="23"/>
      <c r="M1447" s="23"/>
      <c r="N1447" s="23"/>
      <c r="O1447" s="23"/>
      <c r="P1447" s="23"/>
      <c r="Q1447" s="23"/>
      <c r="R1447" s="23"/>
      <c r="S1447" s="23"/>
      <c r="T1447" s="23"/>
      <c r="U1447" s="23"/>
      <c r="V1447" s="23"/>
      <c r="W1447" s="23"/>
    </row>
    <row r="1448" spans="5:23" s="3" customFormat="1">
      <c r="E1448" s="23"/>
      <c r="F1448" s="23"/>
      <c r="G1448" s="23"/>
      <c r="H1448" s="23"/>
      <c r="I1448" s="23"/>
      <c r="J1448" s="23"/>
      <c r="K1448" s="23"/>
      <c r="L1448" s="23"/>
      <c r="M1448" s="23"/>
      <c r="N1448" s="23"/>
      <c r="O1448" s="23"/>
      <c r="P1448" s="23"/>
      <c r="Q1448" s="23"/>
      <c r="R1448" s="23"/>
      <c r="S1448" s="23"/>
      <c r="T1448" s="23"/>
      <c r="U1448" s="23"/>
      <c r="V1448" s="23"/>
      <c r="W1448" s="23"/>
    </row>
    <row r="1449" spans="5:23" s="3" customFormat="1">
      <c r="E1449" s="23"/>
      <c r="F1449" s="23"/>
      <c r="G1449" s="23"/>
      <c r="H1449" s="23"/>
      <c r="I1449" s="23"/>
      <c r="J1449" s="23"/>
      <c r="K1449" s="23"/>
      <c r="L1449" s="23"/>
      <c r="M1449" s="23"/>
      <c r="N1449" s="23"/>
      <c r="O1449" s="23"/>
      <c r="P1449" s="23"/>
      <c r="Q1449" s="23"/>
      <c r="R1449" s="23"/>
      <c r="S1449" s="23"/>
      <c r="T1449" s="23"/>
      <c r="U1449" s="23"/>
      <c r="V1449" s="23"/>
      <c r="W1449" s="23"/>
    </row>
    <row r="1450" spans="5:23" s="3" customFormat="1">
      <c r="E1450" s="23"/>
      <c r="F1450" s="23"/>
      <c r="G1450" s="23"/>
      <c r="H1450" s="23"/>
      <c r="I1450" s="23"/>
      <c r="J1450" s="23"/>
      <c r="K1450" s="23"/>
      <c r="L1450" s="23"/>
      <c r="M1450" s="23"/>
      <c r="N1450" s="23"/>
      <c r="O1450" s="23"/>
      <c r="P1450" s="23"/>
      <c r="Q1450" s="23"/>
      <c r="R1450" s="23"/>
      <c r="S1450" s="23"/>
      <c r="T1450" s="23"/>
      <c r="U1450" s="23"/>
      <c r="V1450" s="23"/>
      <c r="W1450" s="23"/>
    </row>
    <row r="1451" spans="5:23" s="3" customFormat="1">
      <c r="E1451" s="23"/>
      <c r="F1451" s="23"/>
      <c r="G1451" s="23"/>
      <c r="H1451" s="23"/>
      <c r="I1451" s="23"/>
      <c r="J1451" s="23"/>
      <c r="K1451" s="23"/>
      <c r="L1451" s="23"/>
      <c r="M1451" s="23"/>
      <c r="N1451" s="23"/>
      <c r="O1451" s="23"/>
      <c r="P1451" s="23"/>
      <c r="Q1451" s="23"/>
      <c r="R1451" s="23"/>
      <c r="S1451" s="23"/>
      <c r="T1451" s="23"/>
      <c r="U1451" s="23"/>
      <c r="V1451" s="23"/>
      <c r="W1451" s="23"/>
    </row>
    <row r="1452" spans="5:23" s="3" customFormat="1">
      <c r="E1452" s="23"/>
      <c r="F1452" s="23"/>
      <c r="G1452" s="23"/>
      <c r="H1452" s="23"/>
      <c r="I1452" s="23"/>
      <c r="J1452" s="23"/>
      <c r="K1452" s="23"/>
      <c r="L1452" s="23"/>
      <c r="M1452" s="23"/>
      <c r="N1452" s="23"/>
      <c r="O1452" s="23"/>
      <c r="P1452" s="23"/>
      <c r="Q1452" s="23"/>
      <c r="R1452" s="23"/>
      <c r="S1452" s="23"/>
      <c r="T1452" s="23"/>
      <c r="U1452" s="23"/>
      <c r="V1452" s="23"/>
      <c r="W1452" s="23"/>
    </row>
    <row r="1453" spans="5:23" s="3" customFormat="1">
      <c r="E1453" s="23"/>
      <c r="F1453" s="23"/>
      <c r="G1453" s="23"/>
      <c r="H1453" s="23"/>
      <c r="I1453" s="23"/>
      <c r="J1453" s="23"/>
      <c r="K1453" s="23"/>
      <c r="L1453" s="23"/>
      <c r="M1453" s="23"/>
      <c r="N1453" s="23"/>
      <c r="O1453" s="23"/>
      <c r="P1453" s="23"/>
      <c r="Q1453" s="23"/>
      <c r="R1453" s="23"/>
      <c r="S1453" s="23"/>
      <c r="T1453" s="23"/>
      <c r="U1453" s="23"/>
      <c r="V1453" s="23"/>
      <c r="W1453" s="23"/>
    </row>
    <row r="1454" spans="5:23" s="3" customFormat="1">
      <c r="E1454" s="23"/>
      <c r="F1454" s="23"/>
      <c r="G1454" s="23"/>
      <c r="H1454" s="23"/>
      <c r="I1454" s="23"/>
      <c r="J1454" s="23"/>
      <c r="K1454" s="23"/>
      <c r="L1454" s="23"/>
      <c r="M1454" s="23"/>
      <c r="N1454" s="23"/>
      <c r="O1454" s="23"/>
      <c r="P1454" s="23"/>
      <c r="Q1454" s="23"/>
      <c r="R1454" s="23"/>
      <c r="S1454" s="23"/>
      <c r="T1454" s="23"/>
      <c r="U1454" s="23"/>
      <c r="V1454" s="23"/>
      <c r="W1454" s="23"/>
    </row>
    <row r="1455" spans="5:23" s="3" customFormat="1">
      <c r="E1455" s="23"/>
      <c r="F1455" s="23"/>
      <c r="G1455" s="23"/>
      <c r="H1455" s="23"/>
      <c r="I1455" s="23"/>
      <c r="J1455" s="23"/>
      <c r="K1455" s="23"/>
      <c r="L1455" s="23"/>
      <c r="M1455" s="23"/>
      <c r="N1455" s="23"/>
      <c r="O1455" s="23"/>
      <c r="P1455" s="23"/>
      <c r="Q1455" s="23"/>
      <c r="R1455" s="23"/>
      <c r="S1455" s="23"/>
      <c r="T1455" s="23"/>
      <c r="U1455" s="23"/>
      <c r="V1455" s="23"/>
      <c r="W1455" s="23"/>
    </row>
    <row r="1456" spans="5:23" s="3" customFormat="1">
      <c r="E1456" s="23"/>
      <c r="F1456" s="23"/>
      <c r="G1456" s="23"/>
      <c r="H1456" s="23"/>
      <c r="I1456" s="23"/>
      <c r="J1456" s="23"/>
      <c r="K1456" s="23"/>
      <c r="L1456" s="23"/>
      <c r="M1456" s="23"/>
      <c r="N1456" s="23"/>
      <c r="O1456" s="23"/>
      <c r="P1456" s="23"/>
      <c r="Q1456" s="23"/>
      <c r="R1456" s="23"/>
      <c r="S1456" s="23"/>
      <c r="T1456" s="23"/>
      <c r="U1456" s="23"/>
      <c r="V1456" s="23"/>
      <c r="W1456" s="23"/>
    </row>
    <row r="1457" spans="5:23" s="3" customFormat="1">
      <c r="E1457" s="23"/>
      <c r="F1457" s="23"/>
      <c r="G1457" s="23"/>
      <c r="H1457" s="23"/>
      <c r="I1457" s="23"/>
      <c r="J1457" s="23"/>
      <c r="K1457" s="23"/>
      <c r="L1457" s="23"/>
      <c r="M1457" s="23"/>
      <c r="N1457" s="23"/>
      <c r="O1457" s="23"/>
      <c r="P1457" s="23"/>
      <c r="Q1457" s="23"/>
      <c r="R1457" s="23"/>
      <c r="S1457" s="23"/>
      <c r="T1457" s="23"/>
      <c r="U1457" s="23"/>
      <c r="V1457" s="23"/>
      <c r="W1457" s="23"/>
    </row>
    <row r="1458" spans="5:23" s="3" customFormat="1">
      <c r="E1458" s="23"/>
      <c r="F1458" s="23"/>
      <c r="G1458" s="23"/>
      <c r="H1458" s="23"/>
      <c r="I1458" s="23"/>
      <c r="J1458" s="23"/>
      <c r="K1458" s="23"/>
      <c r="L1458" s="23"/>
      <c r="M1458" s="23"/>
      <c r="N1458" s="23"/>
      <c r="O1458" s="23"/>
      <c r="P1458" s="23"/>
      <c r="Q1458" s="23"/>
      <c r="R1458" s="23"/>
      <c r="S1458" s="23"/>
      <c r="T1458" s="23"/>
      <c r="U1458" s="23"/>
      <c r="V1458" s="23"/>
      <c r="W1458" s="23"/>
    </row>
    <row r="1459" spans="5:23" s="3" customFormat="1">
      <c r="E1459" s="23"/>
      <c r="F1459" s="23"/>
      <c r="G1459" s="23"/>
      <c r="H1459" s="23"/>
      <c r="I1459" s="23"/>
      <c r="J1459" s="23"/>
      <c r="K1459" s="23"/>
      <c r="L1459" s="23"/>
      <c r="M1459" s="23"/>
      <c r="N1459" s="23"/>
      <c r="O1459" s="23"/>
      <c r="P1459" s="23"/>
      <c r="Q1459" s="23"/>
      <c r="R1459" s="23"/>
      <c r="S1459" s="23"/>
      <c r="T1459" s="23"/>
      <c r="U1459" s="23"/>
      <c r="V1459" s="23"/>
      <c r="W1459" s="23"/>
    </row>
    <row r="1460" spans="5:23" s="3" customFormat="1">
      <c r="E1460" s="23"/>
      <c r="F1460" s="23"/>
      <c r="G1460" s="23"/>
      <c r="H1460" s="23"/>
      <c r="I1460" s="23"/>
      <c r="J1460" s="23"/>
      <c r="K1460" s="23"/>
      <c r="L1460" s="23"/>
      <c r="M1460" s="23"/>
      <c r="N1460" s="23"/>
      <c r="O1460" s="23"/>
      <c r="P1460" s="23"/>
      <c r="Q1460" s="23"/>
      <c r="R1460" s="23"/>
      <c r="S1460" s="23"/>
      <c r="T1460" s="23"/>
      <c r="U1460" s="23"/>
      <c r="V1460" s="23"/>
      <c r="W1460" s="23"/>
    </row>
    <row r="1461" spans="5:23" s="3" customFormat="1">
      <c r="E1461" s="23"/>
      <c r="F1461" s="23"/>
      <c r="G1461" s="23"/>
      <c r="H1461" s="23"/>
      <c r="I1461" s="23"/>
      <c r="J1461" s="23"/>
      <c r="K1461" s="23"/>
      <c r="L1461" s="23"/>
      <c r="M1461" s="23"/>
      <c r="N1461" s="23"/>
      <c r="O1461" s="23"/>
      <c r="P1461" s="23"/>
      <c r="Q1461" s="23"/>
      <c r="R1461" s="23"/>
      <c r="S1461" s="23"/>
      <c r="T1461" s="23"/>
      <c r="U1461" s="23"/>
      <c r="V1461" s="23"/>
      <c r="W1461" s="23"/>
    </row>
    <row r="1462" spans="5:23" s="3" customFormat="1">
      <c r="E1462" s="23"/>
      <c r="F1462" s="23"/>
      <c r="G1462" s="23"/>
      <c r="H1462" s="23"/>
      <c r="I1462" s="23"/>
      <c r="J1462" s="23"/>
      <c r="K1462" s="23"/>
      <c r="L1462" s="23"/>
      <c r="M1462" s="23"/>
      <c r="N1462" s="23"/>
      <c r="O1462" s="23"/>
      <c r="P1462" s="23"/>
      <c r="Q1462" s="23"/>
      <c r="R1462" s="23"/>
      <c r="S1462" s="23"/>
      <c r="T1462" s="23"/>
      <c r="U1462" s="23"/>
      <c r="V1462" s="23"/>
      <c r="W1462" s="23"/>
    </row>
    <row r="1463" spans="5:23" s="3" customFormat="1">
      <c r="E1463" s="23"/>
      <c r="F1463" s="23"/>
      <c r="G1463" s="23"/>
      <c r="H1463" s="23"/>
      <c r="I1463" s="23"/>
      <c r="J1463" s="23"/>
      <c r="K1463" s="23"/>
      <c r="L1463" s="23"/>
      <c r="M1463" s="23"/>
      <c r="N1463" s="23"/>
      <c r="O1463" s="23"/>
      <c r="P1463" s="23"/>
      <c r="Q1463" s="23"/>
      <c r="R1463" s="23"/>
      <c r="S1463" s="23"/>
      <c r="T1463" s="23"/>
      <c r="U1463" s="23"/>
      <c r="V1463" s="23"/>
      <c r="W1463" s="23"/>
    </row>
    <row r="1464" spans="5:23" s="3" customFormat="1">
      <c r="E1464" s="23"/>
      <c r="F1464" s="23"/>
      <c r="G1464" s="23"/>
      <c r="H1464" s="23"/>
      <c r="I1464" s="23"/>
      <c r="J1464" s="23"/>
      <c r="K1464" s="23"/>
      <c r="L1464" s="23"/>
      <c r="M1464" s="23"/>
      <c r="N1464" s="23"/>
      <c r="O1464" s="23"/>
      <c r="P1464" s="23"/>
      <c r="Q1464" s="23"/>
      <c r="R1464" s="23"/>
      <c r="S1464" s="23"/>
      <c r="T1464" s="23"/>
      <c r="U1464" s="23"/>
      <c r="V1464" s="23"/>
      <c r="W1464" s="23"/>
    </row>
    <row r="1465" spans="5:23" s="3" customFormat="1">
      <c r="E1465" s="23"/>
      <c r="F1465" s="23"/>
      <c r="G1465" s="23"/>
      <c r="H1465" s="23"/>
      <c r="I1465" s="23"/>
      <c r="J1465" s="23"/>
      <c r="K1465" s="23"/>
      <c r="L1465" s="23"/>
      <c r="M1465" s="23"/>
      <c r="N1465" s="23"/>
      <c r="O1465" s="23"/>
      <c r="P1465" s="23"/>
      <c r="Q1465" s="23"/>
      <c r="R1465" s="23"/>
      <c r="S1465" s="23"/>
      <c r="T1465" s="23"/>
      <c r="U1465" s="23"/>
      <c r="V1465" s="23"/>
      <c r="W1465" s="23"/>
    </row>
    <row r="1466" spans="5:23" s="3" customFormat="1">
      <c r="E1466" s="23"/>
      <c r="F1466" s="23"/>
      <c r="G1466" s="23"/>
      <c r="H1466" s="23"/>
      <c r="I1466" s="23"/>
      <c r="J1466" s="23"/>
      <c r="K1466" s="23"/>
      <c r="L1466" s="23"/>
      <c r="M1466" s="23"/>
      <c r="N1466" s="23"/>
      <c r="O1466" s="23"/>
      <c r="P1466" s="23"/>
      <c r="Q1466" s="23"/>
      <c r="R1466" s="23"/>
      <c r="S1466" s="23"/>
      <c r="T1466" s="23"/>
      <c r="U1466" s="23"/>
      <c r="V1466" s="23"/>
      <c r="W1466" s="23"/>
    </row>
    <row r="1467" spans="5:23" s="3" customFormat="1">
      <c r="E1467" s="23"/>
      <c r="F1467" s="23"/>
      <c r="G1467" s="23"/>
      <c r="H1467" s="23"/>
      <c r="I1467" s="23"/>
      <c r="J1467" s="23"/>
      <c r="K1467" s="23"/>
      <c r="L1467" s="23"/>
      <c r="M1467" s="23"/>
      <c r="N1467" s="23"/>
      <c r="O1467" s="23"/>
      <c r="P1467" s="23"/>
      <c r="Q1467" s="23"/>
      <c r="R1467" s="23"/>
      <c r="S1467" s="23"/>
      <c r="T1467" s="23"/>
      <c r="U1467" s="23"/>
      <c r="V1467" s="23"/>
      <c r="W1467" s="23"/>
    </row>
    <row r="1468" spans="5:23" s="3" customFormat="1">
      <c r="E1468" s="23"/>
      <c r="F1468" s="23"/>
      <c r="G1468" s="23"/>
      <c r="H1468" s="23"/>
      <c r="I1468" s="23"/>
      <c r="J1468" s="23"/>
      <c r="K1468" s="23"/>
      <c r="L1468" s="23"/>
      <c r="M1468" s="23"/>
      <c r="N1468" s="23"/>
      <c r="O1468" s="23"/>
      <c r="P1468" s="23"/>
      <c r="Q1468" s="23"/>
      <c r="R1468" s="23"/>
      <c r="S1468" s="23"/>
      <c r="T1468" s="23"/>
      <c r="U1468" s="23"/>
      <c r="V1468" s="23"/>
      <c r="W1468" s="23"/>
    </row>
    <row r="1469" spans="5:23" s="3" customFormat="1">
      <c r="E1469" s="23"/>
      <c r="F1469" s="23"/>
      <c r="G1469" s="23"/>
      <c r="H1469" s="23"/>
      <c r="I1469" s="23"/>
      <c r="J1469" s="23"/>
      <c r="K1469" s="23"/>
      <c r="L1469" s="23"/>
      <c r="M1469" s="23"/>
      <c r="N1469" s="23"/>
      <c r="O1469" s="23"/>
      <c r="P1469" s="23"/>
      <c r="Q1469" s="23"/>
      <c r="R1469" s="23"/>
      <c r="S1469" s="23"/>
      <c r="T1469" s="23"/>
      <c r="U1469" s="23"/>
      <c r="V1469" s="23"/>
      <c r="W1469" s="23"/>
    </row>
    <row r="1470" spans="5:23" s="3" customFormat="1">
      <c r="E1470" s="23"/>
      <c r="F1470" s="23"/>
      <c r="G1470" s="23"/>
      <c r="H1470" s="23"/>
      <c r="I1470" s="23"/>
      <c r="J1470" s="23"/>
      <c r="K1470" s="23"/>
      <c r="L1470" s="23"/>
      <c r="M1470" s="23"/>
      <c r="N1470" s="23"/>
      <c r="O1470" s="23"/>
      <c r="P1470" s="23"/>
      <c r="Q1470" s="23"/>
      <c r="R1470" s="23"/>
      <c r="S1470" s="23"/>
      <c r="T1470" s="23"/>
      <c r="U1470" s="23"/>
      <c r="V1470" s="23"/>
      <c r="W1470" s="23"/>
    </row>
    <row r="1471" spans="5:23" s="3" customFormat="1">
      <c r="E1471" s="23"/>
      <c r="F1471" s="23"/>
      <c r="G1471" s="23"/>
      <c r="H1471" s="23"/>
      <c r="I1471" s="23"/>
      <c r="J1471" s="23"/>
      <c r="K1471" s="23"/>
      <c r="L1471" s="23"/>
      <c r="M1471" s="23"/>
      <c r="N1471" s="23"/>
      <c r="O1471" s="23"/>
      <c r="P1471" s="23"/>
      <c r="Q1471" s="23"/>
      <c r="R1471" s="23"/>
      <c r="S1471" s="23"/>
      <c r="T1471" s="23"/>
      <c r="U1471" s="23"/>
      <c r="V1471" s="23"/>
      <c r="W1471" s="23"/>
    </row>
    <row r="1472" spans="5:23" s="3" customFormat="1">
      <c r="E1472" s="23"/>
      <c r="F1472" s="23"/>
      <c r="G1472" s="23"/>
      <c r="H1472" s="23"/>
      <c r="I1472" s="23"/>
      <c r="J1472" s="23"/>
      <c r="K1472" s="23"/>
      <c r="L1472" s="23"/>
      <c r="M1472" s="23"/>
      <c r="N1472" s="23"/>
      <c r="O1472" s="23"/>
      <c r="P1472" s="23"/>
      <c r="Q1472" s="23"/>
      <c r="R1472" s="23"/>
      <c r="S1472" s="23"/>
      <c r="T1472" s="23"/>
      <c r="U1472" s="23"/>
      <c r="V1472" s="23"/>
      <c r="W1472" s="23"/>
    </row>
    <row r="1473" spans="5:23" s="3" customFormat="1">
      <c r="E1473" s="23"/>
      <c r="F1473" s="23"/>
      <c r="G1473" s="23"/>
      <c r="H1473" s="23"/>
      <c r="I1473" s="23"/>
      <c r="J1473" s="23"/>
      <c r="K1473" s="23"/>
      <c r="L1473" s="23"/>
      <c r="M1473" s="23"/>
      <c r="N1473" s="23"/>
      <c r="O1473" s="23"/>
      <c r="P1473" s="23"/>
      <c r="Q1473" s="23"/>
      <c r="R1473" s="23"/>
      <c r="S1473" s="23"/>
      <c r="T1473" s="23"/>
      <c r="U1473" s="23"/>
      <c r="V1473" s="23"/>
      <c r="W1473" s="23"/>
    </row>
    <row r="1474" spans="5:23" s="3" customFormat="1">
      <c r="E1474" s="23"/>
      <c r="F1474" s="23"/>
      <c r="G1474" s="23"/>
      <c r="H1474" s="23"/>
      <c r="I1474" s="23"/>
      <c r="J1474" s="23"/>
      <c r="K1474" s="23"/>
      <c r="L1474" s="23"/>
      <c r="M1474" s="23"/>
      <c r="N1474" s="23"/>
      <c r="O1474" s="23"/>
      <c r="P1474" s="23"/>
      <c r="Q1474" s="23"/>
      <c r="R1474" s="23"/>
      <c r="S1474" s="23"/>
      <c r="T1474" s="23"/>
      <c r="U1474" s="23"/>
      <c r="V1474" s="23"/>
      <c r="W1474" s="23"/>
    </row>
    <row r="1475" spans="5:23" s="3" customFormat="1">
      <c r="E1475" s="23"/>
      <c r="F1475" s="23"/>
      <c r="G1475" s="23"/>
      <c r="H1475" s="23"/>
      <c r="I1475" s="23"/>
      <c r="J1475" s="23"/>
      <c r="K1475" s="23"/>
      <c r="L1475" s="23"/>
      <c r="M1475" s="23"/>
      <c r="N1475" s="23"/>
      <c r="O1475" s="23"/>
      <c r="P1475" s="23"/>
      <c r="Q1475" s="23"/>
      <c r="R1475" s="23"/>
      <c r="S1475" s="23"/>
      <c r="T1475" s="23"/>
      <c r="U1475" s="23"/>
      <c r="V1475" s="23"/>
      <c r="W1475" s="23"/>
    </row>
    <row r="1476" spans="5:23" s="3" customFormat="1">
      <c r="E1476" s="23"/>
      <c r="F1476" s="23"/>
      <c r="G1476" s="23"/>
      <c r="H1476" s="23"/>
      <c r="I1476" s="23"/>
      <c r="J1476" s="23"/>
      <c r="K1476" s="23"/>
      <c r="L1476" s="23"/>
      <c r="M1476" s="23"/>
      <c r="N1476" s="23"/>
      <c r="O1476" s="23"/>
      <c r="P1476" s="23"/>
      <c r="Q1476" s="23"/>
      <c r="R1476" s="23"/>
      <c r="S1476" s="23"/>
      <c r="T1476" s="23"/>
      <c r="U1476" s="23"/>
      <c r="V1476" s="23"/>
      <c r="W1476" s="23"/>
    </row>
    <row r="1477" spans="5:23" s="3" customFormat="1">
      <c r="E1477" s="23"/>
      <c r="F1477" s="23"/>
      <c r="G1477" s="23"/>
      <c r="H1477" s="23"/>
      <c r="I1477" s="23"/>
      <c r="J1477" s="23"/>
      <c r="K1477" s="23"/>
      <c r="L1477" s="23"/>
      <c r="M1477" s="23"/>
      <c r="N1477" s="23"/>
      <c r="O1477" s="23"/>
      <c r="P1477" s="23"/>
      <c r="Q1477" s="23"/>
      <c r="R1477" s="23"/>
      <c r="S1477" s="23"/>
      <c r="T1477" s="23"/>
      <c r="U1477" s="23"/>
      <c r="V1477" s="23"/>
      <c r="W1477" s="23"/>
    </row>
    <row r="1478" spans="5:23" s="3" customFormat="1">
      <c r="E1478" s="23"/>
      <c r="F1478" s="23"/>
      <c r="G1478" s="23"/>
      <c r="H1478" s="23"/>
      <c r="I1478" s="23"/>
      <c r="J1478" s="23"/>
      <c r="K1478" s="23"/>
      <c r="L1478" s="23"/>
      <c r="M1478" s="23"/>
      <c r="N1478" s="23"/>
      <c r="O1478" s="23"/>
      <c r="P1478" s="23"/>
      <c r="Q1478" s="23"/>
      <c r="R1478" s="23"/>
      <c r="S1478" s="23"/>
      <c r="T1478" s="23"/>
      <c r="U1478" s="23"/>
      <c r="V1478" s="23"/>
      <c r="W1478" s="23"/>
    </row>
    <row r="1479" spans="5:23" s="3" customFormat="1">
      <c r="E1479" s="23"/>
      <c r="F1479" s="23"/>
      <c r="G1479" s="23"/>
      <c r="H1479" s="23"/>
      <c r="I1479" s="23"/>
      <c r="J1479" s="23"/>
      <c r="K1479" s="23"/>
      <c r="L1479" s="23"/>
      <c r="M1479" s="23"/>
      <c r="N1479" s="23"/>
      <c r="O1479" s="23"/>
      <c r="P1479" s="23"/>
      <c r="Q1479" s="23"/>
      <c r="R1479" s="23"/>
      <c r="S1479" s="23"/>
      <c r="T1479" s="23"/>
      <c r="U1479" s="23"/>
      <c r="V1479" s="23"/>
      <c r="W1479" s="23"/>
    </row>
    <row r="1480" spans="5:23" s="3" customFormat="1">
      <c r="E1480" s="23"/>
      <c r="F1480" s="23"/>
      <c r="G1480" s="23"/>
      <c r="H1480" s="23"/>
      <c r="I1480" s="23"/>
      <c r="J1480" s="23"/>
      <c r="K1480" s="23"/>
      <c r="L1480" s="23"/>
      <c r="M1480" s="23"/>
      <c r="N1480" s="23"/>
      <c r="O1480" s="23"/>
      <c r="P1480" s="23"/>
      <c r="Q1480" s="23"/>
      <c r="R1480" s="23"/>
      <c r="S1480" s="23"/>
      <c r="T1480" s="23"/>
      <c r="U1480" s="23"/>
      <c r="V1480" s="23"/>
      <c r="W1480" s="23"/>
    </row>
    <row r="1481" spans="5:23" s="3" customFormat="1">
      <c r="E1481" s="23"/>
      <c r="F1481" s="23"/>
      <c r="G1481" s="23"/>
      <c r="H1481" s="23"/>
      <c r="I1481" s="23"/>
      <c r="J1481" s="23"/>
      <c r="K1481" s="23"/>
      <c r="L1481" s="23"/>
      <c r="M1481" s="23"/>
      <c r="N1481" s="23"/>
      <c r="O1481" s="23"/>
      <c r="P1481" s="23"/>
      <c r="Q1481" s="23"/>
      <c r="R1481" s="23"/>
      <c r="S1481" s="23"/>
      <c r="T1481" s="23"/>
      <c r="U1481" s="23"/>
      <c r="V1481" s="23"/>
      <c r="W1481" s="23"/>
    </row>
    <row r="1482" spans="5:23" s="3" customFormat="1">
      <c r="E1482" s="23"/>
      <c r="F1482" s="23"/>
      <c r="G1482" s="23"/>
      <c r="H1482" s="23"/>
      <c r="I1482" s="23"/>
      <c r="J1482" s="23"/>
      <c r="K1482" s="23"/>
      <c r="L1482" s="23"/>
      <c r="M1482" s="23"/>
      <c r="N1482" s="23"/>
      <c r="O1482" s="23"/>
      <c r="P1482" s="23"/>
      <c r="Q1482" s="23"/>
      <c r="R1482" s="23"/>
      <c r="S1482" s="23"/>
      <c r="T1482" s="23"/>
      <c r="U1482" s="23"/>
      <c r="V1482" s="23"/>
      <c r="W1482" s="23"/>
    </row>
    <row r="1483" spans="5:23" s="3" customFormat="1">
      <c r="E1483" s="23"/>
      <c r="F1483" s="23"/>
      <c r="G1483" s="23"/>
      <c r="H1483" s="23"/>
      <c r="I1483" s="23"/>
      <c r="J1483" s="23"/>
      <c r="K1483" s="23"/>
      <c r="L1483" s="23"/>
      <c r="M1483" s="23"/>
      <c r="N1483" s="23"/>
      <c r="O1483" s="23"/>
      <c r="P1483" s="23"/>
      <c r="Q1483" s="23"/>
      <c r="R1483" s="23"/>
      <c r="S1483" s="23"/>
      <c r="T1483" s="23"/>
      <c r="U1483" s="23"/>
      <c r="V1483" s="23"/>
      <c r="W1483" s="23"/>
    </row>
    <row r="1484" spans="5:23" s="3" customFormat="1">
      <c r="E1484" s="23"/>
      <c r="F1484" s="23"/>
      <c r="G1484" s="23"/>
      <c r="H1484" s="23"/>
      <c r="I1484" s="23"/>
      <c r="J1484" s="23"/>
      <c r="K1484" s="23"/>
      <c r="L1484" s="23"/>
      <c r="M1484" s="23"/>
      <c r="N1484" s="23"/>
      <c r="O1484" s="23"/>
      <c r="P1484" s="23"/>
      <c r="Q1484" s="23"/>
      <c r="R1484" s="23"/>
      <c r="S1484" s="23"/>
      <c r="T1484" s="23"/>
      <c r="U1484" s="23"/>
      <c r="V1484" s="23"/>
      <c r="W1484" s="23"/>
    </row>
    <row r="1485" spans="5:23" s="3" customFormat="1">
      <c r="E1485" s="23"/>
      <c r="F1485" s="23"/>
      <c r="G1485" s="23"/>
      <c r="H1485" s="23"/>
      <c r="I1485" s="23"/>
      <c r="J1485" s="23"/>
      <c r="K1485" s="23"/>
      <c r="L1485" s="23"/>
      <c r="M1485" s="23"/>
      <c r="N1485" s="23"/>
      <c r="O1485" s="23"/>
      <c r="P1485" s="23"/>
      <c r="Q1485" s="23"/>
      <c r="R1485" s="23"/>
      <c r="S1485" s="23"/>
      <c r="T1485" s="23"/>
      <c r="U1485" s="23"/>
      <c r="V1485" s="23"/>
      <c r="W1485" s="23"/>
    </row>
    <row r="1486" spans="5:23" s="3" customFormat="1">
      <c r="E1486" s="23"/>
      <c r="F1486" s="23"/>
      <c r="G1486" s="23"/>
      <c r="H1486" s="23"/>
      <c r="I1486" s="23"/>
      <c r="J1486" s="23"/>
      <c r="K1486" s="23"/>
      <c r="L1486" s="23"/>
      <c r="M1486" s="23"/>
      <c r="N1486" s="23"/>
      <c r="O1486" s="23"/>
      <c r="P1486" s="23"/>
      <c r="Q1486" s="23"/>
      <c r="R1486" s="23"/>
      <c r="S1486" s="23"/>
      <c r="T1486" s="23"/>
      <c r="U1486" s="23"/>
      <c r="V1486" s="23"/>
      <c r="W1486" s="23"/>
    </row>
    <row r="1487" spans="5:23" s="3" customFormat="1">
      <c r="E1487" s="23"/>
      <c r="F1487" s="23"/>
      <c r="G1487" s="23"/>
      <c r="H1487" s="23"/>
      <c r="I1487" s="23"/>
      <c r="J1487" s="23"/>
      <c r="K1487" s="23"/>
      <c r="L1487" s="23"/>
      <c r="M1487" s="23"/>
      <c r="N1487" s="23"/>
      <c r="O1487" s="23"/>
      <c r="P1487" s="23"/>
      <c r="Q1487" s="23"/>
      <c r="R1487" s="23"/>
      <c r="S1487" s="23"/>
      <c r="T1487" s="23"/>
      <c r="U1487" s="23"/>
      <c r="V1487" s="23"/>
      <c r="W1487" s="23"/>
    </row>
    <row r="1488" spans="5:23" s="3" customFormat="1">
      <c r="E1488" s="23"/>
      <c r="F1488" s="23"/>
      <c r="G1488" s="23"/>
      <c r="H1488" s="23"/>
      <c r="I1488" s="23"/>
      <c r="J1488" s="23"/>
      <c r="K1488" s="23"/>
      <c r="L1488" s="23"/>
      <c r="M1488" s="23"/>
      <c r="N1488" s="23"/>
      <c r="O1488" s="23"/>
      <c r="P1488" s="23"/>
      <c r="Q1488" s="23"/>
      <c r="R1488" s="23"/>
      <c r="S1488" s="23"/>
      <c r="T1488" s="23"/>
      <c r="U1488" s="23"/>
      <c r="V1488" s="23"/>
      <c r="W1488" s="23"/>
    </row>
    <row r="1489" spans="5:23" s="3" customFormat="1">
      <c r="E1489" s="23"/>
      <c r="F1489" s="23"/>
      <c r="G1489" s="23"/>
      <c r="H1489" s="23"/>
      <c r="I1489" s="23"/>
      <c r="J1489" s="23"/>
      <c r="K1489" s="23"/>
      <c r="L1489" s="23"/>
      <c r="M1489" s="23"/>
      <c r="N1489" s="23"/>
      <c r="O1489" s="23"/>
      <c r="P1489" s="23"/>
      <c r="Q1489" s="23"/>
      <c r="R1489" s="23"/>
      <c r="S1489" s="23"/>
      <c r="T1489" s="23"/>
      <c r="U1489" s="23"/>
      <c r="V1489" s="23"/>
      <c r="W1489" s="23"/>
    </row>
    <row r="1490" spans="5:23" s="3" customFormat="1">
      <c r="E1490" s="23"/>
      <c r="F1490" s="23"/>
      <c r="G1490" s="23"/>
      <c r="H1490" s="23"/>
      <c r="I1490" s="23"/>
      <c r="J1490" s="23"/>
      <c r="K1490" s="23"/>
      <c r="L1490" s="23"/>
      <c r="M1490" s="23"/>
      <c r="N1490" s="23"/>
      <c r="O1490" s="23"/>
      <c r="P1490" s="23"/>
      <c r="Q1490" s="23"/>
      <c r="R1490" s="23"/>
      <c r="S1490" s="23"/>
      <c r="T1490" s="23"/>
      <c r="U1490" s="23"/>
      <c r="V1490" s="23"/>
      <c r="W1490" s="23"/>
    </row>
    <row r="1491" spans="5:23" s="3" customFormat="1">
      <c r="E1491" s="23"/>
      <c r="F1491" s="23"/>
      <c r="G1491" s="23"/>
      <c r="H1491" s="23"/>
      <c r="I1491" s="23"/>
      <c r="J1491" s="23"/>
      <c r="K1491" s="23"/>
      <c r="L1491" s="23"/>
      <c r="M1491" s="23"/>
      <c r="N1491" s="23"/>
      <c r="O1491" s="23"/>
      <c r="P1491" s="23"/>
      <c r="Q1491" s="23"/>
      <c r="R1491" s="23"/>
      <c r="S1491" s="23"/>
      <c r="T1491" s="23"/>
      <c r="U1491" s="23"/>
      <c r="V1491" s="23"/>
      <c r="W1491" s="23"/>
    </row>
    <row r="1492" spans="5:23" s="3" customFormat="1">
      <c r="E1492" s="23"/>
      <c r="F1492" s="23"/>
      <c r="G1492" s="23"/>
      <c r="H1492" s="23"/>
      <c r="I1492" s="23"/>
      <c r="J1492" s="23"/>
      <c r="K1492" s="23"/>
      <c r="L1492" s="23"/>
      <c r="M1492" s="23"/>
      <c r="N1492" s="23"/>
      <c r="O1492" s="23"/>
      <c r="P1492" s="23"/>
      <c r="Q1492" s="23"/>
      <c r="R1492" s="23"/>
      <c r="S1492" s="23"/>
      <c r="T1492" s="23"/>
      <c r="U1492" s="23"/>
      <c r="V1492" s="23"/>
      <c r="W1492" s="23"/>
    </row>
    <row r="1493" spans="5:23" s="3" customFormat="1">
      <c r="E1493" s="23"/>
      <c r="F1493" s="23"/>
      <c r="G1493" s="23"/>
      <c r="H1493" s="23"/>
      <c r="I1493" s="23"/>
      <c r="J1493" s="23"/>
      <c r="K1493" s="23"/>
      <c r="L1493" s="23"/>
      <c r="M1493" s="23"/>
      <c r="N1493" s="23"/>
      <c r="O1493" s="23"/>
      <c r="P1493" s="23"/>
      <c r="Q1493" s="23"/>
      <c r="R1493" s="23"/>
      <c r="S1493" s="23"/>
      <c r="T1493" s="23"/>
      <c r="U1493" s="23"/>
      <c r="V1493" s="23"/>
      <c r="W1493" s="23"/>
    </row>
    <row r="1494" spans="5:23" s="3" customFormat="1">
      <c r="E1494" s="23"/>
      <c r="F1494" s="23"/>
      <c r="G1494" s="23"/>
      <c r="H1494" s="23"/>
      <c r="I1494" s="23"/>
      <c r="J1494" s="23"/>
      <c r="K1494" s="23"/>
      <c r="L1494" s="23"/>
      <c r="M1494" s="23"/>
      <c r="N1494" s="23"/>
      <c r="O1494" s="23"/>
      <c r="P1494" s="23"/>
      <c r="Q1494" s="23"/>
      <c r="R1494" s="23"/>
      <c r="S1494" s="23"/>
      <c r="T1494" s="23"/>
      <c r="U1494" s="23"/>
      <c r="V1494" s="23"/>
      <c r="W1494" s="23"/>
    </row>
    <row r="1495" spans="5:23" s="3" customFormat="1">
      <c r="E1495" s="23"/>
      <c r="F1495" s="23"/>
      <c r="G1495" s="23"/>
      <c r="H1495" s="23"/>
      <c r="I1495" s="23"/>
      <c r="J1495" s="23"/>
      <c r="K1495" s="23"/>
      <c r="L1495" s="23"/>
      <c r="M1495" s="23"/>
      <c r="N1495" s="23"/>
      <c r="O1495" s="23"/>
      <c r="P1495" s="23"/>
      <c r="Q1495" s="23"/>
      <c r="R1495" s="23"/>
      <c r="S1495" s="23"/>
      <c r="T1495" s="23"/>
      <c r="U1495" s="23"/>
      <c r="V1495" s="23"/>
      <c r="W1495" s="23"/>
    </row>
    <row r="1496" spans="5:23" s="3" customFormat="1">
      <c r="E1496" s="23"/>
      <c r="F1496" s="23"/>
      <c r="G1496" s="23"/>
      <c r="H1496" s="23"/>
      <c r="I1496" s="23"/>
      <c r="J1496" s="23"/>
      <c r="K1496" s="23"/>
      <c r="L1496" s="23"/>
      <c r="M1496" s="23"/>
      <c r="N1496" s="23"/>
      <c r="O1496" s="23"/>
      <c r="P1496" s="23"/>
      <c r="Q1496" s="23"/>
      <c r="R1496" s="23"/>
      <c r="S1496" s="23"/>
      <c r="T1496" s="23"/>
      <c r="U1496" s="23"/>
      <c r="V1496" s="23"/>
      <c r="W1496" s="23"/>
    </row>
    <row r="1497" spans="5:23" s="3" customFormat="1">
      <c r="E1497" s="23"/>
      <c r="F1497" s="23"/>
      <c r="G1497" s="23"/>
      <c r="H1497" s="23"/>
      <c r="I1497" s="23"/>
      <c r="J1497" s="23"/>
      <c r="K1497" s="23"/>
      <c r="L1497" s="23"/>
      <c r="M1497" s="23"/>
      <c r="N1497" s="23"/>
      <c r="O1497" s="23"/>
      <c r="P1497" s="23"/>
      <c r="Q1497" s="23"/>
      <c r="R1497" s="23"/>
      <c r="S1497" s="23"/>
      <c r="T1497" s="23"/>
      <c r="U1497" s="23"/>
      <c r="V1497" s="23"/>
      <c r="W1497" s="23"/>
    </row>
    <row r="1498" spans="5:23" s="3" customFormat="1">
      <c r="E1498" s="23"/>
      <c r="F1498" s="23"/>
      <c r="G1498" s="23"/>
      <c r="H1498" s="23"/>
      <c r="I1498" s="23"/>
      <c r="J1498" s="23"/>
      <c r="K1498" s="23"/>
      <c r="L1498" s="23"/>
      <c r="M1498" s="23"/>
      <c r="N1498" s="23"/>
      <c r="O1498" s="23"/>
      <c r="P1498" s="23"/>
      <c r="Q1498" s="23"/>
      <c r="R1498" s="23"/>
      <c r="S1498" s="23"/>
      <c r="T1498" s="23"/>
      <c r="U1498" s="23"/>
      <c r="V1498" s="23"/>
      <c r="W1498" s="23"/>
    </row>
    <row r="1499" spans="5:23" s="3" customFormat="1">
      <c r="E1499" s="23"/>
      <c r="F1499" s="23"/>
      <c r="G1499" s="23"/>
      <c r="H1499" s="23"/>
      <c r="I1499" s="23"/>
      <c r="J1499" s="23"/>
      <c r="K1499" s="23"/>
      <c r="L1499" s="23"/>
      <c r="M1499" s="23"/>
      <c r="N1499" s="23"/>
      <c r="O1499" s="23"/>
      <c r="P1499" s="23"/>
      <c r="Q1499" s="23"/>
      <c r="R1499" s="23"/>
      <c r="S1499" s="23"/>
      <c r="T1499" s="23"/>
      <c r="U1499" s="23"/>
      <c r="V1499" s="23"/>
      <c r="W1499" s="23"/>
    </row>
    <row r="1500" spans="5:23" s="3" customFormat="1">
      <c r="E1500" s="23"/>
      <c r="F1500" s="23"/>
      <c r="G1500" s="23"/>
      <c r="H1500" s="23"/>
      <c r="I1500" s="23"/>
      <c r="J1500" s="23"/>
      <c r="K1500" s="23"/>
      <c r="L1500" s="23"/>
      <c r="M1500" s="23"/>
      <c r="N1500" s="23"/>
      <c r="O1500" s="23"/>
      <c r="P1500" s="23"/>
      <c r="Q1500" s="23"/>
      <c r="R1500" s="23"/>
      <c r="S1500" s="23"/>
      <c r="T1500" s="23"/>
      <c r="U1500" s="23"/>
      <c r="V1500" s="23"/>
      <c r="W1500" s="23"/>
    </row>
    <row r="1501" spans="5:23" s="3" customFormat="1">
      <c r="E1501" s="23"/>
      <c r="F1501" s="23"/>
      <c r="G1501" s="23"/>
      <c r="H1501" s="23"/>
      <c r="I1501" s="23"/>
      <c r="J1501" s="23"/>
      <c r="K1501" s="23"/>
      <c r="L1501" s="23"/>
      <c r="M1501" s="23"/>
      <c r="N1501" s="23"/>
      <c r="O1501" s="23"/>
      <c r="P1501" s="23"/>
      <c r="Q1501" s="23"/>
      <c r="R1501" s="23"/>
      <c r="S1501" s="23"/>
      <c r="T1501" s="23"/>
      <c r="U1501" s="23"/>
      <c r="V1501" s="23"/>
      <c r="W1501" s="23"/>
    </row>
    <row r="1502" spans="5:23" s="3" customFormat="1">
      <c r="E1502" s="23"/>
      <c r="F1502" s="23"/>
      <c r="G1502" s="23"/>
      <c r="H1502" s="23"/>
      <c r="I1502" s="23"/>
      <c r="J1502" s="23"/>
      <c r="K1502" s="23"/>
      <c r="L1502" s="23"/>
      <c r="M1502" s="23"/>
      <c r="N1502" s="23"/>
      <c r="O1502" s="23"/>
      <c r="P1502" s="23"/>
      <c r="Q1502" s="23"/>
      <c r="R1502" s="23"/>
      <c r="S1502" s="23"/>
      <c r="T1502" s="23"/>
      <c r="U1502" s="23"/>
      <c r="V1502" s="23"/>
      <c r="W1502" s="23"/>
    </row>
    <row r="1503" spans="5:23" s="3" customFormat="1">
      <c r="E1503" s="23"/>
      <c r="F1503" s="23"/>
      <c r="G1503" s="23"/>
      <c r="H1503" s="23"/>
      <c r="I1503" s="23"/>
      <c r="J1503" s="23"/>
      <c r="K1503" s="23"/>
      <c r="L1503" s="23"/>
      <c r="M1503" s="23"/>
      <c r="N1503" s="23"/>
      <c r="O1503" s="23"/>
      <c r="P1503" s="23"/>
      <c r="Q1503" s="23"/>
      <c r="R1503" s="23"/>
      <c r="S1503" s="23"/>
      <c r="T1503" s="23"/>
      <c r="U1503" s="23"/>
      <c r="V1503" s="23"/>
      <c r="W1503" s="23"/>
    </row>
    <row r="1504" spans="5:23" s="3" customFormat="1">
      <c r="E1504" s="23"/>
      <c r="F1504" s="23"/>
      <c r="G1504" s="23"/>
      <c r="H1504" s="23"/>
      <c r="I1504" s="23"/>
      <c r="J1504" s="23"/>
      <c r="K1504" s="23"/>
      <c r="L1504" s="23"/>
      <c r="M1504" s="23"/>
      <c r="N1504" s="23"/>
      <c r="O1504" s="23"/>
      <c r="P1504" s="23"/>
      <c r="Q1504" s="23"/>
      <c r="R1504" s="23"/>
      <c r="S1504" s="23"/>
      <c r="T1504" s="23"/>
      <c r="U1504" s="23"/>
      <c r="V1504" s="23"/>
      <c r="W1504" s="23"/>
    </row>
    <row r="1505" spans="5:23" s="3" customFormat="1">
      <c r="E1505" s="23"/>
      <c r="F1505" s="23"/>
      <c r="G1505" s="23"/>
      <c r="H1505" s="23"/>
      <c r="I1505" s="23"/>
      <c r="J1505" s="23"/>
      <c r="K1505" s="23"/>
      <c r="L1505" s="23"/>
      <c r="M1505" s="23"/>
      <c r="N1505" s="23"/>
      <c r="O1505" s="23"/>
      <c r="P1505" s="23"/>
      <c r="Q1505" s="23"/>
      <c r="R1505" s="23"/>
      <c r="S1505" s="23"/>
      <c r="T1505" s="23"/>
      <c r="U1505" s="23"/>
      <c r="V1505" s="23"/>
      <c r="W1505" s="23"/>
    </row>
    <row r="1506" spans="5:23" s="3" customFormat="1">
      <c r="E1506" s="23"/>
      <c r="F1506" s="23"/>
      <c r="G1506" s="23"/>
      <c r="H1506" s="23"/>
      <c r="I1506" s="23"/>
      <c r="J1506" s="23"/>
      <c r="K1506" s="23"/>
      <c r="L1506" s="23"/>
      <c r="M1506" s="23"/>
      <c r="N1506" s="23"/>
      <c r="O1506" s="23"/>
      <c r="P1506" s="23"/>
      <c r="Q1506" s="23"/>
      <c r="R1506" s="23"/>
      <c r="S1506" s="23"/>
      <c r="T1506" s="23"/>
      <c r="U1506" s="23"/>
      <c r="V1506" s="23"/>
      <c r="W1506" s="23"/>
    </row>
    <row r="1507" spans="5:23" s="3" customFormat="1">
      <c r="E1507" s="23"/>
      <c r="F1507" s="23"/>
      <c r="G1507" s="23"/>
      <c r="H1507" s="23"/>
      <c r="I1507" s="23"/>
      <c r="J1507" s="23"/>
      <c r="K1507" s="23"/>
      <c r="L1507" s="23"/>
      <c r="M1507" s="23"/>
      <c r="N1507" s="23"/>
      <c r="O1507" s="23"/>
      <c r="P1507" s="23"/>
      <c r="Q1507" s="23"/>
      <c r="R1507" s="23"/>
      <c r="S1507" s="23"/>
      <c r="T1507" s="23"/>
      <c r="U1507" s="23"/>
      <c r="V1507" s="23"/>
      <c r="W1507" s="23"/>
    </row>
    <row r="1508" spans="5:23" s="3" customFormat="1">
      <c r="E1508" s="23"/>
      <c r="F1508" s="23"/>
      <c r="G1508" s="23"/>
      <c r="H1508" s="23"/>
      <c r="I1508" s="23"/>
      <c r="J1508" s="23"/>
      <c r="K1508" s="23"/>
      <c r="L1508" s="23"/>
      <c r="M1508" s="23"/>
      <c r="N1508" s="23"/>
      <c r="O1508" s="23"/>
      <c r="P1508" s="23"/>
      <c r="Q1508" s="23"/>
      <c r="R1508" s="23"/>
      <c r="S1508" s="23"/>
      <c r="T1508" s="23"/>
      <c r="U1508" s="23"/>
      <c r="V1508" s="23"/>
      <c r="W1508" s="23"/>
    </row>
    <row r="1509" spans="5:23" s="3" customFormat="1">
      <c r="E1509" s="23"/>
      <c r="F1509" s="23"/>
      <c r="G1509" s="23"/>
      <c r="H1509" s="23"/>
      <c r="I1509" s="23"/>
      <c r="J1509" s="23"/>
      <c r="K1509" s="23"/>
      <c r="L1509" s="23"/>
      <c r="M1509" s="23"/>
      <c r="N1509" s="23"/>
      <c r="O1509" s="23"/>
      <c r="P1509" s="23"/>
      <c r="Q1509" s="23"/>
      <c r="R1509" s="23"/>
      <c r="S1509" s="23"/>
      <c r="T1509" s="23"/>
      <c r="U1509" s="23"/>
      <c r="V1509" s="23"/>
      <c r="W1509" s="23"/>
    </row>
    <row r="1510" spans="5:23" s="3" customFormat="1">
      <c r="E1510" s="23"/>
      <c r="F1510" s="23"/>
      <c r="G1510" s="23"/>
      <c r="H1510" s="23"/>
      <c r="I1510" s="23"/>
      <c r="J1510" s="23"/>
      <c r="K1510" s="23"/>
      <c r="L1510" s="23"/>
      <c r="M1510" s="23"/>
      <c r="N1510" s="23"/>
      <c r="O1510" s="23"/>
      <c r="P1510" s="23"/>
      <c r="Q1510" s="23"/>
      <c r="R1510" s="23"/>
      <c r="S1510" s="23"/>
      <c r="T1510" s="23"/>
      <c r="U1510" s="23"/>
      <c r="V1510" s="23"/>
      <c r="W1510" s="23"/>
    </row>
    <row r="1511" spans="5:23" s="3" customFormat="1">
      <c r="E1511" s="23"/>
      <c r="F1511" s="23"/>
      <c r="G1511" s="23"/>
      <c r="H1511" s="23"/>
      <c r="I1511" s="23"/>
      <c r="J1511" s="23"/>
      <c r="K1511" s="23"/>
      <c r="L1511" s="23"/>
      <c r="M1511" s="23"/>
      <c r="N1511" s="23"/>
      <c r="O1511" s="23"/>
      <c r="P1511" s="23"/>
      <c r="Q1511" s="23"/>
      <c r="R1511" s="23"/>
      <c r="S1511" s="23"/>
      <c r="T1511" s="23"/>
      <c r="U1511" s="23"/>
      <c r="V1511" s="23"/>
      <c r="W1511" s="23"/>
    </row>
    <row r="1512" spans="5:23" s="3" customFormat="1">
      <c r="E1512" s="23"/>
      <c r="F1512" s="23"/>
      <c r="G1512" s="23"/>
      <c r="H1512" s="23"/>
      <c r="I1512" s="23"/>
      <c r="J1512" s="23"/>
      <c r="K1512" s="23"/>
      <c r="L1512" s="23"/>
      <c r="M1512" s="23"/>
      <c r="N1512" s="23"/>
      <c r="O1512" s="23"/>
      <c r="P1512" s="23"/>
      <c r="Q1512" s="23"/>
      <c r="R1512" s="23"/>
      <c r="S1512" s="23"/>
      <c r="T1512" s="23"/>
      <c r="U1512" s="23"/>
      <c r="V1512" s="23"/>
      <c r="W1512" s="23"/>
    </row>
    <row r="1513" spans="5:23" s="3" customFormat="1">
      <c r="E1513" s="23"/>
      <c r="F1513" s="23"/>
      <c r="G1513" s="23"/>
      <c r="H1513" s="23"/>
      <c r="I1513" s="23"/>
      <c r="J1513" s="23"/>
      <c r="K1513" s="23"/>
      <c r="L1513" s="23"/>
      <c r="M1513" s="23"/>
      <c r="N1513" s="23"/>
      <c r="O1513" s="23"/>
      <c r="P1513" s="23"/>
      <c r="Q1513" s="23"/>
      <c r="R1513" s="23"/>
      <c r="S1513" s="23"/>
      <c r="T1513" s="23"/>
      <c r="U1513" s="23"/>
      <c r="V1513" s="23"/>
      <c r="W1513" s="23"/>
    </row>
    <row r="1514" spans="5:23" s="3" customFormat="1">
      <c r="E1514" s="23"/>
      <c r="F1514" s="23"/>
      <c r="G1514" s="23"/>
      <c r="H1514" s="23"/>
      <c r="I1514" s="23"/>
      <c r="J1514" s="23"/>
      <c r="K1514" s="23"/>
      <c r="L1514" s="23"/>
      <c r="M1514" s="23"/>
      <c r="N1514" s="23"/>
      <c r="O1514" s="23"/>
      <c r="P1514" s="23"/>
      <c r="Q1514" s="23"/>
      <c r="R1514" s="23"/>
      <c r="S1514" s="23"/>
      <c r="T1514" s="23"/>
      <c r="U1514" s="23"/>
      <c r="V1514" s="23"/>
      <c r="W1514" s="23"/>
    </row>
    <row r="1515" spans="5:23" s="3" customFormat="1">
      <c r="E1515" s="23"/>
      <c r="F1515" s="23"/>
      <c r="G1515" s="23"/>
      <c r="H1515" s="23"/>
      <c r="I1515" s="23"/>
      <c r="J1515" s="23"/>
      <c r="K1515" s="23"/>
      <c r="L1515" s="23"/>
      <c r="M1515" s="23"/>
      <c r="N1515" s="23"/>
      <c r="O1515" s="23"/>
      <c r="P1515" s="23"/>
      <c r="Q1515" s="23"/>
      <c r="R1515" s="23"/>
      <c r="S1515" s="23"/>
      <c r="T1515" s="23"/>
      <c r="U1515" s="23"/>
      <c r="V1515" s="23"/>
      <c r="W1515" s="23"/>
    </row>
    <row r="1516" spans="5:23" s="3" customFormat="1">
      <c r="E1516" s="23"/>
      <c r="F1516" s="23"/>
      <c r="G1516" s="23"/>
      <c r="H1516" s="23"/>
      <c r="I1516" s="23"/>
      <c r="J1516" s="23"/>
      <c r="K1516" s="23"/>
      <c r="L1516" s="23"/>
      <c r="M1516" s="23"/>
      <c r="N1516" s="23"/>
      <c r="O1516" s="23"/>
      <c r="P1516" s="23"/>
      <c r="Q1516" s="23"/>
      <c r="R1516" s="23"/>
      <c r="S1516" s="23"/>
      <c r="T1516" s="23"/>
      <c r="U1516" s="23"/>
      <c r="V1516" s="23"/>
      <c r="W1516" s="23"/>
    </row>
    <row r="1517" spans="5:23" s="3" customFormat="1">
      <c r="E1517" s="23"/>
      <c r="F1517" s="23"/>
      <c r="G1517" s="23"/>
      <c r="H1517" s="23"/>
      <c r="I1517" s="23"/>
      <c r="J1517" s="23"/>
      <c r="K1517" s="23"/>
      <c r="L1517" s="23"/>
      <c r="M1517" s="23"/>
      <c r="N1517" s="23"/>
      <c r="O1517" s="23"/>
      <c r="P1517" s="23"/>
      <c r="Q1517" s="23"/>
      <c r="R1517" s="23"/>
      <c r="S1517" s="23"/>
      <c r="T1517" s="23"/>
      <c r="U1517" s="23"/>
      <c r="V1517" s="23"/>
      <c r="W1517" s="23"/>
    </row>
    <row r="1518" spans="5:23" s="3" customFormat="1">
      <c r="E1518" s="23"/>
      <c r="F1518" s="23"/>
      <c r="G1518" s="23"/>
      <c r="H1518" s="23"/>
      <c r="I1518" s="23"/>
      <c r="J1518" s="23"/>
      <c r="K1518" s="23"/>
      <c r="L1518" s="23"/>
      <c r="M1518" s="23"/>
      <c r="N1518" s="23"/>
      <c r="O1518" s="23"/>
      <c r="P1518" s="23"/>
      <c r="Q1518" s="23"/>
      <c r="R1518" s="23"/>
      <c r="S1518" s="23"/>
      <c r="T1518" s="23"/>
      <c r="U1518" s="23"/>
      <c r="V1518" s="23"/>
      <c r="W1518" s="23"/>
    </row>
    <row r="1519" spans="5:23" s="3" customFormat="1">
      <c r="E1519" s="23"/>
      <c r="F1519" s="23"/>
      <c r="G1519" s="23"/>
      <c r="H1519" s="23"/>
      <c r="I1519" s="23"/>
      <c r="J1519" s="23"/>
      <c r="K1519" s="23"/>
      <c r="L1519" s="23"/>
      <c r="M1519" s="23"/>
      <c r="N1519" s="23"/>
      <c r="O1519" s="23"/>
      <c r="P1519" s="23"/>
      <c r="Q1519" s="23"/>
      <c r="R1519" s="23"/>
      <c r="S1519" s="23"/>
      <c r="T1519" s="23"/>
      <c r="U1519" s="23"/>
      <c r="V1519" s="23"/>
      <c r="W1519" s="23"/>
    </row>
    <row r="1520" spans="5:23" s="3" customFormat="1">
      <c r="E1520" s="23"/>
      <c r="F1520" s="23"/>
      <c r="G1520" s="23"/>
      <c r="H1520" s="23"/>
      <c r="I1520" s="23"/>
      <c r="J1520" s="23"/>
      <c r="K1520" s="23"/>
      <c r="L1520" s="23"/>
      <c r="M1520" s="23"/>
      <c r="N1520" s="23"/>
      <c r="O1520" s="23"/>
      <c r="P1520" s="23"/>
      <c r="Q1520" s="23"/>
      <c r="R1520" s="23"/>
      <c r="S1520" s="23"/>
      <c r="T1520" s="23"/>
      <c r="U1520" s="23"/>
      <c r="V1520" s="23"/>
      <c r="W1520" s="23"/>
    </row>
    <row r="1521" spans="5:23" s="3" customFormat="1">
      <c r="E1521" s="23"/>
      <c r="F1521" s="23"/>
      <c r="G1521" s="23"/>
      <c r="H1521" s="23"/>
      <c r="I1521" s="23"/>
      <c r="J1521" s="23"/>
      <c r="K1521" s="23"/>
      <c r="L1521" s="23"/>
      <c r="M1521" s="23"/>
      <c r="N1521" s="23"/>
      <c r="O1521" s="23"/>
      <c r="P1521" s="23"/>
      <c r="Q1521" s="23"/>
      <c r="R1521" s="23"/>
      <c r="S1521" s="23"/>
      <c r="T1521" s="23"/>
      <c r="U1521" s="23"/>
      <c r="V1521" s="23"/>
      <c r="W1521" s="23"/>
    </row>
    <row r="1522" spans="5:23" s="3" customFormat="1">
      <c r="E1522" s="23"/>
      <c r="F1522" s="23"/>
      <c r="G1522" s="23"/>
      <c r="H1522" s="23"/>
      <c r="I1522" s="23"/>
      <c r="J1522" s="23"/>
      <c r="K1522" s="23"/>
      <c r="L1522" s="23"/>
      <c r="M1522" s="23"/>
      <c r="N1522" s="23"/>
      <c r="O1522" s="23"/>
      <c r="P1522" s="23"/>
      <c r="Q1522" s="23"/>
      <c r="R1522" s="23"/>
      <c r="S1522" s="23"/>
      <c r="T1522" s="23"/>
      <c r="U1522" s="23"/>
      <c r="V1522" s="23"/>
      <c r="W1522" s="23"/>
    </row>
    <row r="1523" spans="5:23" s="3" customFormat="1">
      <c r="E1523" s="23"/>
      <c r="F1523" s="23"/>
      <c r="G1523" s="23"/>
      <c r="H1523" s="23"/>
      <c r="I1523" s="23"/>
      <c r="J1523" s="23"/>
      <c r="K1523" s="23"/>
      <c r="L1523" s="23"/>
      <c r="M1523" s="23"/>
      <c r="N1523" s="23"/>
      <c r="O1523" s="23"/>
      <c r="P1523" s="23"/>
      <c r="Q1523" s="23"/>
      <c r="R1523" s="23"/>
      <c r="S1523" s="23"/>
      <c r="T1523" s="23"/>
      <c r="U1523" s="23"/>
      <c r="V1523" s="23"/>
      <c r="W1523" s="23"/>
    </row>
    <row r="1524" spans="5:23" s="3" customFormat="1">
      <c r="E1524" s="23"/>
      <c r="F1524" s="23"/>
      <c r="G1524" s="23"/>
      <c r="H1524" s="23"/>
      <c r="I1524" s="23"/>
      <c r="J1524" s="23"/>
      <c r="K1524" s="23"/>
      <c r="L1524" s="23"/>
      <c r="M1524" s="23"/>
      <c r="N1524" s="23"/>
      <c r="O1524" s="23"/>
      <c r="P1524" s="23"/>
      <c r="Q1524" s="23"/>
      <c r="R1524" s="23"/>
      <c r="S1524" s="23"/>
      <c r="T1524" s="23"/>
      <c r="U1524" s="23"/>
      <c r="V1524" s="23"/>
      <c r="W1524" s="23"/>
    </row>
    <row r="1525" spans="5:23" s="3" customFormat="1">
      <c r="E1525" s="23"/>
      <c r="F1525" s="23"/>
      <c r="G1525" s="23"/>
      <c r="H1525" s="23"/>
      <c r="I1525" s="23"/>
      <c r="J1525" s="23"/>
      <c r="K1525" s="23"/>
      <c r="L1525" s="23"/>
      <c r="M1525" s="23"/>
      <c r="N1525" s="23"/>
      <c r="O1525" s="23"/>
      <c r="P1525" s="23"/>
      <c r="Q1525" s="23"/>
      <c r="R1525" s="23"/>
      <c r="S1525" s="23"/>
      <c r="T1525" s="23"/>
      <c r="U1525" s="23"/>
      <c r="V1525" s="23"/>
      <c r="W1525" s="23"/>
    </row>
    <row r="1526" spans="5:23" s="3" customFormat="1">
      <c r="E1526" s="23"/>
      <c r="F1526" s="23"/>
      <c r="G1526" s="23"/>
      <c r="H1526" s="23"/>
      <c r="I1526" s="23"/>
      <c r="J1526" s="23"/>
      <c r="K1526" s="23"/>
      <c r="L1526" s="23"/>
      <c r="M1526" s="23"/>
      <c r="N1526" s="23"/>
      <c r="O1526" s="23"/>
      <c r="P1526" s="23"/>
      <c r="Q1526" s="23"/>
      <c r="R1526" s="23"/>
      <c r="S1526" s="23"/>
      <c r="T1526" s="23"/>
      <c r="U1526" s="23"/>
      <c r="V1526" s="23"/>
      <c r="W1526" s="23"/>
    </row>
    <row r="1527" spans="5:23" s="3" customFormat="1">
      <c r="E1527" s="23"/>
      <c r="F1527" s="23"/>
      <c r="G1527" s="23"/>
      <c r="H1527" s="23"/>
      <c r="I1527" s="23"/>
      <c r="J1527" s="23"/>
      <c r="K1527" s="23"/>
      <c r="L1527" s="23"/>
      <c r="M1527" s="23"/>
      <c r="N1527" s="23"/>
      <c r="O1527" s="23"/>
      <c r="P1527" s="23"/>
      <c r="Q1527" s="23"/>
      <c r="R1527" s="23"/>
      <c r="S1527" s="23"/>
      <c r="T1527" s="23"/>
      <c r="U1527" s="23"/>
      <c r="V1527" s="23"/>
      <c r="W1527" s="23"/>
    </row>
    <row r="1528" spans="5:23" s="3" customFormat="1">
      <c r="E1528" s="23"/>
      <c r="F1528" s="23"/>
      <c r="G1528" s="23"/>
      <c r="H1528" s="23"/>
      <c r="I1528" s="23"/>
      <c r="J1528" s="23"/>
      <c r="K1528" s="23"/>
      <c r="L1528" s="23"/>
      <c r="M1528" s="23"/>
      <c r="N1528" s="23"/>
      <c r="O1528" s="23"/>
      <c r="P1528" s="23"/>
      <c r="Q1528" s="23"/>
      <c r="R1528" s="23"/>
      <c r="S1528" s="23"/>
      <c r="T1528" s="23"/>
      <c r="U1528" s="23"/>
      <c r="V1528" s="23"/>
      <c r="W1528" s="23"/>
    </row>
    <row r="1529" spans="5:23" s="3" customFormat="1">
      <c r="E1529" s="23"/>
      <c r="F1529" s="23"/>
      <c r="G1529" s="23"/>
      <c r="H1529" s="23"/>
      <c r="I1529" s="23"/>
      <c r="J1529" s="23"/>
      <c r="K1529" s="23"/>
      <c r="L1529" s="23"/>
      <c r="M1529" s="23"/>
      <c r="N1529" s="23"/>
      <c r="O1529" s="23"/>
      <c r="P1529" s="23"/>
      <c r="Q1529" s="23"/>
      <c r="R1529" s="23"/>
      <c r="S1529" s="23"/>
      <c r="T1529" s="23"/>
      <c r="U1529" s="23"/>
      <c r="V1529" s="23"/>
      <c r="W1529" s="23"/>
    </row>
    <row r="1530" spans="5:23" s="3" customFormat="1">
      <c r="E1530" s="23"/>
      <c r="F1530" s="23"/>
      <c r="G1530" s="23"/>
      <c r="H1530" s="23"/>
      <c r="I1530" s="23"/>
      <c r="J1530" s="23"/>
      <c r="K1530" s="23"/>
      <c r="L1530" s="23"/>
      <c r="M1530" s="23"/>
      <c r="N1530" s="23"/>
      <c r="O1530" s="23"/>
      <c r="P1530" s="23"/>
      <c r="Q1530" s="23"/>
      <c r="R1530" s="23"/>
      <c r="S1530" s="23"/>
      <c r="T1530" s="23"/>
      <c r="U1530" s="23"/>
      <c r="V1530" s="23"/>
      <c r="W1530" s="23"/>
    </row>
    <row r="1531" spans="5:23" s="3" customFormat="1">
      <c r="E1531" s="23"/>
      <c r="F1531" s="23"/>
      <c r="G1531" s="23"/>
      <c r="H1531" s="23"/>
      <c r="I1531" s="23"/>
      <c r="J1531" s="23"/>
      <c r="K1531" s="23"/>
      <c r="L1531" s="23"/>
      <c r="M1531" s="23"/>
      <c r="N1531" s="23"/>
      <c r="O1531" s="23"/>
      <c r="P1531" s="23"/>
      <c r="Q1531" s="23"/>
      <c r="R1531" s="23"/>
      <c r="S1531" s="23"/>
      <c r="T1531" s="23"/>
      <c r="U1531" s="23"/>
      <c r="V1531" s="23"/>
      <c r="W1531" s="23"/>
    </row>
    <row r="1532" spans="5:23" s="3" customFormat="1">
      <c r="E1532" s="23"/>
      <c r="F1532" s="23"/>
      <c r="G1532" s="23"/>
      <c r="H1532" s="23"/>
      <c r="I1532" s="23"/>
      <c r="J1532" s="23"/>
      <c r="K1532" s="23"/>
      <c r="L1532" s="23"/>
      <c r="M1532" s="23"/>
      <c r="N1532" s="23"/>
      <c r="O1532" s="23"/>
      <c r="P1532" s="23"/>
      <c r="Q1532" s="23"/>
      <c r="R1532" s="23"/>
      <c r="S1532" s="23"/>
      <c r="T1532" s="23"/>
      <c r="U1532" s="23"/>
      <c r="V1532" s="23"/>
      <c r="W1532" s="23"/>
    </row>
    <row r="1533" spans="5:23" s="3" customFormat="1">
      <c r="E1533" s="23"/>
      <c r="F1533" s="23"/>
      <c r="G1533" s="23"/>
      <c r="H1533" s="23"/>
      <c r="I1533" s="23"/>
      <c r="J1533" s="23"/>
      <c r="K1533" s="23"/>
      <c r="L1533" s="23"/>
      <c r="M1533" s="23"/>
      <c r="N1533" s="23"/>
      <c r="O1533" s="23"/>
      <c r="P1533" s="23"/>
      <c r="Q1533" s="23"/>
      <c r="R1533" s="23"/>
      <c r="S1533" s="23"/>
      <c r="T1533" s="23"/>
      <c r="U1533" s="23"/>
      <c r="V1533" s="23"/>
      <c r="W1533" s="23"/>
    </row>
    <row r="1534" spans="5:23" s="3" customFormat="1">
      <c r="E1534" s="23"/>
      <c r="F1534" s="23"/>
      <c r="G1534" s="23"/>
      <c r="H1534" s="23"/>
      <c r="I1534" s="23"/>
      <c r="J1534" s="23"/>
      <c r="K1534" s="23"/>
      <c r="L1534" s="23"/>
      <c r="M1534" s="23"/>
      <c r="N1534" s="23"/>
      <c r="O1534" s="23"/>
      <c r="P1534" s="23"/>
      <c r="Q1534" s="23"/>
      <c r="R1534" s="23"/>
      <c r="S1534" s="23"/>
      <c r="T1534" s="23"/>
      <c r="U1534" s="23"/>
      <c r="V1534" s="23"/>
      <c r="W1534" s="23"/>
    </row>
    <row r="1535" spans="5:23" s="3" customFormat="1">
      <c r="E1535" s="23"/>
      <c r="F1535" s="23"/>
      <c r="G1535" s="23"/>
      <c r="H1535" s="23"/>
      <c r="I1535" s="23"/>
      <c r="J1535" s="23"/>
      <c r="K1535" s="23"/>
      <c r="L1535" s="23"/>
      <c r="M1535" s="23"/>
      <c r="N1535" s="23"/>
      <c r="O1535" s="23"/>
      <c r="P1535" s="23"/>
      <c r="Q1535" s="23"/>
      <c r="R1535" s="23"/>
      <c r="S1535" s="23"/>
      <c r="T1535" s="23"/>
      <c r="U1535" s="23"/>
      <c r="V1535" s="23"/>
      <c r="W1535" s="23"/>
    </row>
    <row r="1536" spans="5:23" s="3" customFormat="1">
      <c r="E1536" s="23"/>
      <c r="F1536" s="23"/>
      <c r="G1536" s="23"/>
      <c r="H1536" s="23"/>
      <c r="I1536" s="23"/>
      <c r="J1536" s="23"/>
      <c r="K1536" s="23"/>
      <c r="L1536" s="23"/>
      <c r="M1536" s="23"/>
      <c r="N1536" s="23"/>
      <c r="O1536" s="23"/>
      <c r="P1536" s="23"/>
      <c r="Q1536" s="23"/>
      <c r="R1536" s="23"/>
      <c r="S1536" s="23"/>
      <c r="T1536" s="23"/>
      <c r="U1536" s="23"/>
      <c r="V1536" s="23"/>
      <c r="W1536" s="23"/>
    </row>
    <row r="1537" spans="5:23" s="3" customFormat="1">
      <c r="E1537" s="23"/>
      <c r="F1537" s="23"/>
      <c r="G1537" s="23"/>
      <c r="H1537" s="23"/>
      <c r="I1537" s="23"/>
      <c r="J1537" s="23"/>
      <c r="K1537" s="23"/>
      <c r="L1537" s="23"/>
      <c r="M1537" s="23"/>
      <c r="N1537" s="23"/>
      <c r="O1537" s="23"/>
      <c r="P1537" s="23"/>
      <c r="Q1537" s="23"/>
      <c r="R1537" s="23"/>
      <c r="S1537" s="23"/>
      <c r="T1537" s="23"/>
      <c r="U1537" s="23"/>
      <c r="V1537" s="23"/>
      <c r="W1537" s="23"/>
    </row>
    <row r="1538" spans="5:23" s="3" customFormat="1">
      <c r="E1538" s="23"/>
      <c r="F1538" s="23"/>
      <c r="G1538" s="23"/>
      <c r="H1538" s="23"/>
      <c r="I1538" s="23"/>
      <c r="J1538" s="23"/>
      <c r="K1538" s="23"/>
      <c r="L1538" s="23"/>
      <c r="M1538" s="23"/>
      <c r="N1538" s="23"/>
      <c r="O1538" s="23"/>
      <c r="P1538" s="23"/>
      <c r="Q1538" s="23"/>
      <c r="R1538" s="23"/>
      <c r="S1538" s="23"/>
      <c r="T1538" s="23"/>
      <c r="U1538" s="23"/>
      <c r="V1538" s="23"/>
      <c r="W1538" s="23"/>
    </row>
    <row r="1539" spans="5:23" s="3" customFormat="1">
      <c r="E1539" s="23"/>
      <c r="F1539" s="23"/>
      <c r="G1539" s="23"/>
      <c r="H1539" s="23"/>
      <c r="I1539" s="23"/>
      <c r="J1539" s="23"/>
      <c r="K1539" s="23"/>
      <c r="L1539" s="23"/>
      <c r="M1539" s="23"/>
      <c r="N1539" s="23"/>
      <c r="O1539" s="23"/>
      <c r="P1539" s="23"/>
      <c r="Q1539" s="23"/>
      <c r="R1539" s="23"/>
      <c r="S1539" s="23"/>
      <c r="T1539" s="23"/>
      <c r="U1539" s="23"/>
      <c r="V1539" s="23"/>
      <c r="W1539" s="23"/>
    </row>
    <row r="1540" spans="5:23" s="3" customFormat="1">
      <c r="E1540" s="23"/>
      <c r="F1540" s="23"/>
      <c r="G1540" s="23"/>
      <c r="H1540" s="23"/>
      <c r="I1540" s="23"/>
      <c r="J1540" s="23"/>
      <c r="K1540" s="23"/>
      <c r="L1540" s="23"/>
      <c r="M1540" s="23"/>
      <c r="N1540" s="23"/>
      <c r="O1540" s="23"/>
      <c r="P1540" s="23"/>
      <c r="Q1540" s="23"/>
      <c r="R1540" s="23"/>
      <c r="S1540" s="23"/>
      <c r="T1540" s="23"/>
      <c r="U1540" s="23"/>
      <c r="V1540" s="23"/>
      <c r="W1540" s="23"/>
    </row>
    <row r="1541" spans="5:23" s="3" customFormat="1">
      <c r="E1541" s="23"/>
      <c r="F1541" s="23"/>
      <c r="G1541" s="23"/>
      <c r="H1541" s="23"/>
      <c r="I1541" s="23"/>
      <c r="J1541" s="23"/>
      <c r="K1541" s="23"/>
      <c r="L1541" s="23"/>
      <c r="M1541" s="23"/>
      <c r="N1541" s="23"/>
      <c r="O1541" s="23"/>
      <c r="P1541" s="23"/>
      <c r="Q1541" s="23"/>
      <c r="R1541" s="23"/>
      <c r="S1541" s="23"/>
      <c r="T1541" s="23"/>
      <c r="U1541" s="23"/>
      <c r="V1541" s="23"/>
      <c r="W1541" s="23"/>
    </row>
    <row r="1542" spans="5:23" s="3" customFormat="1">
      <c r="E1542" s="23"/>
      <c r="F1542" s="23"/>
      <c r="G1542" s="23"/>
      <c r="H1542" s="23"/>
      <c r="I1542" s="23"/>
      <c r="J1542" s="23"/>
      <c r="K1542" s="23"/>
      <c r="L1542" s="23"/>
      <c r="M1542" s="23"/>
      <c r="N1542" s="23"/>
      <c r="O1542" s="23"/>
      <c r="P1542" s="23"/>
      <c r="Q1542" s="23"/>
      <c r="R1542" s="23"/>
      <c r="S1542" s="23"/>
      <c r="T1542" s="23"/>
      <c r="U1542" s="23"/>
      <c r="V1542" s="23"/>
      <c r="W1542" s="23"/>
    </row>
    <row r="1543" spans="5:23" s="3" customFormat="1">
      <c r="E1543" s="23"/>
      <c r="F1543" s="23"/>
      <c r="G1543" s="23"/>
      <c r="H1543" s="23"/>
      <c r="I1543" s="23"/>
      <c r="J1543" s="23"/>
      <c r="K1543" s="23"/>
      <c r="L1543" s="23"/>
      <c r="M1543" s="23"/>
      <c r="N1543" s="23"/>
      <c r="O1543" s="23"/>
      <c r="P1543" s="23"/>
      <c r="Q1543" s="23"/>
      <c r="R1543" s="23"/>
      <c r="S1543" s="23"/>
      <c r="T1543" s="23"/>
      <c r="U1543" s="23"/>
      <c r="V1543" s="23"/>
      <c r="W1543" s="23"/>
    </row>
    <row r="1544" spans="5:23" s="3" customFormat="1">
      <c r="E1544" s="23"/>
      <c r="F1544" s="23"/>
      <c r="G1544" s="23"/>
      <c r="H1544" s="23"/>
      <c r="I1544" s="23"/>
      <c r="J1544" s="23"/>
      <c r="K1544" s="23"/>
      <c r="L1544" s="23"/>
      <c r="M1544" s="23"/>
      <c r="N1544" s="23"/>
      <c r="O1544" s="23"/>
      <c r="P1544" s="23"/>
      <c r="Q1544" s="23"/>
      <c r="R1544" s="23"/>
      <c r="S1544" s="23"/>
      <c r="T1544" s="23"/>
      <c r="U1544" s="23"/>
      <c r="V1544" s="23"/>
      <c r="W1544" s="23"/>
    </row>
    <row r="1545" spans="5:23" s="3" customFormat="1">
      <c r="E1545" s="23"/>
      <c r="F1545" s="23"/>
      <c r="G1545" s="23"/>
      <c r="H1545" s="23"/>
      <c r="I1545" s="23"/>
      <c r="J1545" s="23"/>
      <c r="K1545" s="23"/>
      <c r="L1545" s="23"/>
      <c r="M1545" s="23"/>
      <c r="N1545" s="23"/>
      <c r="O1545" s="23"/>
      <c r="P1545" s="23"/>
      <c r="Q1545" s="23"/>
      <c r="R1545" s="23"/>
      <c r="S1545" s="23"/>
      <c r="T1545" s="23"/>
      <c r="U1545" s="23"/>
      <c r="V1545" s="23"/>
      <c r="W1545" s="23"/>
    </row>
    <row r="1546" spans="5:23" s="3" customFormat="1">
      <c r="E1546" s="23"/>
      <c r="F1546" s="23"/>
      <c r="G1546" s="23"/>
      <c r="H1546" s="23"/>
      <c r="I1546" s="23"/>
      <c r="J1546" s="23"/>
      <c r="K1546" s="23"/>
      <c r="L1546" s="23"/>
      <c r="M1546" s="23"/>
      <c r="N1546" s="23"/>
      <c r="O1546" s="23"/>
      <c r="P1546" s="23"/>
      <c r="Q1546" s="23"/>
      <c r="R1546" s="23"/>
      <c r="S1546" s="23"/>
      <c r="T1546" s="23"/>
      <c r="U1546" s="23"/>
      <c r="V1546" s="23"/>
      <c r="W1546" s="23"/>
    </row>
    <row r="1547" spans="5:23" s="3" customFormat="1">
      <c r="E1547" s="23"/>
      <c r="F1547" s="23"/>
      <c r="G1547" s="23"/>
      <c r="H1547" s="23"/>
      <c r="I1547" s="23"/>
      <c r="J1547" s="23"/>
      <c r="K1547" s="23"/>
      <c r="L1547" s="23"/>
      <c r="M1547" s="23"/>
      <c r="N1547" s="23"/>
      <c r="O1547" s="23"/>
      <c r="P1547" s="23"/>
      <c r="Q1547" s="23"/>
      <c r="R1547" s="23"/>
      <c r="S1547" s="23"/>
      <c r="T1547" s="23"/>
      <c r="U1547" s="23"/>
      <c r="V1547" s="23"/>
      <c r="W1547" s="23"/>
    </row>
    <row r="1548" spans="5:23" s="3" customFormat="1">
      <c r="E1548" s="23"/>
      <c r="F1548" s="23"/>
      <c r="G1548" s="23"/>
      <c r="H1548" s="23"/>
      <c r="I1548" s="23"/>
      <c r="J1548" s="23"/>
      <c r="K1548" s="23"/>
      <c r="L1548" s="23"/>
      <c r="M1548" s="23"/>
      <c r="N1548" s="23"/>
      <c r="O1548" s="23"/>
      <c r="P1548" s="23"/>
      <c r="Q1548" s="23"/>
      <c r="R1548" s="23"/>
      <c r="S1548" s="23"/>
      <c r="T1548" s="23"/>
      <c r="U1548" s="23"/>
      <c r="V1548" s="23"/>
      <c r="W1548" s="23"/>
    </row>
    <row r="1549" spans="5:23" s="3" customFormat="1">
      <c r="E1549" s="23"/>
      <c r="F1549" s="23"/>
      <c r="G1549" s="23"/>
      <c r="H1549" s="23"/>
      <c r="I1549" s="23"/>
      <c r="J1549" s="23"/>
      <c r="K1549" s="23"/>
      <c r="L1549" s="23"/>
      <c r="M1549" s="23"/>
      <c r="N1549" s="23"/>
      <c r="O1549" s="23"/>
      <c r="P1549" s="23"/>
      <c r="Q1549" s="23"/>
      <c r="R1549" s="23"/>
      <c r="S1549" s="23"/>
      <c r="T1549" s="23"/>
      <c r="U1549" s="23"/>
      <c r="V1549" s="23"/>
      <c r="W1549" s="23"/>
    </row>
    <row r="1550" spans="5:23" s="3" customFormat="1">
      <c r="E1550" s="23"/>
      <c r="F1550" s="23"/>
      <c r="G1550" s="23"/>
      <c r="H1550" s="23"/>
      <c r="I1550" s="23"/>
      <c r="J1550" s="23"/>
      <c r="K1550" s="23"/>
      <c r="L1550" s="23"/>
      <c r="M1550" s="23"/>
      <c r="N1550" s="23"/>
      <c r="O1550" s="23"/>
      <c r="P1550" s="23"/>
      <c r="Q1550" s="23"/>
      <c r="R1550" s="23"/>
      <c r="S1550" s="23"/>
      <c r="T1550" s="23"/>
      <c r="U1550" s="23"/>
      <c r="V1550" s="23"/>
      <c r="W1550" s="23"/>
    </row>
    <row r="1551" spans="5:23" s="3" customFormat="1">
      <c r="E1551" s="23"/>
      <c r="F1551" s="23"/>
      <c r="G1551" s="23"/>
      <c r="H1551" s="23"/>
      <c r="I1551" s="23"/>
      <c r="J1551" s="23"/>
      <c r="K1551" s="23"/>
      <c r="L1551" s="23"/>
      <c r="M1551" s="23"/>
      <c r="N1551" s="23"/>
      <c r="O1551" s="23"/>
      <c r="P1551" s="23"/>
      <c r="Q1551" s="23"/>
      <c r="R1551" s="23"/>
      <c r="S1551" s="23"/>
      <c r="T1551" s="23"/>
      <c r="U1551" s="23"/>
      <c r="V1551" s="23"/>
      <c r="W1551" s="23"/>
    </row>
    <row r="1552" spans="5:23" s="3" customFormat="1">
      <c r="E1552" s="23"/>
      <c r="F1552" s="23"/>
      <c r="G1552" s="23"/>
      <c r="H1552" s="23"/>
      <c r="I1552" s="23"/>
      <c r="J1552" s="23"/>
      <c r="K1552" s="23"/>
      <c r="L1552" s="23"/>
      <c r="M1552" s="23"/>
      <c r="N1552" s="23"/>
      <c r="O1552" s="23"/>
      <c r="P1552" s="23"/>
      <c r="Q1552" s="23"/>
      <c r="R1552" s="23"/>
      <c r="S1552" s="23"/>
      <c r="T1552" s="23"/>
      <c r="U1552" s="23"/>
      <c r="V1552" s="23"/>
      <c r="W1552" s="23"/>
    </row>
    <row r="1553" spans="5:23" s="3" customFormat="1">
      <c r="E1553" s="23"/>
      <c r="F1553" s="23"/>
      <c r="G1553" s="23"/>
      <c r="H1553" s="23"/>
      <c r="I1553" s="23"/>
      <c r="J1553" s="23"/>
      <c r="K1553" s="23"/>
      <c r="L1553" s="23"/>
      <c r="M1553" s="23"/>
      <c r="N1553" s="23"/>
      <c r="O1553" s="23"/>
      <c r="P1553" s="23"/>
      <c r="Q1553" s="23"/>
      <c r="R1553" s="23"/>
      <c r="S1553" s="23"/>
      <c r="T1553" s="23"/>
      <c r="U1553" s="23"/>
      <c r="V1553" s="23"/>
      <c r="W1553" s="23"/>
    </row>
    <row r="1554" spans="5:23" s="3" customFormat="1">
      <c r="E1554" s="23"/>
      <c r="F1554" s="23"/>
      <c r="G1554" s="23"/>
      <c r="H1554" s="23"/>
      <c r="I1554" s="23"/>
      <c r="J1554" s="23"/>
      <c r="K1554" s="23"/>
      <c r="L1554" s="23"/>
      <c r="M1554" s="23"/>
      <c r="N1554" s="23"/>
      <c r="O1554" s="23"/>
      <c r="P1554" s="23"/>
      <c r="Q1554" s="23"/>
      <c r="R1554" s="23"/>
      <c r="S1554" s="23"/>
      <c r="T1554" s="23"/>
      <c r="U1554" s="23"/>
      <c r="V1554" s="23"/>
      <c r="W1554" s="23"/>
    </row>
    <row r="1555" spans="5:23" s="3" customFormat="1">
      <c r="E1555" s="23"/>
      <c r="F1555" s="23"/>
      <c r="G1555" s="23"/>
      <c r="H1555" s="23"/>
      <c r="I1555" s="23"/>
      <c r="J1555" s="23"/>
      <c r="K1555" s="23"/>
      <c r="L1555" s="23"/>
      <c r="M1555" s="23"/>
      <c r="N1555" s="23"/>
      <c r="O1555" s="23"/>
      <c r="P1555" s="23"/>
      <c r="Q1555" s="23"/>
      <c r="R1555" s="23"/>
      <c r="S1555" s="23"/>
      <c r="T1555" s="23"/>
      <c r="U1555" s="23"/>
      <c r="V1555" s="23"/>
      <c r="W1555" s="23"/>
    </row>
    <row r="1556" spans="5:23" s="3" customFormat="1">
      <c r="E1556" s="23"/>
      <c r="F1556" s="23"/>
      <c r="G1556" s="23"/>
      <c r="H1556" s="23"/>
      <c r="I1556" s="23"/>
      <c r="J1556" s="23"/>
      <c r="K1556" s="23"/>
      <c r="L1556" s="23"/>
      <c r="M1556" s="23"/>
      <c r="N1556" s="23"/>
      <c r="O1556" s="23"/>
      <c r="P1556" s="23"/>
      <c r="Q1556" s="23"/>
      <c r="R1556" s="23"/>
      <c r="S1556" s="23"/>
      <c r="T1556" s="23"/>
      <c r="U1556" s="23"/>
      <c r="V1556" s="23"/>
      <c r="W1556" s="23"/>
    </row>
    <row r="1557" spans="5:23" s="3" customFormat="1">
      <c r="E1557" s="23"/>
      <c r="F1557" s="23"/>
      <c r="G1557" s="23"/>
      <c r="H1557" s="23"/>
      <c r="I1557" s="23"/>
      <c r="J1557" s="23"/>
      <c r="K1557" s="23"/>
      <c r="L1557" s="23"/>
      <c r="M1557" s="23"/>
      <c r="N1557" s="23"/>
      <c r="O1557" s="23"/>
      <c r="P1557" s="23"/>
      <c r="Q1557" s="23"/>
      <c r="R1557" s="23"/>
      <c r="S1557" s="23"/>
      <c r="T1557" s="23"/>
      <c r="U1557" s="23"/>
      <c r="V1557" s="23"/>
      <c r="W1557" s="23"/>
    </row>
    <row r="1558" spans="5:23" s="3" customFormat="1">
      <c r="E1558" s="23"/>
      <c r="F1558" s="23"/>
      <c r="G1558" s="23"/>
      <c r="H1558" s="23"/>
      <c r="I1558" s="23"/>
      <c r="J1558" s="23"/>
      <c r="K1558" s="23"/>
      <c r="L1558" s="23"/>
      <c r="M1558" s="23"/>
      <c r="N1558" s="23"/>
      <c r="O1558" s="23"/>
      <c r="P1558" s="23"/>
      <c r="Q1558" s="23"/>
      <c r="R1558" s="23"/>
      <c r="S1558" s="23"/>
      <c r="T1558" s="23"/>
      <c r="U1558" s="23"/>
      <c r="V1558" s="23"/>
      <c r="W1558" s="23"/>
    </row>
    <row r="1559" spans="5:23" s="3" customFormat="1">
      <c r="E1559" s="23"/>
      <c r="F1559" s="23"/>
      <c r="G1559" s="23"/>
      <c r="H1559" s="23"/>
      <c r="I1559" s="23"/>
      <c r="J1559" s="23"/>
      <c r="K1559" s="23"/>
      <c r="L1559" s="23"/>
      <c r="M1559" s="23"/>
      <c r="N1559" s="23"/>
      <c r="O1559" s="23"/>
      <c r="P1559" s="23"/>
      <c r="Q1559" s="23"/>
      <c r="R1559" s="23"/>
      <c r="S1559" s="23"/>
      <c r="T1559" s="23"/>
      <c r="U1559" s="23"/>
      <c r="V1559" s="23"/>
      <c r="W1559" s="23"/>
    </row>
    <row r="1560" spans="5:23" s="3" customFormat="1">
      <c r="E1560" s="23"/>
      <c r="F1560" s="23"/>
      <c r="G1560" s="23"/>
      <c r="H1560" s="23"/>
      <c r="I1560" s="23"/>
      <c r="J1560" s="23"/>
      <c r="K1560" s="23"/>
      <c r="L1560" s="23"/>
      <c r="M1560" s="23"/>
      <c r="N1560" s="23"/>
      <c r="O1560" s="23"/>
      <c r="P1560" s="23"/>
      <c r="Q1560" s="23"/>
      <c r="R1560" s="23"/>
      <c r="S1560" s="23"/>
      <c r="T1560" s="23"/>
      <c r="U1560" s="23"/>
      <c r="V1560" s="23"/>
      <c r="W1560" s="23"/>
    </row>
    <row r="1561" spans="5:23" s="3" customFormat="1">
      <c r="E1561" s="23"/>
      <c r="F1561" s="23"/>
      <c r="G1561" s="23"/>
      <c r="H1561" s="23"/>
      <c r="I1561" s="23"/>
      <c r="J1561" s="23"/>
      <c r="K1561" s="23"/>
      <c r="L1561" s="23"/>
      <c r="M1561" s="23"/>
      <c r="N1561" s="23"/>
      <c r="O1561" s="23"/>
      <c r="P1561" s="23"/>
      <c r="Q1561" s="23"/>
      <c r="R1561" s="23"/>
      <c r="S1561" s="23"/>
      <c r="T1561" s="23"/>
      <c r="U1561" s="23"/>
      <c r="V1561" s="23"/>
      <c r="W1561" s="23"/>
    </row>
    <row r="1562" spans="5:23" s="3" customFormat="1">
      <c r="E1562" s="23"/>
      <c r="F1562" s="23"/>
      <c r="G1562" s="23"/>
      <c r="H1562" s="23"/>
      <c r="I1562" s="23"/>
      <c r="J1562" s="23"/>
      <c r="K1562" s="23"/>
      <c r="L1562" s="23"/>
      <c r="M1562" s="23"/>
      <c r="N1562" s="23"/>
      <c r="O1562" s="23"/>
      <c r="P1562" s="23"/>
      <c r="Q1562" s="23"/>
      <c r="R1562" s="23"/>
      <c r="S1562" s="23"/>
      <c r="T1562" s="23"/>
      <c r="U1562" s="23"/>
      <c r="V1562" s="23"/>
      <c r="W1562" s="23"/>
    </row>
    <row r="1563" spans="5:23" s="3" customFormat="1">
      <c r="E1563" s="23"/>
      <c r="F1563" s="23"/>
      <c r="G1563" s="23"/>
      <c r="H1563" s="23"/>
      <c r="I1563" s="23"/>
      <c r="J1563" s="23"/>
      <c r="K1563" s="23"/>
      <c r="L1563" s="23"/>
      <c r="M1563" s="23"/>
      <c r="N1563" s="23"/>
      <c r="O1563" s="23"/>
      <c r="P1563" s="23"/>
      <c r="Q1563" s="23"/>
      <c r="R1563" s="23"/>
      <c r="S1563" s="23"/>
      <c r="T1563" s="23"/>
      <c r="U1563" s="23"/>
      <c r="V1563" s="23"/>
      <c r="W1563" s="23"/>
    </row>
    <row r="1564" spans="5:23" s="3" customFormat="1">
      <c r="E1564" s="23"/>
      <c r="F1564" s="23"/>
      <c r="G1564" s="23"/>
      <c r="H1564" s="23"/>
      <c r="I1564" s="23"/>
      <c r="J1564" s="23"/>
      <c r="K1564" s="23"/>
      <c r="L1564" s="23"/>
      <c r="M1564" s="23"/>
      <c r="N1564" s="23"/>
      <c r="O1564" s="23"/>
      <c r="P1564" s="23"/>
      <c r="Q1564" s="23"/>
      <c r="R1564" s="23"/>
      <c r="S1564" s="23"/>
      <c r="T1564" s="23"/>
      <c r="U1564" s="23"/>
      <c r="V1564" s="23"/>
      <c r="W1564" s="23"/>
    </row>
    <row r="1565" spans="5:23" s="3" customFormat="1">
      <c r="E1565" s="23"/>
      <c r="F1565" s="23"/>
      <c r="G1565" s="23"/>
      <c r="H1565" s="23"/>
      <c r="I1565" s="23"/>
      <c r="J1565" s="23"/>
      <c r="K1565" s="23"/>
      <c r="L1565" s="23"/>
      <c r="M1565" s="23"/>
      <c r="N1565" s="23"/>
      <c r="O1565" s="23"/>
      <c r="P1565" s="23"/>
      <c r="Q1565" s="23"/>
      <c r="R1565" s="23"/>
      <c r="S1565" s="23"/>
      <c r="T1565" s="23"/>
      <c r="U1565" s="23"/>
      <c r="V1565" s="23"/>
      <c r="W1565" s="23"/>
    </row>
    <row r="1566" spans="5:23" s="3" customFormat="1">
      <c r="E1566" s="23"/>
      <c r="F1566" s="23"/>
      <c r="G1566" s="23"/>
      <c r="H1566" s="23"/>
      <c r="I1566" s="23"/>
      <c r="J1566" s="23"/>
      <c r="K1566" s="23"/>
      <c r="L1566" s="23"/>
      <c r="M1566" s="23"/>
      <c r="N1566" s="23"/>
      <c r="O1566" s="23"/>
      <c r="P1566" s="23"/>
      <c r="Q1566" s="23"/>
      <c r="R1566" s="23"/>
      <c r="S1566" s="23"/>
      <c r="T1566" s="23"/>
      <c r="U1566" s="23"/>
      <c r="V1566" s="23"/>
      <c r="W1566" s="23"/>
    </row>
    <row r="1567" spans="5:23" s="3" customFormat="1">
      <c r="E1567" s="23"/>
      <c r="F1567" s="23"/>
      <c r="G1567" s="23"/>
      <c r="H1567" s="23"/>
      <c r="I1567" s="23"/>
      <c r="J1567" s="23"/>
      <c r="K1567" s="23"/>
      <c r="L1567" s="23"/>
      <c r="M1567" s="23"/>
      <c r="N1567" s="23"/>
      <c r="O1567" s="23"/>
      <c r="P1567" s="23"/>
      <c r="Q1567" s="23"/>
      <c r="R1567" s="23"/>
      <c r="S1567" s="23"/>
      <c r="T1567" s="23"/>
      <c r="U1567" s="23"/>
      <c r="V1567" s="23"/>
      <c r="W1567" s="23"/>
    </row>
    <row r="1568" spans="5:23" s="3" customFormat="1">
      <c r="E1568" s="23"/>
      <c r="F1568" s="23"/>
      <c r="G1568" s="23"/>
      <c r="H1568" s="23"/>
      <c r="I1568" s="23"/>
      <c r="J1568" s="23"/>
      <c r="K1568" s="23"/>
      <c r="L1568" s="23"/>
      <c r="M1568" s="23"/>
      <c r="N1568" s="23"/>
      <c r="O1568" s="23"/>
      <c r="P1568" s="23"/>
      <c r="Q1568" s="23"/>
      <c r="R1568" s="23"/>
      <c r="S1568" s="23"/>
      <c r="T1568" s="23"/>
      <c r="U1568" s="23"/>
      <c r="V1568" s="23"/>
      <c r="W1568" s="23"/>
    </row>
    <row r="1569" spans="5:23" s="3" customFormat="1">
      <c r="E1569" s="23"/>
      <c r="F1569" s="23"/>
      <c r="G1569" s="23"/>
      <c r="H1569" s="23"/>
      <c r="I1569" s="23"/>
      <c r="J1569" s="23"/>
      <c r="K1569" s="23"/>
      <c r="L1569" s="23"/>
      <c r="M1569" s="23"/>
      <c r="N1569" s="23"/>
      <c r="O1569" s="23"/>
      <c r="P1569" s="23"/>
      <c r="Q1569" s="23"/>
      <c r="R1569" s="23"/>
      <c r="S1569" s="23"/>
      <c r="T1569" s="23"/>
      <c r="U1569" s="23"/>
      <c r="V1569" s="23"/>
      <c r="W1569" s="23"/>
    </row>
    <row r="1570" spans="5:23" s="3" customFormat="1">
      <c r="E1570" s="23"/>
      <c r="F1570" s="23"/>
      <c r="G1570" s="23"/>
      <c r="H1570" s="23"/>
      <c r="I1570" s="23"/>
      <c r="J1570" s="23"/>
      <c r="K1570" s="23"/>
      <c r="L1570" s="23"/>
      <c r="M1570" s="23"/>
      <c r="N1570" s="23"/>
      <c r="O1570" s="23"/>
      <c r="P1570" s="23"/>
      <c r="Q1570" s="23"/>
      <c r="R1570" s="23"/>
      <c r="S1570" s="23"/>
      <c r="T1570" s="23"/>
      <c r="U1570" s="23"/>
      <c r="V1570" s="23"/>
      <c r="W1570" s="23"/>
    </row>
    <row r="1571" spans="5:23" s="3" customFormat="1">
      <c r="E1571" s="23"/>
      <c r="F1571" s="23"/>
      <c r="G1571" s="23"/>
      <c r="H1571" s="23"/>
      <c r="I1571" s="23"/>
      <c r="J1571" s="23"/>
      <c r="K1571" s="23"/>
      <c r="L1571" s="23"/>
      <c r="M1571" s="23"/>
      <c r="N1571" s="23"/>
      <c r="O1571" s="23"/>
      <c r="P1571" s="23"/>
      <c r="Q1571" s="23"/>
      <c r="R1571" s="23"/>
      <c r="S1571" s="23"/>
      <c r="T1571" s="23"/>
      <c r="U1571" s="23"/>
      <c r="V1571" s="23"/>
      <c r="W1571" s="23"/>
    </row>
    <row r="1572" spans="5:23" s="3" customFormat="1">
      <c r="E1572" s="23"/>
      <c r="F1572" s="23"/>
      <c r="G1572" s="23"/>
      <c r="H1572" s="23"/>
      <c r="I1572" s="23"/>
      <c r="J1572" s="23"/>
      <c r="K1572" s="23"/>
      <c r="L1572" s="23"/>
      <c r="M1572" s="23"/>
      <c r="N1572" s="23"/>
      <c r="O1572" s="23"/>
      <c r="P1572" s="23"/>
      <c r="Q1572" s="23"/>
      <c r="R1572" s="23"/>
      <c r="S1572" s="23"/>
      <c r="T1572" s="23"/>
      <c r="U1572" s="23"/>
      <c r="V1572" s="23"/>
      <c r="W1572" s="23"/>
    </row>
    <row r="1573" spans="5:23" s="3" customFormat="1">
      <c r="E1573" s="23"/>
      <c r="F1573" s="23"/>
      <c r="G1573" s="23"/>
      <c r="H1573" s="23"/>
      <c r="I1573" s="23"/>
      <c r="J1573" s="23"/>
      <c r="K1573" s="23"/>
      <c r="L1573" s="23"/>
      <c r="M1573" s="23"/>
      <c r="N1573" s="23"/>
      <c r="O1573" s="23"/>
      <c r="P1573" s="23"/>
      <c r="Q1573" s="23"/>
      <c r="R1573" s="23"/>
      <c r="S1573" s="23"/>
      <c r="T1573" s="23"/>
      <c r="U1573" s="23"/>
      <c r="V1573" s="23"/>
      <c r="W1573" s="23"/>
    </row>
    <row r="1574" spans="5:23" s="3" customFormat="1">
      <c r="E1574" s="23"/>
      <c r="F1574" s="23"/>
      <c r="G1574" s="23"/>
      <c r="H1574" s="23"/>
      <c r="I1574" s="23"/>
      <c r="J1574" s="23"/>
      <c r="K1574" s="23"/>
      <c r="L1574" s="23"/>
      <c r="M1574" s="23"/>
      <c r="N1574" s="23"/>
      <c r="O1574" s="23"/>
      <c r="P1574" s="23"/>
      <c r="Q1574" s="23"/>
      <c r="R1574" s="23"/>
      <c r="S1574" s="23"/>
      <c r="T1574" s="23"/>
      <c r="U1574" s="23"/>
      <c r="V1574" s="23"/>
      <c r="W1574" s="23"/>
    </row>
    <row r="1575" spans="5:23" s="3" customFormat="1">
      <c r="E1575" s="23"/>
      <c r="F1575" s="23"/>
      <c r="G1575" s="23"/>
      <c r="H1575" s="23"/>
      <c r="I1575" s="23"/>
      <c r="J1575" s="23"/>
      <c r="K1575" s="23"/>
      <c r="L1575" s="23"/>
      <c r="M1575" s="23"/>
      <c r="N1575" s="23"/>
      <c r="O1575" s="23"/>
      <c r="P1575" s="23"/>
      <c r="Q1575" s="23"/>
      <c r="R1575" s="23"/>
      <c r="S1575" s="23"/>
      <c r="T1575" s="23"/>
      <c r="U1575" s="23"/>
      <c r="V1575" s="23"/>
      <c r="W1575" s="23"/>
    </row>
    <row r="1576" spans="5:23" s="3" customFormat="1">
      <c r="E1576" s="23"/>
      <c r="F1576" s="23"/>
      <c r="G1576" s="23"/>
      <c r="H1576" s="23"/>
      <c r="I1576" s="23"/>
      <c r="J1576" s="23"/>
      <c r="K1576" s="23"/>
      <c r="L1576" s="23"/>
      <c r="M1576" s="23"/>
      <c r="N1576" s="23"/>
      <c r="O1576" s="23"/>
      <c r="P1576" s="23"/>
      <c r="Q1576" s="23"/>
      <c r="R1576" s="23"/>
      <c r="S1576" s="23"/>
      <c r="T1576" s="23"/>
      <c r="U1576" s="23"/>
      <c r="V1576" s="23"/>
      <c r="W1576" s="23"/>
    </row>
    <row r="1577" spans="5:23" s="3" customFormat="1">
      <c r="E1577" s="23"/>
      <c r="F1577" s="23"/>
      <c r="G1577" s="23"/>
      <c r="H1577" s="23"/>
      <c r="I1577" s="23"/>
      <c r="J1577" s="23"/>
      <c r="K1577" s="23"/>
      <c r="L1577" s="23"/>
      <c r="M1577" s="23"/>
      <c r="N1577" s="23"/>
      <c r="O1577" s="23"/>
      <c r="P1577" s="23"/>
      <c r="Q1577" s="23"/>
      <c r="R1577" s="23"/>
      <c r="S1577" s="23"/>
      <c r="T1577" s="23"/>
      <c r="U1577" s="23"/>
      <c r="V1577" s="23"/>
      <c r="W1577" s="23"/>
    </row>
    <row r="1578" spans="5:23" s="3" customFormat="1">
      <c r="E1578" s="23"/>
      <c r="F1578" s="23"/>
      <c r="G1578" s="23"/>
      <c r="H1578" s="23"/>
      <c r="I1578" s="23"/>
      <c r="J1578" s="23"/>
      <c r="K1578" s="23"/>
      <c r="L1578" s="23"/>
      <c r="M1578" s="23"/>
      <c r="N1578" s="23"/>
      <c r="O1578" s="23"/>
      <c r="P1578" s="23"/>
      <c r="Q1578" s="23"/>
      <c r="R1578" s="23"/>
      <c r="S1578" s="23"/>
      <c r="T1578" s="23"/>
      <c r="U1578" s="23"/>
      <c r="V1578" s="23"/>
      <c r="W1578" s="23"/>
    </row>
    <row r="1579" spans="5:23" s="3" customFormat="1">
      <c r="E1579" s="23"/>
      <c r="F1579" s="23"/>
      <c r="G1579" s="23"/>
      <c r="H1579" s="23"/>
      <c r="I1579" s="23"/>
      <c r="J1579" s="23"/>
      <c r="K1579" s="23"/>
      <c r="L1579" s="23"/>
      <c r="M1579" s="23"/>
      <c r="N1579" s="23"/>
      <c r="O1579" s="23"/>
      <c r="P1579" s="23"/>
      <c r="Q1579" s="23"/>
      <c r="R1579" s="23"/>
      <c r="S1579" s="23"/>
      <c r="T1579" s="23"/>
      <c r="U1579" s="23"/>
      <c r="V1579" s="23"/>
      <c r="W1579" s="23"/>
    </row>
    <row r="1580" spans="5:23" s="3" customFormat="1">
      <c r="E1580" s="23"/>
      <c r="F1580" s="23"/>
      <c r="G1580" s="23"/>
      <c r="H1580" s="23"/>
      <c r="I1580" s="23"/>
      <c r="J1580" s="23"/>
      <c r="K1580" s="23"/>
      <c r="L1580" s="23"/>
      <c r="M1580" s="23"/>
      <c r="N1580" s="23"/>
      <c r="O1580" s="23"/>
      <c r="P1580" s="23"/>
      <c r="Q1580" s="23"/>
      <c r="R1580" s="23"/>
      <c r="S1580" s="23"/>
      <c r="T1580" s="23"/>
      <c r="U1580" s="23"/>
      <c r="V1580" s="23"/>
      <c r="W1580" s="23"/>
    </row>
    <row r="1581" spans="5:23" s="3" customFormat="1">
      <c r="E1581" s="23"/>
      <c r="F1581" s="23"/>
      <c r="G1581" s="23"/>
      <c r="H1581" s="23"/>
      <c r="I1581" s="23"/>
      <c r="J1581" s="23"/>
      <c r="K1581" s="23"/>
      <c r="L1581" s="23"/>
      <c r="M1581" s="23"/>
      <c r="N1581" s="23"/>
      <c r="O1581" s="23"/>
      <c r="P1581" s="23"/>
      <c r="Q1581" s="23"/>
      <c r="R1581" s="23"/>
      <c r="S1581" s="23"/>
      <c r="T1581" s="23"/>
      <c r="U1581" s="23"/>
      <c r="V1581" s="23"/>
      <c r="W1581" s="23"/>
    </row>
    <row r="1582" spans="5:23" s="3" customFormat="1">
      <c r="E1582" s="23"/>
      <c r="F1582" s="23"/>
      <c r="G1582" s="23"/>
      <c r="H1582" s="23"/>
      <c r="I1582" s="23"/>
      <c r="J1582" s="23"/>
      <c r="K1582" s="23"/>
      <c r="L1582" s="23"/>
      <c r="M1582" s="23"/>
      <c r="N1582" s="23"/>
      <c r="O1582" s="23"/>
      <c r="P1582" s="23"/>
      <c r="Q1582" s="23"/>
      <c r="R1582" s="23"/>
      <c r="S1582" s="23"/>
      <c r="T1582" s="23"/>
      <c r="U1582" s="23"/>
      <c r="V1582" s="23"/>
      <c r="W1582" s="23"/>
    </row>
    <row r="1583" spans="5:23" s="3" customFormat="1">
      <c r="E1583" s="23"/>
      <c r="F1583" s="23"/>
      <c r="G1583" s="23"/>
      <c r="H1583" s="23"/>
      <c r="I1583" s="23"/>
      <c r="J1583" s="23"/>
      <c r="K1583" s="23"/>
      <c r="L1583" s="23"/>
      <c r="M1583" s="23"/>
      <c r="N1583" s="23"/>
      <c r="O1583" s="23"/>
      <c r="P1583" s="23"/>
      <c r="Q1583" s="23"/>
      <c r="R1583" s="23"/>
      <c r="S1583" s="23"/>
      <c r="T1583" s="23"/>
      <c r="U1583" s="23"/>
      <c r="V1583" s="23"/>
      <c r="W1583" s="23"/>
    </row>
    <row r="1584" spans="5:23" s="3" customFormat="1">
      <c r="E1584" s="23"/>
      <c r="F1584" s="23"/>
      <c r="G1584" s="23"/>
      <c r="H1584" s="23"/>
      <c r="I1584" s="23"/>
      <c r="J1584" s="23"/>
      <c r="K1584" s="23"/>
      <c r="L1584" s="23"/>
      <c r="M1584" s="23"/>
      <c r="N1584" s="23"/>
      <c r="O1584" s="23"/>
      <c r="P1584" s="23"/>
      <c r="Q1584" s="23"/>
      <c r="R1584" s="23"/>
      <c r="S1584" s="23"/>
      <c r="T1584" s="23"/>
      <c r="U1584" s="23"/>
      <c r="V1584" s="23"/>
      <c r="W1584" s="23"/>
    </row>
    <row r="1585" spans="5:23" s="3" customFormat="1">
      <c r="E1585" s="23"/>
      <c r="F1585" s="23"/>
      <c r="G1585" s="23"/>
      <c r="H1585" s="23"/>
      <c r="I1585" s="23"/>
      <c r="J1585" s="23"/>
      <c r="K1585" s="23"/>
      <c r="L1585" s="23"/>
      <c r="M1585" s="23"/>
      <c r="N1585" s="23"/>
      <c r="O1585" s="23"/>
      <c r="P1585" s="23"/>
      <c r="Q1585" s="23"/>
      <c r="R1585" s="23"/>
      <c r="S1585" s="23"/>
      <c r="T1585" s="23"/>
      <c r="U1585" s="23"/>
      <c r="V1585" s="23"/>
      <c r="W1585" s="23"/>
    </row>
    <row r="1586" spans="5:23" s="3" customFormat="1">
      <c r="E1586" s="23"/>
      <c r="F1586" s="23"/>
      <c r="G1586" s="23"/>
      <c r="H1586" s="23"/>
      <c r="I1586" s="23"/>
      <c r="J1586" s="23"/>
      <c r="K1586" s="23"/>
      <c r="L1586" s="23"/>
      <c r="M1586" s="23"/>
      <c r="N1586" s="23"/>
      <c r="O1586" s="23"/>
      <c r="P1586" s="23"/>
      <c r="Q1586" s="23"/>
      <c r="R1586" s="23"/>
      <c r="S1586" s="23"/>
      <c r="T1586" s="23"/>
      <c r="U1586" s="23"/>
      <c r="V1586" s="23"/>
      <c r="W1586" s="23"/>
    </row>
    <row r="1587" spans="5:23" s="3" customFormat="1">
      <c r="E1587" s="23"/>
      <c r="F1587" s="23"/>
      <c r="G1587" s="23"/>
      <c r="H1587" s="23"/>
      <c r="I1587" s="23"/>
      <c r="J1587" s="23"/>
      <c r="K1587" s="23"/>
      <c r="L1587" s="23"/>
      <c r="M1587" s="23"/>
      <c r="N1587" s="23"/>
      <c r="O1587" s="23"/>
      <c r="P1587" s="23"/>
      <c r="Q1587" s="23"/>
      <c r="R1587" s="23"/>
      <c r="S1587" s="23"/>
      <c r="T1587" s="23"/>
      <c r="U1587" s="23"/>
      <c r="V1587" s="23"/>
      <c r="W1587" s="23"/>
    </row>
    <row r="1588" spans="5:23" s="3" customFormat="1">
      <c r="E1588" s="23"/>
      <c r="F1588" s="23"/>
      <c r="G1588" s="23"/>
      <c r="H1588" s="23"/>
      <c r="I1588" s="23"/>
      <c r="J1588" s="23"/>
      <c r="K1588" s="23"/>
      <c r="L1588" s="23"/>
      <c r="M1588" s="23"/>
      <c r="N1588" s="23"/>
      <c r="O1588" s="23"/>
      <c r="P1588" s="23"/>
      <c r="Q1588" s="23"/>
      <c r="R1588" s="23"/>
      <c r="S1588" s="23"/>
      <c r="T1588" s="23"/>
      <c r="U1588" s="23"/>
      <c r="V1588" s="23"/>
      <c r="W1588" s="23"/>
    </row>
    <row r="1589" spans="5:23" s="3" customFormat="1">
      <c r="E1589" s="23"/>
      <c r="F1589" s="23"/>
      <c r="G1589" s="23"/>
      <c r="H1589" s="23"/>
      <c r="I1589" s="23"/>
      <c r="J1589" s="23"/>
      <c r="K1589" s="23"/>
      <c r="L1589" s="23"/>
      <c r="M1589" s="23"/>
      <c r="N1589" s="23"/>
      <c r="O1589" s="23"/>
      <c r="P1589" s="23"/>
      <c r="Q1589" s="23"/>
      <c r="R1589" s="23"/>
      <c r="S1589" s="23"/>
      <c r="T1589" s="23"/>
      <c r="U1589" s="23"/>
      <c r="V1589" s="23"/>
      <c r="W1589" s="23"/>
    </row>
    <row r="1590" spans="5:23" s="3" customFormat="1">
      <c r="E1590" s="23"/>
      <c r="F1590" s="23"/>
      <c r="G1590" s="23"/>
      <c r="H1590" s="23"/>
      <c r="I1590" s="23"/>
      <c r="J1590" s="23"/>
      <c r="K1590" s="23"/>
      <c r="L1590" s="23"/>
      <c r="M1590" s="23"/>
      <c r="N1590" s="23"/>
      <c r="O1590" s="23"/>
      <c r="P1590" s="23"/>
      <c r="Q1590" s="23"/>
      <c r="R1590" s="23"/>
      <c r="S1590" s="23"/>
      <c r="T1590" s="23"/>
      <c r="U1590" s="23"/>
      <c r="V1590" s="23"/>
      <c r="W1590" s="23"/>
    </row>
    <row r="1591" spans="5:23" s="3" customFormat="1">
      <c r="E1591" s="23"/>
      <c r="F1591" s="23"/>
      <c r="G1591" s="23"/>
      <c r="H1591" s="23"/>
      <c r="I1591" s="23"/>
      <c r="J1591" s="23"/>
      <c r="K1591" s="23"/>
      <c r="L1591" s="23"/>
      <c r="M1591" s="23"/>
      <c r="N1591" s="23"/>
      <c r="O1591" s="23"/>
      <c r="P1591" s="23"/>
      <c r="Q1591" s="23"/>
      <c r="R1591" s="23"/>
      <c r="S1591" s="23"/>
      <c r="T1591" s="23"/>
      <c r="U1591" s="23"/>
      <c r="V1591" s="23"/>
      <c r="W1591" s="23"/>
    </row>
    <row r="1592" spans="5:23" s="3" customFormat="1">
      <c r="E1592" s="23"/>
      <c r="F1592" s="23"/>
      <c r="G1592" s="23"/>
      <c r="H1592" s="23"/>
      <c r="I1592" s="23"/>
      <c r="J1592" s="23"/>
      <c r="K1592" s="23"/>
      <c r="L1592" s="23"/>
      <c r="M1592" s="23"/>
      <c r="N1592" s="23"/>
      <c r="O1592" s="23"/>
      <c r="P1592" s="23"/>
      <c r="Q1592" s="23"/>
      <c r="R1592" s="23"/>
      <c r="S1592" s="23"/>
      <c r="T1592" s="23"/>
      <c r="U1592" s="23"/>
      <c r="V1592" s="23"/>
      <c r="W1592" s="23"/>
    </row>
    <row r="1593" spans="5:23" s="3" customFormat="1">
      <c r="E1593" s="23"/>
      <c r="F1593" s="23"/>
      <c r="G1593" s="23"/>
      <c r="H1593" s="23"/>
      <c r="I1593" s="23"/>
      <c r="J1593" s="23"/>
      <c r="K1593" s="23"/>
      <c r="L1593" s="23"/>
      <c r="M1593" s="23"/>
      <c r="N1593" s="23"/>
      <c r="O1593" s="23"/>
      <c r="P1593" s="23"/>
      <c r="Q1593" s="23"/>
      <c r="R1593" s="23"/>
      <c r="S1593" s="23"/>
      <c r="T1593" s="23"/>
      <c r="U1593" s="23"/>
      <c r="V1593" s="23"/>
      <c r="W1593" s="23"/>
    </row>
    <row r="1594" spans="5:23" s="3" customFormat="1">
      <c r="E1594" s="23"/>
      <c r="F1594" s="23"/>
      <c r="G1594" s="23"/>
      <c r="H1594" s="23"/>
      <c r="I1594" s="23"/>
      <c r="J1594" s="23"/>
      <c r="K1594" s="23"/>
      <c r="L1594" s="23"/>
      <c r="M1594" s="23"/>
      <c r="N1594" s="23"/>
      <c r="O1594" s="23"/>
      <c r="P1594" s="23"/>
      <c r="Q1594" s="23"/>
      <c r="R1594" s="23"/>
      <c r="S1594" s="23"/>
      <c r="T1594" s="23"/>
      <c r="U1594" s="23"/>
      <c r="V1594" s="23"/>
      <c r="W1594" s="23"/>
    </row>
    <row r="1595" spans="5:23" s="3" customFormat="1">
      <c r="E1595" s="23"/>
      <c r="F1595" s="23"/>
      <c r="G1595" s="23"/>
      <c r="H1595" s="23"/>
      <c r="I1595" s="23"/>
      <c r="J1595" s="23"/>
      <c r="K1595" s="23"/>
      <c r="L1595" s="23"/>
      <c r="M1595" s="23"/>
      <c r="N1595" s="23"/>
      <c r="O1595" s="23"/>
      <c r="P1595" s="23"/>
      <c r="Q1595" s="23"/>
      <c r="R1595" s="23"/>
      <c r="S1595" s="23"/>
      <c r="T1595" s="23"/>
      <c r="U1595" s="23"/>
      <c r="V1595" s="23"/>
      <c r="W1595" s="23"/>
    </row>
    <row r="1596" spans="5:23" s="3" customFormat="1">
      <c r="E1596" s="23"/>
      <c r="F1596" s="23"/>
      <c r="G1596" s="23"/>
      <c r="H1596" s="23"/>
      <c r="I1596" s="23"/>
      <c r="J1596" s="23"/>
      <c r="K1596" s="23"/>
      <c r="L1596" s="23"/>
      <c r="M1596" s="23"/>
      <c r="N1596" s="23"/>
      <c r="O1596" s="23"/>
      <c r="P1596" s="23"/>
      <c r="Q1596" s="23"/>
      <c r="R1596" s="23"/>
      <c r="S1596" s="23"/>
      <c r="T1596" s="23"/>
      <c r="U1596" s="23"/>
      <c r="V1596" s="23"/>
      <c r="W1596" s="23"/>
    </row>
    <row r="1597" spans="5:23" s="3" customFormat="1">
      <c r="E1597" s="23"/>
      <c r="F1597" s="23"/>
      <c r="G1597" s="23"/>
      <c r="H1597" s="23"/>
      <c r="I1597" s="23"/>
      <c r="J1597" s="23"/>
      <c r="K1597" s="23"/>
      <c r="L1597" s="23"/>
      <c r="M1597" s="23"/>
      <c r="N1597" s="23"/>
      <c r="O1597" s="23"/>
      <c r="P1597" s="23"/>
      <c r="Q1597" s="23"/>
      <c r="R1597" s="23"/>
      <c r="S1597" s="23"/>
      <c r="T1597" s="23"/>
      <c r="U1597" s="23"/>
      <c r="V1597" s="23"/>
      <c r="W1597" s="23"/>
    </row>
    <row r="1598" spans="5:23" s="3" customFormat="1">
      <c r="E1598" s="23"/>
      <c r="F1598" s="23"/>
      <c r="G1598" s="23"/>
      <c r="H1598" s="23"/>
      <c r="I1598" s="23"/>
      <c r="J1598" s="23"/>
      <c r="K1598" s="23"/>
      <c r="L1598" s="23"/>
      <c r="M1598" s="23"/>
      <c r="N1598" s="23"/>
      <c r="O1598" s="23"/>
      <c r="P1598" s="23"/>
      <c r="Q1598" s="23"/>
      <c r="R1598" s="23"/>
      <c r="S1598" s="23"/>
      <c r="T1598" s="23"/>
      <c r="U1598" s="23"/>
      <c r="V1598" s="23"/>
      <c r="W1598" s="23"/>
    </row>
    <row r="1599" spans="5:23" s="3" customFormat="1">
      <c r="E1599" s="23"/>
      <c r="F1599" s="23"/>
      <c r="G1599" s="23"/>
      <c r="H1599" s="23"/>
      <c r="I1599" s="23"/>
      <c r="J1599" s="23"/>
      <c r="K1599" s="23"/>
      <c r="L1599" s="23"/>
      <c r="M1599" s="23"/>
      <c r="N1599" s="23"/>
      <c r="O1599" s="23"/>
      <c r="P1599" s="23"/>
      <c r="Q1599" s="23"/>
      <c r="R1599" s="23"/>
      <c r="S1599" s="23"/>
      <c r="T1599" s="23"/>
      <c r="U1599" s="23"/>
      <c r="V1599" s="23"/>
      <c r="W1599" s="23"/>
    </row>
    <row r="1600" spans="5:23" s="3" customFormat="1">
      <c r="E1600" s="23"/>
      <c r="F1600" s="23"/>
      <c r="G1600" s="23"/>
      <c r="H1600" s="23"/>
      <c r="I1600" s="23"/>
      <c r="J1600" s="23"/>
      <c r="K1600" s="23"/>
      <c r="L1600" s="23"/>
      <c r="M1600" s="23"/>
      <c r="N1600" s="23"/>
      <c r="O1600" s="23"/>
      <c r="P1600" s="23"/>
      <c r="Q1600" s="23"/>
      <c r="R1600" s="23"/>
      <c r="S1600" s="23"/>
      <c r="T1600" s="23"/>
      <c r="U1600" s="23"/>
      <c r="V1600" s="23"/>
      <c r="W1600" s="23"/>
    </row>
    <row r="1601" spans="5:23" s="3" customFormat="1">
      <c r="E1601" s="23"/>
      <c r="F1601" s="23"/>
      <c r="G1601" s="23"/>
      <c r="H1601" s="23"/>
      <c r="I1601" s="23"/>
      <c r="J1601" s="23"/>
      <c r="K1601" s="23"/>
      <c r="L1601" s="23"/>
      <c r="M1601" s="23"/>
      <c r="N1601" s="23"/>
      <c r="O1601" s="23"/>
      <c r="P1601" s="23"/>
      <c r="Q1601" s="23"/>
      <c r="R1601" s="23"/>
      <c r="S1601" s="23"/>
      <c r="T1601" s="23"/>
      <c r="U1601" s="23"/>
      <c r="V1601" s="23"/>
      <c r="W1601" s="23"/>
    </row>
    <row r="1602" spans="5:23" s="3" customFormat="1">
      <c r="E1602" s="23"/>
      <c r="F1602" s="23"/>
      <c r="G1602" s="23"/>
      <c r="H1602" s="23"/>
      <c r="I1602" s="23"/>
      <c r="J1602" s="23"/>
      <c r="K1602" s="23"/>
      <c r="L1602" s="23"/>
      <c r="M1602" s="23"/>
      <c r="N1602" s="23"/>
      <c r="O1602" s="23"/>
      <c r="P1602" s="23"/>
      <c r="Q1602" s="23"/>
      <c r="R1602" s="23"/>
      <c r="S1602" s="23"/>
      <c r="T1602" s="23"/>
      <c r="U1602" s="23"/>
      <c r="V1602" s="23"/>
      <c r="W1602" s="23"/>
    </row>
    <row r="1603" spans="5:23" s="3" customFormat="1">
      <c r="E1603" s="23"/>
      <c r="F1603" s="23"/>
      <c r="G1603" s="23"/>
      <c r="H1603" s="23"/>
      <c r="I1603" s="23"/>
      <c r="J1603" s="23"/>
      <c r="K1603" s="23"/>
      <c r="L1603" s="23"/>
      <c r="M1603" s="23"/>
      <c r="N1603" s="23"/>
      <c r="O1603" s="23"/>
      <c r="P1603" s="23"/>
      <c r="Q1603" s="23"/>
      <c r="R1603" s="23"/>
      <c r="S1603" s="23"/>
      <c r="T1603" s="23"/>
      <c r="U1603" s="23"/>
      <c r="V1603" s="23"/>
      <c r="W1603" s="23"/>
    </row>
    <row r="1604" spans="5:23" s="3" customFormat="1">
      <c r="E1604" s="23"/>
      <c r="F1604" s="23"/>
      <c r="G1604" s="23"/>
      <c r="H1604" s="23"/>
      <c r="I1604" s="23"/>
      <c r="J1604" s="23"/>
      <c r="K1604" s="23"/>
      <c r="L1604" s="23"/>
      <c r="M1604" s="23"/>
      <c r="N1604" s="23"/>
      <c r="O1604" s="23"/>
      <c r="P1604" s="23"/>
      <c r="Q1604" s="23"/>
      <c r="R1604" s="23"/>
      <c r="S1604" s="23"/>
      <c r="T1604" s="23"/>
      <c r="U1604" s="23"/>
      <c r="V1604" s="23"/>
      <c r="W1604" s="23"/>
    </row>
    <row r="1605" spans="5:23" s="3" customFormat="1">
      <c r="E1605" s="23"/>
      <c r="F1605" s="23"/>
      <c r="G1605" s="23"/>
      <c r="H1605" s="23"/>
      <c r="I1605" s="23"/>
      <c r="J1605" s="23"/>
      <c r="K1605" s="23"/>
      <c r="L1605" s="23"/>
      <c r="M1605" s="23"/>
      <c r="N1605" s="23"/>
      <c r="O1605" s="23"/>
      <c r="P1605" s="23"/>
      <c r="Q1605" s="23"/>
      <c r="R1605" s="23"/>
      <c r="S1605" s="23"/>
      <c r="T1605" s="23"/>
      <c r="U1605" s="23"/>
      <c r="V1605" s="23"/>
      <c r="W1605" s="23"/>
    </row>
    <row r="1606" spans="5:23" s="3" customFormat="1">
      <c r="E1606" s="23"/>
      <c r="F1606" s="23"/>
      <c r="G1606" s="23"/>
      <c r="H1606" s="23"/>
      <c r="I1606" s="23"/>
      <c r="J1606" s="23"/>
      <c r="K1606" s="23"/>
      <c r="L1606" s="23"/>
      <c r="M1606" s="23"/>
      <c r="N1606" s="23"/>
      <c r="O1606" s="23"/>
      <c r="P1606" s="23"/>
      <c r="Q1606" s="23"/>
      <c r="R1606" s="23"/>
      <c r="S1606" s="23"/>
      <c r="T1606" s="23"/>
      <c r="U1606" s="23"/>
      <c r="V1606" s="23"/>
      <c r="W1606" s="23"/>
    </row>
    <row r="1607" spans="5:23" s="3" customFormat="1">
      <c r="E1607" s="23"/>
      <c r="F1607" s="23"/>
      <c r="G1607" s="23"/>
      <c r="H1607" s="23"/>
      <c r="I1607" s="23"/>
      <c r="J1607" s="23"/>
      <c r="K1607" s="23"/>
      <c r="L1607" s="23"/>
      <c r="M1607" s="23"/>
      <c r="N1607" s="23"/>
      <c r="O1607" s="23"/>
      <c r="P1607" s="23"/>
      <c r="Q1607" s="23"/>
      <c r="R1607" s="23"/>
      <c r="S1607" s="23"/>
      <c r="T1607" s="23"/>
      <c r="U1607" s="23"/>
      <c r="V1607" s="23"/>
      <c r="W1607" s="23"/>
    </row>
    <row r="1608" spans="5:23" s="3" customFormat="1">
      <c r="E1608" s="23"/>
      <c r="F1608" s="23"/>
      <c r="G1608" s="23"/>
      <c r="H1608" s="23"/>
      <c r="I1608" s="23"/>
      <c r="J1608" s="23"/>
      <c r="K1608" s="23"/>
      <c r="L1608" s="23"/>
      <c r="M1608" s="23"/>
      <c r="N1608" s="23"/>
      <c r="O1608" s="23"/>
      <c r="P1608" s="23"/>
      <c r="Q1608" s="23"/>
      <c r="R1608" s="23"/>
      <c r="S1608" s="23"/>
      <c r="T1608" s="23"/>
      <c r="U1608" s="23"/>
      <c r="V1608" s="23"/>
      <c r="W1608" s="23"/>
    </row>
    <row r="1609" spans="5:23" s="3" customFormat="1">
      <c r="E1609" s="23"/>
      <c r="F1609" s="23"/>
      <c r="G1609" s="23"/>
      <c r="H1609" s="23"/>
      <c r="I1609" s="23"/>
      <c r="J1609" s="23"/>
      <c r="K1609" s="23"/>
      <c r="L1609" s="23"/>
      <c r="M1609" s="23"/>
      <c r="N1609" s="23"/>
      <c r="O1609" s="23"/>
      <c r="P1609" s="23"/>
      <c r="Q1609" s="23"/>
      <c r="R1609" s="23"/>
      <c r="S1609" s="23"/>
      <c r="T1609" s="23"/>
      <c r="U1609" s="23"/>
      <c r="V1609" s="23"/>
      <c r="W1609" s="23"/>
    </row>
    <row r="1610" spans="5:23" s="3" customFormat="1">
      <c r="E1610" s="23"/>
      <c r="F1610" s="23"/>
      <c r="G1610" s="23"/>
      <c r="H1610" s="23"/>
      <c r="I1610" s="23"/>
      <c r="J1610" s="23"/>
      <c r="K1610" s="23"/>
      <c r="L1610" s="23"/>
      <c r="M1610" s="23"/>
      <c r="N1610" s="23"/>
      <c r="O1610" s="23"/>
      <c r="P1610" s="23"/>
      <c r="Q1610" s="23"/>
      <c r="R1610" s="23"/>
      <c r="S1610" s="23"/>
      <c r="T1610" s="23"/>
      <c r="U1610" s="23"/>
      <c r="V1610" s="23"/>
      <c r="W1610" s="23"/>
    </row>
    <row r="1611" spans="5:23" s="3" customFormat="1">
      <c r="E1611" s="23"/>
      <c r="F1611" s="23"/>
      <c r="G1611" s="23"/>
      <c r="H1611" s="23"/>
      <c r="I1611" s="23"/>
      <c r="J1611" s="23"/>
      <c r="K1611" s="23"/>
      <c r="L1611" s="23"/>
      <c r="M1611" s="23"/>
      <c r="N1611" s="23"/>
      <c r="O1611" s="23"/>
      <c r="P1611" s="23"/>
      <c r="Q1611" s="23"/>
      <c r="R1611" s="23"/>
      <c r="S1611" s="23"/>
      <c r="T1611" s="23"/>
      <c r="U1611" s="23"/>
      <c r="V1611" s="23"/>
      <c r="W1611" s="23"/>
    </row>
    <row r="1612" spans="5:23" s="3" customFormat="1">
      <c r="E1612" s="23"/>
      <c r="F1612" s="23"/>
      <c r="G1612" s="23"/>
      <c r="H1612" s="23"/>
      <c r="I1612" s="23"/>
      <c r="J1612" s="23"/>
      <c r="K1612" s="23"/>
      <c r="L1612" s="23"/>
      <c r="M1612" s="23"/>
      <c r="N1612" s="23"/>
      <c r="O1612" s="23"/>
      <c r="P1612" s="23"/>
      <c r="Q1612" s="23"/>
      <c r="R1612" s="23"/>
      <c r="S1612" s="23"/>
      <c r="T1612" s="23"/>
      <c r="U1612" s="23"/>
      <c r="V1612" s="23"/>
      <c r="W1612" s="23"/>
    </row>
    <row r="1613" spans="5:23" s="3" customFormat="1">
      <c r="E1613" s="23"/>
      <c r="F1613" s="23"/>
      <c r="G1613" s="23"/>
      <c r="H1613" s="23"/>
      <c r="I1613" s="23"/>
      <c r="J1613" s="23"/>
      <c r="K1613" s="23"/>
      <c r="L1613" s="23"/>
      <c r="M1613" s="23"/>
      <c r="N1613" s="23"/>
      <c r="O1613" s="23"/>
      <c r="P1613" s="23"/>
      <c r="Q1613" s="23"/>
      <c r="R1613" s="23"/>
      <c r="S1613" s="23"/>
      <c r="T1613" s="23"/>
      <c r="U1613" s="23"/>
      <c r="V1613" s="23"/>
      <c r="W1613" s="23"/>
    </row>
    <row r="1614" spans="5:23" s="3" customFormat="1">
      <c r="E1614" s="23"/>
      <c r="F1614" s="23"/>
      <c r="G1614" s="23"/>
      <c r="H1614" s="23"/>
      <c r="I1614" s="23"/>
      <c r="J1614" s="23"/>
      <c r="K1614" s="23"/>
      <c r="L1614" s="23"/>
      <c r="M1614" s="23"/>
      <c r="N1614" s="23"/>
      <c r="O1614" s="23"/>
      <c r="P1614" s="23"/>
      <c r="Q1614" s="23"/>
      <c r="R1614" s="23"/>
      <c r="S1614" s="23"/>
      <c r="T1614" s="23"/>
      <c r="U1614" s="23"/>
      <c r="V1614" s="23"/>
      <c r="W1614" s="23"/>
    </row>
    <row r="1615" spans="5:23" s="3" customFormat="1">
      <c r="E1615" s="23"/>
      <c r="F1615" s="23"/>
      <c r="G1615" s="23"/>
      <c r="H1615" s="23"/>
      <c r="I1615" s="23"/>
      <c r="J1615" s="23"/>
      <c r="K1615" s="23"/>
      <c r="L1615" s="23"/>
      <c r="M1615" s="23"/>
      <c r="N1615" s="23"/>
      <c r="O1615" s="23"/>
      <c r="P1615" s="23"/>
      <c r="Q1615" s="23"/>
      <c r="R1615" s="23"/>
      <c r="S1615" s="23"/>
      <c r="T1615" s="23"/>
      <c r="U1615" s="23"/>
      <c r="V1615" s="23"/>
      <c r="W1615" s="23"/>
    </row>
    <row r="1616" spans="5:23" s="3" customFormat="1">
      <c r="E1616" s="23"/>
      <c r="F1616" s="23"/>
      <c r="G1616" s="23"/>
      <c r="H1616" s="23"/>
      <c r="I1616" s="23"/>
      <c r="J1616" s="23"/>
      <c r="K1616" s="23"/>
      <c r="L1616" s="23"/>
      <c r="M1616" s="23"/>
      <c r="N1616" s="23"/>
      <c r="O1616" s="23"/>
      <c r="P1616" s="23"/>
      <c r="Q1616" s="23"/>
      <c r="R1616" s="23"/>
      <c r="S1616" s="23"/>
      <c r="T1616" s="23"/>
      <c r="U1616" s="23"/>
      <c r="V1616" s="23"/>
      <c r="W1616" s="23"/>
    </row>
    <row r="1617" spans="5:23" s="3" customFormat="1">
      <c r="E1617" s="23"/>
      <c r="F1617" s="23"/>
      <c r="G1617" s="23"/>
      <c r="H1617" s="23"/>
      <c r="I1617" s="23"/>
      <c r="J1617" s="23"/>
      <c r="K1617" s="23"/>
      <c r="L1617" s="23"/>
      <c r="M1617" s="23"/>
      <c r="N1617" s="23"/>
      <c r="O1617" s="23"/>
      <c r="P1617" s="23"/>
      <c r="Q1617" s="23"/>
      <c r="R1617" s="23"/>
      <c r="S1617" s="23"/>
      <c r="T1617" s="23"/>
      <c r="U1617" s="23"/>
      <c r="V1617" s="23"/>
      <c r="W1617" s="23"/>
    </row>
    <row r="1618" spans="5:23" s="3" customFormat="1">
      <c r="E1618" s="23"/>
      <c r="F1618" s="23"/>
      <c r="G1618" s="23"/>
      <c r="H1618" s="23"/>
      <c r="I1618" s="23"/>
      <c r="J1618" s="23"/>
      <c r="K1618" s="23"/>
      <c r="L1618" s="23"/>
      <c r="M1618" s="23"/>
      <c r="N1618" s="23"/>
      <c r="O1618" s="23"/>
      <c r="P1618" s="23"/>
      <c r="Q1618" s="23"/>
      <c r="R1618" s="23"/>
      <c r="S1618" s="23"/>
      <c r="T1618" s="23"/>
      <c r="U1618" s="23"/>
      <c r="V1618" s="23"/>
      <c r="W1618" s="23"/>
    </row>
    <row r="1619" spans="5:23" s="3" customFormat="1">
      <c r="E1619" s="23"/>
      <c r="F1619" s="23"/>
      <c r="G1619" s="23"/>
      <c r="H1619" s="23"/>
      <c r="I1619" s="23"/>
      <c r="J1619" s="23"/>
      <c r="K1619" s="23"/>
      <c r="L1619" s="23"/>
      <c r="M1619" s="23"/>
      <c r="N1619" s="23"/>
      <c r="O1619" s="23"/>
      <c r="P1619" s="23"/>
      <c r="Q1619" s="23"/>
      <c r="R1619" s="23"/>
      <c r="S1619" s="23"/>
      <c r="T1619" s="23"/>
      <c r="U1619" s="23"/>
      <c r="V1619" s="23"/>
      <c r="W1619" s="23"/>
    </row>
    <row r="1620" spans="5:23" s="3" customFormat="1">
      <c r="E1620" s="23"/>
      <c r="F1620" s="23"/>
      <c r="G1620" s="23"/>
      <c r="H1620" s="23"/>
      <c r="I1620" s="23"/>
      <c r="J1620" s="23"/>
      <c r="K1620" s="23"/>
      <c r="L1620" s="23"/>
      <c r="M1620" s="23"/>
      <c r="N1620" s="23"/>
      <c r="O1620" s="23"/>
      <c r="P1620" s="23"/>
      <c r="Q1620" s="23"/>
      <c r="R1620" s="23"/>
      <c r="S1620" s="23"/>
      <c r="T1620" s="23"/>
      <c r="U1620" s="23"/>
      <c r="V1620" s="23"/>
      <c r="W1620" s="23"/>
    </row>
    <row r="1621" spans="5:23" s="3" customFormat="1">
      <c r="E1621" s="23"/>
      <c r="F1621" s="23"/>
      <c r="G1621" s="23"/>
      <c r="H1621" s="23"/>
      <c r="I1621" s="23"/>
      <c r="J1621" s="23"/>
      <c r="K1621" s="23"/>
      <c r="L1621" s="23"/>
      <c r="M1621" s="23"/>
      <c r="N1621" s="23"/>
      <c r="O1621" s="23"/>
      <c r="P1621" s="23"/>
      <c r="Q1621" s="23"/>
      <c r="R1621" s="23"/>
      <c r="S1621" s="23"/>
      <c r="T1621" s="23"/>
      <c r="U1621" s="23"/>
      <c r="V1621" s="23"/>
      <c r="W1621" s="23"/>
    </row>
    <row r="1622" spans="5:23" s="3" customFormat="1">
      <c r="E1622" s="23"/>
      <c r="F1622" s="23"/>
      <c r="G1622" s="23"/>
      <c r="H1622" s="23"/>
      <c r="I1622" s="23"/>
      <c r="J1622" s="23"/>
      <c r="K1622" s="23"/>
      <c r="L1622" s="23"/>
      <c r="M1622" s="23"/>
      <c r="N1622" s="23"/>
      <c r="O1622" s="23"/>
      <c r="P1622" s="23"/>
      <c r="Q1622" s="23"/>
      <c r="R1622" s="23"/>
      <c r="S1622" s="23"/>
      <c r="T1622" s="23"/>
      <c r="U1622" s="23"/>
      <c r="V1622" s="23"/>
      <c r="W1622" s="23"/>
    </row>
    <row r="1623" spans="5:23" s="3" customFormat="1">
      <c r="E1623" s="23"/>
      <c r="F1623" s="23"/>
      <c r="G1623" s="23"/>
      <c r="H1623" s="23"/>
      <c r="I1623" s="23"/>
      <c r="J1623" s="23"/>
      <c r="K1623" s="23"/>
      <c r="L1623" s="23"/>
      <c r="M1623" s="23"/>
      <c r="N1623" s="23"/>
      <c r="O1623" s="23"/>
      <c r="P1623" s="23"/>
      <c r="Q1623" s="23"/>
      <c r="R1623" s="23"/>
      <c r="S1623" s="23"/>
      <c r="T1623" s="23"/>
      <c r="U1623" s="23"/>
      <c r="V1623" s="23"/>
      <c r="W1623" s="23"/>
    </row>
    <row r="1624" spans="5:23" s="3" customFormat="1">
      <c r="E1624" s="23"/>
      <c r="F1624" s="23"/>
      <c r="G1624" s="23"/>
      <c r="H1624" s="23"/>
      <c r="I1624" s="23"/>
      <c r="J1624" s="23"/>
      <c r="K1624" s="23"/>
      <c r="L1624" s="23"/>
      <c r="M1624" s="23"/>
      <c r="N1624" s="23"/>
      <c r="O1624" s="23"/>
      <c r="P1624" s="23"/>
      <c r="Q1624" s="23"/>
      <c r="R1624" s="23"/>
      <c r="S1624" s="23"/>
      <c r="T1624" s="23"/>
      <c r="U1624" s="23"/>
      <c r="V1624" s="23"/>
      <c r="W1624" s="23"/>
    </row>
    <row r="1625" spans="5:23" s="3" customFormat="1">
      <c r="E1625" s="23"/>
      <c r="F1625" s="23"/>
      <c r="G1625" s="23"/>
      <c r="H1625" s="23"/>
      <c r="I1625" s="23"/>
      <c r="J1625" s="23"/>
      <c r="K1625" s="23"/>
      <c r="L1625" s="23"/>
      <c r="M1625" s="23"/>
      <c r="N1625" s="23"/>
      <c r="O1625" s="23"/>
      <c r="P1625" s="23"/>
      <c r="Q1625" s="23"/>
      <c r="R1625" s="23"/>
      <c r="S1625" s="23"/>
      <c r="T1625" s="23"/>
      <c r="U1625" s="23"/>
      <c r="V1625" s="23"/>
      <c r="W1625" s="23"/>
    </row>
    <row r="1626" spans="5:23" s="3" customFormat="1">
      <c r="E1626" s="23"/>
      <c r="F1626" s="23"/>
      <c r="G1626" s="23"/>
      <c r="H1626" s="23"/>
      <c r="I1626" s="23"/>
      <c r="J1626" s="23"/>
      <c r="K1626" s="23"/>
      <c r="L1626" s="23"/>
      <c r="M1626" s="23"/>
      <c r="N1626" s="23"/>
      <c r="O1626" s="23"/>
      <c r="P1626" s="23"/>
      <c r="Q1626" s="23"/>
      <c r="R1626" s="23"/>
      <c r="S1626" s="23"/>
      <c r="T1626" s="23"/>
      <c r="U1626" s="23"/>
      <c r="V1626" s="23"/>
      <c r="W1626" s="23"/>
    </row>
    <row r="1627" spans="5:23" s="3" customFormat="1">
      <c r="E1627" s="23"/>
      <c r="F1627" s="23"/>
      <c r="G1627" s="23"/>
      <c r="H1627" s="23"/>
      <c r="I1627" s="23"/>
      <c r="J1627" s="23"/>
      <c r="K1627" s="23"/>
      <c r="L1627" s="23"/>
      <c r="M1627" s="23"/>
      <c r="N1627" s="23"/>
      <c r="O1627" s="23"/>
      <c r="P1627" s="23"/>
      <c r="Q1627" s="23"/>
      <c r="R1627" s="23"/>
      <c r="S1627" s="23"/>
      <c r="T1627" s="23"/>
      <c r="U1627" s="23"/>
      <c r="V1627" s="23"/>
      <c r="W1627" s="23"/>
    </row>
    <row r="1628" spans="5:23" s="3" customFormat="1">
      <c r="E1628" s="23"/>
      <c r="F1628" s="23"/>
      <c r="G1628" s="23"/>
      <c r="H1628" s="23"/>
      <c r="I1628" s="23"/>
      <c r="J1628" s="23"/>
      <c r="K1628" s="23"/>
      <c r="L1628" s="23"/>
      <c r="M1628" s="23"/>
      <c r="N1628" s="23"/>
      <c r="O1628" s="23"/>
      <c r="P1628" s="23"/>
      <c r="Q1628" s="23"/>
      <c r="R1628" s="23"/>
      <c r="S1628" s="23"/>
      <c r="T1628" s="23"/>
      <c r="U1628" s="23"/>
      <c r="V1628" s="23"/>
      <c r="W1628" s="23"/>
    </row>
    <row r="1629" spans="5:23" s="3" customFormat="1">
      <c r="E1629" s="23"/>
      <c r="F1629" s="23"/>
      <c r="G1629" s="23"/>
      <c r="H1629" s="23"/>
      <c r="I1629" s="23"/>
      <c r="J1629" s="23"/>
      <c r="K1629" s="23"/>
      <c r="L1629" s="23"/>
      <c r="M1629" s="23"/>
      <c r="N1629" s="23"/>
      <c r="O1629" s="23"/>
      <c r="P1629" s="23"/>
      <c r="Q1629" s="23"/>
      <c r="R1629" s="23"/>
      <c r="S1629" s="23"/>
      <c r="T1629" s="23"/>
      <c r="U1629" s="23"/>
      <c r="V1629" s="23"/>
      <c r="W1629" s="23"/>
    </row>
    <row r="1630" spans="5:23" s="3" customFormat="1">
      <c r="E1630" s="23"/>
      <c r="F1630" s="23"/>
      <c r="G1630" s="23"/>
      <c r="H1630" s="23"/>
      <c r="I1630" s="23"/>
      <c r="J1630" s="23"/>
      <c r="K1630" s="23"/>
      <c r="L1630" s="23"/>
      <c r="M1630" s="23"/>
      <c r="N1630" s="23"/>
      <c r="O1630" s="23"/>
      <c r="P1630" s="23"/>
      <c r="Q1630" s="23"/>
      <c r="R1630" s="23"/>
      <c r="S1630" s="23"/>
      <c r="T1630" s="23"/>
      <c r="U1630" s="23"/>
      <c r="V1630" s="23"/>
      <c r="W1630" s="23"/>
    </row>
    <row r="1631" spans="5:23" s="3" customFormat="1">
      <c r="E1631" s="23"/>
      <c r="F1631" s="23"/>
      <c r="G1631" s="23"/>
      <c r="H1631" s="23"/>
      <c r="I1631" s="23"/>
      <c r="J1631" s="23"/>
      <c r="K1631" s="23"/>
      <c r="L1631" s="23"/>
      <c r="M1631" s="23"/>
      <c r="N1631" s="23"/>
      <c r="O1631" s="23"/>
      <c r="P1631" s="23"/>
      <c r="Q1631" s="23"/>
      <c r="R1631" s="23"/>
      <c r="S1631" s="23"/>
      <c r="T1631" s="23"/>
      <c r="U1631" s="23"/>
      <c r="V1631" s="23"/>
      <c r="W1631" s="23"/>
    </row>
    <row r="1632" spans="5:23" s="3" customFormat="1">
      <c r="E1632" s="23"/>
      <c r="F1632" s="23"/>
      <c r="G1632" s="23"/>
      <c r="H1632" s="23"/>
      <c r="I1632" s="23"/>
      <c r="J1632" s="23"/>
      <c r="K1632" s="23"/>
      <c r="L1632" s="23"/>
      <c r="M1632" s="23"/>
      <c r="N1632" s="23"/>
      <c r="O1632" s="23"/>
      <c r="P1632" s="23"/>
      <c r="Q1632" s="23"/>
      <c r="R1632" s="23"/>
      <c r="S1632" s="23"/>
      <c r="T1632" s="23"/>
      <c r="U1632" s="23"/>
      <c r="V1632" s="23"/>
      <c r="W1632" s="23"/>
    </row>
    <row r="1633" spans="5:23" s="3" customFormat="1">
      <c r="E1633" s="23"/>
      <c r="F1633" s="23"/>
      <c r="G1633" s="23"/>
      <c r="H1633" s="23"/>
      <c r="I1633" s="23"/>
      <c r="J1633" s="23"/>
      <c r="K1633" s="23"/>
      <c r="L1633" s="23"/>
      <c r="M1633" s="23"/>
      <c r="N1633" s="23"/>
      <c r="O1633" s="23"/>
      <c r="P1633" s="23"/>
      <c r="Q1633" s="23"/>
      <c r="R1633" s="23"/>
      <c r="S1633" s="23"/>
      <c r="T1633" s="23"/>
      <c r="U1633" s="23"/>
      <c r="V1633" s="23"/>
      <c r="W1633" s="23"/>
    </row>
    <row r="1634" spans="5:23" s="3" customFormat="1">
      <c r="E1634" s="23"/>
      <c r="F1634" s="23"/>
      <c r="G1634" s="23"/>
      <c r="H1634" s="23"/>
      <c r="I1634" s="23"/>
      <c r="J1634" s="23"/>
      <c r="K1634" s="23"/>
      <c r="L1634" s="23"/>
      <c r="M1634" s="23"/>
      <c r="N1634" s="23"/>
      <c r="O1634" s="23"/>
      <c r="P1634" s="23"/>
      <c r="Q1634" s="23"/>
      <c r="R1634" s="23"/>
      <c r="S1634" s="23"/>
      <c r="T1634" s="23"/>
      <c r="U1634" s="23"/>
      <c r="V1634" s="23"/>
      <c r="W1634" s="23"/>
    </row>
    <row r="1635" spans="5:23" s="3" customFormat="1">
      <c r="E1635" s="23"/>
      <c r="F1635" s="23"/>
      <c r="G1635" s="23"/>
      <c r="H1635" s="23"/>
      <c r="I1635" s="23"/>
      <c r="J1635" s="23"/>
      <c r="K1635" s="23"/>
      <c r="L1635" s="23"/>
      <c r="M1635" s="23"/>
      <c r="N1635" s="23"/>
      <c r="O1635" s="23"/>
      <c r="P1635" s="23"/>
      <c r="Q1635" s="23"/>
      <c r="R1635" s="23"/>
      <c r="S1635" s="23"/>
      <c r="T1635" s="23"/>
      <c r="U1635" s="23"/>
      <c r="V1635" s="23"/>
      <c r="W1635" s="23"/>
    </row>
    <row r="1636" spans="5:23" s="3" customFormat="1">
      <c r="E1636" s="23"/>
      <c r="F1636" s="23"/>
      <c r="G1636" s="23"/>
      <c r="H1636" s="23"/>
      <c r="I1636" s="23"/>
      <c r="J1636" s="23"/>
      <c r="K1636" s="23"/>
      <c r="L1636" s="23"/>
      <c r="M1636" s="23"/>
      <c r="N1636" s="23"/>
      <c r="O1636" s="23"/>
      <c r="P1636" s="23"/>
      <c r="Q1636" s="23"/>
      <c r="R1636" s="23"/>
      <c r="S1636" s="23"/>
      <c r="T1636" s="23"/>
      <c r="U1636" s="23"/>
      <c r="V1636" s="23"/>
      <c r="W1636" s="23"/>
    </row>
    <row r="1637" spans="5:23" s="3" customFormat="1">
      <c r="E1637" s="23"/>
      <c r="F1637" s="23"/>
      <c r="G1637" s="23"/>
      <c r="H1637" s="23"/>
      <c r="I1637" s="23"/>
      <c r="J1637" s="23"/>
      <c r="K1637" s="23"/>
      <c r="L1637" s="23"/>
      <c r="M1637" s="23"/>
      <c r="N1637" s="23"/>
      <c r="O1637" s="23"/>
      <c r="P1637" s="23"/>
      <c r="Q1637" s="23"/>
      <c r="R1637" s="23"/>
      <c r="S1637" s="23"/>
      <c r="T1637" s="23"/>
      <c r="U1637" s="23"/>
      <c r="V1637" s="23"/>
      <c r="W1637" s="23"/>
    </row>
    <row r="1638" spans="5:23" s="3" customFormat="1">
      <c r="E1638" s="23"/>
      <c r="F1638" s="23"/>
      <c r="G1638" s="23"/>
      <c r="H1638" s="23"/>
      <c r="I1638" s="23"/>
      <c r="J1638" s="23"/>
      <c r="K1638" s="23"/>
      <c r="L1638" s="23"/>
      <c r="M1638" s="23"/>
      <c r="N1638" s="23"/>
      <c r="O1638" s="23"/>
      <c r="P1638" s="23"/>
      <c r="Q1638" s="23"/>
      <c r="R1638" s="23"/>
      <c r="S1638" s="23"/>
      <c r="T1638" s="23"/>
      <c r="U1638" s="23"/>
      <c r="V1638" s="23"/>
      <c r="W1638" s="23"/>
    </row>
    <row r="1639" spans="5:23" s="3" customFormat="1">
      <c r="E1639" s="23"/>
      <c r="F1639" s="23"/>
      <c r="G1639" s="23"/>
      <c r="H1639" s="23"/>
      <c r="I1639" s="23"/>
      <c r="J1639" s="23"/>
      <c r="K1639" s="23"/>
      <c r="L1639" s="23"/>
      <c r="M1639" s="23"/>
      <c r="N1639" s="23"/>
      <c r="O1639" s="23"/>
      <c r="P1639" s="23"/>
      <c r="Q1639" s="23"/>
      <c r="R1639" s="23"/>
      <c r="S1639" s="23"/>
      <c r="T1639" s="23"/>
      <c r="U1639" s="23"/>
      <c r="V1639" s="23"/>
      <c r="W1639" s="23"/>
    </row>
    <row r="1640" spans="5:23" s="3" customFormat="1">
      <c r="E1640" s="23"/>
      <c r="F1640" s="23"/>
      <c r="G1640" s="23"/>
      <c r="H1640" s="23"/>
      <c r="I1640" s="23"/>
      <c r="J1640" s="23"/>
      <c r="K1640" s="23"/>
      <c r="L1640" s="23"/>
      <c r="M1640" s="23"/>
      <c r="N1640" s="23"/>
      <c r="O1640" s="23"/>
      <c r="P1640" s="23"/>
      <c r="Q1640" s="23"/>
      <c r="R1640" s="23"/>
      <c r="S1640" s="23"/>
      <c r="T1640" s="23"/>
      <c r="U1640" s="23"/>
      <c r="V1640" s="23"/>
      <c r="W1640" s="23"/>
    </row>
    <row r="1641" spans="5:23" s="3" customFormat="1">
      <c r="E1641" s="23"/>
      <c r="F1641" s="23"/>
      <c r="G1641" s="23"/>
      <c r="H1641" s="23"/>
      <c r="I1641" s="23"/>
      <c r="J1641" s="23"/>
      <c r="K1641" s="23"/>
      <c r="L1641" s="23"/>
      <c r="M1641" s="23"/>
      <c r="N1641" s="23"/>
      <c r="O1641" s="23"/>
      <c r="P1641" s="23"/>
      <c r="Q1641" s="23"/>
      <c r="R1641" s="23"/>
      <c r="S1641" s="23"/>
      <c r="T1641" s="23"/>
      <c r="U1641" s="23"/>
      <c r="V1641" s="23"/>
      <c r="W1641" s="23"/>
    </row>
    <row r="1642" spans="5:23" s="3" customFormat="1">
      <c r="E1642" s="23"/>
      <c r="F1642" s="23"/>
      <c r="G1642" s="23"/>
      <c r="H1642" s="23"/>
      <c r="I1642" s="23"/>
      <c r="J1642" s="23"/>
      <c r="K1642" s="23"/>
      <c r="L1642" s="23"/>
      <c r="M1642" s="23"/>
      <c r="N1642" s="23"/>
      <c r="O1642" s="23"/>
      <c r="P1642" s="23"/>
      <c r="Q1642" s="23"/>
      <c r="R1642" s="23"/>
      <c r="S1642" s="23"/>
      <c r="T1642" s="23"/>
      <c r="U1642" s="23"/>
      <c r="V1642" s="23"/>
      <c r="W1642" s="23"/>
    </row>
    <row r="1643" spans="5:23" s="3" customFormat="1">
      <c r="E1643" s="23"/>
      <c r="F1643" s="23"/>
      <c r="G1643" s="23"/>
      <c r="H1643" s="23"/>
      <c r="I1643" s="23"/>
      <c r="J1643" s="23"/>
      <c r="K1643" s="23"/>
      <c r="L1643" s="23"/>
      <c r="M1643" s="23"/>
      <c r="N1643" s="23"/>
      <c r="O1643" s="23"/>
      <c r="P1643" s="23"/>
      <c r="Q1643" s="23"/>
      <c r="R1643" s="23"/>
      <c r="S1643" s="23"/>
      <c r="T1643" s="23"/>
      <c r="U1643" s="23"/>
      <c r="V1643" s="23"/>
      <c r="W1643" s="23"/>
    </row>
    <row r="1644" spans="5:23" s="3" customFormat="1">
      <c r="E1644" s="23"/>
      <c r="F1644" s="23"/>
      <c r="G1644" s="23"/>
      <c r="H1644" s="23"/>
      <c r="I1644" s="23"/>
      <c r="J1644" s="23"/>
      <c r="K1644" s="23"/>
      <c r="L1644" s="23"/>
      <c r="M1644" s="23"/>
      <c r="N1644" s="23"/>
      <c r="O1644" s="23"/>
      <c r="P1644" s="23"/>
      <c r="Q1644" s="23"/>
      <c r="R1644" s="23"/>
      <c r="S1644" s="23"/>
      <c r="T1644" s="23"/>
      <c r="U1644" s="23"/>
      <c r="V1644" s="23"/>
      <c r="W1644" s="23"/>
    </row>
    <row r="1645" spans="5:23" s="3" customFormat="1">
      <c r="E1645" s="23"/>
      <c r="F1645" s="23"/>
      <c r="G1645" s="23"/>
      <c r="H1645" s="23"/>
      <c r="I1645" s="23"/>
      <c r="J1645" s="23"/>
      <c r="K1645" s="23"/>
      <c r="L1645" s="23"/>
      <c r="M1645" s="23"/>
      <c r="N1645" s="23"/>
      <c r="O1645" s="23"/>
      <c r="P1645" s="23"/>
      <c r="Q1645" s="23"/>
      <c r="R1645" s="23"/>
      <c r="S1645" s="23"/>
      <c r="T1645" s="23"/>
      <c r="U1645" s="23"/>
      <c r="V1645" s="23"/>
      <c r="W1645" s="23"/>
    </row>
    <row r="1646" spans="5:23" s="3" customFormat="1">
      <c r="E1646" s="23"/>
      <c r="F1646" s="23"/>
      <c r="G1646" s="23"/>
      <c r="H1646" s="23"/>
      <c r="I1646" s="23"/>
      <c r="J1646" s="23"/>
      <c r="K1646" s="23"/>
      <c r="L1646" s="23"/>
      <c r="M1646" s="23"/>
      <c r="N1646" s="23"/>
      <c r="O1646" s="23"/>
      <c r="P1646" s="23"/>
      <c r="Q1646" s="23"/>
      <c r="R1646" s="23"/>
      <c r="S1646" s="23"/>
      <c r="T1646" s="23"/>
      <c r="U1646" s="23"/>
      <c r="V1646" s="23"/>
      <c r="W1646" s="23"/>
    </row>
    <row r="1647" spans="5:23" s="3" customFormat="1">
      <c r="E1647" s="23"/>
      <c r="F1647" s="23"/>
      <c r="G1647" s="23"/>
      <c r="H1647" s="23"/>
      <c r="I1647" s="23"/>
      <c r="J1647" s="23"/>
      <c r="K1647" s="23"/>
      <c r="L1647" s="23"/>
      <c r="M1647" s="23"/>
      <c r="N1647" s="23"/>
      <c r="O1647" s="23"/>
      <c r="P1647" s="23"/>
      <c r="Q1647" s="23"/>
      <c r="R1647" s="23"/>
      <c r="S1647" s="23"/>
      <c r="T1647" s="23"/>
      <c r="U1647" s="23"/>
      <c r="V1647" s="23"/>
      <c r="W1647" s="23"/>
    </row>
    <row r="1648" spans="5:23" s="3" customFormat="1">
      <c r="E1648" s="23"/>
      <c r="F1648" s="23"/>
      <c r="G1648" s="23"/>
      <c r="H1648" s="23"/>
      <c r="I1648" s="23"/>
      <c r="J1648" s="23"/>
      <c r="K1648" s="23"/>
      <c r="L1648" s="23"/>
      <c r="M1648" s="23"/>
      <c r="N1648" s="23"/>
      <c r="O1648" s="23"/>
      <c r="P1648" s="23"/>
      <c r="Q1648" s="23"/>
      <c r="R1648" s="23"/>
      <c r="S1648" s="23"/>
      <c r="T1648" s="23"/>
      <c r="U1648" s="23"/>
      <c r="V1648" s="23"/>
      <c r="W1648" s="23"/>
    </row>
    <row r="1649" spans="5:23" s="3" customFormat="1">
      <c r="E1649" s="23"/>
      <c r="F1649" s="23"/>
      <c r="G1649" s="23"/>
      <c r="H1649" s="23"/>
      <c r="I1649" s="23"/>
      <c r="J1649" s="23"/>
      <c r="K1649" s="23"/>
      <c r="L1649" s="23"/>
      <c r="M1649" s="23"/>
      <c r="N1649" s="23"/>
      <c r="O1649" s="23"/>
      <c r="P1649" s="23"/>
      <c r="Q1649" s="23"/>
      <c r="R1649" s="23"/>
      <c r="S1649" s="23"/>
      <c r="T1649" s="23"/>
      <c r="U1649" s="23"/>
      <c r="V1649" s="23"/>
      <c r="W1649" s="23"/>
    </row>
    <row r="1650" spans="5:23" s="3" customFormat="1">
      <c r="E1650" s="23"/>
      <c r="F1650" s="23"/>
      <c r="G1650" s="23"/>
      <c r="H1650" s="23"/>
      <c r="I1650" s="23"/>
      <c r="J1650" s="23"/>
      <c r="K1650" s="23"/>
      <c r="L1650" s="23"/>
      <c r="M1650" s="23"/>
      <c r="N1650" s="23"/>
      <c r="O1650" s="23"/>
      <c r="P1650" s="23"/>
      <c r="Q1650" s="23"/>
      <c r="R1650" s="23"/>
      <c r="S1650" s="23"/>
      <c r="T1650" s="23"/>
      <c r="U1650" s="23"/>
      <c r="V1650" s="23"/>
      <c r="W1650" s="23"/>
    </row>
    <row r="1651" spans="5:23" s="3" customFormat="1">
      <c r="E1651" s="23"/>
      <c r="F1651" s="23"/>
      <c r="G1651" s="23"/>
      <c r="H1651" s="23"/>
      <c r="I1651" s="23"/>
      <c r="J1651" s="23"/>
      <c r="K1651" s="23"/>
      <c r="L1651" s="23"/>
      <c r="M1651" s="23"/>
      <c r="N1651" s="23"/>
      <c r="O1651" s="23"/>
      <c r="P1651" s="23"/>
      <c r="Q1651" s="23"/>
      <c r="R1651" s="23"/>
      <c r="S1651" s="23"/>
      <c r="T1651" s="23"/>
      <c r="U1651" s="23"/>
      <c r="V1651" s="23"/>
      <c r="W1651" s="23"/>
    </row>
    <row r="1652" spans="5:23" s="3" customFormat="1">
      <c r="E1652" s="23"/>
      <c r="F1652" s="23"/>
      <c r="G1652" s="23"/>
      <c r="H1652" s="23"/>
      <c r="I1652" s="23"/>
      <c r="J1652" s="23"/>
      <c r="K1652" s="23"/>
      <c r="L1652" s="23"/>
      <c r="M1652" s="23"/>
      <c r="N1652" s="23"/>
      <c r="O1652" s="23"/>
      <c r="P1652" s="23"/>
      <c r="Q1652" s="23"/>
      <c r="R1652" s="23"/>
      <c r="S1652" s="23"/>
      <c r="T1652" s="23"/>
      <c r="U1652" s="23"/>
      <c r="V1652" s="23"/>
      <c r="W1652" s="23"/>
    </row>
    <row r="1653" spans="5:23" s="3" customFormat="1">
      <c r="E1653" s="23"/>
      <c r="F1653" s="23"/>
      <c r="G1653" s="23"/>
      <c r="H1653" s="23"/>
      <c r="I1653" s="23"/>
      <c r="J1653" s="23"/>
      <c r="K1653" s="23"/>
      <c r="L1653" s="23"/>
      <c r="M1653" s="23"/>
      <c r="N1653" s="23"/>
      <c r="O1653" s="23"/>
      <c r="P1653" s="23"/>
      <c r="Q1653" s="23"/>
      <c r="R1653" s="23"/>
      <c r="S1653" s="23"/>
      <c r="T1653" s="23"/>
      <c r="U1653" s="23"/>
      <c r="V1653" s="23"/>
      <c r="W1653" s="23"/>
    </row>
    <row r="1654" spans="5:23" s="3" customFormat="1">
      <c r="E1654" s="23"/>
      <c r="F1654" s="23"/>
      <c r="G1654" s="23"/>
      <c r="H1654" s="23"/>
      <c r="I1654" s="23"/>
      <c r="J1654" s="23"/>
      <c r="K1654" s="23"/>
      <c r="L1654" s="23"/>
      <c r="M1654" s="23"/>
      <c r="N1654" s="23"/>
      <c r="O1654" s="23"/>
      <c r="P1654" s="23"/>
      <c r="Q1654" s="23"/>
      <c r="R1654" s="23"/>
      <c r="S1654" s="23"/>
      <c r="T1654" s="23"/>
      <c r="U1654" s="23"/>
      <c r="V1654" s="23"/>
      <c r="W1654" s="23"/>
    </row>
    <row r="1655" spans="5:23" s="3" customFormat="1">
      <c r="E1655" s="23"/>
      <c r="F1655" s="23"/>
      <c r="G1655" s="23"/>
      <c r="H1655" s="23"/>
      <c r="I1655" s="23"/>
      <c r="J1655" s="23"/>
      <c r="K1655" s="23"/>
      <c r="L1655" s="23"/>
      <c r="M1655" s="23"/>
      <c r="N1655" s="23"/>
      <c r="O1655" s="23"/>
      <c r="P1655" s="23"/>
      <c r="Q1655" s="23"/>
      <c r="R1655" s="23"/>
      <c r="S1655" s="23"/>
      <c r="T1655" s="23"/>
      <c r="U1655" s="23"/>
      <c r="V1655" s="23"/>
      <c r="W1655" s="23"/>
    </row>
    <row r="1656" spans="5:23" s="3" customFormat="1">
      <c r="E1656" s="23"/>
      <c r="F1656" s="23"/>
      <c r="G1656" s="23"/>
      <c r="H1656" s="23"/>
      <c r="I1656" s="23"/>
      <c r="J1656" s="23"/>
      <c r="K1656" s="23"/>
      <c r="L1656" s="23"/>
      <c r="M1656" s="23"/>
      <c r="N1656" s="23"/>
      <c r="O1656" s="23"/>
      <c r="P1656" s="23"/>
      <c r="Q1656" s="23"/>
      <c r="R1656" s="23"/>
      <c r="S1656" s="23"/>
      <c r="T1656" s="23"/>
      <c r="U1656" s="23"/>
      <c r="V1656" s="23"/>
      <c r="W1656" s="23"/>
    </row>
    <row r="1657" spans="5:23" s="3" customFormat="1">
      <c r="E1657" s="23"/>
      <c r="F1657" s="23"/>
      <c r="G1657" s="23"/>
      <c r="H1657" s="23"/>
      <c r="I1657" s="23"/>
      <c r="J1657" s="23"/>
      <c r="K1657" s="23"/>
      <c r="L1657" s="23"/>
      <c r="M1657" s="23"/>
      <c r="N1657" s="23"/>
      <c r="O1657" s="23"/>
      <c r="P1657" s="23"/>
      <c r="Q1657" s="23"/>
      <c r="R1657" s="23"/>
      <c r="S1657" s="23"/>
      <c r="T1657" s="23"/>
      <c r="U1657" s="23"/>
      <c r="V1657" s="23"/>
      <c r="W1657" s="23"/>
    </row>
    <row r="1658" spans="5:23" s="3" customFormat="1">
      <c r="E1658" s="23"/>
      <c r="F1658" s="23"/>
      <c r="G1658" s="23"/>
      <c r="H1658" s="23"/>
      <c r="I1658" s="23"/>
      <c r="J1658" s="23"/>
      <c r="K1658" s="23"/>
      <c r="L1658" s="23"/>
      <c r="M1658" s="23"/>
      <c r="N1658" s="23"/>
      <c r="O1658" s="23"/>
      <c r="P1658" s="23"/>
      <c r="Q1658" s="23"/>
      <c r="R1658" s="23"/>
      <c r="S1658" s="23"/>
      <c r="T1658" s="23"/>
      <c r="U1658" s="23"/>
      <c r="V1658" s="23"/>
      <c r="W1658" s="23"/>
    </row>
    <row r="1659" spans="5:23" s="3" customFormat="1">
      <c r="E1659" s="23"/>
      <c r="F1659" s="23"/>
      <c r="G1659" s="23"/>
      <c r="H1659" s="23"/>
      <c r="I1659" s="23"/>
      <c r="J1659" s="23"/>
      <c r="K1659" s="23"/>
      <c r="L1659" s="23"/>
      <c r="M1659" s="23"/>
      <c r="N1659" s="23"/>
      <c r="O1659" s="23"/>
      <c r="P1659" s="23"/>
      <c r="Q1659" s="23"/>
      <c r="R1659" s="23"/>
      <c r="S1659" s="23"/>
      <c r="T1659" s="23"/>
      <c r="U1659" s="23"/>
      <c r="V1659" s="23"/>
      <c r="W1659" s="23"/>
    </row>
    <row r="1660" spans="5:23" s="3" customFormat="1">
      <c r="E1660" s="23"/>
      <c r="F1660" s="23"/>
      <c r="G1660" s="23"/>
      <c r="H1660" s="23"/>
      <c r="I1660" s="23"/>
      <c r="J1660" s="23"/>
      <c r="K1660" s="23"/>
      <c r="L1660" s="23"/>
      <c r="M1660" s="23"/>
      <c r="N1660" s="23"/>
      <c r="O1660" s="23"/>
      <c r="P1660" s="23"/>
      <c r="Q1660" s="23"/>
      <c r="R1660" s="23"/>
      <c r="S1660" s="23"/>
      <c r="T1660" s="23"/>
      <c r="U1660" s="23"/>
      <c r="V1660" s="23"/>
      <c r="W1660" s="23"/>
    </row>
    <row r="1661" spans="5:23" s="3" customFormat="1">
      <c r="E1661" s="23"/>
      <c r="F1661" s="23"/>
      <c r="G1661" s="23"/>
      <c r="H1661" s="23"/>
      <c r="I1661" s="23"/>
      <c r="J1661" s="23"/>
      <c r="K1661" s="23"/>
      <c r="L1661" s="23"/>
      <c r="M1661" s="23"/>
      <c r="N1661" s="23"/>
      <c r="O1661" s="23"/>
      <c r="P1661" s="23"/>
      <c r="Q1661" s="23"/>
      <c r="R1661" s="23"/>
      <c r="S1661" s="23"/>
      <c r="T1661" s="23"/>
      <c r="U1661" s="23"/>
      <c r="V1661" s="23"/>
      <c r="W1661" s="23"/>
    </row>
    <row r="1662" spans="5:23" s="3" customFormat="1">
      <c r="E1662" s="23"/>
      <c r="F1662" s="23"/>
      <c r="G1662" s="23"/>
      <c r="H1662" s="23"/>
      <c r="I1662" s="23"/>
      <c r="J1662" s="23"/>
      <c r="K1662" s="23"/>
      <c r="L1662" s="23"/>
      <c r="M1662" s="23"/>
      <c r="N1662" s="23"/>
      <c r="O1662" s="23"/>
      <c r="P1662" s="23"/>
      <c r="Q1662" s="23"/>
      <c r="R1662" s="23"/>
      <c r="S1662" s="23"/>
      <c r="T1662" s="23"/>
      <c r="U1662" s="23"/>
      <c r="V1662" s="23"/>
      <c r="W1662" s="23"/>
    </row>
    <row r="1663" spans="5:23" s="3" customFormat="1">
      <c r="E1663" s="23"/>
      <c r="F1663" s="23"/>
      <c r="G1663" s="23"/>
      <c r="H1663" s="23"/>
      <c r="I1663" s="23"/>
      <c r="J1663" s="23"/>
      <c r="K1663" s="23"/>
      <c r="L1663" s="23"/>
      <c r="M1663" s="23"/>
      <c r="N1663" s="23"/>
      <c r="O1663" s="23"/>
      <c r="P1663" s="23"/>
      <c r="Q1663" s="23"/>
      <c r="R1663" s="23"/>
      <c r="S1663" s="23"/>
      <c r="T1663" s="23"/>
      <c r="U1663" s="23"/>
      <c r="V1663" s="23"/>
      <c r="W1663" s="23"/>
    </row>
    <row r="1664" spans="5:23" s="3" customFormat="1">
      <c r="E1664" s="23"/>
      <c r="F1664" s="23"/>
      <c r="G1664" s="23"/>
      <c r="H1664" s="23"/>
      <c r="I1664" s="23"/>
      <c r="J1664" s="23"/>
      <c r="K1664" s="23"/>
      <c r="L1664" s="23"/>
      <c r="M1664" s="23"/>
      <c r="N1664" s="23"/>
      <c r="O1664" s="23"/>
      <c r="P1664" s="23"/>
      <c r="Q1664" s="23"/>
      <c r="R1664" s="23"/>
      <c r="S1664" s="23"/>
      <c r="T1664" s="23"/>
      <c r="U1664" s="23"/>
      <c r="V1664" s="23"/>
      <c r="W1664" s="23"/>
    </row>
    <row r="1665" spans="5:23" s="3" customFormat="1">
      <c r="E1665" s="23"/>
      <c r="F1665" s="23"/>
      <c r="G1665" s="23"/>
      <c r="H1665" s="23"/>
      <c r="I1665" s="23"/>
      <c r="J1665" s="23"/>
      <c r="K1665" s="23"/>
      <c r="L1665" s="23"/>
      <c r="M1665" s="23"/>
      <c r="N1665" s="23"/>
      <c r="O1665" s="23"/>
      <c r="P1665" s="23"/>
      <c r="Q1665" s="23"/>
      <c r="R1665" s="23"/>
      <c r="S1665" s="23"/>
      <c r="T1665" s="23"/>
      <c r="U1665" s="23"/>
      <c r="V1665" s="23"/>
      <c r="W1665" s="23"/>
    </row>
    <row r="1666" spans="5:23" s="3" customFormat="1">
      <c r="E1666" s="23"/>
      <c r="F1666" s="23"/>
      <c r="G1666" s="23"/>
      <c r="H1666" s="23"/>
      <c r="I1666" s="23"/>
      <c r="J1666" s="23"/>
      <c r="K1666" s="23"/>
      <c r="L1666" s="23"/>
      <c r="M1666" s="23"/>
      <c r="N1666" s="23"/>
      <c r="O1666" s="23"/>
      <c r="P1666" s="23"/>
      <c r="Q1666" s="23"/>
      <c r="R1666" s="23"/>
      <c r="S1666" s="23"/>
      <c r="T1666" s="23"/>
      <c r="U1666" s="23"/>
      <c r="V1666" s="23"/>
      <c r="W1666" s="23"/>
    </row>
    <row r="1667" spans="5:23" s="3" customFormat="1">
      <c r="E1667" s="23"/>
      <c r="F1667" s="23"/>
      <c r="G1667" s="23"/>
      <c r="H1667" s="23"/>
      <c r="I1667" s="23"/>
      <c r="J1667" s="23"/>
      <c r="K1667" s="23"/>
      <c r="L1667" s="23"/>
      <c r="M1667" s="23"/>
      <c r="N1667" s="23"/>
      <c r="O1667" s="23"/>
      <c r="P1667" s="23"/>
      <c r="Q1667" s="23"/>
      <c r="R1667" s="23"/>
      <c r="S1667" s="23"/>
      <c r="T1667" s="23"/>
      <c r="U1667" s="23"/>
      <c r="V1667" s="23"/>
      <c r="W1667" s="23"/>
    </row>
    <row r="1668" spans="5:23" s="3" customFormat="1">
      <c r="E1668" s="23"/>
      <c r="F1668" s="23"/>
      <c r="G1668" s="23"/>
      <c r="H1668" s="23"/>
      <c r="I1668" s="23"/>
      <c r="J1668" s="23"/>
      <c r="K1668" s="23"/>
      <c r="L1668" s="23"/>
      <c r="M1668" s="23"/>
      <c r="N1668" s="23"/>
      <c r="O1668" s="23"/>
      <c r="P1668" s="23"/>
      <c r="Q1668" s="23"/>
      <c r="R1668" s="23"/>
      <c r="S1668" s="23"/>
      <c r="T1668" s="23"/>
      <c r="U1668" s="23"/>
      <c r="V1668" s="23"/>
      <c r="W1668" s="23"/>
    </row>
    <row r="1669" spans="5:23" s="3" customFormat="1">
      <c r="E1669" s="23"/>
      <c r="F1669" s="23"/>
      <c r="G1669" s="23"/>
      <c r="H1669" s="23"/>
      <c r="I1669" s="23"/>
      <c r="J1669" s="23"/>
      <c r="K1669" s="23"/>
      <c r="L1669" s="23"/>
      <c r="M1669" s="23"/>
      <c r="N1669" s="23"/>
      <c r="O1669" s="23"/>
      <c r="P1669" s="23"/>
      <c r="Q1669" s="23"/>
      <c r="R1669" s="23"/>
      <c r="S1669" s="23"/>
      <c r="T1669" s="23"/>
      <c r="U1669" s="23"/>
      <c r="V1669" s="23"/>
      <c r="W1669" s="23"/>
    </row>
    <row r="1670" spans="5:23" s="3" customFormat="1">
      <c r="E1670" s="23"/>
      <c r="F1670" s="23"/>
      <c r="G1670" s="23"/>
      <c r="H1670" s="23"/>
      <c r="I1670" s="23"/>
      <c r="J1670" s="23"/>
      <c r="K1670" s="23"/>
      <c r="L1670" s="23"/>
      <c r="M1670" s="23"/>
      <c r="N1670" s="23"/>
      <c r="O1670" s="23"/>
      <c r="P1670" s="23"/>
      <c r="Q1670" s="23"/>
      <c r="R1670" s="23"/>
      <c r="S1670" s="23"/>
      <c r="T1670" s="23"/>
      <c r="U1670" s="23"/>
      <c r="V1670" s="23"/>
      <c r="W1670" s="23"/>
    </row>
    <row r="1671" spans="5:23" s="3" customFormat="1">
      <c r="E1671" s="23"/>
      <c r="F1671" s="23"/>
      <c r="G1671" s="23"/>
      <c r="H1671" s="23"/>
      <c r="I1671" s="23"/>
      <c r="J1671" s="23"/>
      <c r="K1671" s="23"/>
      <c r="L1671" s="23"/>
      <c r="M1671" s="23"/>
      <c r="N1671" s="23"/>
      <c r="O1671" s="23"/>
      <c r="P1671" s="23"/>
      <c r="Q1671" s="23"/>
      <c r="R1671" s="23"/>
      <c r="S1671" s="23"/>
      <c r="T1671" s="23"/>
      <c r="U1671" s="23"/>
      <c r="V1671" s="23"/>
      <c r="W1671" s="23"/>
    </row>
    <row r="1672" spans="5:23" s="3" customFormat="1">
      <c r="E1672" s="23"/>
      <c r="F1672" s="23"/>
      <c r="G1672" s="23"/>
      <c r="H1672" s="23"/>
      <c r="I1672" s="23"/>
      <c r="J1672" s="23"/>
      <c r="K1672" s="23"/>
      <c r="L1672" s="23"/>
      <c r="M1672" s="23"/>
      <c r="N1672" s="23"/>
      <c r="O1672" s="23"/>
      <c r="P1672" s="23"/>
      <c r="Q1672" s="23"/>
      <c r="R1672" s="23"/>
      <c r="S1672" s="23"/>
      <c r="T1672" s="23"/>
      <c r="U1672" s="23"/>
      <c r="V1672" s="23"/>
      <c r="W1672" s="23"/>
    </row>
    <row r="1673" spans="5:23" s="3" customFormat="1">
      <c r="E1673" s="23"/>
      <c r="F1673" s="23"/>
      <c r="G1673" s="23"/>
      <c r="H1673" s="23"/>
      <c r="I1673" s="23"/>
      <c r="J1673" s="23"/>
      <c r="K1673" s="23"/>
      <c r="L1673" s="23"/>
      <c r="M1673" s="23"/>
      <c r="N1673" s="23"/>
      <c r="O1673" s="23"/>
      <c r="P1673" s="23"/>
      <c r="Q1673" s="23"/>
      <c r="R1673" s="23"/>
      <c r="S1673" s="23"/>
      <c r="T1673" s="23"/>
      <c r="U1673" s="23"/>
      <c r="V1673" s="23"/>
      <c r="W1673" s="23"/>
    </row>
    <row r="1674" spans="5:23" s="3" customFormat="1">
      <c r="E1674" s="23"/>
      <c r="F1674" s="23"/>
      <c r="G1674" s="23"/>
      <c r="H1674" s="23"/>
      <c r="I1674" s="23"/>
      <c r="J1674" s="23"/>
      <c r="K1674" s="23"/>
      <c r="L1674" s="23"/>
      <c r="M1674" s="23"/>
      <c r="N1674" s="23"/>
      <c r="O1674" s="23"/>
      <c r="P1674" s="23"/>
      <c r="Q1674" s="23"/>
      <c r="R1674" s="23"/>
      <c r="S1674" s="23"/>
      <c r="T1674" s="23"/>
      <c r="U1674" s="23"/>
      <c r="V1674" s="23"/>
      <c r="W1674" s="23"/>
    </row>
    <row r="1675" spans="5:23" s="3" customFormat="1">
      <c r="E1675" s="23"/>
      <c r="F1675" s="23"/>
      <c r="G1675" s="23"/>
      <c r="H1675" s="23"/>
      <c r="I1675" s="23"/>
      <c r="J1675" s="23"/>
      <c r="K1675" s="23"/>
      <c r="L1675" s="23"/>
      <c r="M1675" s="23"/>
      <c r="N1675" s="23"/>
      <c r="O1675" s="23"/>
      <c r="P1675" s="23"/>
      <c r="Q1675" s="23"/>
      <c r="R1675" s="23"/>
      <c r="S1675" s="23"/>
      <c r="T1675" s="23"/>
      <c r="U1675" s="23"/>
      <c r="V1675" s="23"/>
      <c r="W1675" s="23"/>
    </row>
    <row r="1676" spans="5:23" s="3" customFormat="1">
      <c r="E1676" s="23"/>
      <c r="F1676" s="23"/>
      <c r="G1676" s="23"/>
      <c r="H1676" s="23"/>
      <c r="I1676" s="23"/>
      <c r="J1676" s="23"/>
      <c r="K1676" s="23"/>
      <c r="L1676" s="23"/>
      <c r="M1676" s="23"/>
      <c r="N1676" s="23"/>
      <c r="O1676" s="23"/>
      <c r="P1676" s="23"/>
      <c r="Q1676" s="23"/>
      <c r="R1676" s="23"/>
      <c r="S1676" s="23"/>
      <c r="T1676" s="23"/>
      <c r="U1676" s="23"/>
      <c r="V1676" s="23"/>
      <c r="W1676" s="23"/>
    </row>
    <row r="1677" spans="5:23" s="3" customFormat="1">
      <c r="E1677" s="23"/>
      <c r="F1677" s="23"/>
      <c r="G1677" s="23"/>
      <c r="H1677" s="23"/>
      <c r="I1677" s="23"/>
      <c r="J1677" s="23"/>
      <c r="K1677" s="23"/>
      <c r="L1677" s="23"/>
      <c r="M1677" s="23"/>
      <c r="N1677" s="23"/>
      <c r="O1677" s="23"/>
      <c r="P1677" s="23"/>
      <c r="Q1677" s="23"/>
      <c r="R1677" s="23"/>
      <c r="S1677" s="23"/>
      <c r="T1677" s="23"/>
      <c r="U1677" s="23"/>
      <c r="V1677" s="23"/>
      <c r="W1677" s="23"/>
    </row>
    <row r="1678" spans="5:23" s="3" customFormat="1">
      <c r="E1678" s="23"/>
      <c r="F1678" s="23"/>
      <c r="G1678" s="23"/>
      <c r="H1678" s="23"/>
      <c r="I1678" s="23"/>
      <c r="J1678" s="23"/>
      <c r="K1678" s="23"/>
      <c r="L1678" s="23"/>
      <c r="M1678" s="23"/>
      <c r="N1678" s="23"/>
      <c r="O1678" s="23"/>
      <c r="P1678" s="23"/>
      <c r="Q1678" s="23"/>
      <c r="R1678" s="23"/>
      <c r="S1678" s="23"/>
      <c r="T1678" s="23"/>
      <c r="U1678" s="23"/>
      <c r="V1678" s="23"/>
      <c r="W1678" s="23"/>
    </row>
    <row r="1679" spans="5:23" s="3" customFormat="1">
      <c r="E1679" s="23"/>
      <c r="F1679" s="23"/>
      <c r="G1679" s="23"/>
      <c r="H1679" s="23"/>
      <c r="I1679" s="23"/>
      <c r="J1679" s="23"/>
      <c r="K1679" s="23"/>
      <c r="L1679" s="23"/>
      <c r="M1679" s="23"/>
      <c r="N1679" s="23"/>
      <c r="O1679" s="23"/>
      <c r="P1679" s="23"/>
      <c r="Q1679" s="23"/>
      <c r="R1679" s="23"/>
      <c r="S1679" s="23"/>
      <c r="T1679" s="23"/>
      <c r="U1679" s="23"/>
      <c r="V1679" s="23"/>
      <c r="W1679" s="23"/>
    </row>
    <row r="1680" spans="5:23" s="3" customFormat="1">
      <c r="E1680" s="23"/>
      <c r="F1680" s="23"/>
      <c r="G1680" s="23"/>
      <c r="H1680" s="23"/>
      <c r="I1680" s="23"/>
      <c r="J1680" s="23"/>
      <c r="K1680" s="23"/>
      <c r="L1680" s="23"/>
      <c r="M1680" s="23"/>
      <c r="N1680" s="23"/>
      <c r="O1680" s="23"/>
      <c r="P1680" s="23"/>
      <c r="Q1680" s="23"/>
      <c r="R1680" s="23"/>
      <c r="S1680" s="23"/>
      <c r="T1680" s="23"/>
      <c r="U1680" s="23"/>
      <c r="V1680" s="23"/>
      <c r="W1680" s="23"/>
    </row>
    <row r="1681" spans="5:23" s="3" customFormat="1">
      <c r="E1681" s="23"/>
      <c r="F1681" s="23"/>
      <c r="G1681" s="23"/>
      <c r="H1681" s="23"/>
      <c r="I1681" s="23"/>
      <c r="J1681" s="23"/>
      <c r="K1681" s="23"/>
      <c r="L1681" s="23"/>
      <c r="M1681" s="23"/>
      <c r="N1681" s="23"/>
      <c r="O1681" s="23"/>
      <c r="P1681" s="23"/>
      <c r="Q1681" s="23"/>
      <c r="R1681" s="23"/>
      <c r="S1681" s="23"/>
      <c r="T1681" s="23"/>
      <c r="U1681" s="23"/>
      <c r="V1681" s="23"/>
      <c r="W1681" s="23"/>
    </row>
    <row r="1682" spans="5:23" s="3" customFormat="1">
      <c r="E1682" s="23"/>
      <c r="F1682" s="23"/>
      <c r="G1682" s="23"/>
      <c r="H1682" s="23"/>
      <c r="I1682" s="23"/>
      <c r="J1682" s="23"/>
      <c r="K1682" s="23"/>
      <c r="L1682" s="23"/>
      <c r="M1682" s="23"/>
      <c r="N1682" s="23"/>
      <c r="O1682" s="23"/>
      <c r="P1682" s="23"/>
      <c r="Q1682" s="23"/>
      <c r="R1682" s="23"/>
      <c r="S1682" s="23"/>
      <c r="T1682" s="23"/>
      <c r="U1682" s="23"/>
      <c r="V1682" s="23"/>
      <c r="W1682" s="23"/>
    </row>
    <row r="1683" spans="5:23" s="3" customFormat="1">
      <c r="E1683" s="23"/>
      <c r="F1683" s="23"/>
      <c r="G1683" s="23"/>
      <c r="H1683" s="23"/>
      <c r="I1683" s="23"/>
      <c r="J1683" s="23"/>
      <c r="K1683" s="23"/>
      <c r="L1683" s="23"/>
      <c r="M1683" s="23"/>
      <c r="N1683" s="23"/>
      <c r="O1683" s="23"/>
      <c r="P1683" s="23"/>
      <c r="Q1683" s="23"/>
      <c r="R1683" s="23"/>
      <c r="S1683" s="23"/>
      <c r="T1683" s="23"/>
      <c r="U1683" s="23"/>
      <c r="V1683" s="23"/>
      <c r="W1683" s="23"/>
    </row>
    <row r="1684" spans="5:23" s="3" customFormat="1">
      <c r="E1684" s="23"/>
      <c r="F1684" s="23"/>
      <c r="G1684" s="23"/>
      <c r="H1684" s="23"/>
      <c r="I1684" s="23"/>
      <c r="J1684" s="23"/>
      <c r="K1684" s="23"/>
      <c r="L1684" s="23"/>
      <c r="M1684" s="23"/>
      <c r="N1684" s="23"/>
      <c r="O1684" s="23"/>
      <c r="P1684" s="23"/>
      <c r="Q1684" s="23"/>
      <c r="R1684" s="23"/>
      <c r="S1684" s="23"/>
      <c r="T1684" s="23"/>
      <c r="U1684" s="23"/>
      <c r="V1684" s="23"/>
      <c r="W1684" s="23"/>
    </row>
    <row r="1685" spans="5:23" s="3" customFormat="1">
      <c r="E1685" s="23"/>
      <c r="F1685" s="23"/>
      <c r="G1685" s="23"/>
      <c r="H1685" s="23"/>
      <c r="I1685" s="23"/>
      <c r="J1685" s="23"/>
      <c r="K1685" s="23"/>
      <c r="L1685" s="23"/>
      <c r="M1685" s="23"/>
      <c r="N1685" s="23"/>
      <c r="O1685" s="23"/>
      <c r="P1685" s="23"/>
      <c r="Q1685" s="23"/>
      <c r="R1685" s="23"/>
      <c r="S1685" s="23"/>
      <c r="T1685" s="23"/>
      <c r="U1685" s="23"/>
      <c r="V1685" s="23"/>
      <c r="W1685" s="23"/>
    </row>
    <row r="1686" spans="5:23" s="3" customFormat="1">
      <c r="E1686" s="23"/>
      <c r="F1686" s="23"/>
      <c r="G1686" s="23"/>
      <c r="H1686" s="23"/>
      <c r="I1686" s="23"/>
      <c r="J1686" s="23"/>
      <c r="K1686" s="23"/>
      <c r="L1686" s="23"/>
      <c r="M1686" s="23"/>
      <c r="N1686" s="23"/>
      <c r="O1686" s="23"/>
      <c r="P1686" s="23"/>
      <c r="Q1686" s="23"/>
      <c r="R1686" s="23"/>
      <c r="S1686" s="23"/>
      <c r="T1686" s="23"/>
      <c r="U1686" s="23"/>
      <c r="V1686" s="23"/>
      <c r="W1686" s="23"/>
    </row>
    <row r="1687" spans="5:23" s="3" customFormat="1">
      <c r="E1687" s="23"/>
      <c r="F1687" s="23"/>
      <c r="G1687" s="23"/>
      <c r="H1687" s="23"/>
      <c r="I1687" s="23"/>
      <c r="J1687" s="23"/>
      <c r="K1687" s="23"/>
      <c r="L1687" s="23"/>
      <c r="M1687" s="23"/>
      <c r="N1687" s="23"/>
      <c r="O1687" s="23"/>
      <c r="P1687" s="23"/>
      <c r="Q1687" s="23"/>
      <c r="R1687" s="23"/>
      <c r="S1687" s="23"/>
      <c r="T1687" s="23"/>
      <c r="U1687" s="23"/>
      <c r="V1687" s="23"/>
      <c r="W1687" s="23"/>
    </row>
    <row r="1688" spans="5:23" s="3" customFormat="1">
      <c r="E1688" s="23"/>
      <c r="F1688" s="23"/>
      <c r="G1688" s="23"/>
      <c r="H1688" s="23"/>
      <c r="I1688" s="23"/>
      <c r="J1688" s="23"/>
      <c r="K1688" s="23"/>
      <c r="L1688" s="23"/>
      <c r="M1688" s="23"/>
      <c r="N1688" s="23"/>
      <c r="O1688" s="23"/>
      <c r="P1688" s="23"/>
      <c r="Q1688" s="23"/>
      <c r="R1688" s="23"/>
      <c r="S1688" s="23"/>
      <c r="T1688" s="23"/>
      <c r="U1688" s="23"/>
      <c r="V1688" s="23"/>
      <c r="W1688" s="23"/>
    </row>
    <row r="1689" spans="5:23" s="3" customFormat="1">
      <c r="E1689" s="23"/>
      <c r="F1689" s="23"/>
      <c r="G1689" s="23"/>
      <c r="H1689" s="23"/>
      <c r="I1689" s="23"/>
      <c r="J1689" s="23"/>
      <c r="K1689" s="23"/>
      <c r="L1689" s="23"/>
      <c r="M1689" s="23"/>
      <c r="N1689" s="23"/>
      <c r="O1689" s="23"/>
      <c r="P1689" s="23"/>
      <c r="Q1689" s="23"/>
      <c r="R1689" s="23"/>
      <c r="S1689" s="23"/>
      <c r="T1689" s="23"/>
      <c r="U1689" s="23"/>
      <c r="V1689" s="23"/>
      <c r="W1689" s="23"/>
    </row>
    <row r="1690" spans="5:23" s="3" customFormat="1">
      <c r="E1690" s="23"/>
      <c r="F1690" s="23"/>
      <c r="G1690" s="23"/>
      <c r="H1690" s="23"/>
      <c r="I1690" s="23"/>
      <c r="J1690" s="23"/>
      <c r="K1690" s="23"/>
      <c r="L1690" s="23"/>
      <c r="M1690" s="23"/>
      <c r="N1690" s="23"/>
      <c r="O1690" s="23"/>
      <c r="P1690" s="23"/>
      <c r="Q1690" s="23"/>
      <c r="R1690" s="23"/>
      <c r="S1690" s="23"/>
      <c r="T1690" s="23"/>
      <c r="U1690" s="23"/>
      <c r="V1690" s="23"/>
      <c r="W1690" s="23"/>
    </row>
    <row r="1691" spans="5:23" s="3" customFormat="1">
      <c r="E1691" s="23"/>
      <c r="F1691" s="23"/>
      <c r="G1691" s="23"/>
      <c r="H1691" s="23"/>
      <c r="I1691" s="23"/>
      <c r="J1691" s="23"/>
      <c r="K1691" s="23"/>
      <c r="L1691" s="23"/>
      <c r="M1691" s="23"/>
      <c r="N1691" s="23"/>
      <c r="O1691" s="23"/>
      <c r="P1691" s="23"/>
      <c r="Q1691" s="23"/>
      <c r="R1691" s="23"/>
      <c r="S1691" s="23"/>
      <c r="T1691" s="23"/>
      <c r="U1691" s="23"/>
      <c r="V1691" s="23"/>
      <c r="W1691" s="23"/>
    </row>
    <row r="1692" spans="5:23" s="3" customFormat="1">
      <c r="E1692" s="23"/>
      <c r="F1692" s="23"/>
      <c r="G1692" s="23"/>
      <c r="H1692" s="23"/>
      <c r="I1692" s="23"/>
      <c r="J1692" s="23"/>
      <c r="K1692" s="23"/>
      <c r="L1692" s="23"/>
      <c r="M1692" s="23"/>
      <c r="N1692" s="23"/>
      <c r="O1692" s="23"/>
      <c r="P1692" s="23"/>
      <c r="Q1692" s="23"/>
      <c r="R1692" s="23"/>
      <c r="S1692" s="23"/>
      <c r="T1692" s="23"/>
      <c r="U1692" s="23"/>
      <c r="V1692" s="23"/>
      <c r="W1692" s="23"/>
    </row>
    <row r="1693" spans="5:23" s="3" customFormat="1">
      <c r="E1693" s="23"/>
      <c r="F1693" s="23"/>
      <c r="G1693" s="23"/>
      <c r="H1693" s="23"/>
      <c r="I1693" s="23"/>
      <c r="J1693" s="23"/>
      <c r="K1693" s="23"/>
      <c r="L1693" s="23"/>
      <c r="M1693" s="23"/>
      <c r="N1693" s="23"/>
      <c r="O1693" s="23"/>
      <c r="P1693" s="23"/>
      <c r="Q1693" s="23"/>
      <c r="R1693" s="23"/>
      <c r="S1693" s="23"/>
      <c r="T1693" s="23"/>
      <c r="U1693" s="23"/>
      <c r="V1693" s="23"/>
      <c r="W1693" s="23"/>
    </row>
    <row r="1694" spans="5:23" s="3" customFormat="1">
      <c r="E1694" s="23"/>
      <c r="F1694" s="23"/>
      <c r="G1694" s="23"/>
      <c r="H1694" s="23"/>
      <c r="I1694" s="23"/>
      <c r="J1694" s="23"/>
      <c r="K1694" s="23"/>
      <c r="L1694" s="23"/>
      <c r="M1694" s="23"/>
      <c r="N1694" s="23"/>
      <c r="O1694" s="23"/>
      <c r="P1694" s="23"/>
      <c r="Q1694" s="23"/>
      <c r="R1694" s="23"/>
      <c r="S1694" s="23"/>
      <c r="T1694" s="23"/>
      <c r="U1694" s="23"/>
      <c r="V1694" s="23"/>
      <c r="W1694" s="23"/>
    </row>
    <row r="1695" spans="5:23" s="3" customFormat="1">
      <c r="E1695" s="23"/>
      <c r="F1695" s="23"/>
      <c r="G1695" s="23"/>
      <c r="H1695" s="23"/>
      <c r="I1695" s="23"/>
      <c r="J1695" s="23"/>
      <c r="K1695" s="23"/>
      <c r="L1695" s="23"/>
      <c r="M1695" s="23"/>
      <c r="N1695" s="23"/>
      <c r="O1695" s="23"/>
      <c r="P1695" s="23"/>
      <c r="Q1695" s="23"/>
      <c r="R1695" s="23"/>
      <c r="S1695" s="23"/>
      <c r="T1695" s="23"/>
      <c r="U1695" s="23"/>
      <c r="V1695" s="23"/>
      <c r="W1695" s="23"/>
    </row>
    <row r="1696" spans="5:23" s="3" customFormat="1">
      <c r="E1696" s="23"/>
      <c r="F1696" s="23"/>
      <c r="G1696" s="23"/>
      <c r="H1696" s="23"/>
      <c r="I1696" s="23"/>
      <c r="J1696" s="23"/>
      <c r="K1696" s="23"/>
      <c r="L1696" s="23"/>
      <c r="M1696" s="23"/>
      <c r="N1696" s="23"/>
      <c r="O1696" s="23"/>
      <c r="P1696" s="23"/>
      <c r="Q1696" s="23"/>
      <c r="R1696" s="23"/>
      <c r="S1696" s="23"/>
      <c r="T1696" s="23"/>
      <c r="U1696" s="23"/>
      <c r="V1696" s="23"/>
      <c r="W1696" s="23"/>
    </row>
    <row r="1697" spans="5:23" s="3" customFormat="1">
      <c r="E1697" s="23"/>
      <c r="F1697" s="23"/>
      <c r="G1697" s="23"/>
      <c r="H1697" s="23"/>
      <c r="I1697" s="23"/>
      <c r="J1697" s="23"/>
      <c r="K1697" s="23"/>
      <c r="L1697" s="23"/>
      <c r="M1697" s="23"/>
      <c r="N1697" s="23"/>
      <c r="O1697" s="23"/>
      <c r="P1697" s="23"/>
      <c r="Q1697" s="23"/>
      <c r="R1697" s="23"/>
      <c r="S1697" s="23"/>
      <c r="T1697" s="23"/>
      <c r="U1697" s="23"/>
      <c r="V1697" s="23"/>
      <c r="W1697" s="23"/>
    </row>
    <row r="1698" spans="5:23" s="3" customFormat="1">
      <c r="E1698" s="23"/>
      <c r="F1698" s="23"/>
      <c r="G1698" s="23"/>
      <c r="H1698" s="23"/>
      <c r="I1698" s="23"/>
      <c r="J1698" s="23"/>
      <c r="K1698" s="23"/>
      <c r="L1698" s="23"/>
      <c r="M1698" s="23"/>
      <c r="N1698" s="23"/>
      <c r="O1698" s="23"/>
      <c r="P1698" s="23"/>
      <c r="Q1698" s="23"/>
      <c r="R1698" s="23"/>
      <c r="S1698" s="23"/>
      <c r="T1698" s="23"/>
      <c r="U1698" s="23"/>
      <c r="V1698" s="23"/>
      <c r="W1698" s="23"/>
    </row>
    <row r="1699" spans="5:23" s="3" customFormat="1">
      <c r="E1699" s="23"/>
      <c r="F1699" s="23"/>
      <c r="G1699" s="23"/>
      <c r="H1699" s="23"/>
      <c r="I1699" s="23"/>
      <c r="J1699" s="23"/>
      <c r="K1699" s="23"/>
      <c r="L1699" s="23"/>
      <c r="M1699" s="23"/>
      <c r="N1699" s="23"/>
      <c r="O1699" s="23"/>
      <c r="P1699" s="23"/>
      <c r="Q1699" s="23"/>
      <c r="R1699" s="23"/>
      <c r="S1699" s="23"/>
      <c r="T1699" s="23"/>
      <c r="U1699" s="23"/>
      <c r="V1699" s="23"/>
      <c r="W1699" s="23"/>
    </row>
    <row r="1700" spans="5:23" s="3" customFormat="1">
      <c r="E1700" s="23"/>
      <c r="F1700" s="23"/>
      <c r="G1700" s="23"/>
      <c r="H1700" s="23"/>
      <c r="I1700" s="23"/>
      <c r="J1700" s="23"/>
      <c r="K1700" s="23"/>
      <c r="L1700" s="23"/>
      <c r="M1700" s="23"/>
      <c r="N1700" s="23"/>
      <c r="O1700" s="23"/>
      <c r="P1700" s="23"/>
      <c r="Q1700" s="23"/>
      <c r="R1700" s="23"/>
      <c r="S1700" s="23"/>
      <c r="T1700" s="23"/>
      <c r="U1700" s="23"/>
      <c r="V1700" s="23"/>
      <c r="W1700" s="23"/>
    </row>
    <row r="1701" spans="5:23" s="3" customFormat="1">
      <c r="E1701" s="23"/>
      <c r="F1701" s="23"/>
      <c r="G1701" s="23"/>
      <c r="H1701" s="23"/>
      <c r="I1701" s="23"/>
      <c r="J1701" s="23"/>
      <c r="K1701" s="23"/>
      <c r="L1701" s="23"/>
      <c r="M1701" s="23"/>
      <c r="N1701" s="23"/>
      <c r="O1701" s="23"/>
      <c r="P1701" s="23"/>
      <c r="Q1701" s="23"/>
      <c r="R1701" s="23"/>
      <c r="S1701" s="23"/>
      <c r="T1701" s="23"/>
      <c r="U1701" s="23"/>
      <c r="V1701" s="23"/>
      <c r="W1701" s="23"/>
    </row>
    <row r="1702" spans="5:23" s="3" customFormat="1">
      <c r="E1702" s="23"/>
      <c r="F1702" s="23"/>
      <c r="G1702" s="23"/>
      <c r="H1702" s="23"/>
      <c r="I1702" s="23"/>
      <c r="J1702" s="23"/>
      <c r="K1702" s="23"/>
      <c r="L1702" s="23"/>
      <c r="M1702" s="23"/>
      <c r="N1702" s="23"/>
      <c r="O1702" s="23"/>
      <c r="P1702" s="23"/>
      <c r="Q1702" s="23"/>
      <c r="R1702" s="23"/>
      <c r="S1702" s="23"/>
      <c r="T1702" s="23"/>
      <c r="U1702" s="23"/>
      <c r="V1702" s="23"/>
      <c r="W1702" s="23"/>
    </row>
    <row r="1703" spans="5:23" s="3" customFormat="1">
      <c r="E1703" s="23"/>
      <c r="F1703" s="23"/>
      <c r="G1703" s="23"/>
      <c r="H1703" s="23"/>
      <c r="I1703" s="23"/>
      <c r="J1703" s="23"/>
      <c r="K1703" s="23"/>
      <c r="L1703" s="23"/>
      <c r="M1703" s="23"/>
      <c r="N1703" s="23"/>
      <c r="O1703" s="23"/>
      <c r="P1703" s="23"/>
      <c r="Q1703" s="23"/>
      <c r="R1703" s="23"/>
      <c r="S1703" s="23"/>
      <c r="T1703" s="23"/>
      <c r="U1703" s="23"/>
      <c r="V1703" s="23"/>
      <c r="W1703" s="23"/>
    </row>
    <row r="1704" spans="5:23" s="3" customFormat="1">
      <c r="E1704" s="23"/>
      <c r="F1704" s="23"/>
      <c r="G1704" s="23"/>
      <c r="H1704" s="23"/>
      <c r="I1704" s="23"/>
      <c r="J1704" s="23"/>
      <c r="K1704" s="23"/>
      <c r="L1704" s="23"/>
      <c r="M1704" s="23"/>
      <c r="N1704" s="23"/>
      <c r="O1704" s="23"/>
      <c r="P1704" s="23"/>
      <c r="Q1704" s="23"/>
      <c r="R1704" s="23"/>
      <c r="S1704" s="23"/>
      <c r="T1704" s="23"/>
      <c r="U1704" s="23"/>
      <c r="V1704" s="23"/>
      <c r="W1704" s="23"/>
    </row>
    <row r="1705" spans="5:23" s="3" customFormat="1">
      <c r="E1705" s="23"/>
      <c r="F1705" s="23"/>
      <c r="G1705" s="23"/>
      <c r="H1705" s="23"/>
      <c r="I1705" s="23"/>
      <c r="J1705" s="23"/>
      <c r="K1705" s="23"/>
      <c r="L1705" s="23"/>
      <c r="M1705" s="23"/>
      <c r="N1705" s="23"/>
      <c r="O1705" s="23"/>
      <c r="P1705" s="23"/>
      <c r="Q1705" s="23"/>
      <c r="R1705" s="23"/>
      <c r="S1705" s="23"/>
      <c r="T1705" s="23"/>
      <c r="U1705" s="23"/>
      <c r="V1705" s="23"/>
      <c r="W1705" s="23"/>
    </row>
    <row r="1706" spans="5:23" s="3" customFormat="1">
      <c r="E1706" s="23"/>
      <c r="F1706" s="23"/>
      <c r="G1706" s="23"/>
      <c r="H1706" s="23"/>
      <c r="I1706" s="23"/>
      <c r="J1706" s="23"/>
      <c r="K1706" s="23"/>
      <c r="L1706" s="23"/>
      <c r="M1706" s="23"/>
      <c r="N1706" s="23"/>
      <c r="O1706" s="23"/>
      <c r="P1706" s="23"/>
      <c r="Q1706" s="23"/>
      <c r="R1706" s="23"/>
      <c r="S1706" s="23"/>
      <c r="T1706" s="23"/>
      <c r="U1706" s="23"/>
      <c r="V1706" s="23"/>
      <c r="W1706" s="23"/>
    </row>
    <row r="1707" spans="5:23" s="3" customFormat="1">
      <c r="E1707" s="23"/>
      <c r="F1707" s="23"/>
      <c r="G1707" s="23"/>
      <c r="H1707" s="23"/>
      <c r="I1707" s="23"/>
      <c r="J1707" s="23"/>
      <c r="K1707" s="23"/>
      <c r="L1707" s="23"/>
      <c r="M1707" s="23"/>
      <c r="N1707" s="23"/>
      <c r="O1707" s="23"/>
      <c r="P1707" s="23"/>
      <c r="Q1707" s="23"/>
      <c r="R1707" s="23"/>
      <c r="S1707" s="23"/>
      <c r="T1707" s="23"/>
      <c r="U1707" s="23"/>
      <c r="V1707" s="23"/>
      <c r="W1707" s="23"/>
    </row>
    <row r="1708" spans="5:23" s="3" customFormat="1">
      <c r="E1708" s="23"/>
      <c r="F1708" s="23"/>
      <c r="G1708" s="23"/>
      <c r="H1708" s="23"/>
      <c r="I1708" s="23"/>
      <c r="J1708" s="23"/>
      <c r="K1708" s="23"/>
      <c r="L1708" s="23"/>
      <c r="M1708" s="23"/>
      <c r="N1708" s="23"/>
      <c r="O1708" s="23"/>
      <c r="P1708" s="23"/>
      <c r="Q1708" s="23"/>
      <c r="R1708" s="23"/>
      <c r="S1708" s="23"/>
      <c r="T1708" s="23"/>
      <c r="U1708" s="23"/>
      <c r="V1708" s="23"/>
      <c r="W1708" s="23"/>
    </row>
    <row r="1709" spans="5:23" s="3" customFormat="1">
      <c r="E1709" s="23"/>
      <c r="F1709" s="23"/>
      <c r="G1709" s="23"/>
      <c r="H1709" s="23"/>
      <c r="I1709" s="23"/>
      <c r="J1709" s="23"/>
      <c r="K1709" s="23"/>
      <c r="L1709" s="23"/>
      <c r="M1709" s="23"/>
      <c r="N1709" s="23"/>
      <c r="O1709" s="23"/>
      <c r="P1709" s="23"/>
      <c r="Q1709" s="23"/>
      <c r="R1709" s="23"/>
      <c r="S1709" s="23"/>
      <c r="T1709" s="23"/>
      <c r="U1709" s="23"/>
      <c r="V1709" s="23"/>
      <c r="W1709" s="23"/>
    </row>
    <row r="1710" spans="5:23" s="3" customFormat="1">
      <c r="E1710" s="23"/>
      <c r="F1710" s="23"/>
      <c r="G1710" s="23"/>
      <c r="H1710" s="23"/>
      <c r="I1710" s="23"/>
      <c r="J1710" s="23"/>
      <c r="K1710" s="23"/>
      <c r="L1710" s="23"/>
      <c r="M1710" s="23"/>
      <c r="N1710" s="23"/>
      <c r="O1710" s="23"/>
      <c r="P1710" s="23"/>
      <c r="Q1710" s="23"/>
      <c r="R1710" s="23"/>
      <c r="S1710" s="23"/>
      <c r="T1710" s="23"/>
      <c r="U1710" s="23"/>
      <c r="V1710" s="23"/>
      <c r="W1710" s="23"/>
    </row>
    <row r="1711" spans="5:23" s="3" customFormat="1">
      <c r="E1711" s="23"/>
      <c r="F1711" s="23"/>
      <c r="G1711" s="23"/>
      <c r="H1711" s="23"/>
      <c r="I1711" s="23"/>
      <c r="J1711" s="23"/>
      <c r="K1711" s="23"/>
      <c r="L1711" s="23"/>
      <c r="M1711" s="23"/>
      <c r="N1711" s="23"/>
      <c r="O1711" s="23"/>
      <c r="P1711" s="23"/>
      <c r="Q1711" s="23"/>
      <c r="R1711" s="23"/>
      <c r="S1711" s="23"/>
      <c r="T1711" s="23"/>
      <c r="U1711" s="23"/>
      <c r="V1711" s="23"/>
      <c r="W1711" s="23"/>
    </row>
    <row r="1712" spans="5:23" s="3" customFormat="1">
      <c r="E1712" s="23"/>
      <c r="F1712" s="23"/>
      <c r="G1712" s="23"/>
      <c r="H1712" s="23"/>
      <c r="I1712" s="23"/>
      <c r="J1712" s="23"/>
      <c r="K1712" s="23"/>
      <c r="L1712" s="23"/>
      <c r="M1712" s="23"/>
      <c r="N1712" s="23"/>
      <c r="O1712" s="23"/>
      <c r="P1712" s="23"/>
      <c r="Q1712" s="23"/>
      <c r="R1712" s="23"/>
      <c r="S1712" s="23"/>
      <c r="T1712" s="23"/>
      <c r="U1712" s="23"/>
      <c r="V1712" s="23"/>
      <c r="W1712" s="23"/>
    </row>
    <row r="1713" spans="5:23" s="3" customFormat="1">
      <c r="E1713" s="23"/>
      <c r="F1713" s="23"/>
      <c r="G1713" s="23"/>
      <c r="H1713" s="23"/>
      <c r="I1713" s="23"/>
      <c r="J1713" s="23"/>
      <c r="K1713" s="23"/>
      <c r="L1713" s="23"/>
      <c r="M1713" s="23"/>
      <c r="N1713" s="23"/>
      <c r="O1713" s="23"/>
      <c r="P1713" s="23"/>
      <c r="Q1713" s="23"/>
      <c r="R1713" s="23"/>
      <c r="S1713" s="23"/>
      <c r="T1713" s="23"/>
      <c r="U1713" s="23"/>
      <c r="V1713" s="23"/>
      <c r="W1713" s="23"/>
    </row>
    <row r="1714" spans="5:23" s="3" customFormat="1">
      <c r="E1714" s="23"/>
      <c r="F1714" s="23"/>
      <c r="G1714" s="23"/>
      <c r="H1714" s="23"/>
      <c r="I1714" s="23"/>
      <c r="J1714" s="23"/>
      <c r="K1714" s="23"/>
      <c r="L1714" s="23"/>
      <c r="M1714" s="23"/>
      <c r="N1714" s="23"/>
      <c r="O1714" s="23"/>
      <c r="P1714" s="23"/>
      <c r="Q1714" s="23"/>
      <c r="R1714" s="23"/>
      <c r="S1714" s="23"/>
      <c r="T1714" s="23"/>
      <c r="U1714" s="23"/>
      <c r="V1714" s="23"/>
      <c r="W1714" s="23"/>
    </row>
    <row r="1715" spans="5:23" s="3" customFormat="1">
      <c r="E1715" s="23"/>
      <c r="F1715" s="23"/>
      <c r="G1715" s="23"/>
      <c r="H1715" s="23"/>
      <c r="I1715" s="23"/>
      <c r="J1715" s="23"/>
      <c r="K1715" s="23"/>
      <c r="L1715" s="23"/>
      <c r="M1715" s="23"/>
      <c r="N1715" s="23"/>
      <c r="O1715" s="23"/>
      <c r="P1715" s="23"/>
      <c r="Q1715" s="23"/>
      <c r="R1715" s="23"/>
      <c r="S1715" s="23"/>
      <c r="T1715" s="23"/>
      <c r="U1715" s="23"/>
      <c r="V1715" s="23"/>
      <c r="W1715" s="23"/>
    </row>
    <row r="1716" spans="5:23" s="3" customFormat="1">
      <c r="E1716" s="23"/>
      <c r="F1716" s="23"/>
      <c r="G1716" s="23"/>
      <c r="H1716" s="23"/>
      <c r="I1716" s="23"/>
      <c r="J1716" s="23"/>
      <c r="K1716" s="23"/>
      <c r="L1716" s="23"/>
      <c r="M1716" s="23"/>
      <c r="N1716" s="23"/>
      <c r="O1716" s="23"/>
      <c r="P1716" s="23"/>
      <c r="Q1716" s="23"/>
      <c r="R1716" s="23"/>
      <c r="S1716" s="23"/>
      <c r="T1716" s="23"/>
      <c r="U1716" s="23"/>
      <c r="V1716" s="23"/>
      <c r="W1716" s="23"/>
    </row>
    <row r="1717" spans="5:23" s="3" customFormat="1">
      <c r="E1717" s="23"/>
      <c r="F1717" s="23"/>
      <c r="G1717" s="23"/>
      <c r="H1717" s="23"/>
      <c r="I1717" s="23"/>
      <c r="J1717" s="23"/>
      <c r="K1717" s="23"/>
      <c r="L1717" s="23"/>
      <c r="M1717" s="23"/>
      <c r="N1717" s="23"/>
      <c r="O1717" s="23"/>
      <c r="P1717" s="23"/>
      <c r="Q1717" s="23"/>
      <c r="R1717" s="23"/>
      <c r="S1717" s="23"/>
      <c r="T1717" s="23"/>
      <c r="U1717" s="23"/>
      <c r="V1717" s="23"/>
      <c r="W1717" s="23"/>
    </row>
    <row r="1718" spans="5:23" s="3" customFormat="1">
      <c r="E1718" s="23"/>
      <c r="F1718" s="23"/>
      <c r="G1718" s="23"/>
      <c r="H1718" s="23"/>
      <c r="I1718" s="23"/>
      <c r="J1718" s="23"/>
      <c r="K1718" s="23"/>
      <c r="L1718" s="23"/>
      <c r="M1718" s="23"/>
      <c r="N1718" s="23"/>
      <c r="O1718" s="23"/>
      <c r="P1718" s="23"/>
      <c r="Q1718" s="23"/>
      <c r="R1718" s="23"/>
      <c r="S1718" s="23"/>
      <c r="T1718" s="23"/>
      <c r="U1718" s="23"/>
      <c r="V1718" s="23"/>
      <c r="W1718" s="23"/>
    </row>
    <row r="1719" spans="5:23" s="3" customFormat="1">
      <c r="E1719" s="23"/>
      <c r="F1719" s="23"/>
      <c r="G1719" s="23"/>
      <c r="H1719" s="23"/>
      <c r="I1719" s="23"/>
      <c r="J1719" s="23"/>
      <c r="K1719" s="23"/>
      <c r="L1719" s="23"/>
      <c r="M1719" s="23"/>
      <c r="N1719" s="23"/>
      <c r="O1719" s="23"/>
      <c r="P1719" s="23"/>
      <c r="Q1719" s="23"/>
      <c r="R1719" s="23"/>
      <c r="S1719" s="23"/>
      <c r="T1719" s="23"/>
      <c r="U1719" s="23"/>
      <c r="V1719" s="23"/>
      <c r="W1719" s="23"/>
    </row>
    <row r="1720" spans="5:23" s="3" customFormat="1">
      <c r="E1720" s="23"/>
      <c r="F1720" s="23"/>
      <c r="G1720" s="23"/>
      <c r="H1720" s="23"/>
      <c r="I1720" s="23"/>
      <c r="J1720" s="23"/>
      <c r="K1720" s="23"/>
      <c r="L1720" s="23"/>
      <c r="M1720" s="23"/>
      <c r="N1720" s="23"/>
      <c r="O1720" s="23"/>
      <c r="P1720" s="23"/>
      <c r="Q1720" s="23"/>
      <c r="R1720" s="23"/>
      <c r="S1720" s="23"/>
      <c r="T1720" s="23"/>
      <c r="U1720" s="23"/>
      <c r="V1720" s="23"/>
      <c r="W1720" s="23"/>
    </row>
    <row r="1721" spans="5:23" s="3" customFormat="1">
      <c r="E1721" s="23"/>
      <c r="F1721" s="23"/>
      <c r="G1721" s="23"/>
      <c r="H1721" s="23"/>
      <c r="I1721" s="23"/>
      <c r="J1721" s="23"/>
      <c r="K1721" s="23"/>
      <c r="L1721" s="23"/>
      <c r="M1721" s="23"/>
      <c r="N1721" s="23"/>
      <c r="O1721" s="23"/>
      <c r="P1721" s="23"/>
      <c r="Q1721" s="23"/>
      <c r="R1721" s="23"/>
      <c r="S1721" s="23"/>
      <c r="T1721" s="23"/>
      <c r="U1721" s="23"/>
      <c r="V1721" s="23"/>
      <c r="W1721" s="23"/>
    </row>
    <row r="1722" spans="5:23" s="3" customFormat="1">
      <c r="E1722" s="23"/>
      <c r="F1722" s="23"/>
      <c r="G1722" s="23"/>
      <c r="H1722" s="23"/>
      <c r="I1722" s="23"/>
      <c r="J1722" s="23"/>
      <c r="K1722" s="23"/>
      <c r="L1722" s="23"/>
      <c r="M1722" s="23"/>
      <c r="N1722" s="23"/>
      <c r="O1722" s="23"/>
      <c r="P1722" s="23"/>
      <c r="Q1722" s="23"/>
      <c r="R1722" s="23"/>
      <c r="S1722" s="23"/>
      <c r="T1722" s="23"/>
      <c r="U1722" s="23"/>
      <c r="V1722" s="23"/>
      <c r="W1722" s="23"/>
    </row>
    <row r="1723" spans="5:23" s="3" customFormat="1">
      <c r="E1723" s="23"/>
      <c r="F1723" s="23"/>
      <c r="G1723" s="23"/>
      <c r="H1723" s="23"/>
      <c r="I1723" s="23"/>
      <c r="J1723" s="23"/>
      <c r="K1723" s="23"/>
      <c r="L1723" s="23"/>
      <c r="M1723" s="23"/>
      <c r="N1723" s="23"/>
      <c r="O1723" s="23"/>
      <c r="P1723" s="23"/>
      <c r="Q1723" s="23"/>
      <c r="R1723" s="23"/>
      <c r="S1723" s="23"/>
      <c r="T1723" s="23"/>
      <c r="U1723" s="23"/>
      <c r="V1723" s="23"/>
      <c r="W1723" s="23"/>
    </row>
    <row r="1724" spans="5:23" s="3" customFormat="1">
      <c r="E1724" s="23"/>
      <c r="F1724" s="23"/>
      <c r="G1724" s="23"/>
      <c r="H1724" s="23"/>
      <c r="I1724" s="23"/>
      <c r="J1724" s="23"/>
      <c r="K1724" s="23"/>
      <c r="L1724" s="23"/>
      <c r="M1724" s="23"/>
      <c r="N1724" s="23"/>
      <c r="O1724" s="23"/>
      <c r="P1724" s="23"/>
      <c r="Q1724" s="23"/>
      <c r="R1724" s="23"/>
      <c r="S1724" s="23"/>
      <c r="T1724" s="23"/>
      <c r="U1724" s="23"/>
      <c r="V1724" s="23"/>
      <c r="W1724" s="23"/>
    </row>
    <row r="1725" spans="5:23" s="3" customFormat="1">
      <c r="E1725" s="23"/>
      <c r="F1725" s="23"/>
      <c r="G1725" s="23"/>
      <c r="H1725" s="23"/>
      <c r="I1725" s="23"/>
      <c r="J1725" s="23"/>
      <c r="K1725" s="23"/>
      <c r="L1725" s="23"/>
      <c r="M1725" s="23"/>
      <c r="N1725" s="23"/>
      <c r="O1725" s="23"/>
      <c r="P1725" s="23"/>
      <c r="Q1725" s="23"/>
      <c r="R1725" s="23"/>
      <c r="S1725" s="23"/>
      <c r="T1725" s="23"/>
      <c r="U1725" s="23"/>
      <c r="V1725" s="23"/>
      <c r="W1725" s="23"/>
    </row>
    <row r="1726" spans="5:23" s="3" customFormat="1">
      <c r="E1726" s="23"/>
      <c r="F1726" s="23"/>
      <c r="G1726" s="23"/>
      <c r="H1726" s="23"/>
      <c r="I1726" s="23"/>
      <c r="J1726" s="23"/>
      <c r="K1726" s="23"/>
      <c r="L1726" s="23"/>
      <c r="M1726" s="23"/>
      <c r="N1726" s="23"/>
      <c r="O1726" s="23"/>
      <c r="P1726" s="23"/>
      <c r="Q1726" s="23"/>
      <c r="R1726" s="23"/>
      <c r="S1726" s="23"/>
      <c r="T1726" s="23"/>
      <c r="U1726" s="23"/>
      <c r="V1726" s="23"/>
      <c r="W1726" s="23"/>
    </row>
    <row r="1727" spans="5:23" s="3" customFormat="1">
      <c r="E1727" s="23"/>
      <c r="F1727" s="23"/>
      <c r="G1727" s="23"/>
      <c r="H1727" s="23"/>
      <c r="I1727" s="23"/>
      <c r="J1727" s="23"/>
      <c r="K1727" s="23"/>
      <c r="L1727" s="23"/>
      <c r="M1727" s="23"/>
      <c r="N1727" s="23"/>
      <c r="O1727" s="23"/>
      <c r="P1727" s="23"/>
      <c r="Q1727" s="23"/>
      <c r="R1727" s="23"/>
      <c r="S1727" s="23"/>
      <c r="T1727" s="23"/>
      <c r="U1727" s="23"/>
      <c r="V1727" s="23"/>
      <c r="W1727" s="23"/>
    </row>
    <row r="1728" spans="5:23" s="3" customFormat="1">
      <c r="E1728" s="23"/>
      <c r="F1728" s="23"/>
      <c r="G1728" s="23"/>
      <c r="H1728" s="23"/>
      <c r="I1728" s="23"/>
      <c r="J1728" s="23"/>
      <c r="K1728" s="23"/>
      <c r="L1728" s="23"/>
      <c r="M1728" s="23"/>
      <c r="N1728" s="23"/>
      <c r="O1728" s="23"/>
      <c r="P1728" s="23"/>
      <c r="Q1728" s="23"/>
      <c r="R1728" s="23"/>
      <c r="S1728" s="23"/>
      <c r="T1728" s="23"/>
      <c r="U1728" s="23"/>
      <c r="V1728" s="23"/>
      <c r="W1728" s="23"/>
    </row>
    <row r="1729" spans="5:23" s="3" customFormat="1">
      <c r="E1729" s="23"/>
      <c r="F1729" s="23"/>
      <c r="G1729" s="23"/>
      <c r="H1729" s="23"/>
      <c r="I1729" s="23"/>
      <c r="J1729" s="23"/>
      <c r="K1729" s="23"/>
      <c r="L1729" s="23"/>
      <c r="M1729" s="23"/>
      <c r="N1729" s="23"/>
      <c r="O1729" s="23"/>
      <c r="P1729" s="23"/>
      <c r="Q1729" s="23"/>
      <c r="R1729" s="23"/>
      <c r="S1729" s="23"/>
      <c r="T1729" s="23"/>
      <c r="U1729" s="23"/>
      <c r="V1729" s="23"/>
      <c r="W1729" s="23"/>
    </row>
    <row r="1730" spans="5:23" s="3" customFormat="1">
      <c r="E1730" s="23"/>
      <c r="F1730" s="23"/>
      <c r="G1730" s="23"/>
      <c r="H1730" s="23"/>
      <c r="I1730" s="23"/>
      <c r="J1730" s="23"/>
      <c r="K1730" s="23"/>
      <c r="L1730" s="23"/>
      <c r="M1730" s="23"/>
      <c r="N1730" s="23"/>
      <c r="O1730" s="23"/>
      <c r="P1730" s="23"/>
      <c r="Q1730" s="23"/>
      <c r="R1730" s="23"/>
      <c r="S1730" s="23"/>
      <c r="T1730" s="23"/>
      <c r="U1730" s="23"/>
      <c r="V1730" s="23"/>
      <c r="W1730" s="23"/>
    </row>
    <row r="1731" spans="5:23" s="3" customFormat="1">
      <c r="E1731" s="23"/>
      <c r="F1731" s="23"/>
      <c r="G1731" s="23"/>
      <c r="H1731" s="23"/>
      <c r="I1731" s="23"/>
      <c r="J1731" s="23"/>
      <c r="K1731" s="23"/>
      <c r="L1731" s="23"/>
      <c r="M1731" s="23"/>
      <c r="N1731" s="23"/>
      <c r="O1731" s="23"/>
      <c r="P1731" s="23"/>
      <c r="Q1731" s="23"/>
      <c r="R1731" s="23"/>
      <c r="S1731" s="23"/>
      <c r="T1731" s="23"/>
      <c r="U1731" s="23"/>
      <c r="V1731" s="23"/>
      <c r="W1731" s="23"/>
    </row>
    <row r="1732" spans="5:23" s="3" customFormat="1">
      <c r="E1732" s="23"/>
      <c r="F1732" s="23"/>
      <c r="G1732" s="23"/>
      <c r="H1732" s="23"/>
      <c r="I1732" s="23"/>
      <c r="J1732" s="23"/>
      <c r="K1732" s="23"/>
      <c r="L1732" s="23"/>
      <c r="M1732" s="23"/>
      <c r="N1732" s="23"/>
      <c r="O1732" s="23"/>
      <c r="P1732" s="23"/>
      <c r="Q1732" s="23"/>
      <c r="R1732" s="23"/>
      <c r="S1732" s="23"/>
      <c r="T1732" s="23"/>
      <c r="U1732" s="23"/>
      <c r="V1732" s="23"/>
      <c r="W1732" s="23"/>
    </row>
    <row r="1733" spans="5:23" s="3" customFormat="1">
      <c r="E1733" s="23"/>
      <c r="F1733" s="23"/>
      <c r="G1733" s="23"/>
      <c r="H1733" s="23"/>
      <c r="I1733" s="23"/>
      <c r="J1733" s="23"/>
      <c r="K1733" s="23"/>
      <c r="L1733" s="23"/>
      <c r="M1733" s="23"/>
      <c r="N1733" s="23"/>
      <c r="O1733" s="23"/>
      <c r="P1733" s="23"/>
      <c r="Q1733" s="23"/>
      <c r="R1733" s="23"/>
      <c r="S1733" s="23"/>
      <c r="T1733" s="23"/>
      <c r="U1733" s="23"/>
      <c r="V1733" s="23"/>
      <c r="W1733" s="23"/>
    </row>
    <row r="1734" spans="5:23" s="3" customFormat="1">
      <c r="E1734" s="23"/>
      <c r="F1734" s="23"/>
      <c r="G1734" s="23"/>
      <c r="H1734" s="23"/>
      <c r="I1734" s="23"/>
      <c r="J1734" s="23"/>
      <c r="K1734" s="23"/>
      <c r="L1734" s="23"/>
      <c r="M1734" s="23"/>
      <c r="N1734" s="23"/>
      <c r="O1734" s="23"/>
      <c r="P1734" s="23"/>
      <c r="Q1734" s="23"/>
      <c r="R1734" s="23"/>
      <c r="S1734" s="23"/>
      <c r="T1734" s="23"/>
      <c r="U1734" s="23"/>
      <c r="V1734" s="23"/>
      <c r="W1734" s="23"/>
    </row>
    <row r="1735" spans="5:23" s="3" customFormat="1">
      <c r="E1735" s="23"/>
      <c r="F1735" s="23"/>
      <c r="G1735" s="23"/>
      <c r="H1735" s="23"/>
      <c r="I1735" s="23"/>
      <c r="J1735" s="23"/>
      <c r="K1735" s="23"/>
      <c r="L1735" s="23"/>
      <c r="M1735" s="23"/>
      <c r="N1735" s="23"/>
      <c r="O1735" s="23"/>
      <c r="P1735" s="23"/>
      <c r="Q1735" s="23"/>
      <c r="R1735" s="23"/>
      <c r="S1735" s="23"/>
      <c r="T1735" s="23"/>
      <c r="U1735" s="23"/>
      <c r="V1735" s="23"/>
      <c r="W1735" s="23"/>
    </row>
    <row r="1736" spans="5:23" s="3" customFormat="1">
      <c r="E1736" s="23"/>
      <c r="F1736" s="23"/>
      <c r="G1736" s="23"/>
      <c r="H1736" s="23"/>
      <c r="I1736" s="23"/>
      <c r="J1736" s="23"/>
      <c r="K1736" s="23"/>
      <c r="L1736" s="23"/>
      <c r="M1736" s="23"/>
      <c r="N1736" s="23"/>
      <c r="O1736" s="23"/>
      <c r="P1736" s="23"/>
      <c r="Q1736" s="23"/>
      <c r="R1736" s="23"/>
      <c r="S1736" s="23"/>
      <c r="T1736" s="23"/>
      <c r="U1736" s="23"/>
      <c r="V1736" s="23"/>
      <c r="W1736" s="23"/>
    </row>
    <row r="1737" spans="5:23" s="3" customFormat="1">
      <c r="E1737" s="23"/>
      <c r="F1737" s="23"/>
      <c r="G1737" s="23"/>
      <c r="H1737" s="23"/>
      <c r="I1737" s="23"/>
      <c r="J1737" s="23"/>
      <c r="K1737" s="23"/>
      <c r="L1737" s="23"/>
      <c r="M1737" s="23"/>
      <c r="N1737" s="23"/>
      <c r="O1737" s="23"/>
      <c r="P1737" s="23"/>
      <c r="Q1737" s="23"/>
      <c r="R1737" s="23"/>
      <c r="S1737" s="23"/>
      <c r="T1737" s="23"/>
      <c r="U1737" s="23"/>
      <c r="V1737" s="23"/>
      <c r="W1737" s="23"/>
    </row>
    <row r="1738" spans="5:23" s="3" customFormat="1">
      <c r="E1738" s="23"/>
      <c r="F1738" s="23"/>
      <c r="G1738" s="23"/>
      <c r="H1738" s="23"/>
      <c r="I1738" s="23"/>
      <c r="J1738" s="23"/>
      <c r="K1738" s="23"/>
      <c r="L1738" s="23"/>
      <c r="M1738" s="23"/>
      <c r="N1738" s="23"/>
      <c r="O1738" s="23"/>
      <c r="P1738" s="23"/>
      <c r="Q1738" s="23"/>
      <c r="R1738" s="23"/>
      <c r="S1738" s="23"/>
      <c r="T1738" s="23"/>
      <c r="U1738" s="23"/>
      <c r="V1738" s="23"/>
      <c r="W1738" s="23"/>
    </row>
    <row r="1739" spans="5:23" s="3" customFormat="1">
      <c r="E1739" s="23"/>
      <c r="F1739" s="23"/>
      <c r="G1739" s="23"/>
      <c r="H1739" s="23"/>
      <c r="I1739" s="23"/>
      <c r="J1739" s="23"/>
      <c r="K1739" s="23"/>
      <c r="L1739" s="23"/>
      <c r="M1739" s="23"/>
      <c r="N1739" s="23"/>
      <c r="O1739" s="23"/>
      <c r="P1739" s="23"/>
      <c r="Q1739" s="23"/>
      <c r="R1739" s="23"/>
      <c r="S1739" s="23"/>
      <c r="T1739" s="23"/>
      <c r="U1739" s="23"/>
      <c r="V1739" s="23"/>
      <c r="W1739" s="23"/>
    </row>
    <row r="1740" spans="5:23" s="3" customFormat="1">
      <c r="E1740" s="23"/>
      <c r="F1740" s="23"/>
      <c r="G1740" s="23"/>
      <c r="H1740" s="23"/>
      <c r="I1740" s="23"/>
      <c r="J1740" s="23"/>
      <c r="K1740" s="23"/>
      <c r="L1740" s="23"/>
      <c r="M1740" s="23"/>
      <c r="N1740" s="23"/>
      <c r="O1740" s="23"/>
      <c r="P1740" s="23"/>
      <c r="Q1740" s="23"/>
      <c r="R1740" s="23"/>
      <c r="S1740" s="23"/>
      <c r="T1740" s="23"/>
      <c r="U1740" s="23"/>
      <c r="V1740" s="23"/>
      <c r="W1740" s="23"/>
    </row>
    <row r="1741" spans="5:23" s="3" customFormat="1">
      <c r="E1741" s="23"/>
      <c r="F1741" s="23"/>
      <c r="G1741" s="23"/>
      <c r="H1741" s="23"/>
      <c r="I1741" s="23"/>
      <c r="J1741" s="23"/>
      <c r="K1741" s="23"/>
      <c r="L1741" s="23"/>
      <c r="M1741" s="23"/>
      <c r="N1741" s="23"/>
      <c r="O1741" s="23"/>
      <c r="P1741" s="23"/>
      <c r="Q1741" s="23"/>
      <c r="R1741" s="23"/>
      <c r="S1741" s="23"/>
      <c r="T1741" s="23"/>
      <c r="U1741" s="23"/>
      <c r="V1741" s="23"/>
      <c r="W1741" s="23"/>
    </row>
    <row r="1742" spans="5:23" s="3" customFormat="1">
      <c r="E1742" s="23"/>
      <c r="F1742" s="23"/>
      <c r="G1742" s="23"/>
      <c r="H1742" s="23"/>
      <c r="I1742" s="23"/>
      <c r="J1742" s="23"/>
      <c r="K1742" s="23"/>
      <c r="L1742" s="23"/>
      <c r="M1742" s="23"/>
      <c r="N1742" s="23"/>
      <c r="O1742" s="23"/>
      <c r="P1742" s="23"/>
      <c r="Q1742" s="23"/>
      <c r="R1742" s="23"/>
      <c r="S1742" s="23"/>
      <c r="T1742" s="23"/>
      <c r="U1742" s="23"/>
      <c r="V1742" s="23"/>
      <c r="W1742" s="23"/>
    </row>
    <row r="1743" spans="5:23" s="3" customFormat="1">
      <c r="E1743" s="23"/>
      <c r="F1743" s="23"/>
      <c r="G1743" s="23"/>
      <c r="H1743" s="23"/>
      <c r="I1743" s="23"/>
      <c r="J1743" s="23"/>
      <c r="K1743" s="23"/>
      <c r="L1743" s="23"/>
      <c r="M1743" s="23"/>
      <c r="N1743" s="23"/>
      <c r="O1743" s="23"/>
      <c r="P1743" s="23"/>
      <c r="Q1743" s="23"/>
      <c r="R1743" s="23"/>
      <c r="S1743" s="23"/>
      <c r="T1743" s="23"/>
      <c r="U1743" s="23"/>
      <c r="V1743" s="23"/>
      <c r="W1743" s="23"/>
    </row>
    <row r="1744" spans="5:23" s="3" customFormat="1">
      <c r="E1744" s="23"/>
      <c r="F1744" s="23"/>
      <c r="G1744" s="23"/>
      <c r="H1744" s="23"/>
      <c r="I1744" s="23"/>
      <c r="J1744" s="23"/>
      <c r="K1744" s="23"/>
      <c r="L1744" s="23"/>
      <c r="M1744" s="23"/>
      <c r="N1744" s="23"/>
      <c r="O1744" s="23"/>
      <c r="P1744" s="23"/>
      <c r="Q1744" s="23"/>
      <c r="R1744" s="23"/>
      <c r="S1744" s="23"/>
      <c r="T1744" s="23"/>
      <c r="U1744" s="23"/>
      <c r="V1744" s="23"/>
      <c r="W1744" s="23"/>
    </row>
    <row r="1745" spans="5:23" s="3" customFormat="1">
      <c r="E1745" s="23"/>
      <c r="F1745" s="23"/>
      <c r="G1745" s="23"/>
      <c r="H1745" s="23"/>
      <c r="I1745" s="23"/>
      <c r="J1745" s="23"/>
      <c r="K1745" s="23"/>
      <c r="L1745" s="23"/>
      <c r="M1745" s="23"/>
      <c r="N1745" s="23"/>
      <c r="O1745" s="23"/>
      <c r="P1745" s="23"/>
      <c r="Q1745" s="23"/>
      <c r="R1745" s="23"/>
      <c r="S1745" s="23"/>
      <c r="T1745" s="23"/>
      <c r="U1745" s="23"/>
      <c r="V1745" s="23"/>
      <c r="W1745" s="23"/>
    </row>
    <row r="1746" spans="5:23" s="3" customFormat="1">
      <c r="E1746" s="23"/>
      <c r="F1746" s="23"/>
      <c r="G1746" s="23"/>
      <c r="H1746" s="23"/>
      <c r="I1746" s="23"/>
      <c r="J1746" s="23"/>
      <c r="K1746" s="23"/>
      <c r="L1746" s="23"/>
      <c r="M1746" s="23"/>
      <c r="N1746" s="23"/>
      <c r="O1746" s="23"/>
      <c r="P1746" s="23"/>
      <c r="Q1746" s="23"/>
      <c r="R1746" s="23"/>
      <c r="S1746" s="23"/>
      <c r="T1746" s="23"/>
      <c r="U1746" s="23"/>
      <c r="V1746" s="23"/>
      <c r="W1746" s="23"/>
    </row>
    <row r="1747" spans="5:23" s="3" customFormat="1">
      <c r="E1747" s="23"/>
      <c r="F1747" s="23"/>
      <c r="G1747" s="23"/>
      <c r="H1747" s="23"/>
      <c r="I1747" s="23"/>
      <c r="J1747" s="23"/>
      <c r="K1747" s="23"/>
      <c r="L1747" s="23"/>
      <c r="M1747" s="23"/>
      <c r="N1747" s="23"/>
      <c r="O1747" s="23"/>
      <c r="P1747" s="23"/>
      <c r="Q1747" s="23"/>
      <c r="R1747" s="23"/>
      <c r="S1747" s="23"/>
      <c r="T1747" s="23"/>
      <c r="U1747" s="23"/>
      <c r="V1747" s="23"/>
      <c r="W1747" s="23"/>
    </row>
    <row r="1748" spans="5:23" s="3" customFormat="1">
      <c r="E1748" s="23"/>
      <c r="F1748" s="23"/>
      <c r="G1748" s="23"/>
      <c r="H1748" s="23"/>
      <c r="I1748" s="23"/>
      <c r="J1748" s="23"/>
      <c r="K1748" s="23"/>
      <c r="L1748" s="23"/>
      <c r="M1748" s="23"/>
      <c r="N1748" s="23"/>
      <c r="O1748" s="23"/>
      <c r="P1748" s="23"/>
      <c r="Q1748" s="23"/>
      <c r="R1748" s="23"/>
      <c r="S1748" s="23"/>
      <c r="T1748" s="23"/>
      <c r="U1748" s="23"/>
      <c r="V1748" s="23"/>
      <c r="W1748" s="23"/>
    </row>
    <row r="1749" spans="5:23" s="3" customFormat="1">
      <c r="E1749" s="23"/>
      <c r="F1749" s="23"/>
      <c r="G1749" s="23"/>
      <c r="H1749" s="23"/>
      <c r="I1749" s="23"/>
      <c r="J1749" s="23"/>
      <c r="K1749" s="23"/>
      <c r="L1749" s="23"/>
      <c r="M1749" s="23"/>
      <c r="N1749" s="23"/>
      <c r="O1749" s="23"/>
      <c r="P1749" s="23"/>
      <c r="Q1749" s="23"/>
      <c r="R1749" s="23"/>
      <c r="S1749" s="23"/>
      <c r="T1749" s="23"/>
      <c r="U1749" s="23"/>
      <c r="V1749" s="23"/>
      <c r="W1749" s="23"/>
    </row>
    <row r="1750" spans="5:23" s="3" customFormat="1">
      <c r="E1750" s="23"/>
      <c r="F1750" s="23"/>
      <c r="G1750" s="23"/>
      <c r="H1750" s="23"/>
      <c r="I1750" s="23"/>
      <c r="J1750" s="23"/>
      <c r="K1750" s="23"/>
      <c r="L1750" s="23"/>
      <c r="M1750" s="23"/>
      <c r="N1750" s="23"/>
      <c r="O1750" s="23"/>
      <c r="P1750" s="23"/>
      <c r="Q1750" s="23"/>
      <c r="R1750" s="23"/>
      <c r="S1750" s="23"/>
      <c r="T1750" s="23"/>
      <c r="U1750" s="23"/>
      <c r="V1750" s="23"/>
      <c r="W1750" s="23"/>
    </row>
    <row r="1751" spans="5:23" s="3" customFormat="1">
      <c r="E1751" s="23"/>
      <c r="F1751" s="23"/>
      <c r="G1751" s="23"/>
      <c r="H1751" s="23"/>
      <c r="I1751" s="23"/>
      <c r="J1751" s="23"/>
      <c r="K1751" s="23"/>
      <c r="L1751" s="23"/>
      <c r="M1751" s="23"/>
      <c r="N1751" s="23"/>
      <c r="O1751" s="23"/>
      <c r="P1751" s="23"/>
      <c r="Q1751" s="23"/>
      <c r="R1751" s="23"/>
      <c r="S1751" s="23"/>
      <c r="T1751" s="23"/>
      <c r="U1751" s="23"/>
      <c r="V1751" s="23"/>
      <c r="W1751" s="23"/>
    </row>
    <row r="1752" spans="5:23" s="3" customFormat="1">
      <c r="E1752" s="23"/>
      <c r="F1752" s="23"/>
      <c r="G1752" s="23"/>
      <c r="H1752" s="23"/>
      <c r="I1752" s="23"/>
      <c r="J1752" s="23"/>
      <c r="K1752" s="23"/>
      <c r="L1752" s="23"/>
      <c r="M1752" s="23"/>
      <c r="N1752" s="23"/>
      <c r="O1752" s="23"/>
      <c r="P1752" s="23"/>
      <c r="Q1752" s="23"/>
      <c r="R1752" s="23"/>
      <c r="S1752" s="23"/>
      <c r="T1752" s="23"/>
      <c r="U1752" s="23"/>
      <c r="V1752" s="23"/>
      <c r="W1752" s="23"/>
    </row>
    <row r="1753" spans="5:23" s="3" customFormat="1">
      <c r="E1753" s="23"/>
      <c r="F1753" s="23"/>
      <c r="G1753" s="23"/>
      <c r="H1753" s="23"/>
      <c r="I1753" s="23"/>
      <c r="J1753" s="23"/>
      <c r="K1753" s="23"/>
      <c r="L1753" s="23"/>
      <c r="M1753" s="23"/>
      <c r="N1753" s="23"/>
      <c r="O1753" s="23"/>
      <c r="P1753" s="23"/>
      <c r="Q1753" s="23"/>
      <c r="R1753" s="23"/>
      <c r="S1753" s="23"/>
      <c r="T1753" s="23"/>
      <c r="U1753" s="23"/>
      <c r="V1753" s="23"/>
      <c r="W1753" s="23"/>
    </row>
    <row r="1754" spans="5:23" s="3" customFormat="1">
      <c r="E1754" s="23"/>
      <c r="F1754" s="23"/>
      <c r="G1754" s="23"/>
      <c r="H1754" s="23"/>
      <c r="I1754" s="23"/>
      <c r="J1754" s="23"/>
      <c r="K1754" s="23"/>
      <c r="L1754" s="23"/>
      <c r="M1754" s="23"/>
      <c r="N1754" s="23"/>
      <c r="O1754" s="23"/>
      <c r="P1754" s="23"/>
      <c r="Q1754" s="23"/>
      <c r="R1754" s="23"/>
      <c r="S1754" s="23"/>
      <c r="T1754" s="23"/>
      <c r="U1754" s="23"/>
      <c r="V1754" s="23"/>
      <c r="W1754" s="23"/>
    </row>
    <row r="1755" spans="5:23" s="3" customFormat="1">
      <c r="E1755" s="23"/>
      <c r="F1755" s="23"/>
      <c r="G1755" s="23"/>
      <c r="H1755" s="23"/>
      <c r="I1755" s="23"/>
      <c r="J1755" s="23"/>
      <c r="K1755" s="23"/>
      <c r="L1755" s="23"/>
      <c r="M1755" s="23"/>
      <c r="N1755" s="23"/>
      <c r="O1755" s="23"/>
      <c r="P1755" s="23"/>
      <c r="Q1755" s="23"/>
      <c r="R1755" s="23"/>
      <c r="S1755" s="23"/>
      <c r="T1755" s="23"/>
      <c r="U1755" s="23"/>
      <c r="V1755" s="23"/>
      <c r="W1755" s="23"/>
    </row>
    <row r="1756" spans="5:23" s="3" customFormat="1">
      <c r="E1756" s="23"/>
      <c r="F1756" s="23"/>
      <c r="G1756" s="23"/>
      <c r="H1756" s="23"/>
      <c r="I1756" s="23"/>
      <c r="J1756" s="23"/>
      <c r="K1756" s="23"/>
      <c r="L1756" s="23"/>
      <c r="M1756" s="23"/>
      <c r="N1756" s="23"/>
      <c r="O1756" s="23"/>
      <c r="P1756" s="23"/>
      <c r="Q1756" s="23"/>
      <c r="R1756" s="23"/>
      <c r="S1756" s="23"/>
      <c r="T1756" s="23"/>
      <c r="U1756" s="23"/>
      <c r="V1756" s="23"/>
      <c r="W1756" s="23"/>
    </row>
    <row r="1757" spans="5:23" s="3" customFormat="1">
      <c r="E1757" s="23"/>
      <c r="F1757" s="23"/>
      <c r="G1757" s="23"/>
      <c r="H1757" s="23"/>
      <c r="I1757" s="23"/>
      <c r="J1757" s="23"/>
      <c r="K1757" s="23"/>
      <c r="L1757" s="23"/>
      <c r="M1757" s="23"/>
      <c r="N1757" s="23"/>
      <c r="O1757" s="23"/>
      <c r="P1757" s="23"/>
      <c r="Q1757" s="23"/>
      <c r="R1757" s="23"/>
      <c r="S1757" s="23"/>
      <c r="T1757" s="23"/>
      <c r="U1757" s="23"/>
      <c r="V1757" s="23"/>
      <c r="W1757" s="23"/>
    </row>
    <row r="1758" spans="5:23" s="3" customFormat="1">
      <c r="E1758" s="23"/>
      <c r="F1758" s="23"/>
      <c r="G1758" s="23"/>
      <c r="H1758" s="23"/>
      <c r="I1758" s="23"/>
      <c r="J1758" s="23"/>
      <c r="K1758" s="23"/>
      <c r="L1758" s="23"/>
      <c r="M1758" s="23"/>
      <c r="N1758" s="23"/>
      <c r="O1758" s="23"/>
      <c r="P1758" s="23"/>
      <c r="Q1758" s="23"/>
      <c r="R1758" s="23"/>
      <c r="S1758" s="23"/>
      <c r="T1758" s="23"/>
      <c r="U1758" s="23"/>
      <c r="V1758" s="23"/>
      <c r="W1758" s="23"/>
    </row>
    <row r="1759" spans="5:23" s="3" customFormat="1">
      <c r="E1759" s="23"/>
      <c r="F1759" s="23"/>
      <c r="G1759" s="23"/>
      <c r="H1759" s="23"/>
      <c r="I1759" s="23"/>
      <c r="J1759" s="23"/>
      <c r="K1759" s="23"/>
      <c r="L1759" s="23"/>
      <c r="M1759" s="23"/>
      <c r="N1759" s="23"/>
      <c r="O1759" s="23"/>
      <c r="P1759" s="23"/>
      <c r="Q1759" s="23"/>
      <c r="R1759" s="23"/>
      <c r="S1759" s="23"/>
      <c r="T1759" s="23"/>
      <c r="U1759" s="23"/>
      <c r="V1759" s="23"/>
      <c r="W1759" s="23"/>
    </row>
    <row r="1760" spans="5:23" s="3" customFormat="1">
      <c r="E1760" s="23"/>
      <c r="F1760" s="23"/>
      <c r="G1760" s="23"/>
      <c r="H1760" s="23"/>
      <c r="I1760" s="23"/>
      <c r="J1760" s="23"/>
      <c r="K1760" s="23"/>
      <c r="L1760" s="23"/>
      <c r="M1760" s="23"/>
      <c r="N1760" s="23"/>
      <c r="O1760" s="23"/>
      <c r="P1760" s="23"/>
      <c r="Q1760" s="23"/>
      <c r="R1760" s="23"/>
      <c r="S1760" s="23"/>
      <c r="T1760" s="23"/>
      <c r="U1760" s="23"/>
      <c r="V1760" s="23"/>
      <c r="W1760" s="23"/>
    </row>
    <row r="1761" spans="5:23" s="3" customFormat="1">
      <c r="E1761" s="23"/>
      <c r="F1761" s="23"/>
      <c r="G1761" s="23"/>
      <c r="H1761" s="23"/>
      <c r="I1761" s="23"/>
      <c r="J1761" s="23"/>
      <c r="K1761" s="23"/>
      <c r="L1761" s="23"/>
      <c r="M1761" s="23"/>
      <c r="N1761" s="23"/>
      <c r="O1761" s="23"/>
      <c r="P1761" s="23"/>
      <c r="Q1761" s="23"/>
      <c r="R1761" s="23"/>
      <c r="S1761" s="23"/>
      <c r="T1761" s="23"/>
      <c r="U1761" s="23"/>
      <c r="V1761" s="23"/>
      <c r="W1761" s="23"/>
    </row>
    <row r="1762" spans="5:23" s="3" customFormat="1">
      <c r="E1762" s="23"/>
      <c r="F1762" s="23"/>
      <c r="G1762" s="23"/>
      <c r="H1762" s="23"/>
      <c r="I1762" s="23"/>
      <c r="J1762" s="23"/>
      <c r="K1762" s="23"/>
      <c r="L1762" s="23"/>
      <c r="M1762" s="23"/>
      <c r="N1762" s="23"/>
      <c r="O1762" s="23"/>
      <c r="P1762" s="23"/>
      <c r="Q1762" s="23"/>
      <c r="R1762" s="23"/>
      <c r="S1762" s="23"/>
      <c r="T1762" s="23"/>
      <c r="U1762" s="23"/>
      <c r="V1762" s="23"/>
      <c r="W1762" s="23"/>
    </row>
    <row r="1763" spans="5:23" s="3" customFormat="1">
      <c r="E1763" s="23"/>
      <c r="F1763" s="23"/>
      <c r="G1763" s="23"/>
      <c r="H1763" s="23"/>
      <c r="I1763" s="23"/>
      <c r="J1763" s="23"/>
      <c r="K1763" s="23"/>
      <c r="L1763" s="23"/>
      <c r="M1763" s="23"/>
      <c r="N1763" s="23"/>
      <c r="O1763" s="23"/>
      <c r="P1763" s="23"/>
      <c r="Q1763" s="23"/>
      <c r="R1763" s="23"/>
      <c r="S1763" s="23"/>
      <c r="T1763" s="23"/>
      <c r="U1763" s="23"/>
      <c r="V1763" s="23"/>
      <c r="W1763" s="23"/>
    </row>
    <row r="1764" spans="5:23" s="3" customFormat="1">
      <c r="E1764" s="23"/>
      <c r="F1764" s="23"/>
      <c r="G1764" s="23"/>
      <c r="H1764" s="23"/>
      <c r="I1764" s="23"/>
      <c r="J1764" s="23"/>
      <c r="K1764" s="23"/>
      <c r="L1764" s="23"/>
      <c r="M1764" s="23"/>
      <c r="N1764" s="23"/>
      <c r="O1764" s="23"/>
      <c r="P1764" s="23"/>
      <c r="Q1764" s="23"/>
      <c r="R1764" s="23"/>
      <c r="S1764" s="23"/>
      <c r="T1764" s="23"/>
      <c r="U1764" s="23"/>
      <c r="V1764" s="23"/>
      <c r="W1764" s="23"/>
    </row>
    <row r="1765" spans="5:23" s="3" customFormat="1">
      <c r="E1765" s="23"/>
      <c r="F1765" s="23"/>
      <c r="G1765" s="23"/>
      <c r="H1765" s="23"/>
      <c r="I1765" s="23"/>
      <c r="J1765" s="23"/>
      <c r="K1765" s="23"/>
      <c r="L1765" s="23"/>
      <c r="M1765" s="23"/>
      <c r="N1765" s="23"/>
      <c r="O1765" s="23"/>
      <c r="P1765" s="23"/>
      <c r="Q1765" s="23"/>
      <c r="R1765" s="23"/>
      <c r="S1765" s="23"/>
      <c r="T1765" s="23"/>
      <c r="U1765" s="23"/>
      <c r="V1765" s="23"/>
      <c r="W1765" s="23"/>
    </row>
    <row r="1766" spans="5:23" s="3" customFormat="1">
      <c r="E1766" s="23"/>
      <c r="F1766" s="23"/>
      <c r="G1766" s="23"/>
      <c r="H1766" s="23"/>
      <c r="I1766" s="23"/>
      <c r="J1766" s="23"/>
      <c r="K1766" s="23"/>
      <c r="L1766" s="23"/>
      <c r="M1766" s="23"/>
      <c r="N1766" s="23"/>
      <c r="O1766" s="23"/>
      <c r="P1766" s="23"/>
      <c r="Q1766" s="23"/>
      <c r="R1766" s="23"/>
      <c r="S1766" s="23"/>
      <c r="T1766" s="23"/>
      <c r="U1766" s="23"/>
      <c r="V1766" s="23"/>
      <c r="W1766" s="23"/>
    </row>
    <row r="1767" spans="5:23" s="3" customFormat="1">
      <c r="E1767" s="23"/>
      <c r="F1767" s="23"/>
      <c r="G1767" s="23"/>
      <c r="H1767" s="23"/>
      <c r="I1767" s="23"/>
      <c r="J1767" s="23"/>
      <c r="K1767" s="23"/>
      <c r="L1767" s="23"/>
      <c r="M1767" s="23"/>
      <c r="N1767" s="23"/>
      <c r="O1767" s="23"/>
      <c r="P1767" s="23"/>
      <c r="Q1767" s="23"/>
      <c r="R1767" s="23"/>
      <c r="S1767" s="23"/>
      <c r="T1767" s="23"/>
      <c r="U1767" s="23"/>
      <c r="V1767" s="23"/>
      <c r="W1767" s="23"/>
    </row>
    <row r="1768" spans="5:23" s="3" customFormat="1">
      <c r="E1768" s="23"/>
      <c r="F1768" s="23"/>
      <c r="G1768" s="23"/>
      <c r="H1768" s="23"/>
      <c r="I1768" s="23"/>
      <c r="J1768" s="23"/>
      <c r="K1768" s="23"/>
      <c r="L1768" s="23"/>
      <c r="M1768" s="23"/>
      <c r="N1768" s="23"/>
      <c r="O1768" s="23"/>
      <c r="P1768" s="23"/>
      <c r="Q1768" s="23"/>
      <c r="R1768" s="23"/>
      <c r="S1768" s="23"/>
      <c r="T1768" s="23"/>
      <c r="U1768" s="23"/>
      <c r="V1768" s="23"/>
      <c r="W1768" s="23"/>
    </row>
    <row r="1769" spans="5:23" s="3" customFormat="1">
      <c r="E1769" s="23"/>
      <c r="F1769" s="23"/>
      <c r="G1769" s="23"/>
      <c r="H1769" s="23"/>
      <c r="I1769" s="23"/>
      <c r="J1769" s="23"/>
      <c r="K1769" s="23"/>
      <c r="L1769" s="23"/>
      <c r="M1769" s="23"/>
      <c r="N1769" s="23"/>
      <c r="O1769" s="23"/>
      <c r="P1769" s="23"/>
      <c r="Q1769" s="23"/>
      <c r="R1769" s="23"/>
      <c r="S1769" s="23"/>
      <c r="T1769" s="23"/>
      <c r="U1769" s="23"/>
      <c r="V1769" s="23"/>
      <c r="W1769" s="23"/>
    </row>
    <row r="1770" spans="5:23" s="3" customFormat="1">
      <c r="E1770" s="23"/>
      <c r="F1770" s="23"/>
      <c r="G1770" s="23"/>
      <c r="H1770" s="23"/>
      <c r="I1770" s="23"/>
      <c r="J1770" s="23"/>
      <c r="K1770" s="23"/>
      <c r="L1770" s="23"/>
      <c r="M1770" s="23"/>
      <c r="N1770" s="23"/>
      <c r="O1770" s="23"/>
      <c r="P1770" s="23"/>
      <c r="Q1770" s="23"/>
      <c r="R1770" s="23"/>
      <c r="S1770" s="23"/>
      <c r="T1770" s="23"/>
      <c r="U1770" s="23"/>
      <c r="V1770" s="23"/>
      <c r="W1770" s="23"/>
    </row>
    <row r="1771" spans="5:23" s="3" customFormat="1">
      <c r="E1771" s="23"/>
      <c r="F1771" s="23"/>
      <c r="G1771" s="23"/>
      <c r="H1771" s="23"/>
      <c r="I1771" s="23"/>
      <c r="J1771" s="23"/>
      <c r="K1771" s="23"/>
      <c r="L1771" s="23"/>
      <c r="M1771" s="23"/>
      <c r="N1771" s="23"/>
      <c r="O1771" s="23"/>
      <c r="P1771" s="23"/>
      <c r="Q1771" s="23"/>
      <c r="R1771" s="23"/>
      <c r="S1771" s="23"/>
      <c r="T1771" s="23"/>
      <c r="U1771" s="23"/>
      <c r="V1771" s="23"/>
      <c r="W1771" s="23"/>
    </row>
    <row r="1772" spans="5:23" s="3" customFormat="1">
      <c r="E1772" s="23"/>
      <c r="F1772" s="23"/>
      <c r="G1772" s="23"/>
      <c r="H1772" s="23"/>
      <c r="I1772" s="23"/>
      <c r="J1772" s="23"/>
      <c r="K1772" s="23"/>
      <c r="L1772" s="23"/>
      <c r="M1772" s="23"/>
      <c r="N1772" s="23"/>
      <c r="O1772" s="23"/>
      <c r="P1772" s="23"/>
      <c r="Q1772" s="23"/>
      <c r="R1772" s="23"/>
      <c r="S1772" s="23"/>
      <c r="T1772" s="23"/>
      <c r="U1772" s="23"/>
      <c r="V1772" s="23"/>
      <c r="W1772" s="23"/>
    </row>
    <row r="1773" spans="5:23" s="3" customFormat="1">
      <c r="E1773" s="23"/>
      <c r="F1773" s="23"/>
      <c r="G1773" s="23"/>
      <c r="H1773" s="23"/>
      <c r="I1773" s="23"/>
      <c r="J1773" s="23"/>
      <c r="K1773" s="23"/>
      <c r="L1773" s="23"/>
      <c r="M1773" s="23"/>
      <c r="N1773" s="23"/>
      <c r="O1773" s="23"/>
      <c r="P1773" s="23"/>
      <c r="Q1773" s="23"/>
      <c r="R1773" s="23"/>
      <c r="S1773" s="23"/>
      <c r="T1773" s="23"/>
      <c r="U1773" s="23"/>
      <c r="V1773" s="23"/>
      <c r="W1773" s="23"/>
    </row>
    <row r="1774" spans="5:23" s="3" customFormat="1">
      <c r="E1774" s="23"/>
      <c r="F1774" s="23"/>
      <c r="G1774" s="23"/>
      <c r="H1774" s="23"/>
      <c r="I1774" s="23"/>
      <c r="J1774" s="23"/>
      <c r="K1774" s="23"/>
      <c r="L1774" s="23"/>
      <c r="M1774" s="23"/>
      <c r="N1774" s="23"/>
      <c r="O1774" s="23"/>
      <c r="P1774" s="23"/>
      <c r="Q1774" s="23"/>
      <c r="R1774" s="23"/>
      <c r="S1774" s="23"/>
      <c r="T1774" s="23"/>
      <c r="U1774" s="23"/>
      <c r="V1774" s="23"/>
      <c r="W1774" s="23"/>
    </row>
    <row r="1775" spans="5:23" s="3" customFormat="1">
      <c r="E1775" s="23"/>
      <c r="F1775" s="23"/>
      <c r="G1775" s="23"/>
      <c r="H1775" s="23"/>
      <c r="I1775" s="23"/>
      <c r="J1775" s="23"/>
      <c r="K1775" s="23"/>
      <c r="L1775" s="23"/>
      <c r="M1775" s="23"/>
      <c r="N1775" s="23"/>
      <c r="O1775" s="23"/>
      <c r="P1775" s="23"/>
      <c r="Q1775" s="23"/>
      <c r="R1775" s="23"/>
      <c r="S1775" s="23"/>
      <c r="T1775" s="23"/>
      <c r="U1775" s="23"/>
      <c r="V1775" s="23"/>
      <c r="W1775" s="23"/>
    </row>
    <row r="1776" spans="5:23" s="3" customFormat="1">
      <c r="E1776" s="23"/>
      <c r="F1776" s="23"/>
      <c r="G1776" s="23"/>
      <c r="H1776" s="23"/>
      <c r="I1776" s="23"/>
      <c r="J1776" s="23"/>
      <c r="K1776" s="23"/>
      <c r="L1776" s="23"/>
      <c r="M1776" s="23"/>
      <c r="N1776" s="23"/>
      <c r="O1776" s="23"/>
      <c r="P1776" s="23"/>
      <c r="Q1776" s="23"/>
      <c r="R1776" s="23"/>
      <c r="S1776" s="23"/>
      <c r="T1776" s="23"/>
      <c r="U1776" s="23"/>
      <c r="V1776" s="23"/>
      <c r="W1776" s="23"/>
    </row>
    <row r="1777" spans="5:23" s="3" customFormat="1">
      <c r="E1777" s="23"/>
      <c r="F1777" s="23"/>
      <c r="G1777" s="23"/>
      <c r="H1777" s="23"/>
      <c r="I1777" s="23"/>
      <c r="J1777" s="23"/>
      <c r="K1777" s="23"/>
      <c r="L1777" s="23"/>
      <c r="M1777" s="23"/>
      <c r="N1777" s="23"/>
      <c r="O1777" s="23"/>
      <c r="P1777" s="23"/>
      <c r="Q1777" s="23"/>
      <c r="R1777" s="23"/>
      <c r="S1777" s="23"/>
      <c r="T1777" s="23"/>
      <c r="U1777" s="23"/>
      <c r="V1777" s="23"/>
      <c r="W1777" s="23"/>
    </row>
    <row r="1778" spans="5:23" s="3" customFormat="1">
      <c r="E1778" s="23"/>
      <c r="F1778" s="23"/>
      <c r="G1778" s="23"/>
      <c r="H1778" s="23"/>
      <c r="I1778" s="23"/>
      <c r="J1778" s="23"/>
      <c r="K1778" s="23"/>
      <c r="L1778" s="23"/>
      <c r="M1778" s="23"/>
      <c r="N1778" s="23"/>
      <c r="O1778" s="23"/>
      <c r="P1778" s="23"/>
      <c r="Q1778" s="23"/>
      <c r="R1778" s="23"/>
      <c r="S1778" s="23"/>
      <c r="T1778" s="23"/>
      <c r="U1778" s="23"/>
      <c r="V1778" s="23"/>
      <c r="W1778" s="23"/>
    </row>
    <row r="1779" spans="5:23" s="3" customFormat="1">
      <c r="E1779" s="23"/>
      <c r="F1779" s="23"/>
      <c r="G1779" s="23"/>
      <c r="H1779" s="23"/>
      <c r="I1779" s="23"/>
      <c r="J1779" s="23"/>
      <c r="K1779" s="23"/>
      <c r="L1779" s="23"/>
      <c r="M1779" s="23"/>
      <c r="N1779" s="23"/>
      <c r="O1779" s="23"/>
      <c r="P1779" s="23"/>
      <c r="Q1779" s="23"/>
      <c r="R1779" s="23"/>
      <c r="S1779" s="23"/>
      <c r="T1779" s="23"/>
      <c r="U1779" s="23"/>
      <c r="V1779" s="23"/>
      <c r="W1779" s="23"/>
    </row>
    <row r="1780" spans="5:23" s="3" customFormat="1">
      <c r="E1780" s="23"/>
      <c r="F1780" s="23"/>
      <c r="G1780" s="23"/>
      <c r="H1780" s="23"/>
      <c r="I1780" s="23"/>
      <c r="J1780" s="23"/>
      <c r="K1780" s="23"/>
      <c r="L1780" s="23"/>
      <c r="M1780" s="23"/>
      <c r="N1780" s="23"/>
      <c r="O1780" s="23"/>
      <c r="P1780" s="23"/>
      <c r="Q1780" s="23"/>
      <c r="R1780" s="23"/>
      <c r="S1780" s="23"/>
      <c r="T1780" s="23"/>
      <c r="U1780" s="23"/>
      <c r="V1780" s="23"/>
      <c r="W1780" s="23"/>
    </row>
    <row r="1781" spans="5:23" s="3" customFormat="1">
      <c r="E1781" s="23"/>
      <c r="F1781" s="23"/>
      <c r="G1781" s="23"/>
      <c r="H1781" s="23"/>
      <c r="I1781" s="23"/>
      <c r="J1781" s="23"/>
      <c r="K1781" s="23"/>
      <c r="L1781" s="23"/>
      <c r="M1781" s="23"/>
      <c r="N1781" s="23"/>
      <c r="O1781" s="23"/>
      <c r="P1781" s="23"/>
      <c r="Q1781" s="23"/>
      <c r="R1781" s="23"/>
      <c r="S1781" s="23"/>
      <c r="T1781" s="23"/>
      <c r="U1781" s="23"/>
      <c r="V1781" s="23"/>
      <c r="W1781" s="23"/>
    </row>
    <row r="1782" spans="5:23" s="3" customFormat="1">
      <c r="E1782" s="23"/>
      <c r="F1782" s="23"/>
      <c r="G1782" s="23"/>
      <c r="H1782" s="23"/>
      <c r="I1782" s="23"/>
      <c r="J1782" s="23"/>
      <c r="K1782" s="23"/>
      <c r="L1782" s="23"/>
      <c r="M1782" s="23"/>
      <c r="N1782" s="23"/>
      <c r="O1782" s="23"/>
      <c r="P1782" s="23"/>
      <c r="Q1782" s="23"/>
      <c r="R1782" s="23"/>
      <c r="S1782" s="23"/>
      <c r="T1782" s="23"/>
      <c r="U1782" s="23"/>
      <c r="V1782" s="23"/>
      <c r="W1782" s="23"/>
    </row>
    <row r="1783" spans="5:23" s="3" customFormat="1">
      <c r="E1783" s="23"/>
      <c r="F1783" s="23"/>
      <c r="G1783" s="23"/>
      <c r="H1783" s="23"/>
      <c r="I1783" s="23"/>
      <c r="J1783" s="23"/>
      <c r="K1783" s="23"/>
      <c r="L1783" s="23"/>
      <c r="M1783" s="23"/>
      <c r="N1783" s="23"/>
      <c r="O1783" s="23"/>
      <c r="P1783" s="23"/>
      <c r="Q1783" s="23"/>
      <c r="R1783" s="23"/>
      <c r="S1783" s="23"/>
      <c r="T1783" s="23"/>
      <c r="U1783" s="23"/>
      <c r="V1783" s="23"/>
      <c r="W1783" s="23"/>
    </row>
    <row r="1784" spans="5:23" s="3" customFormat="1">
      <c r="E1784" s="23"/>
      <c r="F1784" s="23"/>
      <c r="G1784" s="23"/>
      <c r="H1784" s="23"/>
      <c r="I1784" s="23"/>
      <c r="J1784" s="23"/>
      <c r="K1784" s="23"/>
      <c r="L1784" s="23"/>
      <c r="M1784" s="23"/>
      <c r="N1784" s="23"/>
      <c r="O1784" s="23"/>
      <c r="P1784" s="23"/>
      <c r="Q1784" s="23"/>
      <c r="R1784" s="23"/>
      <c r="S1784" s="23"/>
      <c r="T1784" s="23"/>
      <c r="U1784" s="23"/>
      <c r="V1784" s="23"/>
      <c r="W1784" s="23"/>
    </row>
    <row r="1785" spans="5:23" s="3" customFormat="1">
      <c r="E1785" s="23"/>
      <c r="F1785" s="23"/>
      <c r="G1785" s="23"/>
      <c r="H1785" s="23"/>
      <c r="I1785" s="23"/>
      <c r="J1785" s="23"/>
      <c r="K1785" s="23"/>
      <c r="L1785" s="23"/>
      <c r="M1785" s="23"/>
      <c r="N1785" s="23"/>
      <c r="O1785" s="23"/>
      <c r="P1785" s="23"/>
      <c r="Q1785" s="23"/>
      <c r="R1785" s="23"/>
      <c r="S1785" s="23"/>
      <c r="T1785" s="23"/>
      <c r="U1785" s="23"/>
      <c r="V1785" s="23"/>
      <c r="W1785" s="23"/>
    </row>
    <row r="1786" spans="5:23" s="3" customFormat="1">
      <c r="E1786" s="23"/>
      <c r="F1786" s="23"/>
      <c r="G1786" s="23"/>
      <c r="H1786" s="23"/>
      <c r="I1786" s="23"/>
      <c r="J1786" s="23"/>
      <c r="K1786" s="23"/>
      <c r="L1786" s="23"/>
      <c r="M1786" s="23"/>
      <c r="N1786" s="23"/>
      <c r="O1786" s="23"/>
      <c r="P1786" s="23"/>
      <c r="Q1786" s="23"/>
      <c r="R1786" s="23"/>
      <c r="S1786" s="23"/>
      <c r="T1786" s="23"/>
      <c r="U1786" s="23"/>
      <c r="V1786" s="23"/>
      <c r="W1786" s="23"/>
    </row>
    <row r="1787" spans="5:23" s="3" customFormat="1">
      <c r="E1787" s="23"/>
      <c r="F1787" s="23"/>
      <c r="G1787" s="23"/>
      <c r="H1787" s="23"/>
      <c r="I1787" s="23"/>
      <c r="J1787" s="23"/>
      <c r="K1787" s="23"/>
      <c r="L1787" s="23"/>
      <c r="M1787" s="23"/>
      <c r="N1787" s="23"/>
      <c r="O1787" s="23"/>
      <c r="P1787" s="23"/>
      <c r="Q1787" s="23"/>
      <c r="R1787" s="23"/>
      <c r="S1787" s="23"/>
      <c r="T1787" s="23"/>
      <c r="U1787" s="23"/>
      <c r="V1787" s="23"/>
      <c r="W1787" s="23"/>
    </row>
    <row r="1788" spans="5:23" s="3" customFormat="1">
      <c r="E1788" s="23"/>
      <c r="F1788" s="23"/>
      <c r="G1788" s="23"/>
      <c r="H1788" s="23"/>
      <c r="I1788" s="23"/>
      <c r="J1788" s="23"/>
      <c r="K1788" s="23"/>
      <c r="L1788" s="23"/>
      <c r="M1788" s="23"/>
      <c r="N1788" s="23"/>
      <c r="O1788" s="23"/>
      <c r="P1788" s="23"/>
      <c r="Q1788" s="23"/>
      <c r="R1788" s="23"/>
      <c r="S1788" s="23"/>
      <c r="T1788" s="23"/>
      <c r="U1788" s="23"/>
      <c r="V1788" s="23"/>
      <c r="W1788" s="23"/>
    </row>
    <row r="1789" spans="5:23" s="3" customFormat="1">
      <c r="E1789" s="23"/>
      <c r="F1789" s="23"/>
      <c r="G1789" s="23"/>
      <c r="H1789" s="23"/>
      <c r="I1789" s="23"/>
      <c r="J1789" s="23"/>
      <c r="K1789" s="23"/>
      <c r="L1789" s="23"/>
      <c r="M1789" s="23"/>
      <c r="N1789" s="23"/>
      <c r="O1789" s="23"/>
      <c r="P1789" s="23"/>
      <c r="Q1789" s="23"/>
      <c r="R1789" s="23"/>
      <c r="S1789" s="23"/>
      <c r="T1789" s="23"/>
      <c r="U1789" s="23"/>
      <c r="V1789" s="23"/>
      <c r="W1789" s="23"/>
    </row>
    <row r="1790" spans="5:23" s="3" customFormat="1">
      <c r="E1790" s="23"/>
      <c r="F1790" s="23"/>
      <c r="G1790" s="23"/>
      <c r="H1790" s="23"/>
      <c r="I1790" s="23"/>
      <c r="J1790" s="23"/>
      <c r="K1790" s="23"/>
      <c r="L1790" s="23"/>
      <c r="M1790" s="23"/>
      <c r="N1790" s="23"/>
      <c r="O1790" s="23"/>
      <c r="P1790" s="23"/>
      <c r="Q1790" s="23"/>
      <c r="R1790" s="23"/>
      <c r="S1790" s="23"/>
      <c r="T1790" s="23"/>
      <c r="U1790" s="23"/>
      <c r="V1790" s="23"/>
      <c r="W1790" s="23"/>
    </row>
    <row r="1791" spans="5:23" s="3" customFormat="1">
      <c r="E1791" s="23"/>
      <c r="F1791" s="23"/>
      <c r="G1791" s="23"/>
      <c r="H1791" s="23"/>
      <c r="I1791" s="23"/>
      <c r="J1791" s="23"/>
      <c r="K1791" s="23"/>
      <c r="L1791" s="23"/>
      <c r="M1791" s="23"/>
      <c r="N1791" s="23"/>
      <c r="O1791" s="23"/>
      <c r="P1791" s="23"/>
      <c r="Q1791" s="23"/>
      <c r="R1791" s="23"/>
      <c r="S1791" s="23"/>
      <c r="T1791" s="23"/>
      <c r="U1791" s="23"/>
      <c r="V1791" s="23"/>
      <c r="W1791" s="23"/>
    </row>
    <row r="1792" spans="5:23" s="3" customFormat="1">
      <c r="E1792" s="23"/>
      <c r="F1792" s="23"/>
      <c r="G1792" s="23"/>
      <c r="H1792" s="23"/>
      <c r="I1792" s="23"/>
      <c r="J1792" s="23"/>
      <c r="K1792" s="23"/>
      <c r="L1792" s="23"/>
      <c r="M1792" s="23"/>
      <c r="N1792" s="23"/>
      <c r="O1792" s="23"/>
      <c r="P1792" s="23"/>
      <c r="Q1792" s="23"/>
      <c r="R1792" s="23"/>
      <c r="S1792" s="23"/>
      <c r="T1792" s="23"/>
      <c r="U1792" s="23"/>
      <c r="V1792" s="23"/>
      <c r="W1792" s="23"/>
    </row>
    <row r="1793" spans="5:23" s="3" customFormat="1">
      <c r="E1793" s="23"/>
      <c r="F1793" s="23"/>
      <c r="G1793" s="23"/>
      <c r="H1793" s="23"/>
      <c r="I1793" s="23"/>
      <c r="J1793" s="23"/>
      <c r="K1793" s="23"/>
      <c r="L1793" s="23"/>
      <c r="M1793" s="23"/>
      <c r="N1793" s="23"/>
      <c r="O1793" s="23"/>
      <c r="P1793" s="23"/>
      <c r="Q1793" s="23"/>
      <c r="R1793" s="23"/>
      <c r="S1793" s="23"/>
      <c r="T1793" s="23"/>
      <c r="U1793" s="23"/>
      <c r="V1793" s="23"/>
      <c r="W1793" s="23"/>
    </row>
    <row r="1794" spans="5:23" s="3" customFormat="1">
      <c r="E1794" s="23"/>
      <c r="F1794" s="23"/>
      <c r="G1794" s="23"/>
      <c r="H1794" s="23"/>
      <c r="I1794" s="23"/>
      <c r="J1794" s="23"/>
      <c r="K1794" s="23"/>
      <c r="L1794" s="23"/>
      <c r="M1794" s="23"/>
      <c r="N1794" s="23"/>
      <c r="O1794" s="23"/>
      <c r="P1794" s="23"/>
      <c r="Q1794" s="23"/>
      <c r="R1794" s="23"/>
      <c r="S1794" s="23"/>
      <c r="T1794" s="23"/>
      <c r="U1794" s="23"/>
      <c r="V1794" s="23"/>
      <c r="W1794" s="23"/>
    </row>
    <row r="1795" spans="5:23" s="3" customFormat="1">
      <c r="E1795" s="23"/>
      <c r="F1795" s="23"/>
      <c r="G1795" s="23"/>
      <c r="H1795" s="23"/>
      <c r="I1795" s="23"/>
      <c r="J1795" s="23"/>
      <c r="K1795" s="23"/>
      <c r="L1795" s="23"/>
      <c r="M1795" s="23"/>
      <c r="N1795" s="23"/>
      <c r="O1795" s="23"/>
      <c r="P1795" s="23"/>
      <c r="Q1795" s="23"/>
      <c r="R1795" s="23"/>
      <c r="S1795" s="23"/>
      <c r="T1795" s="23"/>
      <c r="U1795" s="23"/>
      <c r="V1795" s="23"/>
      <c r="W1795" s="23"/>
    </row>
    <row r="1796" spans="5:23" s="3" customFormat="1">
      <c r="E1796" s="23"/>
      <c r="F1796" s="23"/>
      <c r="G1796" s="23"/>
      <c r="H1796" s="23"/>
      <c r="I1796" s="23"/>
      <c r="J1796" s="23"/>
      <c r="K1796" s="23"/>
      <c r="L1796" s="23"/>
      <c r="M1796" s="23"/>
      <c r="N1796" s="23"/>
      <c r="O1796" s="23"/>
      <c r="P1796" s="23"/>
      <c r="Q1796" s="23"/>
      <c r="R1796" s="23"/>
      <c r="S1796" s="23"/>
      <c r="T1796" s="23"/>
      <c r="U1796" s="23"/>
      <c r="V1796" s="23"/>
      <c r="W1796" s="23"/>
    </row>
    <row r="1797" spans="5:23" s="3" customFormat="1">
      <c r="E1797" s="23"/>
      <c r="F1797" s="23"/>
      <c r="G1797" s="23"/>
      <c r="H1797" s="23"/>
      <c r="I1797" s="23"/>
      <c r="J1797" s="23"/>
      <c r="K1797" s="23"/>
      <c r="L1797" s="23"/>
      <c r="M1797" s="23"/>
      <c r="N1797" s="23"/>
      <c r="O1797" s="23"/>
      <c r="P1797" s="23"/>
      <c r="Q1797" s="23"/>
      <c r="R1797" s="23"/>
      <c r="S1797" s="23"/>
      <c r="T1797" s="23"/>
      <c r="U1797" s="23"/>
      <c r="V1797" s="23"/>
      <c r="W1797" s="23"/>
    </row>
    <row r="1798" spans="5:23" s="3" customFormat="1">
      <c r="E1798" s="23"/>
      <c r="F1798" s="23"/>
      <c r="G1798" s="23"/>
      <c r="H1798" s="23"/>
      <c r="I1798" s="23"/>
      <c r="J1798" s="23"/>
      <c r="K1798" s="23"/>
      <c r="L1798" s="23"/>
      <c r="M1798" s="23"/>
      <c r="N1798" s="23"/>
      <c r="O1798" s="23"/>
      <c r="P1798" s="23"/>
      <c r="Q1798" s="23"/>
      <c r="R1798" s="23"/>
      <c r="S1798" s="23"/>
      <c r="T1798" s="23"/>
      <c r="U1798" s="23"/>
      <c r="V1798" s="23"/>
      <c r="W1798" s="23"/>
    </row>
    <row r="1799" spans="5:23" s="3" customFormat="1">
      <c r="E1799" s="23"/>
      <c r="F1799" s="23"/>
      <c r="G1799" s="23"/>
      <c r="H1799" s="23"/>
      <c r="I1799" s="23"/>
      <c r="J1799" s="23"/>
      <c r="K1799" s="23"/>
      <c r="L1799" s="23"/>
      <c r="M1799" s="23"/>
      <c r="N1799" s="23"/>
      <c r="O1799" s="23"/>
      <c r="P1799" s="23"/>
      <c r="Q1799" s="23"/>
      <c r="R1799" s="23"/>
      <c r="S1799" s="23"/>
      <c r="T1799" s="23"/>
      <c r="U1799" s="23"/>
      <c r="V1799" s="23"/>
      <c r="W1799" s="23"/>
    </row>
    <row r="1800" spans="5:23" s="3" customFormat="1">
      <c r="E1800" s="23"/>
      <c r="F1800" s="23"/>
      <c r="G1800" s="23"/>
      <c r="H1800" s="23"/>
      <c r="I1800" s="23"/>
      <c r="J1800" s="23"/>
      <c r="K1800" s="23"/>
      <c r="L1800" s="23"/>
      <c r="M1800" s="23"/>
      <c r="N1800" s="23"/>
      <c r="O1800" s="23"/>
      <c r="P1800" s="23"/>
      <c r="Q1800" s="23"/>
      <c r="R1800" s="23"/>
      <c r="S1800" s="23"/>
      <c r="T1800" s="23"/>
      <c r="U1800" s="23"/>
      <c r="V1800" s="23"/>
      <c r="W1800" s="23"/>
    </row>
    <row r="1801" spans="5:23" s="3" customFormat="1">
      <c r="E1801" s="23"/>
      <c r="F1801" s="23"/>
      <c r="G1801" s="23"/>
      <c r="H1801" s="23"/>
      <c r="I1801" s="23"/>
      <c r="J1801" s="23"/>
      <c r="K1801" s="23"/>
      <c r="L1801" s="23"/>
      <c r="M1801" s="23"/>
      <c r="N1801" s="23"/>
      <c r="O1801" s="23"/>
      <c r="P1801" s="23"/>
      <c r="Q1801" s="23"/>
      <c r="R1801" s="23"/>
      <c r="S1801" s="23"/>
      <c r="T1801" s="23"/>
      <c r="U1801" s="23"/>
      <c r="V1801" s="23"/>
      <c r="W1801" s="23"/>
    </row>
    <row r="1802" spans="5:23" s="3" customFormat="1">
      <c r="E1802" s="23"/>
      <c r="F1802" s="23"/>
      <c r="G1802" s="23"/>
      <c r="H1802" s="23"/>
      <c r="I1802" s="23"/>
      <c r="J1802" s="23"/>
      <c r="K1802" s="23"/>
      <c r="L1802" s="23"/>
      <c r="M1802" s="23"/>
      <c r="N1802" s="23"/>
      <c r="O1802" s="23"/>
      <c r="P1802" s="23"/>
      <c r="Q1802" s="23"/>
      <c r="R1802" s="23"/>
      <c r="S1802" s="23"/>
      <c r="T1802" s="23"/>
      <c r="U1802" s="23"/>
      <c r="V1802" s="23"/>
      <c r="W1802" s="23"/>
    </row>
    <row r="1803" spans="5:23" s="3" customFormat="1">
      <c r="E1803" s="23"/>
      <c r="F1803" s="23"/>
      <c r="G1803" s="23"/>
      <c r="H1803" s="23"/>
      <c r="I1803" s="23"/>
      <c r="J1803" s="23"/>
      <c r="K1803" s="23"/>
      <c r="L1803" s="23"/>
      <c r="M1803" s="23"/>
      <c r="N1803" s="23"/>
      <c r="O1803" s="23"/>
      <c r="P1803" s="23"/>
      <c r="Q1803" s="23"/>
      <c r="R1803" s="23"/>
      <c r="S1803" s="23"/>
      <c r="T1803" s="23"/>
      <c r="U1803" s="23"/>
      <c r="V1803" s="23"/>
      <c r="W1803" s="23"/>
    </row>
    <row r="1804" spans="5:23" s="3" customFormat="1">
      <c r="E1804" s="23"/>
      <c r="F1804" s="23"/>
      <c r="G1804" s="23"/>
      <c r="H1804" s="23"/>
      <c r="I1804" s="23"/>
      <c r="J1804" s="23"/>
      <c r="K1804" s="23"/>
      <c r="L1804" s="23"/>
      <c r="M1804" s="23"/>
      <c r="N1804" s="23"/>
      <c r="O1804" s="23"/>
      <c r="P1804" s="23"/>
      <c r="Q1804" s="23"/>
      <c r="R1804" s="23"/>
      <c r="S1804" s="23"/>
      <c r="T1804" s="23"/>
      <c r="U1804" s="23"/>
      <c r="V1804" s="23"/>
      <c r="W1804" s="23"/>
    </row>
    <row r="1805" spans="5:23" s="3" customFormat="1">
      <c r="E1805" s="23"/>
      <c r="F1805" s="23"/>
      <c r="G1805" s="23"/>
      <c r="H1805" s="23"/>
      <c r="I1805" s="23"/>
      <c r="J1805" s="23"/>
      <c r="K1805" s="23"/>
      <c r="L1805" s="23"/>
      <c r="M1805" s="23"/>
      <c r="N1805" s="23"/>
      <c r="O1805" s="23"/>
      <c r="P1805" s="23"/>
      <c r="Q1805" s="23"/>
      <c r="R1805" s="23"/>
      <c r="S1805" s="23"/>
      <c r="T1805" s="23"/>
      <c r="U1805" s="23"/>
      <c r="V1805" s="23"/>
      <c r="W1805" s="23"/>
    </row>
    <row r="1806" spans="5:23" s="3" customFormat="1">
      <c r="E1806" s="23"/>
      <c r="F1806" s="23"/>
      <c r="G1806" s="23"/>
      <c r="H1806" s="23"/>
      <c r="I1806" s="23"/>
      <c r="J1806" s="23"/>
      <c r="K1806" s="23"/>
      <c r="L1806" s="23"/>
      <c r="M1806" s="23"/>
      <c r="N1806" s="23"/>
      <c r="O1806" s="23"/>
      <c r="P1806" s="23"/>
      <c r="Q1806" s="23"/>
      <c r="R1806" s="23"/>
      <c r="S1806" s="23"/>
      <c r="T1806" s="23"/>
      <c r="U1806" s="23"/>
      <c r="V1806" s="23"/>
      <c r="W1806" s="23"/>
    </row>
    <row r="1807" spans="5:23" s="3" customFormat="1">
      <c r="E1807" s="23"/>
      <c r="F1807" s="23"/>
      <c r="G1807" s="23"/>
      <c r="H1807" s="23"/>
      <c r="I1807" s="23"/>
      <c r="J1807" s="23"/>
      <c r="K1807" s="23"/>
      <c r="L1807" s="23"/>
      <c r="M1807" s="23"/>
      <c r="N1807" s="23"/>
      <c r="O1807" s="23"/>
      <c r="P1807" s="23"/>
      <c r="Q1807" s="23"/>
      <c r="R1807" s="23"/>
      <c r="S1807" s="23"/>
      <c r="T1807" s="23"/>
      <c r="U1807" s="23"/>
      <c r="V1807" s="23"/>
      <c r="W1807" s="23"/>
    </row>
    <row r="1808" spans="5:23" s="3" customFormat="1">
      <c r="E1808" s="23"/>
      <c r="F1808" s="23"/>
      <c r="G1808" s="23"/>
      <c r="H1808" s="23"/>
      <c r="I1808" s="23"/>
      <c r="J1808" s="23"/>
      <c r="K1808" s="23"/>
      <c r="L1808" s="23"/>
      <c r="M1808" s="23"/>
      <c r="N1808" s="23"/>
      <c r="O1808" s="23"/>
      <c r="P1808" s="23"/>
      <c r="Q1808" s="23"/>
      <c r="R1808" s="23"/>
      <c r="S1808" s="23"/>
      <c r="T1808" s="23"/>
      <c r="U1808" s="23"/>
      <c r="V1808" s="23"/>
      <c r="W1808" s="23"/>
    </row>
    <row r="1809" spans="5:23" s="3" customFormat="1">
      <c r="E1809" s="23"/>
      <c r="F1809" s="23"/>
      <c r="G1809" s="23"/>
      <c r="H1809" s="23"/>
      <c r="I1809" s="23"/>
      <c r="J1809" s="23"/>
      <c r="K1809" s="23"/>
      <c r="L1809" s="23"/>
      <c r="M1809" s="23"/>
      <c r="N1809" s="23"/>
      <c r="O1809" s="23"/>
      <c r="P1809" s="23"/>
      <c r="Q1809" s="23"/>
      <c r="R1809" s="23"/>
      <c r="S1809" s="23"/>
      <c r="T1809" s="23"/>
      <c r="U1809" s="23"/>
      <c r="V1809" s="23"/>
      <c r="W1809" s="23"/>
    </row>
    <row r="1810" spans="5:23" s="3" customFormat="1">
      <c r="E1810" s="23"/>
      <c r="F1810" s="23"/>
      <c r="G1810" s="23"/>
      <c r="H1810" s="23"/>
      <c r="I1810" s="23"/>
      <c r="J1810" s="23"/>
      <c r="K1810" s="23"/>
      <c r="L1810" s="23"/>
      <c r="M1810" s="23"/>
      <c r="N1810" s="23"/>
      <c r="O1810" s="23"/>
      <c r="P1810" s="23"/>
      <c r="Q1810" s="23"/>
      <c r="R1810" s="23"/>
      <c r="S1810" s="23"/>
      <c r="T1810" s="23"/>
      <c r="U1810" s="23"/>
      <c r="V1810" s="23"/>
      <c r="W1810" s="23"/>
    </row>
    <row r="1811" spans="5:23" s="3" customFormat="1">
      <c r="E1811" s="23"/>
      <c r="F1811" s="23"/>
      <c r="G1811" s="23"/>
      <c r="H1811" s="23"/>
      <c r="I1811" s="23"/>
      <c r="J1811" s="23"/>
      <c r="K1811" s="23"/>
      <c r="L1811" s="23"/>
      <c r="M1811" s="23"/>
      <c r="N1811" s="23"/>
      <c r="O1811" s="23"/>
      <c r="P1811" s="23"/>
      <c r="Q1811" s="23"/>
      <c r="R1811" s="23"/>
      <c r="S1811" s="23"/>
      <c r="T1811" s="23"/>
      <c r="U1811" s="23"/>
      <c r="V1811" s="23"/>
      <c r="W1811" s="23"/>
    </row>
    <row r="1812" spans="5:23" s="3" customFormat="1">
      <c r="E1812" s="23"/>
      <c r="F1812" s="23"/>
      <c r="G1812" s="23"/>
      <c r="H1812" s="23"/>
      <c r="I1812" s="23"/>
      <c r="J1812" s="23"/>
      <c r="K1812" s="23"/>
      <c r="L1812" s="23"/>
      <c r="M1812" s="23"/>
      <c r="N1812" s="23"/>
      <c r="O1812" s="23"/>
      <c r="P1812" s="23"/>
      <c r="Q1812" s="23"/>
      <c r="R1812" s="23"/>
      <c r="S1812" s="23"/>
      <c r="T1812" s="23"/>
      <c r="U1812" s="23"/>
      <c r="V1812" s="23"/>
      <c r="W1812" s="23"/>
    </row>
    <row r="1813" spans="5:23" s="3" customFormat="1">
      <c r="E1813" s="23"/>
      <c r="F1813" s="23"/>
      <c r="G1813" s="23"/>
      <c r="H1813" s="23"/>
      <c r="I1813" s="23"/>
      <c r="J1813" s="23"/>
      <c r="K1813" s="23"/>
      <c r="L1813" s="23"/>
      <c r="M1813" s="23"/>
      <c r="N1813" s="23"/>
      <c r="O1813" s="23"/>
      <c r="P1813" s="23"/>
      <c r="Q1813" s="23"/>
      <c r="R1813" s="23"/>
      <c r="S1813" s="23"/>
      <c r="T1813" s="23"/>
      <c r="U1813" s="23"/>
      <c r="V1813" s="23"/>
      <c r="W1813" s="23"/>
    </row>
    <row r="1814" spans="5:23" s="3" customFormat="1">
      <c r="E1814" s="23"/>
      <c r="F1814" s="23"/>
      <c r="G1814" s="23"/>
      <c r="H1814" s="23"/>
      <c r="I1814" s="23"/>
      <c r="J1814" s="23"/>
      <c r="K1814" s="23"/>
      <c r="L1814" s="23"/>
      <c r="M1814" s="23"/>
      <c r="N1814" s="23"/>
      <c r="O1814" s="23"/>
      <c r="P1814" s="23"/>
      <c r="Q1814" s="23"/>
      <c r="R1814" s="23"/>
      <c r="S1814" s="23"/>
      <c r="T1814" s="23"/>
      <c r="U1814" s="23"/>
      <c r="V1814" s="23"/>
      <c r="W1814" s="23"/>
    </row>
    <row r="1815" spans="5:23" s="3" customFormat="1">
      <c r="E1815" s="23"/>
      <c r="F1815" s="23"/>
      <c r="G1815" s="23"/>
      <c r="H1815" s="23"/>
      <c r="I1815" s="23"/>
      <c r="J1815" s="23"/>
      <c r="K1815" s="23"/>
      <c r="L1815" s="23"/>
      <c r="M1815" s="23"/>
      <c r="N1815" s="23"/>
      <c r="O1815" s="23"/>
      <c r="P1815" s="23"/>
      <c r="Q1815" s="23"/>
      <c r="R1815" s="23"/>
      <c r="S1815" s="23"/>
      <c r="T1815" s="23"/>
      <c r="U1815" s="23"/>
      <c r="V1815" s="23"/>
      <c r="W1815" s="23"/>
    </row>
    <row r="1816" spans="5:23" s="3" customFormat="1">
      <c r="E1816" s="23"/>
      <c r="F1816" s="23"/>
      <c r="G1816" s="23"/>
      <c r="H1816" s="23"/>
      <c r="I1816" s="23"/>
      <c r="J1816" s="23"/>
      <c r="K1816" s="23"/>
      <c r="L1816" s="23"/>
      <c r="M1816" s="23"/>
      <c r="N1816" s="23"/>
      <c r="O1816" s="23"/>
      <c r="P1816" s="23"/>
      <c r="Q1816" s="23"/>
      <c r="R1816" s="23"/>
      <c r="S1816" s="23"/>
      <c r="T1816" s="23"/>
      <c r="U1816" s="23"/>
      <c r="V1816" s="23"/>
      <c r="W1816" s="23"/>
    </row>
    <row r="1817" spans="5:23" s="3" customFormat="1">
      <c r="E1817" s="23"/>
      <c r="F1817" s="23"/>
      <c r="G1817" s="23"/>
      <c r="H1817" s="23"/>
      <c r="I1817" s="23"/>
      <c r="J1817" s="23"/>
      <c r="K1817" s="23"/>
      <c r="L1817" s="23"/>
      <c r="M1817" s="23"/>
      <c r="N1817" s="23"/>
      <c r="O1817" s="23"/>
      <c r="P1817" s="23"/>
      <c r="Q1817" s="23"/>
      <c r="R1817" s="23"/>
      <c r="S1817" s="23"/>
      <c r="T1817" s="23"/>
      <c r="U1817" s="23"/>
      <c r="V1817" s="23"/>
      <c r="W1817" s="23"/>
    </row>
    <row r="1818" spans="5:23" s="3" customFormat="1">
      <c r="E1818" s="23"/>
      <c r="F1818" s="23"/>
      <c r="G1818" s="23"/>
      <c r="H1818" s="23"/>
      <c r="I1818" s="23"/>
      <c r="J1818" s="23"/>
      <c r="K1818" s="23"/>
      <c r="L1818" s="23"/>
      <c r="M1818" s="23"/>
      <c r="N1818" s="23"/>
      <c r="O1818" s="23"/>
      <c r="P1818" s="23"/>
      <c r="Q1818" s="23"/>
      <c r="R1818" s="23"/>
      <c r="S1818" s="23"/>
      <c r="T1818" s="23"/>
      <c r="U1818" s="23"/>
      <c r="V1818" s="23"/>
      <c r="W1818" s="23"/>
    </row>
    <row r="1819" spans="5:23" s="3" customFormat="1">
      <c r="E1819" s="23"/>
      <c r="F1819" s="23"/>
      <c r="G1819" s="23"/>
      <c r="H1819" s="23"/>
      <c r="I1819" s="23"/>
      <c r="J1819" s="23"/>
      <c r="K1819" s="23"/>
      <c r="L1819" s="23"/>
      <c r="M1819" s="23"/>
      <c r="N1819" s="23"/>
      <c r="O1819" s="23"/>
      <c r="P1819" s="23"/>
      <c r="Q1819" s="23"/>
      <c r="R1819" s="23"/>
      <c r="S1819" s="23"/>
      <c r="T1819" s="23"/>
      <c r="U1819" s="23"/>
      <c r="V1819" s="23"/>
      <c r="W1819" s="23"/>
    </row>
    <row r="1820" spans="5:23" s="3" customFormat="1">
      <c r="E1820" s="23"/>
      <c r="F1820" s="23"/>
      <c r="G1820" s="23"/>
      <c r="H1820" s="23"/>
      <c r="I1820" s="23"/>
      <c r="J1820" s="23"/>
      <c r="K1820" s="23"/>
      <c r="L1820" s="23"/>
      <c r="M1820" s="23"/>
      <c r="N1820" s="23"/>
      <c r="O1820" s="23"/>
      <c r="P1820" s="23"/>
      <c r="Q1820" s="23"/>
      <c r="R1820" s="23"/>
      <c r="S1820" s="23"/>
      <c r="T1820" s="23"/>
      <c r="U1820" s="23"/>
      <c r="V1820" s="23"/>
      <c r="W1820" s="23"/>
    </row>
    <row r="1821" spans="5:23" s="3" customFormat="1">
      <c r="E1821" s="23"/>
      <c r="F1821" s="23"/>
      <c r="G1821" s="23"/>
      <c r="H1821" s="23"/>
      <c r="I1821" s="23"/>
      <c r="J1821" s="23"/>
      <c r="K1821" s="23"/>
      <c r="L1821" s="23"/>
      <c r="M1821" s="23"/>
      <c r="N1821" s="23"/>
      <c r="O1821" s="23"/>
      <c r="P1821" s="23"/>
      <c r="Q1821" s="23"/>
      <c r="R1821" s="23"/>
      <c r="S1821" s="23"/>
      <c r="T1821" s="23"/>
      <c r="U1821" s="23"/>
      <c r="V1821" s="23"/>
      <c r="W1821" s="23"/>
    </row>
    <row r="1822" spans="5:23" s="3" customFormat="1">
      <c r="E1822" s="23"/>
      <c r="F1822" s="23"/>
      <c r="G1822" s="23"/>
      <c r="H1822" s="23"/>
      <c r="I1822" s="23"/>
      <c r="J1822" s="23"/>
      <c r="K1822" s="23"/>
      <c r="L1822" s="23"/>
      <c r="M1822" s="23"/>
      <c r="N1822" s="23"/>
      <c r="O1822" s="23"/>
      <c r="P1822" s="23"/>
      <c r="Q1822" s="23"/>
      <c r="R1822" s="23"/>
      <c r="S1822" s="23"/>
      <c r="T1822" s="23"/>
      <c r="U1822" s="23"/>
      <c r="V1822" s="23"/>
      <c r="W1822" s="23"/>
    </row>
    <row r="1823" spans="5:23" s="3" customFormat="1">
      <c r="E1823" s="23"/>
      <c r="F1823" s="23"/>
      <c r="G1823" s="23"/>
      <c r="H1823" s="23"/>
      <c r="I1823" s="23"/>
      <c r="J1823" s="23"/>
      <c r="K1823" s="23"/>
      <c r="L1823" s="23"/>
      <c r="M1823" s="23"/>
      <c r="N1823" s="23"/>
      <c r="O1823" s="23"/>
      <c r="P1823" s="23"/>
      <c r="Q1823" s="23"/>
      <c r="R1823" s="23"/>
      <c r="S1823" s="23"/>
      <c r="T1823" s="23"/>
      <c r="U1823" s="23"/>
      <c r="V1823" s="23"/>
      <c r="W1823" s="23"/>
    </row>
    <row r="1824" spans="5:23" s="3" customFormat="1">
      <c r="E1824" s="23"/>
      <c r="F1824" s="23"/>
      <c r="G1824" s="23"/>
      <c r="H1824" s="23"/>
      <c r="I1824" s="23"/>
      <c r="J1824" s="23"/>
      <c r="K1824" s="23"/>
      <c r="L1824" s="23"/>
      <c r="M1824" s="23"/>
      <c r="N1824" s="23"/>
      <c r="O1824" s="23"/>
      <c r="P1824" s="23"/>
      <c r="Q1824" s="23"/>
      <c r="R1824" s="23"/>
      <c r="S1824" s="23"/>
      <c r="T1824" s="23"/>
      <c r="U1824" s="23"/>
      <c r="V1824" s="23"/>
      <c r="W1824" s="23"/>
    </row>
    <row r="1825" spans="5:23" s="3" customFormat="1">
      <c r="E1825" s="23"/>
      <c r="F1825" s="23"/>
      <c r="G1825" s="23"/>
      <c r="H1825" s="23"/>
      <c r="I1825" s="23"/>
      <c r="J1825" s="23"/>
      <c r="K1825" s="23"/>
      <c r="L1825" s="23"/>
      <c r="M1825" s="23"/>
      <c r="N1825" s="23"/>
      <c r="O1825" s="23"/>
      <c r="P1825" s="23"/>
      <c r="Q1825" s="23"/>
      <c r="R1825" s="23"/>
      <c r="S1825" s="23"/>
      <c r="T1825" s="23"/>
      <c r="U1825" s="23"/>
      <c r="V1825" s="23"/>
      <c r="W1825" s="23"/>
    </row>
    <row r="1826" spans="5:23" s="3" customFormat="1">
      <c r="E1826" s="23"/>
      <c r="F1826" s="23"/>
      <c r="G1826" s="23"/>
      <c r="H1826" s="23"/>
      <c r="I1826" s="23"/>
      <c r="J1826" s="23"/>
      <c r="K1826" s="23"/>
      <c r="L1826" s="23"/>
      <c r="M1826" s="23"/>
      <c r="N1826" s="23"/>
      <c r="O1826" s="23"/>
      <c r="P1826" s="23"/>
      <c r="Q1826" s="23"/>
      <c r="R1826" s="23"/>
      <c r="S1826" s="23"/>
      <c r="T1826" s="23"/>
      <c r="U1826" s="23"/>
      <c r="V1826" s="23"/>
      <c r="W1826" s="23"/>
    </row>
    <row r="1827" spans="5:23" s="3" customFormat="1">
      <c r="E1827" s="23"/>
      <c r="F1827" s="23"/>
      <c r="G1827" s="23"/>
      <c r="H1827" s="23"/>
      <c r="I1827" s="23"/>
      <c r="J1827" s="23"/>
      <c r="K1827" s="23"/>
      <c r="L1827" s="23"/>
      <c r="M1827" s="23"/>
      <c r="N1827" s="23"/>
      <c r="O1827" s="23"/>
      <c r="P1827" s="23"/>
      <c r="Q1827" s="23"/>
      <c r="R1827" s="23"/>
      <c r="S1827" s="23"/>
      <c r="T1827" s="23"/>
      <c r="U1827" s="23"/>
      <c r="V1827" s="23"/>
      <c r="W1827" s="23"/>
    </row>
    <row r="1828" spans="5:23" s="3" customFormat="1">
      <c r="E1828" s="23"/>
      <c r="F1828" s="23"/>
      <c r="G1828" s="23"/>
      <c r="H1828" s="23"/>
      <c r="I1828" s="23"/>
      <c r="J1828" s="23"/>
      <c r="K1828" s="23"/>
      <c r="L1828" s="23"/>
      <c r="M1828" s="23"/>
      <c r="N1828" s="23"/>
      <c r="O1828" s="23"/>
      <c r="P1828" s="23"/>
      <c r="Q1828" s="23"/>
      <c r="R1828" s="23"/>
      <c r="S1828" s="23"/>
      <c r="T1828" s="23"/>
      <c r="U1828" s="23"/>
      <c r="V1828" s="23"/>
      <c r="W1828" s="23"/>
    </row>
    <row r="1829" spans="5:23" s="3" customFormat="1">
      <c r="E1829" s="23"/>
      <c r="F1829" s="23"/>
      <c r="G1829" s="23"/>
      <c r="H1829" s="23"/>
      <c r="I1829" s="23"/>
      <c r="J1829" s="23"/>
      <c r="K1829" s="23"/>
      <c r="L1829" s="23"/>
      <c r="M1829" s="23"/>
      <c r="N1829" s="23"/>
      <c r="O1829" s="23"/>
      <c r="P1829" s="23"/>
      <c r="Q1829" s="23"/>
      <c r="R1829" s="23"/>
      <c r="S1829" s="23"/>
      <c r="T1829" s="23"/>
      <c r="U1829" s="23"/>
      <c r="V1829" s="23"/>
      <c r="W1829" s="23"/>
    </row>
    <row r="1830" spans="5:23" s="3" customFormat="1">
      <c r="E1830" s="23"/>
      <c r="F1830" s="23"/>
      <c r="G1830" s="23"/>
      <c r="H1830" s="23"/>
      <c r="I1830" s="23"/>
      <c r="J1830" s="23"/>
      <c r="K1830" s="23"/>
      <c r="L1830" s="23"/>
      <c r="M1830" s="23"/>
      <c r="N1830" s="23"/>
      <c r="O1830" s="23"/>
      <c r="P1830" s="23"/>
      <c r="Q1830" s="23"/>
      <c r="R1830" s="23"/>
      <c r="S1830" s="23"/>
      <c r="T1830" s="23"/>
      <c r="U1830" s="23"/>
      <c r="V1830" s="23"/>
      <c r="W1830" s="23"/>
    </row>
    <row r="1831" spans="5:23" s="3" customFormat="1">
      <c r="E1831" s="23"/>
      <c r="F1831" s="23"/>
      <c r="G1831" s="23"/>
      <c r="H1831" s="23"/>
      <c r="I1831" s="23"/>
      <c r="J1831" s="23"/>
      <c r="K1831" s="23"/>
      <c r="L1831" s="23"/>
      <c r="M1831" s="23"/>
      <c r="N1831" s="23"/>
      <c r="O1831" s="23"/>
      <c r="P1831" s="23"/>
      <c r="Q1831" s="23"/>
      <c r="R1831" s="23"/>
      <c r="S1831" s="23"/>
      <c r="T1831" s="23"/>
      <c r="U1831" s="23"/>
      <c r="V1831" s="23"/>
      <c r="W1831" s="23"/>
    </row>
    <row r="1832" spans="5:23" s="3" customFormat="1">
      <c r="E1832" s="23"/>
      <c r="F1832" s="23"/>
      <c r="G1832" s="23"/>
      <c r="H1832" s="23"/>
      <c r="I1832" s="23"/>
      <c r="J1832" s="23"/>
      <c r="K1832" s="23"/>
      <c r="L1832" s="23"/>
      <c r="M1832" s="23"/>
      <c r="N1832" s="23"/>
      <c r="O1832" s="23"/>
      <c r="P1832" s="23"/>
      <c r="Q1832" s="23"/>
      <c r="R1832" s="23"/>
      <c r="S1832" s="23"/>
      <c r="T1832" s="23"/>
      <c r="U1832" s="23"/>
      <c r="V1832" s="23"/>
      <c r="W1832" s="23"/>
    </row>
    <row r="1833" spans="5:23" s="3" customFormat="1">
      <c r="E1833" s="23"/>
      <c r="F1833" s="23"/>
      <c r="G1833" s="23"/>
      <c r="H1833" s="23"/>
      <c r="I1833" s="23"/>
      <c r="J1833" s="23"/>
      <c r="K1833" s="23"/>
      <c r="L1833" s="23"/>
      <c r="M1833" s="23"/>
      <c r="N1833" s="23"/>
      <c r="O1833" s="23"/>
      <c r="P1833" s="23"/>
      <c r="Q1833" s="23"/>
      <c r="R1833" s="23"/>
      <c r="S1833" s="23"/>
      <c r="T1833" s="23"/>
      <c r="U1833" s="23"/>
      <c r="V1833" s="23"/>
      <c r="W1833" s="23"/>
    </row>
    <row r="1834" spans="5:23" s="3" customFormat="1">
      <c r="E1834" s="23"/>
      <c r="F1834" s="23"/>
      <c r="G1834" s="23"/>
      <c r="H1834" s="23"/>
      <c r="I1834" s="23"/>
      <c r="J1834" s="23"/>
      <c r="K1834" s="23"/>
      <c r="L1834" s="23"/>
      <c r="M1834" s="23"/>
      <c r="N1834" s="23"/>
      <c r="O1834" s="23"/>
      <c r="P1834" s="23"/>
      <c r="Q1834" s="23"/>
      <c r="R1834" s="23"/>
      <c r="S1834" s="23"/>
      <c r="T1834" s="23"/>
      <c r="U1834" s="23"/>
      <c r="V1834" s="23"/>
      <c r="W1834" s="23"/>
    </row>
    <row r="1835" spans="5:23" s="3" customFormat="1">
      <c r="E1835" s="23"/>
      <c r="F1835" s="23"/>
      <c r="G1835" s="23"/>
      <c r="H1835" s="23"/>
      <c r="I1835" s="23"/>
      <c r="J1835" s="23"/>
      <c r="K1835" s="23"/>
      <c r="L1835" s="23"/>
      <c r="M1835" s="23"/>
      <c r="N1835" s="23"/>
      <c r="O1835" s="23"/>
      <c r="P1835" s="23"/>
      <c r="Q1835" s="23"/>
      <c r="R1835" s="23"/>
      <c r="S1835" s="23"/>
      <c r="T1835" s="23"/>
      <c r="U1835" s="23"/>
      <c r="V1835" s="23"/>
      <c r="W1835" s="23"/>
    </row>
    <row r="1836" spans="5:23" s="3" customFormat="1">
      <c r="E1836" s="23"/>
      <c r="F1836" s="23"/>
      <c r="G1836" s="23"/>
      <c r="H1836" s="23"/>
      <c r="I1836" s="23"/>
      <c r="J1836" s="23"/>
      <c r="K1836" s="23"/>
      <c r="L1836" s="23"/>
      <c r="M1836" s="23"/>
      <c r="N1836" s="23"/>
      <c r="O1836" s="23"/>
      <c r="P1836" s="23"/>
      <c r="Q1836" s="23"/>
      <c r="R1836" s="23"/>
      <c r="S1836" s="23"/>
      <c r="T1836" s="23"/>
      <c r="U1836" s="23"/>
      <c r="V1836" s="23"/>
      <c r="W1836" s="23"/>
    </row>
    <row r="1837" spans="5:23" s="3" customFormat="1">
      <c r="E1837" s="23"/>
      <c r="F1837" s="23"/>
      <c r="G1837" s="23"/>
      <c r="H1837" s="23"/>
      <c r="I1837" s="23"/>
      <c r="J1837" s="23"/>
      <c r="K1837" s="23"/>
      <c r="L1837" s="23"/>
      <c r="M1837" s="23"/>
      <c r="N1837" s="23"/>
      <c r="O1837" s="23"/>
      <c r="P1837" s="23"/>
      <c r="Q1837" s="23"/>
      <c r="R1837" s="23"/>
      <c r="S1837" s="23"/>
      <c r="T1837" s="23"/>
      <c r="U1837" s="23"/>
      <c r="V1837" s="23"/>
      <c r="W1837" s="23"/>
    </row>
    <row r="1838" spans="5:23" s="3" customFormat="1">
      <c r="E1838" s="23"/>
      <c r="F1838" s="23"/>
      <c r="G1838" s="23"/>
      <c r="H1838" s="23"/>
      <c r="I1838" s="23"/>
      <c r="J1838" s="23"/>
      <c r="K1838" s="23"/>
      <c r="L1838" s="23"/>
      <c r="M1838" s="23"/>
      <c r="N1838" s="23"/>
      <c r="O1838" s="23"/>
      <c r="P1838" s="23"/>
      <c r="Q1838" s="23"/>
      <c r="R1838" s="23"/>
      <c r="S1838" s="23"/>
      <c r="T1838" s="23"/>
      <c r="U1838" s="23"/>
      <c r="V1838" s="23"/>
      <c r="W1838" s="23"/>
    </row>
    <row r="1839" spans="5:23" s="3" customFormat="1">
      <c r="E1839" s="23"/>
      <c r="F1839" s="23"/>
      <c r="G1839" s="23"/>
      <c r="H1839" s="23"/>
      <c r="I1839" s="23"/>
      <c r="J1839" s="23"/>
      <c r="K1839" s="23"/>
      <c r="L1839" s="23"/>
      <c r="M1839" s="23"/>
      <c r="N1839" s="23"/>
      <c r="O1839" s="23"/>
      <c r="P1839" s="23"/>
      <c r="Q1839" s="23"/>
      <c r="R1839" s="23"/>
      <c r="S1839" s="23"/>
      <c r="T1839" s="23"/>
      <c r="U1839" s="23"/>
      <c r="V1839" s="23"/>
      <c r="W1839" s="23"/>
    </row>
    <row r="1840" spans="5:23" s="3" customFormat="1">
      <c r="E1840" s="23"/>
      <c r="F1840" s="23"/>
      <c r="G1840" s="23"/>
      <c r="H1840" s="23"/>
      <c r="I1840" s="23"/>
      <c r="J1840" s="23"/>
      <c r="K1840" s="23"/>
      <c r="L1840" s="23"/>
      <c r="M1840" s="23"/>
      <c r="N1840" s="23"/>
      <c r="O1840" s="23"/>
      <c r="P1840" s="23"/>
      <c r="Q1840" s="23"/>
      <c r="R1840" s="23"/>
      <c r="S1840" s="23"/>
      <c r="T1840" s="23"/>
      <c r="U1840" s="23"/>
      <c r="V1840" s="23"/>
      <c r="W1840" s="23"/>
    </row>
    <row r="1841" spans="5:23" s="3" customFormat="1">
      <c r="E1841" s="23"/>
      <c r="F1841" s="23"/>
      <c r="G1841" s="23"/>
      <c r="H1841" s="23"/>
      <c r="I1841" s="23"/>
      <c r="J1841" s="23"/>
      <c r="K1841" s="23"/>
      <c r="L1841" s="23"/>
      <c r="M1841" s="23"/>
      <c r="N1841" s="23"/>
      <c r="O1841" s="23"/>
      <c r="P1841" s="23"/>
      <c r="Q1841" s="23"/>
      <c r="R1841" s="23"/>
      <c r="S1841" s="23"/>
      <c r="T1841" s="23"/>
      <c r="U1841" s="23"/>
      <c r="V1841" s="23"/>
      <c r="W1841" s="23"/>
    </row>
    <row r="1842" spans="5:23" s="3" customFormat="1">
      <c r="E1842" s="23"/>
      <c r="F1842" s="23"/>
      <c r="G1842" s="23"/>
      <c r="H1842" s="23"/>
      <c r="I1842" s="23"/>
      <c r="J1842" s="23"/>
      <c r="K1842" s="23"/>
      <c r="L1842" s="23"/>
      <c r="M1842" s="23"/>
      <c r="N1842" s="23"/>
      <c r="O1842" s="23"/>
      <c r="P1842" s="23"/>
      <c r="Q1842" s="23"/>
      <c r="R1842" s="23"/>
      <c r="S1842" s="23"/>
      <c r="T1842" s="23"/>
      <c r="U1842" s="23"/>
      <c r="V1842" s="23"/>
      <c r="W1842" s="23"/>
    </row>
    <row r="1843" spans="5:23" s="3" customFormat="1">
      <c r="E1843" s="23"/>
      <c r="F1843" s="23"/>
      <c r="G1843" s="23"/>
      <c r="H1843" s="23"/>
      <c r="I1843" s="23"/>
      <c r="J1843" s="23"/>
      <c r="K1843" s="23"/>
      <c r="L1843" s="23"/>
      <c r="M1843" s="23"/>
      <c r="N1843" s="23"/>
      <c r="O1843" s="23"/>
      <c r="P1843" s="23"/>
      <c r="Q1843" s="23"/>
      <c r="R1843" s="23"/>
      <c r="S1843" s="23"/>
      <c r="T1843" s="23"/>
      <c r="U1843" s="23"/>
      <c r="V1843" s="23"/>
      <c r="W1843" s="23"/>
    </row>
    <row r="1844" spans="5:23" s="3" customFormat="1">
      <c r="E1844" s="23"/>
      <c r="F1844" s="23"/>
      <c r="G1844" s="23"/>
      <c r="H1844" s="23"/>
      <c r="I1844" s="23"/>
      <c r="J1844" s="23"/>
      <c r="K1844" s="23"/>
      <c r="L1844" s="23"/>
      <c r="M1844" s="23"/>
      <c r="N1844" s="23"/>
      <c r="O1844" s="23"/>
      <c r="P1844" s="23"/>
      <c r="Q1844" s="23"/>
      <c r="R1844" s="23"/>
      <c r="S1844" s="23"/>
      <c r="T1844" s="23"/>
      <c r="U1844" s="23"/>
      <c r="V1844" s="23"/>
      <c r="W1844" s="23"/>
    </row>
    <row r="1845" spans="5:23" s="3" customFormat="1">
      <c r="E1845" s="23"/>
      <c r="F1845" s="23"/>
      <c r="G1845" s="23"/>
      <c r="H1845" s="23"/>
      <c r="I1845" s="23"/>
      <c r="J1845" s="23"/>
      <c r="K1845" s="23"/>
      <c r="L1845" s="23"/>
      <c r="M1845" s="23"/>
      <c r="N1845" s="23"/>
      <c r="O1845" s="23"/>
      <c r="P1845" s="23"/>
      <c r="Q1845" s="23"/>
      <c r="R1845" s="23"/>
      <c r="S1845" s="23"/>
      <c r="T1845" s="23"/>
      <c r="U1845" s="23"/>
      <c r="V1845" s="23"/>
      <c r="W1845" s="23"/>
    </row>
    <row r="1846" spans="5:23" s="3" customFormat="1">
      <c r="E1846" s="23"/>
      <c r="F1846" s="23"/>
      <c r="G1846" s="23"/>
      <c r="H1846" s="23"/>
      <c r="I1846" s="23"/>
      <c r="J1846" s="23"/>
      <c r="K1846" s="23"/>
      <c r="L1846" s="23"/>
      <c r="M1846" s="23"/>
      <c r="N1846" s="23"/>
      <c r="O1846" s="23"/>
      <c r="P1846" s="23"/>
      <c r="Q1846" s="23"/>
      <c r="R1846" s="23"/>
      <c r="S1846" s="23"/>
      <c r="T1846" s="23"/>
      <c r="U1846" s="23"/>
      <c r="V1846" s="23"/>
      <c r="W1846" s="23"/>
    </row>
    <row r="1847" spans="5:23" s="3" customFormat="1">
      <c r="E1847" s="23"/>
      <c r="F1847" s="23"/>
      <c r="G1847" s="23"/>
      <c r="H1847" s="23"/>
      <c r="I1847" s="23"/>
      <c r="J1847" s="23"/>
      <c r="K1847" s="23"/>
      <c r="L1847" s="23"/>
      <c r="M1847" s="23"/>
      <c r="N1847" s="23"/>
      <c r="O1847" s="23"/>
      <c r="P1847" s="23"/>
      <c r="Q1847" s="23"/>
      <c r="R1847" s="23"/>
      <c r="S1847" s="23"/>
      <c r="T1847" s="23"/>
      <c r="U1847" s="23"/>
      <c r="V1847" s="23"/>
      <c r="W1847" s="23"/>
    </row>
    <row r="1848" spans="5:23" s="3" customFormat="1">
      <c r="E1848" s="23"/>
      <c r="F1848" s="23"/>
      <c r="G1848" s="23"/>
      <c r="H1848" s="23"/>
      <c r="I1848" s="23"/>
      <c r="J1848" s="23"/>
      <c r="K1848" s="23"/>
      <c r="L1848" s="23"/>
      <c r="M1848" s="23"/>
      <c r="N1848" s="23"/>
      <c r="O1848" s="23"/>
      <c r="P1848" s="23"/>
      <c r="Q1848" s="23"/>
      <c r="R1848" s="23"/>
      <c r="S1848" s="23"/>
      <c r="T1848" s="23"/>
      <c r="U1848" s="23"/>
      <c r="V1848" s="23"/>
      <c r="W1848" s="23"/>
    </row>
    <row r="1849" spans="5:23" s="3" customFormat="1">
      <c r="E1849" s="23"/>
      <c r="F1849" s="23"/>
      <c r="G1849" s="23"/>
      <c r="H1849" s="23"/>
      <c r="I1849" s="23"/>
      <c r="J1849" s="23"/>
      <c r="K1849" s="23"/>
      <c r="L1849" s="23"/>
      <c r="M1849" s="23"/>
      <c r="N1849" s="23"/>
      <c r="O1849" s="23"/>
      <c r="P1849" s="23"/>
      <c r="Q1849" s="23"/>
      <c r="R1849" s="23"/>
      <c r="S1849" s="23"/>
      <c r="T1849" s="23"/>
      <c r="U1849" s="23"/>
      <c r="V1849" s="23"/>
      <c r="W1849" s="23"/>
    </row>
    <row r="1850" spans="5:23" s="3" customFormat="1">
      <c r="E1850" s="23"/>
      <c r="F1850" s="23"/>
      <c r="G1850" s="23"/>
      <c r="H1850" s="23"/>
      <c r="I1850" s="23"/>
      <c r="J1850" s="23"/>
      <c r="K1850" s="23"/>
      <c r="L1850" s="23"/>
      <c r="M1850" s="23"/>
      <c r="N1850" s="23"/>
      <c r="O1850" s="23"/>
      <c r="P1850" s="23"/>
      <c r="Q1850" s="23"/>
      <c r="R1850" s="23"/>
      <c r="S1850" s="23"/>
      <c r="T1850" s="23"/>
      <c r="U1850" s="23"/>
      <c r="V1850" s="23"/>
      <c r="W1850" s="23"/>
    </row>
    <row r="1851" spans="5:23" s="3" customFormat="1">
      <c r="E1851" s="23"/>
      <c r="F1851" s="23"/>
      <c r="G1851" s="23"/>
      <c r="H1851" s="23"/>
      <c r="I1851" s="23"/>
      <c r="J1851" s="23"/>
      <c r="K1851" s="23"/>
      <c r="L1851" s="23"/>
      <c r="M1851" s="23"/>
      <c r="N1851" s="23"/>
      <c r="O1851" s="23"/>
      <c r="P1851" s="23"/>
      <c r="Q1851" s="23"/>
      <c r="R1851" s="23"/>
      <c r="S1851" s="23"/>
      <c r="T1851" s="23"/>
      <c r="U1851" s="23"/>
      <c r="V1851" s="23"/>
      <c r="W1851" s="23"/>
    </row>
    <row r="1852" spans="5:23" s="3" customFormat="1">
      <c r="E1852" s="23"/>
      <c r="F1852" s="23"/>
      <c r="G1852" s="23"/>
      <c r="H1852" s="23"/>
      <c r="I1852" s="23"/>
      <c r="J1852" s="23"/>
      <c r="K1852" s="23"/>
      <c r="L1852" s="23"/>
      <c r="M1852" s="23"/>
      <c r="N1852" s="23"/>
      <c r="O1852" s="23"/>
      <c r="P1852" s="23"/>
      <c r="Q1852" s="23"/>
      <c r="R1852" s="23"/>
      <c r="S1852" s="23"/>
      <c r="T1852" s="23"/>
      <c r="U1852" s="23"/>
      <c r="V1852" s="23"/>
      <c r="W1852" s="23"/>
    </row>
    <row r="1853" spans="5:23" s="3" customFormat="1">
      <c r="E1853" s="23"/>
      <c r="F1853" s="23"/>
      <c r="G1853" s="23"/>
      <c r="H1853" s="23"/>
      <c r="I1853" s="23"/>
      <c r="J1853" s="23"/>
      <c r="K1853" s="23"/>
      <c r="L1853" s="23"/>
      <c r="M1853" s="23"/>
      <c r="N1853" s="23"/>
      <c r="O1853" s="23"/>
      <c r="P1853" s="23"/>
      <c r="Q1853" s="23"/>
      <c r="R1853" s="23"/>
      <c r="S1853" s="23"/>
      <c r="T1853" s="23"/>
      <c r="U1853" s="23"/>
      <c r="V1853" s="23"/>
      <c r="W1853" s="23"/>
    </row>
    <row r="1854" spans="5:23" s="3" customFormat="1">
      <c r="E1854" s="23"/>
      <c r="F1854" s="23"/>
      <c r="G1854" s="23"/>
      <c r="H1854" s="23"/>
      <c r="I1854" s="23"/>
      <c r="J1854" s="23"/>
      <c r="K1854" s="23"/>
      <c r="L1854" s="23"/>
      <c r="M1854" s="23"/>
      <c r="N1854" s="23"/>
      <c r="O1854" s="23"/>
      <c r="P1854" s="23"/>
      <c r="Q1854" s="23"/>
      <c r="R1854" s="23"/>
      <c r="S1854" s="23"/>
      <c r="T1854" s="23"/>
      <c r="U1854" s="23"/>
      <c r="V1854" s="23"/>
      <c r="W1854" s="23"/>
    </row>
    <row r="1855" spans="5:23" s="3" customFormat="1">
      <c r="E1855" s="23"/>
      <c r="F1855" s="23"/>
      <c r="G1855" s="23"/>
      <c r="H1855" s="23"/>
      <c r="I1855" s="23"/>
      <c r="J1855" s="23"/>
      <c r="K1855" s="23"/>
      <c r="L1855" s="23"/>
      <c r="M1855" s="23"/>
      <c r="N1855" s="23"/>
      <c r="O1855" s="23"/>
      <c r="P1855" s="23"/>
      <c r="Q1855" s="23"/>
      <c r="R1855" s="23"/>
      <c r="S1855" s="23"/>
      <c r="T1855" s="23"/>
      <c r="U1855" s="23"/>
      <c r="V1855" s="23"/>
      <c r="W1855" s="23"/>
    </row>
    <row r="1856" spans="5:23" s="3" customFormat="1">
      <c r="E1856" s="23"/>
      <c r="F1856" s="23"/>
      <c r="G1856" s="23"/>
      <c r="H1856" s="23"/>
      <c r="I1856" s="23"/>
      <c r="J1856" s="23"/>
      <c r="K1856" s="23"/>
      <c r="L1856" s="23"/>
      <c r="M1856" s="23"/>
      <c r="N1856" s="23"/>
      <c r="O1856" s="23"/>
      <c r="P1856" s="23"/>
      <c r="Q1856" s="23"/>
      <c r="R1856" s="23"/>
      <c r="S1856" s="23"/>
      <c r="T1856" s="23"/>
      <c r="U1856" s="23"/>
      <c r="V1856" s="23"/>
      <c r="W1856" s="23"/>
    </row>
    <row r="1857" spans="5:23" s="3" customFormat="1">
      <c r="E1857" s="23"/>
      <c r="F1857" s="23"/>
      <c r="G1857" s="23"/>
      <c r="H1857" s="23"/>
      <c r="I1857" s="23"/>
      <c r="J1857" s="23"/>
      <c r="K1857" s="23"/>
      <c r="L1857" s="23"/>
      <c r="M1857" s="23"/>
      <c r="N1857" s="23"/>
      <c r="O1857" s="23"/>
      <c r="P1857" s="23"/>
      <c r="Q1857" s="23"/>
      <c r="R1857" s="23"/>
      <c r="S1857" s="23"/>
      <c r="T1857" s="23"/>
      <c r="U1857" s="23"/>
      <c r="V1857" s="23"/>
      <c r="W1857" s="23"/>
    </row>
    <row r="1858" spans="5:23" s="3" customFormat="1">
      <c r="E1858" s="23"/>
      <c r="F1858" s="23"/>
      <c r="G1858" s="23"/>
      <c r="H1858" s="23"/>
      <c r="I1858" s="23"/>
      <c r="J1858" s="23"/>
      <c r="K1858" s="23"/>
      <c r="L1858" s="23"/>
      <c r="M1858" s="23"/>
      <c r="N1858" s="23"/>
      <c r="O1858" s="23"/>
      <c r="P1858" s="23"/>
      <c r="Q1858" s="23"/>
      <c r="R1858" s="23"/>
      <c r="S1858" s="23"/>
      <c r="T1858" s="23"/>
      <c r="U1858" s="23"/>
      <c r="V1858" s="23"/>
      <c r="W1858" s="23"/>
    </row>
    <row r="1859" spans="5:23" s="3" customFormat="1">
      <c r="E1859" s="23"/>
      <c r="F1859" s="23"/>
      <c r="G1859" s="23"/>
      <c r="H1859" s="23"/>
      <c r="I1859" s="23"/>
      <c r="J1859" s="23"/>
      <c r="K1859" s="23"/>
      <c r="L1859" s="23"/>
      <c r="M1859" s="23"/>
      <c r="N1859" s="23"/>
      <c r="O1859" s="23"/>
      <c r="P1859" s="23"/>
      <c r="Q1859" s="23"/>
      <c r="R1859" s="23"/>
      <c r="S1859" s="23"/>
      <c r="T1859" s="23"/>
      <c r="U1859" s="23"/>
      <c r="V1859" s="23"/>
      <c r="W1859" s="23"/>
    </row>
    <row r="1860" spans="5:23" s="3" customFormat="1">
      <c r="E1860" s="23"/>
      <c r="F1860" s="23"/>
      <c r="G1860" s="23"/>
      <c r="H1860" s="23"/>
      <c r="I1860" s="23"/>
      <c r="J1860" s="23"/>
      <c r="K1860" s="23"/>
      <c r="L1860" s="23"/>
      <c r="M1860" s="23"/>
      <c r="N1860" s="23"/>
      <c r="O1860" s="23"/>
      <c r="P1860" s="23"/>
      <c r="Q1860" s="23"/>
      <c r="R1860" s="23"/>
      <c r="S1860" s="23"/>
      <c r="T1860" s="23"/>
      <c r="U1860" s="23"/>
      <c r="V1860" s="23"/>
      <c r="W1860" s="23"/>
    </row>
    <row r="1861" spans="5:23" s="3" customFormat="1">
      <c r="E1861" s="23"/>
      <c r="F1861" s="23"/>
      <c r="G1861" s="23"/>
      <c r="H1861" s="23"/>
      <c r="I1861" s="23"/>
      <c r="J1861" s="23"/>
      <c r="K1861" s="23"/>
      <c r="L1861" s="23"/>
      <c r="M1861" s="23"/>
      <c r="N1861" s="23"/>
      <c r="O1861" s="23"/>
      <c r="P1861" s="23"/>
      <c r="Q1861" s="23"/>
      <c r="R1861" s="23"/>
      <c r="S1861" s="23"/>
      <c r="T1861" s="23"/>
      <c r="U1861" s="23"/>
      <c r="V1861" s="23"/>
      <c r="W1861" s="23"/>
    </row>
    <row r="1862" spans="5:23" s="3" customFormat="1">
      <c r="E1862" s="23"/>
      <c r="F1862" s="23"/>
      <c r="G1862" s="23"/>
      <c r="H1862" s="23"/>
      <c r="I1862" s="23"/>
      <c r="J1862" s="23"/>
      <c r="K1862" s="23"/>
      <c r="L1862" s="23"/>
      <c r="M1862" s="23"/>
      <c r="N1862" s="23"/>
      <c r="O1862" s="23"/>
      <c r="P1862" s="23"/>
      <c r="Q1862" s="23"/>
      <c r="R1862" s="23"/>
      <c r="S1862" s="23"/>
      <c r="T1862" s="23"/>
      <c r="U1862" s="23"/>
      <c r="V1862" s="23"/>
      <c r="W1862" s="23"/>
    </row>
    <row r="1863" spans="5:23" s="3" customFormat="1">
      <c r="E1863" s="23"/>
      <c r="F1863" s="23"/>
      <c r="G1863" s="23"/>
      <c r="H1863" s="23"/>
      <c r="I1863" s="23"/>
      <c r="J1863" s="23"/>
      <c r="K1863" s="23"/>
      <c r="L1863" s="23"/>
      <c r="M1863" s="23"/>
      <c r="N1863" s="23"/>
      <c r="O1863" s="23"/>
      <c r="P1863" s="23"/>
      <c r="Q1863" s="23"/>
      <c r="R1863" s="23"/>
      <c r="S1863" s="23"/>
      <c r="T1863" s="23"/>
      <c r="U1863" s="23"/>
      <c r="V1863" s="23"/>
      <c r="W1863" s="23"/>
    </row>
    <row r="1864" spans="5:23" s="3" customFormat="1">
      <c r="E1864" s="23"/>
      <c r="F1864" s="23"/>
      <c r="G1864" s="23"/>
      <c r="H1864" s="23"/>
      <c r="I1864" s="23"/>
      <c r="J1864" s="23"/>
      <c r="K1864" s="23"/>
      <c r="L1864" s="23"/>
      <c r="M1864" s="23"/>
      <c r="N1864" s="23"/>
      <c r="O1864" s="23"/>
      <c r="P1864" s="23"/>
      <c r="Q1864" s="23"/>
      <c r="R1864" s="23"/>
      <c r="S1864" s="23"/>
      <c r="T1864" s="23"/>
      <c r="U1864" s="23"/>
      <c r="V1864" s="23"/>
      <c r="W1864" s="23"/>
    </row>
    <row r="1865" spans="5:23" s="3" customFormat="1">
      <c r="E1865" s="23"/>
      <c r="F1865" s="23"/>
      <c r="G1865" s="23"/>
      <c r="H1865" s="23"/>
      <c r="I1865" s="23"/>
      <c r="J1865" s="23"/>
      <c r="K1865" s="23"/>
      <c r="L1865" s="23"/>
      <c r="M1865" s="23"/>
      <c r="N1865" s="23"/>
      <c r="O1865" s="23"/>
      <c r="P1865" s="23"/>
      <c r="Q1865" s="23"/>
      <c r="R1865" s="23"/>
      <c r="S1865" s="23"/>
      <c r="T1865" s="23"/>
      <c r="U1865" s="23"/>
      <c r="V1865" s="23"/>
      <c r="W1865" s="23"/>
    </row>
    <row r="1866" spans="5:23" s="3" customFormat="1">
      <c r="E1866" s="23"/>
      <c r="F1866" s="23"/>
      <c r="G1866" s="23"/>
      <c r="H1866" s="23"/>
      <c r="I1866" s="23"/>
      <c r="J1866" s="23"/>
      <c r="K1866" s="23"/>
      <c r="L1866" s="23"/>
      <c r="M1866" s="23"/>
      <c r="N1866" s="23"/>
      <c r="O1866" s="23"/>
      <c r="P1866" s="23"/>
      <c r="Q1866" s="23"/>
      <c r="R1866" s="23"/>
      <c r="S1866" s="23"/>
      <c r="T1866" s="23"/>
      <c r="U1866" s="23"/>
      <c r="V1866" s="23"/>
      <c r="W1866" s="23"/>
    </row>
    <row r="1867" spans="5:23" s="3" customFormat="1">
      <c r="E1867" s="23"/>
      <c r="F1867" s="23"/>
      <c r="G1867" s="23"/>
      <c r="H1867" s="23"/>
      <c r="I1867" s="23"/>
      <c r="J1867" s="23"/>
      <c r="K1867" s="23"/>
      <c r="L1867" s="23"/>
      <c r="M1867" s="23"/>
      <c r="N1867" s="23"/>
      <c r="O1867" s="23"/>
      <c r="P1867" s="23"/>
      <c r="Q1867" s="23"/>
      <c r="R1867" s="23"/>
      <c r="S1867" s="23"/>
      <c r="T1867" s="23"/>
      <c r="U1867" s="23"/>
      <c r="V1867" s="23"/>
      <c r="W1867" s="23"/>
    </row>
    <row r="1868" spans="5:23" s="3" customFormat="1">
      <c r="E1868" s="23"/>
      <c r="F1868" s="23"/>
      <c r="G1868" s="23"/>
      <c r="H1868" s="23"/>
      <c r="I1868" s="23"/>
      <c r="J1868" s="23"/>
      <c r="K1868" s="23"/>
      <c r="L1868" s="23"/>
      <c r="M1868" s="23"/>
      <c r="N1868" s="23"/>
      <c r="O1868" s="23"/>
      <c r="P1868" s="23"/>
      <c r="Q1868" s="23"/>
      <c r="R1868" s="23"/>
      <c r="S1868" s="23"/>
      <c r="T1868" s="23"/>
      <c r="U1868" s="23"/>
      <c r="V1868" s="23"/>
      <c r="W1868" s="23"/>
    </row>
    <row r="1869" spans="5:23" s="3" customFormat="1">
      <c r="E1869" s="23"/>
      <c r="F1869" s="23"/>
      <c r="G1869" s="23"/>
      <c r="H1869" s="23"/>
      <c r="I1869" s="23"/>
      <c r="J1869" s="23"/>
      <c r="K1869" s="23"/>
      <c r="L1869" s="23"/>
      <c r="M1869" s="23"/>
      <c r="N1869" s="23"/>
      <c r="O1869" s="23"/>
      <c r="P1869" s="23"/>
      <c r="Q1869" s="23"/>
      <c r="R1869" s="23"/>
      <c r="S1869" s="23"/>
      <c r="T1869" s="23"/>
      <c r="U1869" s="23"/>
      <c r="V1869" s="23"/>
      <c r="W1869" s="23"/>
    </row>
    <row r="1870" spans="5:23" s="3" customFormat="1">
      <c r="E1870" s="23"/>
      <c r="F1870" s="23"/>
      <c r="G1870" s="23"/>
      <c r="H1870" s="23"/>
      <c r="I1870" s="23"/>
      <c r="J1870" s="23"/>
      <c r="K1870" s="23"/>
      <c r="L1870" s="23"/>
      <c r="M1870" s="23"/>
      <c r="N1870" s="23"/>
      <c r="O1870" s="23"/>
      <c r="P1870" s="23"/>
      <c r="Q1870" s="23"/>
      <c r="R1870" s="23"/>
      <c r="S1870" s="23"/>
      <c r="T1870" s="23"/>
      <c r="U1870" s="23"/>
      <c r="V1870" s="23"/>
      <c r="W1870" s="23"/>
    </row>
    <row r="1871" spans="5:23" s="3" customFormat="1">
      <c r="E1871" s="23"/>
      <c r="F1871" s="23"/>
      <c r="G1871" s="23"/>
      <c r="H1871" s="23"/>
      <c r="I1871" s="23"/>
      <c r="J1871" s="23"/>
      <c r="K1871" s="23"/>
      <c r="L1871" s="23"/>
      <c r="M1871" s="23"/>
      <c r="N1871" s="23"/>
      <c r="O1871" s="23"/>
      <c r="P1871" s="23"/>
      <c r="Q1871" s="23"/>
      <c r="R1871" s="23"/>
      <c r="S1871" s="23"/>
      <c r="T1871" s="23"/>
      <c r="U1871" s="23"/>
      <c r="V1871" s="23"/>
      <c r="W1871" s="23"/>
    </row>
    <row r="1872" spans="5:23" s="3" customFormat="1">
      <c r="E1872" s="23"/>
      <c r="F1872" s="23"/>
      <c r="G1872" s="23"/>
      <c r="H1872" s="23"/>
      <c r="I1872" s="23"/>
      <c r="J1872" s="23"/>
      <c r="K1872" s="23"/>
      <c r="L1872" s="23"/>
      <c r="M1872" s="23"/>
      <c r="N1872" s="23"/>
      <c r="O1872" s="23"/>
      <c r="P1872" s="23"/>
      <c r="Q1872" s="23"/>
      <c r="R1872" s="23"/>
      <c r="S1872" s="23"/>
      <c r="T1872" s="23"/>
      <c r="U1872" s="23"/>
      <c r="V1872" s="23"/>
      <c r="W1872" s="23"/>
    </row>
    <row r="1873" spans="5:23" s="3" customFormat="1">
      <c r="E1873" s="23"/>
      <c r="F1873" s="23"/>
      <c r="G1873" s="23"/>
      <c r="H1873" s="23"/>
      <c r="I1873" s="23"/>
      <c r="J1873" s="23"/>
      <c r="K1873" s="23"/>
      <c r="L1873" s="23"/>
      <c r="M1873" s="23"/>
      <c r="N1873" s="23"/>
      <c r="O1873" s="23"/>
      <c r="P1873" s="23"/>
      <c r="Q1873" s="23"/>
      <c r="R1873" s="23"/>
      <c r="S1873" s="23"/>
      <c r="T1873" s="23"/>
      <c r="U1873" s="23"/>
      <c r="V1873" s="23"/>
      <c r="W1873" s="23"/>
    </row>
    <row r="1874" spans="5:23" s="3" customFormat="1">
      <c r="E1874" s="23"/>
      <c r="F1874" s="23"/>
      <c r="G1874" s="23"/>
      <c r="H1874" s="23"/>
      <c r="I1874" s="23"/>
      <c r="J1874" s="23"/>
      <c r="K1874" s="23"/>
      <c r="L1874" s="23"/>
      <c r="M1874" s="23"/>
      <c r="N1874" s="23"/>
      <c r="O1874" s="23"/>
      <c r="P1874" s="23"/>
      <c r="Q1874" s="23"/>
      <c r="R1874" s="23"/>
      <c r="S1874" s="23"/>
      <c r="T1874" s="23"/>
      <c r="U1874" s="23"/>
      <c r="V1874" s="23"/>
      <c r="W1874" s="23"/>
    </row>
    <row r="1875" spans="5:23" s="3" customFormat="1">
      <c r="E1875" s="23"/>
      <c r="F1875" s="23"/>
      <c r="G1875" s="23"/>
      <c r="H1875" s="23"/>
      <c r="I1875" s="23"/>
      <c r="J1875" s="23"/>
      <c r="K1875" s="23"/>
      <c r="L1875" s="23"/>
      <c r="M1875" s="23"/>
      <c r="N1875" s="23"/>
      <c r="O1875" s="23"/>
      <c r="P1875" s="23"/>
      <c r="Q1875" s="23"/>
      <c r="R1875" s="23"/>
      <c r="S1875" s="23"/>
      <c r="T1875" s="23"/>
      <c r="U1875" s="23"/>
      <c r="V1875" s="23"/>
      <c r="W1875" s="23"/>
    </row>
    <row r="1876" spans="5:23" s="3" customFormat="1">
      <c r="E1876" s="23"/>
      <c r="F1876" s="23"/>
      <c r="G1876" s="23"/>
      <c r="H1876" s="23"/>
      <c r="I1876" s="23"/>
      <c r="J1876" s="23"/>
      <c r="K1876" s="23"/>
      <c r="L1876" s="23"/>
      <c r="M1876" s="23"/>
      <c r="N1876" s="23"/>
      <c r="O1876" s="23"/>
      <c r="P1876" s="23"/>
      <c r="Q1876" s="23"/>
      <c r="R1876" s="23"/>
      <c r="S1876" s="23"/>
      <c r="T1876" s="23"/>
      <c r="U1876" s="23"/>
      <c r="V1876" s="23"/>
      <c r="W1876" s="23"/>
    </row>
    <row r="1877" spans="5:23" s="3" customFormat="1">
      <c r="E1877" s="23"/>
      <c r="F1877" s="23"/>
      <c r="G1877" s="23"/>
      <c r="H1877" s="23"/>
      <c r="I1877" s="23"/>
      <c r="J1877" s="23"/>
      <c r="K1877" s="23"/>
      <c r="L1877" s="23"/>
      <c r="M1877" s="23"/>
      <c r="N1877" s="23"/>
      <c r="O1877" s="23"/>
      <c r="P1877" s="23"/>
      <c r="Q1877" s="23"/>
      <c r="R1877" s="23"/>
      <c r="S1877" s="23"/>
      <c r="T1877" s="23"/>
      <c r="U1877" s="23"/>
      <c r="V1877" s="23"/>
      <c r="W1877" s="23"/>
    </row>
    <row r="1878" spans="5:23" s="3" customFormat="1">
      <c r="E1878" s="23"/>
      <c r="F1878" s="23"/>
      <c r="G1878" s="23"/>
      <c r="H1878" s="23"/>
      <c r="I1878" s="23"/>
      <c r="J1878" s="23"/>
      <c r="K1878" s="23"/>
      <c r="L1878" s="23"/>
      <c r="M1878" s="23"/>
      <c r="N1878" s="23"/>
      <c r="O1878" s="23"/>
      <c r="P1878" s="23"/>
      <c r="Q1878" s="23"/>
      <c r="R1878" s="23"/>
      <c r="S1878" s="23"/>
      <c r="T1878" s="23"/>
      <c r="U1878" s="23"/>
      <c r="V1878" s="23"/>
      <c r="W1878" s="23"/>
    </row>
    <row r="1879" spans="5:23" s="3" customFormat="1">
      <c r="E1879" s="23"/>
      <c r="F1879" s="23"/>
      <c r="G1879" s="23"/>
      <c r="H1879" s="23"/>
      <c r="I1879" s="23"/>
      <c r="J1879" s="23"/>
      <c r="K1879" s="23"/>
      <c r="L1879" s="23"/>
      <c r="M1879" s="23"/>
      <c r="N1879" s="23"/>
      <c r="O1879" s="23"/>
      <c r="P1879" s="23"/>
      <c r="Q1879" s="23"/>
      <c r="R1879" s="23"/>
      <c r="S1879" s="23"/>
      <c r="T1879" s="23"/>
      <c r="U1879" s="23"/>
      <c r="V1879" s="23"/>
      <c r="W1879" s="23"/>
    </row>
    <row r="1880" spans="5:23" s="3" customFormat="1">
      <c r="E1880" s="23"/>
      <c r="F1880" s="23"/>
      <c r="G1880" s="23"/>
      <c r="H1880" s="23"/>
      <c r="I1880" s="23"/>
      <c r="J1880" s="23"/>
      <c r="K1880" s="23"/>
      <c r="L1880" s="23"/>
      <c r="M1880" s="23"/>
      <c r="N1880" s="23"/>
      <c r="O1880" s="23"/>
      <c r="P1880" s="23"/>
      <c r="Q1880" s="23"/>
      <c r="R1880" s="23"/>
      <c r="S1880" s="23"/>
      <c r="T1880" s="23"/>
      <c r="U1880" s="23"/>
      <c r="V1880" s="23"/>
      <c r="W1880" s="23"/>
    </row>
    <row r="1881" spans="5:23" s="3" customFormat="1">
      <c r="E1881" s="23"/>
      <c r="F1881" s="23"/>
      <c r="G1881" s="23"/>
      <c r="H1881" s="23"/>
      <c r="I1881" s="23"/>
      <c r="J1881" s="23"/>
      <c r="K1881" s="23"/>
      <c r="L1881" s="23"/>
      <c r="M1881" s="23"/>
      <c r="N1881" s="23"/>
      <c r="O1881" s="23"/>
      <c r="P1881" s="23"/>
      <c r="Q1881" s="23"/>
      <c r="R1881" s="23"/>
      <c r="S1881" s="23"/>
      <c r="T1881" s="23"/>
      <c r="U1881" s="23"/>
      <c r="V1881" s="23"/>
      <c r="W1881" s="23"/>
    </row>
    <row r="1882" spans="5:23" s="3" customFormat="1">
      <c r="E1882" s="23"/>
      <c r="F1882" s="23"/>
      <c r="G1882" s="23"/>
      <c r="H1882" s="23"/>
      <c r="I1882" s="23"/>
      <c r="J1882" s="23"/>
      <c r="K1882" s="23"/>
      <c r="L1882" s="23"/>
      <c r="M1882" s="23"/>
      <c r="N1882" s="23"/>
      <c r="O1882" s="23"/>
      <c r="P1882" s="23"/>
      <c r="Q1882" s="23"/>
      <c r="R1882" s="23"/>
      <c r="S1882" s="23"/>
      <c r="T1882" s="23"/>
      <c r="U1882" s="23"/>
      <c r="V1882" s="23"/>
      <c r="W1882" s="23"/>
    </row>
    <row r="1883" spans="5:23" s="3" customFormat="1">
      <c r="E1883" s="23"/>
      <c r="F1883" s="23"/>
      <c r="G1883" s="23"/>
      <c r="H1883" s="23"/>
      <c r="I1883" s="23"/>
      <c r="J1883" s="23"/>
      <c r="K1883" s="23"/>
      <c r="L1883" s="23"/>
      <c r="M1883" s="23"/>
      <c r="N1883" s="23"/>
      <c r="O1883" s="23"/>
      <c r="P1883" s="23"/>
      <c r="Q1883" s="23"/>
      <c r="R1883" s="23"/>
      <c r="S1883" s="23"/>
      <c r="T1883" s="23"/>
      <c r="U1883" s="23"/>
      <c r="V1883" s="23"/>
      <c r="W1883" s="23"/>
    </row>
    <row r="1884" spans="5:23" s="3" customFormat="1">
      <c r="E1884" s="23"/>
      <c r="F1884" s="23"/>
      <c r="G1884" s="23"/>
      <c r="H1884" s="23"/>
      <c r="I1884" s="23"/>
      <c r="J1884" s="23"/>
      <c r="K1884" s="23"/>
      <c r="L1884" s="23"/>
      <c r="M1884" s="23"/>
      <c r="N1884" s="23"/>
      <c r="O1884" s="23"/>
      <c r="P1884" s="23"/>
      <c r="Q1884" s="23"/>
      <c r="R1884" s="23"/>
      <c r="S1884" s="23"/>
      <c r="T1884" s="23"/>
      <c r="U1884" s="23"/>
      <c r="V1884" s="23"/>
      <c r="W1884" s="23"/>
    </row>
    <row r="1885" spans="5:23" s="3" customFormat="1">
      <c r="E1885" s="23"/>
      <c r="F1885" s="23"/>
      <c r="G1885" s="23"/>
      <c r="H1885" s="23"/>
      <c r="I1885" s="23"/>
      <c r="J1885" s="23"/>
      <c r="K1885" s="23"/>
      <c r="L1885" s="23"/>
      <c r="M1885" s="23"/>
      <c r="N1885" s="23"/>
      <c r="O1885" s="23"/>
      <c r="P1885" s="23"/>
      <c r="Q1885" s="23"/>
      <c r="R1885" s="23"/>
      <c r="S1885" s="23"/>
      <c r="T1885" s="23"/>
      <c r="U1885" s="23"/>
      <c r="V1885" s="23"/>
      <c r="W1885" s="23"/>
    </row>
    <row r="1886" spans="5:23" s="3" customFormat="1">
      <c r="E1886" s="23"/>
      <c r="F1886" s="23"/>
      <c r="G1886" s="23"/>
      <c r="H1886" s="23"/>
      <c r="I1886" s="23"/>
      <c r="J1886" s="23"/>
      <c r="K1886" s="23"/>
      <c r="L1886" s="23"/>
      <c r="M1886" s="23"/>
      <c r="N1886" s="23"/>
      <c r="O1886" s="23"/>
      <c r="P1886" s="23"/>
      <c r="Q1886" s="23"/>
      <c r="R1886" s="23"/>
      <c r="S1886" s="23"/>
      <c r="T1886" s="23"/>
      <c r="U1886" s="23"/>
      <c r="V1886" s="23"/>
      <c r="W1886" s="23"/>
    </row>
    <row r="1887" spans="5:23" s="3" customFormat="1">
      <c r="E1887" s="23"/>
      <c r="F1887" s="23"/>
      <c r="G1887" s="23"/>
      <c r="H1887" s="23"/>
      <c r="I1887" s="23"/>
      <c r="J1887" s="23"/>
      <c r="K1887" s="23"/>
      <c r="L1887" s="23"/>
      <c r="M1887" s="23"/>
      <c r="N1887" s="23"/>
      <c r="O1887" s="23"/>
      <c r="P1887" s="23"/>
      <c r="Q1887" s="23"/>
      <c r="R1887" s="23"/>
      <c r="S1887" s="23"/>
      <c r="T1887" s="23"/>
      <c r="U1887" s="23"/>
      <c r="V1887" s="23"/>
      <c r="W1887" s="23"/>
    </row>
    <row r="1888" spans="5:23" s="3" customFormat="1">
      <c r="E1888" s="23"/>
      <c r="F1888" s="23"/>
      <c r="G1888" s="23"/>
      <c r="H1888" s="23"/>
      <c r="I1888" s="23"/>
      <c r="J1888" s="23"/>
      <c r="K1888" s="23"/>
      <c r="L1888" s="23"/>
      <c r="M1888" s="23"/>
      <c r="N1888" s="23"/>
      <c r="O1888" s="23"/>
      <c r="P1888" s="23"/>
      <c r="Q1888" s="23"/>
      <c r="R1888" s="23"/>
      <c r="S1888" s="23"/>
      <c r="T1888" s="23"/>
      <c r="U1888" s="23"/>
      <c r="V1888" s="23"/>
      <c r="W1888" s="23"/>
    </row>
    <row r="1889" spans="5:23" s="3" customFormat="1">
      <c r="E1889" s="23"/>
      <c r="F1889" s="23"/>
      <c r="G1889" s="23"/>
      <c r="H1889" s="23"/>
      <c r="I1889" s="23"/>
      <c r="J1889" s="23"/>
      <c r="K1889" s="23"/>
      <c r="L1889" s="23"/>
      <c r="M1889" s="23"/>
      <c r="N1889" s="23"/>
      <c r="O1889" s="23"/>
      <c r="P1889" s="23"/>
      <c r="Q1889" s="23"/>
      <c r="R1889" s="23"/>
      <c r="S1889" s="23"/>
      <c r="T1889" s="23"/>
      <c r="U1889" s="23"/>
      <c r="V1889" s="23"/>
      <c r="W1889" s="23"/>
    </row>
    <row r="1890" spans="5:23" s="3" customFormat="1">
      <c r="E1890" s="23"/>
      <c r="F1890" s="23"/>
      <c r="G1890" s="23"/>
      <c r="H1890" s="23"/>
      <c r="I1890" s="23"/>
      <c r="J1890" s="23"/>
      <c r="K1890" s="23"/>
      <c r="L1890" s="23"/>
      <c r="M1890" s="23"/>
      <c r="N1890" s="23"/>
      <c r="O1890" s="23"/>
      <c r="P1890" s="23"/>
      <c r="Q1890" s="23"/>
      <c r="R1890" s="23"/>
      <c r="S1890" s="23"/>
      <c r="T1890" s="23"/>
      <c r="U1890" s="23"/>
      <c r="V1890" s="23"/>
      <c r="W1890" s="23"/>
    </row>
    <row r="1891" spans="5:23" s="3" customFormat="1">
      <c r="E1891" s="23"/>
      <c r="F1891" s="23"/>
      <c r="G1891" s="23"/>
      <c r="H1891" s="23"/>
      <c r="I1891" s="23"/>
      <c r="J1891" s="23"/>
      <c r="K1891" s="23"/>
      <c r="L1891" s="23"/>
      <c r="M1891" s="23"/>
      <c r="N1891" s="23"/>
      <c r="O1891" s="23"/>
      <c r="P1891" s="23"/>
      <c r="Q1891" s="23"/>
      <c r="R1891" s="23"/>
      <c r="S1891" s="23"/>
      <c r="T1891" s="23"/>
      <c r="U1891" s="23"/>
      <c r="V1891" s="23"/>
      <c r="W1891" s="23"/>
    </row>
    <row r="1892" spans="5:23" s="3" customFormat="1">
      <c r="E1892" s="23"/>
      <c r="F1892" s="23"/>
      <c r="G1892" s="23"/>
      <c r="H1892" s="23"/>
      <c r="I1892" s="23"/>
      <c r="J1892" s="23"/>
      <c r="K1892" s="23"/>
      <c r="L1892" s="23"/>
      <c r="M1892" s="23"/>
      <c r="N1892" s="23"/>
      <c r="O1892" s="23"/>
      <c r="P1892" s="23"/>
      <c r="Q1892" s="23"/>
      <c r="R1892" s="23"/>
      <c r="S1892" s="23"/>
      <c r="T1892" s="23"/>
      <c r="U1892" s="23"/>
      <c r="V1892" s="23"/>
      <c r="W1892" s="23"/>
    </row>
  </sheetData>
  <mergeCells count="3">
    <mergeCell ref="E2:N2"/>
    <mergeCell ref="O2:W2"/>
    <mergeCell ref="W3:W4"/>
  </mergeCells>
  <pageMargins left="0.7" right="0.7" top="0.75" bottom="0.75" header="0.3" footer="0.3"/>
  <pageSetup scale="44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"/>
  <sheetViews>
    <sheetView workbookViewId="0">
      <selection activeCell="C18" sqref="C18"/>
    </sheetView>
  </sheetViews>
  <sheetFormatPr defaultColWidth="11.42578125" defaultRowHeight="15"/>
  <sheetData>
    <row r="1" spans="1:11">
      <c r="A1" s="1" t="s">
        <v>201</v>
      </c>
    </row>
    <row r="2" spans="1:11" ht="15.75">
      <c r="A2" s="85" t="s">
        <v>198</v>
      </c>
    </row>
    <row r="4" spans="1:11" ht="15.75">
      <c r="A4" s="86" t="s">
        <v>4</v>
      </c>
      <c r="B4" s="86" t="s">
        <v>5</v>
      </c>
      <c r="C4" s="86" t="s">
        <v>6</v>
      </c>
      <c r="D4" s="86" t="s">
        <v>7</v>
      </c>
      <c r="E4" s="86" t="s">
        <v>8</v>
      </c>
      <c r="F4" s="86" t="s">
        <v>9</v>
      </c>
      <c r="G4" s="86" t="s">
        <v>18</v>
      </c>
      <c r="H4" s="86" t="s">
        <v>19</v>
      </c>
      <c r="I4" s="87" t="s">
        <v>199</v>
      </c>
      <c r="J4" s="86" t="s">
        <v>200</v>
      </c>
      <c r="K4" s="84"/>
    </row>
    <row r="5" spans="1:11" ht="15.75">
      <c r="A5" s="88" t="s">
        <v>10</v>
      </c>
      <c r="B5" s="89">
        <v>7.1950000000000003</v>
      </c>
      <c r="C5" s="90">
        <v>6.3826348619054715E-8</v>
      </c>
      <c r="D5" s="90">
        <v>8.9962172083445248E-6</v>
      </c>
      <c r="E5" s="90">
        <v>4.8133600000000007E-4</v>
      </c>
      <c r="F5" s="90">
        <v>1.76685226E-2</v>
      </c>
      <c r="G5" s="90">
        <v>2.4613636363636363E-10</v>
      </c>
      <c r="H5" s="90">
        <v>6.8312310307256248E-11</v>
      </c>
      <c r="I5" s="90">
        <v>2.6454166666666668E-6</v>
      </c>
      <c r="J5" s="88">
        <v>1.4227941176470591E-9</v>
      </c>
    </row>
    <row r="6" spans="1:11" ht="15.75">
      <c r="A6" s="88" t="s">
        <v>11</v>
      </c>
      <c r="B6" s="89">
        <v>7.1422222222222222</v>
      </c>
      <c r="C6" s="90">
        <v>7.2073859327174462E-8</v>
      </c>
      <c r="D6" s="90">
        <v>2.111399608042101E-6</v>
      </c>
      <c r="E6" s="90">
        <v>4.4547999999999989E-4</v>
      </c>
      <c r="F6" s="90">
        <v>2.2278171655000002E-2</v>
      </c>
      <c r="G6" s="90">
        <v>5.4027999999999989E-11</v>
      </c>
      <c r="H6" s="90">
        <v>1.1633750000000001E-11</v>
      </c>
      <c r="I6" s="90">
        <v>8.8614166666666684E-7</v>
      </c>
      <c r="J6" s="88">
        <v>2.493270189431705E-11</v>
      </c>
      <c r="K6" s="84"/>
    </row>
    <row r="7" spans="1:11" ht="15.75">
      <c r="A7" s="88" t="s">
        <v>12</v>
      </c>
      <c r="B7" s="89">
        <v>7.319</v>
      </c>
      <c r="C7" s="90">
        <v>4.7973344863668892E-8</v>
      </c>
      <c r="D7" s="90">
        <v>2.1966335392604534E-6</v>
      </c>
      <c r="E7" s="90">
        <v>4.7076000000000003E-4</v>
      </c>
      <c r="F7" s="90">
        <v>2.0681986450000002E-2</v>
      </c>
      <c r="G7" s="90">
        <v>6.0807000000000008E-11</v>
      </c>
      <c r="H7" s="90">
        <v>1.0816164627583225E-11</v>
      </c>
      <c r="I7" s="90">
        <v>2.0434015153333336E-6</v>
      </c>
      <c r="J7" s="88">
        <v>2.0736789631106683E-10</v>
      </c>
      <c r="K7" s="84"/>
    </row>
    <row r="8" spans="1:11" ht="15.75">
      <c r="A8" s="88" t="s">
        <v>13</v>
      </c>
      <c r="B8" s="89">
        <v>7.479000000000001</v>
      </c>
      <c r="C8" s="90">
        <v>3.3189445755260957E-8</v>
      </c>
      <c r="D8" s="90">
        <v>2.0574984331632194E-6</v>
      </c>
      <c r="E8" s="90">
        <v>4.5022000000000009E-4</v>
      </c>
      <c r="F8" s="90">
        <v>1.8393585314999999E-2</v>
      </c>
      <c r="G8" s="90">
        <v>8.3097727272727292E-11</v>
      </c>
      <c r="H8" s="90">
        <v>9.0557051542408545E-12</v>
      </c>
      <c r="I8" s="90">
        <v>2.3714616640000004E-6</v>
      </c>
      <c r="J8" s="88">
        <v>4.0409604519774015E-10</v>
      </c>
      <c r="K8" s="84"/>
    </row>
    <row r="9" spans="1:11" ht="15.75">
      <c r="A9" s="88" t="s">
        <v>14</v>
      </c>
      <c r="B9" s="89">
        <v>6.801499999999999</v>
      </c>
      <c r="C9" s="90">
        <v>1.5794286077385562E-7</v>
      </c>
      <c r="D9" s="90">
        <v>4.9207628256782164E-6</v>
      </c>
      <c r="E9" s="90">
        <v>4.6129999999999999E-4</v>
      </c>
      <c r="F9" s="90">
        <v>1.6238704125000003E-2</v>
      </c>
      <c r="G9" s="90">
        <v>1.1276708333333333E-10</v>
      </c>
      <c r="H9" s="90">
        <v>1.4645875129864855E-11</v>
      </c>
      <c r="I9" s="90">
        <v>1.6630024546666668E-6</v>
      </c>
      <c r="J9" s="88">
        <v>4.3532972511038327E-10</v>
      </c>
      <c r="K9" s="8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0138F-8FCB-450F-9B48-FC495A7A195B}">
  <dimension ref="A1:Q48"/>
  <sheetViews>
    <sheetView tabSelected="1" topLeftCell="A37" workbookViewId="0">
      <selection activeCell="A17" sqref="A17"/>
    </sheetView>
  </sheetViews>
  <sheetFormatPr defaultColWidth="12.5703125" defaultRowHeight="15.75"/>
  <cols>
    <col min="1" max="1" width="12.5703125" style="98"/>
    <col min="2" max="2" width="19" style="98" customWidth="1"/>
    <col min="3" max="4" width="12.5703125" style="98"/>
    <col min="5" max="11" width="12.5703125" style="99"/>
    <col min="12" max="16384" width="12.5703125" style="98"/>
  </cols>
  <sheetData>
    <row r="1" spans="1:17">
      <c r="A1" s="98" t="s">
        <v>204</v>
      </c>
    </row>
    <row r="3" spans="1:17">
      <c r="A3" s="98" t="s">
        <v>205</v>
      </c>
    </row>
    <row r="4" spans="1:17">
      <c r="A4" s="99" t="s">
        <v>206</v>
      </c>
    </row>
    <row r="10" spans="1:17">
      <c r="A10" s="100"/>
      <c r="B10" s="100"/>
      <c r="C10" s="100"/>
      <c r="D10" s="100"/>
      <c r="E10" s="101" t="s">
        <v>207</v>
      </c>
      <c r="F10" s="101" t="s">
        <v>207</v>
      </c>
      <c r="G10" s="101" t="s">
        <v>207</v>
      </c>
      <c r="H10" s="101" t="s">
        <v>208</v>
      </c>
      <c r="I10" s="101" t="s">
        <v>208</v>
      </c>
      <c r="J10" s="101" t="s">
        <v>208</v>
      </c>
      <c r="K10" s="101"/>
      <c r="L10" s="101" t="s">
        <v>209</v>
      </c>
      <c r="M10" s="101"/>
      <c r="N10" s="101" t="s">
        <v>210</v>
      </c>
      <c r="O10" s="102" t="s">
        <v>211</v>
      </c>
      <c r="P10" s="102" t="s">
        <v>208</v>
      </c>
      <c r="Q10" s="102" t="s">
        <v>208</v>
      </c>
    </row>
    <row r="11" spans="1:17">
      <c r="A11" s="100" t="s">
        <v>157</v>
      </c>
      <c r="B11" s="100" t="s">
        <v>4</v>
      </c>
      <c r="C11" s="100" t="s">
        <v>159</v>
      </c>
      <c r="D11" s="102" t="s">
        <v>212</v>
      </c>
      <c r="E11" s="101" t="s">
        <v>55</v>
      </c>
      <c r="F11" s="101" t="s">
        <v>213</v>
      </c>
      <c r="G11" s="101" t="s">
        <v>214</v>
      </c>
      <c r="H11" s="101" t="s">
        <v>55</v>
      </c>
      <c r="I11" s="101" t="s">
        <v>213</v>
      </c>
      <c r="J11" s="101" t="s">
        <v>214</v>
      </c>
      <c r="K11" s="101"/>
      <c r="L11" s="102" t="s">
        <v>211</v>
      </c>
      <c r="M11" s="101" t="s">
        <v>46</v>
      </c>
      <c r="N11" s="101" t="s">
        <v>215</v>
      </c>
      <c r="O11" s="101" t="s">
        <v>216</v>
      </c>
      <c r="P11" s="101" t="s">
        <v>46</v>
      </c>
      <c r="Q11" s="101" t="s">
        <v>215</v>
      </c>
    </row>
    <row r="12" spans="1:17" s="103" customFormat="1">
      <c r="A12" s="103" t="s">
        <v>46</v>
      </c>
      <c r="B12" s="103" t="s">
        <v>54</v>
      </c>
      <c r="C12" s="103" t="s">
        <v>160</v>
      </c>
      <c r="D12" s="103">
        <v>0</v>
      </c>
      <c r="E12" s="104"/>
      <c r="F12" s="104">
        <v>1083.6945648549515</v>
      </c>
      <c r="G12" s="104">
        <v>4346.0091934809861</v>
      </c>
      <c r="H12" s="104"/>
      <c r="I12" s="104"/>
      <c r="J12" s="104"/>
      <c r="K12" s="104"/>
      <c r="L12" s="104"/>
      <c r="M12" s="104">
        <v>3278.3073703789819</v>
      </c>
      <c r="N12" s="104">
        <v>11454.346637506835</v>
      </c>
    </row>
    <row r="13" spans="1:17" s="103" customFormat="1">
      <c r="C13" s="103" t="s">
        <v>161</v>
      </c>
      <c r="D13" s="103">
        <v>1</v>
      </c>
      <c r="E13" s="104"/>
      <c r="F13" s="104"/>
      <c r="G13" s="104"/>
      <c r="H13" s="104"/>
      <c r="I13" s="104"/>
      <c r="J13" s="104"/>
      <c r="K13" s="104"/>
      <c r="L13" s="104"/>
      <c r="M13" s="104">
        <v>8930.5263157894733</v>
      </c>
      <c r="N13" s="104">
        <v>349831.4706404116</v>
      </c>
    </row>
    <row r="14" spans="1:17" s="103" customFormat="1">
      <c r="C14" s="103" t="s">
        <v>162</v>
      </c>
      <c r="D14" s="103">
        <v>3</v>
      </c>
      <c r="E14" s="104"/>
      <c r="F14" s="104">
        <v>1311.416781292985</v>
      </c>
      <c r="G14" s="104">
        <v>6611.9873817034704</v>
      </c>
      <c r="H14" s="104"/>
      <c r="I14" s="104"/>
      <c r="J14" s="104"/>
      <c r="K14" s="104"/>
      <c r="L14" s="104"/>
      <c r="M14" s="104">
        <v>15255.255255255255</v>
      </c>
      <c r="N14" s="104">
        <v>472513.54154661746</v>
      </c>
    </row>
    <row r="15" spans="1:17" s="103" customFormat="1">
      <c r="C15" s="103" t="s">
        <v>163</v>
      </c>
      <c r="D15" s="103">
        <v>7</v>
      </c>
      <c r="E15" s="104"/>
      <c r="F15" s="104">
        <v>1004.6869141357331</v>
      </c>
      <c r="G15" s="104">
        <v>7053.7634408602153</v>
      </c>
      <c r="H15" s="104"/>
      <c r="I15" s="104"/>
      <c r="J15" s="104"/>
      <c r="K15" s="104"/>
      <c r="L15" s="104"/>
      <c r="M15" s="104">
        <v>13122.037914691942</v>
      </c>
      <c r="N15" s="104">
        <v>408914.53586707794</v>
      </c>
    </row>
    <row r="16" spans="1:17" s="103" customFormat="1">
      <c r="C16" s="103" t="s">
        <v>164</v>
      </c>
      <c r="D16" s="103">
        <v>21</v>
      </c>
      <c r="E16" s="104"/>
      <c r="F16" s="104">
        <v>1876.2475049900199</v>
      </c>
      <c r="G16" s="104">
        <v>10948.626653102747</v>
      </c>
      <c r="H16" s="104"/>
      <c r="I16" s="104"/>
      <c r="J16" s="104"/>
      <c r="K16" s="104"/>
      <c r="L16" s="104"/>
      <c r="M16" s="104">
        <v>18570.219966159053</v>
      </c>
      <c r="N16" s="104">
        <v>190462.42774566475</v>
      </c>
    </row>
    <row r="17" spans="1:17" s="103" customFormat="1">
      <c r="B17" s="103" t="s">
        <v>53</v>
      </c>
      <c r="C17" s="103" t="s">
        <v>160</v>
      </c>
      <c r="D17" s="103">
        <v>0</v>
      </c>
      <c r="E17" s="104"/>
      <c r="F17" s="104">
        <v>9765.9658865529564</v>
      </c>
      <c r="G17" s="104">
        <v>32660.499018783288</v>
      </c>
      <c r="H17" s="104"/>
      <c r="I17" s="104"/>
      <c r="J17" s="104"/>
      <c r="K17" s="104"/>
      <c r="L17" s="104"/>
      <c r="M17" s="104">
        <v>120418.47041847042</v>
      </c>
      <c r="N17" s="104">
        <v>1036775.8186397984</v>
      </c>
      <c r="P17" s="104"/>
      <c r="Q17" s="104"/>
    </row>
    <row r="18" spans="1:17" s="103" customFormat="1">
      <c r="C18" s="103" t="s">
        <v>161</v>
      </c>
      <c r="D18" s="103">
        <v>1</v>
      </c>
      <c r="E18" s="104"/>
      <c r="F18" s="104"/>
      <c r="G18" s="104"/>
      <c r="H18" s="104"/>
      <c r="I18" s="104"/>
      <c r="J18" s="104"/>
      <c r="K18" s="104"/>
      <c r="L18" s="104"/>
      <c r="M18" s="104">
        <v>584390.61899269512</v>
      </c>
      <c r="N18" s="104">
        <v>2214168.8099134909</v>
      </c>
      <c r="P18" s="104">
        <f>(M18-M13*0.95)/0.05</f>
        <v>11518132.379853902</v>
      </c>
      <c r="Q18" s="104">
        <f>(N18-N13*0.95)/0.05</f>
        <v>37636578.256101996</v>
      </c>
    </row>
    <row r="19" spans="1:17" s="103" customFormat="1">
      <c r="C19" s="103" t="s">
        <v>162</v>
      </c>
      <c r="D19" s="103">
        <v>3</v>
      </c>
      <c r="E19" s="104"/>
      <c r="F19" s="104">
        <v>13673.257023933402</v>
      </c>
      <c r="G19" s="104">
        <v>64550.533265617065</v>
      </c>
      <c r="H19" s="104"/>
      <c r="I19" s="104">
        <f>(F19-F14*0.95)/0.05</f>
        <v>248548.2216341013</v>
      </c>
      <c r="J19" s="104">
        <f>(G19-G14*0.95)/0.05</f>
        <v>1165382.9050599753</v>
      </c>
      <c r="K19" s="104"/>
      <c r="L19" s="104"/>
      <c r="M19" s="104">
        <v>64800.585437248446</v>
      </c>
      <c r="N19" s="104">
        <v>101704.26065162907</v>
      </c>
      <c r="O19" s="104"/>
      <c r="P19" s="104"/>
      <c r="Q19" s="104"/>
    </row>
    <row r="20" spans="1:17" s="103" customFormat="1">
      <c r="C20" s="103" t="s">
        <v>163</v>
      </c>
      <c r="D20" s="103">
        <v>7</v>
      </c>
      <c r="E20" s="104"/>
      <c r="F20" s="104">
        <v>6381.9742489270384</v>
      </c>
      <c r="G20" s="104">
        <v>96395.641240569981</v>
      </c>
      <c r="H20" s="104"/>
      <c r="I20" s="104">
        <f t="shared" ref="I20:J21" si="0">(F20-F15*0.95)/0.05</f>
        <v>108550.43360996184</v>
      </c>
      <c r="J20" s="104">
        <f t="shared" si="0"/>
        <v>1793891.3194350554</v>
      </c>
      <c r="K20" s="104"/>
      <c r="L20" s="104"/>
      <c r="M20" s="104">
        <v>760673.71719545638</v>
      </c>
      <c r="N20" s="104">
        <v>2399508.7092451989</v>
      </c>
      <c r="O20" s="104"/>
      <c r="P20" s="104">
        <f t="shared" ref="P20:Q21" si="1">(M20-M15*0.95)/0.05</f>
        <v>14964155.623529982</v>
      </c>
      <c r="Q20" s="104">
        <f t="shared" si="1"/>
        <v>40220798.003429495</v>
      </c>
    </row>
    <row r="21" spans="1:17" s="103" customFormat="1">
      <c r="C21" s="103" t="s">
        <v>164</v>
      </c>
      <c r="D21" s="103">
        <v>21</v>
      </c>
      <c r="E21" s="104"/>
      <c r="F21" s="104">
        <v>26630.303030303028</v>
      </c>
      <c r="G21" s="104">
        <v>87071.42857142858</v>
      </c>
      <c r="H21" s="104"/>
      <c r="I21" s="104">
        <f t="shared" si="0"/>
        <v>496957.35801125015</v>
      </c>
      <c r="J21" s="104">
        <f t="shared" si="0"/>
        <v>1533404.6650196193</v>
      </c>
      <c r="K21" s="104"/>
      <c r="L21" s="104"/>
      <c r="M21" s="104">
        <v>1609879.0322580645</v>
      </c>
      <c r="N21" s="104">
        <v>1884761.9047619049</v>
      </c>
      <c r="O21" s="104"/>
      <c r="P21" s="104">
        <f t="shared" si="1"/>
        <v>31844746.465804268</v>
      </c>
      <c r="Q21" s="104">
        <f t="shared" si="1"/>
        <v>34076451.96807047</v>
      </c>
    </row>
    <row r="22" spans="1:17" s="103" customFormat="1"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1:17" s="103" customFormat="1">
      <c r="A23" s="103" t="s">
        <v>55</v>
      </c>
      <c r="B23" s="103" t="s">
        <v>54</v>
      </c>
      <c r="C23" s="103" t="s">
        <v>160</v>
      </c>
      <c r="D23" s="103">
        <v>0</v>
      </c>
      <c r="E23" s="104">
        <v>215.59905100830369</v>
      </c>
      <c r="F23" s="104"/>
      <c r="G23" s="104">
        <v>2462.7618308766487</v>
      </c>
      <c r="H23" s="104"/>
      <c r="I23" s="104"/>
      <c r="J23" s="104"/>
      <c r="K23" s="104"/>
      <c r="L23" s="104"/>
      <c r="M23" s="104"/>
      <c r="N23" s="104">
        <v>503416.85649202735</v>
      </c>
      <c r="O23" s="104"/>
      <c r="P23" s="104"/>
      <c r="Q23" s="104"/>
    </row>
    <row r="24" spans="1:17" s="103" customFormat="1">
      <c r="C24" s="103" t="s">
        <v>161</v>
      </c>
      <c r="D24" s="103">
        <v>1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4">
        <v>351571.22348061891</v>
      </c>
      <c r="O24" s="104"/>
      <c r="P24" s="104"/>
      <c r="Q24" s="104"/>
    </row>
    <row r="25" spans="1:17" s="103" customFormat="1">
      <c r="C25" s="103" t="s">
        <v>162</v>
      </c>
      <c r="D25" s="103">
        <v>3</v>
      </c>
      <c r="E25" s="104">
        <v>587.94848206071754</v>
      </c>
      <c r="F25" s="104"/>
      <c r="G25" s="104">
        <v>4403.6796536796537</v>
      </c>
      <c r="H25" s="104"/>
      <c r="I25" s="104"/>
      <c r="J25" s="104"/>
      <c r="K25" s="104"/>
      <c r="L25" s="104"/>
      <c r="M25" s="104"/>
      <c r="N25" s="104">
        <v>622632.93440387817</v>
      </c>
      <c r="O25" s="104"/>
      <c r="P25" s="104"/>
      <c r="Q25" s="104"/>
    </row>
    <row r="26" spans="1:17" s="103" customFormat="1">
      <c r="C26" s="103" t="s">
        <v>163</v>
      </c>
      <c r="D26" s="103">
        <v>7</v>
      </c>
      <c r="E26" s="104">
        <v>1177.4193548387098</v>
      </c>
      <c r="F26" s="104"/>
      <c r="G26" s="104">
        <v>5015.4019534184818</v>
      </c>
      <c r="H26" s="104"/>
      <c r="I26" s="104"/>
      <c r="J26" s="104"/>
      <c r="K26" s="104"/>
      <c r="L26" s="104"/>
      <c r="M26" s="104"/>
      <c r="N26" s="104">
        <v>119642.85714285714</v>
      </c>
      <c r="O26" s="104"/>
      <c r="P26" s="104"/>
      <c r="Q26" s="104"/>
    </row>
    <row r="27" spans="1:17" s="103" customFormat="1">
      <c r="C27" s="103" t="s">
        <v>164</v>
      </c>
      <c r="D27" s="103">
        <v>21</v>
      </c>
      <c r="E27" s="104">
        <v>3038.032786885246</v>
      </c>
      <c r="F27" s="104"/>
      <c r="G27" s="104">
        <v>15668.939909982688</v>
      </c>
      <c r="H27" s="104"/>
      <c r="I27" s="104"/>
      <c r="J27" s="104"/>
      <c r="K27" s="104"/>
      <c r="L27" s="104"/>
      <c r="M27" s="104"/>
      <c r="N27" s="104">
        <v>804566.56346749223</v>
      </c>
      <c r="O27" s="104"/>
      <c r="P27" s="104"/>
      <c r="Q27" s="104"/>
    </row>
    <row r="28" spans="1:17" s="103" customFormat="1">
      <c r="B28" s="103" t="s">
        <v>53</v>
      </c>
      <c r="C28" s="103" t="s">
        <v>160</v>
      </c>
      <c r="D28" s="103">
        <v>0</v>
      </c>
      <c r="E28" s="104">
        <v>4640.9791477787858</v>
      </c>
      <c r="F28" s="104"/>
      <c r="G28" s="104">
        <v>21841.230257689109</v>
      </c>
      <c r="H28" s="104"/>
      <c r="I28" s="104"/>
      <c r="J28" s="104"/>
      <c r="K28" s="104"/>
      <c r="L28" s="104"/>
      <c r="M28" s="104"/>
      <c r="N28" s="104">
        <v>1863945.5782312928</v>
      </c>
      <c r="O28" s="104"/>
      <c r="P28" s="104"/>
      <c r="Q28" s="104"/>
    </row>
    <row r="29" spans="1:17" s="103" customFormat="1">
      <c r="C29" s="103" t="s">
        <v>161</v>
      </c>
      <c r="D29" s="103">
        <v>1</v>
      </c>
      <c r="E29" s="104"/>
      <c r="F29" s="104"/>
      <c r="G29" s="104"/>
      <c r="H29" s="104"/>
      <c r="I29" s="104"/>
      <c r="J29" s="104"/>
      <c r="K29" s="104"/>
      <c r="L29" s="104"/>
      <c r="M29" s="104"/>
      <c r="N29" s="104">
        <v>1818965.5172413795</v>
      </c>
      <c r="O29" s="104"/>
      <c r="P29" s="104"/>
      <c r="Q29" s="104">
        <f>(N29-N24*0.95)/0.05</f>
        <v>29699457.09869583</v>
      </c>
    </row>
    <row r="30" spans="1:17" s="103" customFormat="1">
      <c r="C30" s="103" t="s">
        <v>162</v>
      </c>
      <c r="D30" s="103">
        <v>3</v>
      </c>
      <c r="E30" s="104">
        <v>17508.28729281768</v>
      </c>
      <c r="F30" s="104"/>
      <c r="G30" s="104">
        <v>43674.698795180724</v>
      </c>
      <c r="H30" s="104">
        <f>(G30-G25*0.95)/0.05</f>
        <v>789824.06248370104</v>
      </c>
      <c r="I30" s="104"/>
      <c r="J30" s="104">
        <f>(G30-G25*0.95)/0.05</f>
        <v>789824.06248370104</v>
      </c>
      <c r="K30" s="104"/>
      <c r="L30" s="104"/>
      <c r="M30" s="104"/>
      <c r="N30" s="104">
        <v>1580407.4555700044</v>
      </c>
      <c r="O30" s="104"/>
      <c r="P30" s="104"/>
      <c r="Q30" s="104">
        <f t="shared" ref="Q30:Q32" si="2">(N30-N25*0.95)/0.05</f>
        <v>19778123.357726403</v>
      </c>
    </row>
    <row r="31" spans="1:17" s="103" customFormat="1">
      <c r="C31" s="103" t="s">
        <v>163</v>
      </c>
      <c r="D31" s="103">
        <v>7</v>
      </c>
      <c r="E31" s="104">
        <v>33995.715050883773</v>
      </c>
      <c r="F31" s="104"/>
      <c r="G31" s="104">
        <v>86048.210372534697</v>
      </c>
      <c r="H31" s="104">
        <f t="shared" ref="H31:H32" si="3">(G31-G26*0.95)/0.05</f>
        <v>1625671.5703357426</v>
      </c>
      <c r="I31" s="104"/>
      <c r="J31" s="104">
        <f t="shared" ref="J31:J32" si="4">(G31-G26*0.95)/0.05</f>
        <v>1625671.5703357426</v>
      </c>
      <c r="K31" s="104"/>
      <c r="L31" s="104"/>
      <c r="M31" s="104"/>
      <c r="N31" s="104">
        <v>2279125.1624079687</v>
      </c>
      <c r="O31" s="104"/>
      <c r="P31" s="104"/>
      <c r="Q31" s="104">
        <f t="shared" si="2"/>
        <v>43309288.962445088</v>
      </c>
    </row>
    <row r="32" spans="1:17" s="103" customFormat="1">
      <c r="C32" s="103" t="s">
        <v>164</v>
      </c>
      <c r="D32" s="103">
        <v>21</v>
      </c>
      <c r="E32" s="104">
        <v>37686.325340246272</v>
      </c>
      <c r="F32" s="104"/>
      <c r="G32" s="104">
        <v>70449.029126213602</v>
      </c>
      <c r="H32" s="104">
        <f t="shared" si="3"/>
        <v>1111270.7242346008</v>
      </c>
      <c r="I32" s="104"/>
      <c r="J32" s="104">
        <f t="shared" si="4"/>
        <v>1111270.7242346008</v>
      </c>
      <c r="K32" s="104"/>
      <c r="L32" s="104"/>
      <c r="M32" s="104"/>
      <c r="N32" s="104">
        <v>3000000</v>
      </c>
      <c r="O32" s="104"/>
      <c r="P32" s="104"/>
      <c r="Q32" s="104">
        <f t="shared" si="2"/>
        <v>44713235.294117644</v>
      </c>
    </row>
    <row r="33" spans="1:17" ht="16.5" thickBot="1">
      <c r="A33" s="103"/>
      <c r="B33" s="103"/>
      <c r="C33" s="103"/>
      <c r="D33" s="103"/>
      <c r="G33" s="104"/>
      <c r="L33" s="99"/>
      <c r="M33" s="99"/>
      <c r="N33" s="99"/>
      <c r="O33" s="99"/>
      <c r="P33" s="99"/>
      <c r="Q33" s="99"/>
    </row>
    <row r="34" spans="1:17">
      <c r="A34" s="103"/>
      <c r="B34" s="103"/>
      <c r="C34" s="103"/>
      <c r="D34" s="103"/>
      <c r="G34" s="105"/>
      <c r="H34" s="106" t="s">
        <v>208</v>
      </c>
      <c r="I34" s="106" t="s">
        <v>208</v>
      </c>
      <c r="J34" s="107" t="s">
        <v>208</v>
      </c>
      <c r="L34" s="99"/>
      <c r="M34" s="99"/>
      <c r="N34" s="99"/>
      <c r="O34" s="108"/>
      <c r="P34" s="106" t="s">
        <v>208</v>
      </c>
      <c r="Q34" s="107" t="s">
        <v>208</v>
      </c>
    </row>
    <row r="35" spans="1:17">
      <c r="G35" s="109"/>
      <c r="H35" s="110" t="s">
        <v>55</v>
      </c>
      <c r="I35" s="110" t="s">
        <v>213</v>
      </c>
      <c r="J35" s="111" t="s">
        <v>214</v>
      </c>
      <c r="O35" s="112"/>
      <c r="P35" s="113" t="s">
        <v>46</v>
      </c>
      <c r="Q35" s="114" t="s">
        <v>215</v>
      </c>
    </row>
    <row r="36" spans="1:17">
      <c r="G36" s="115" t="s">
        <v>217</v>
      </c>
      <c r="H36" s="116">
        <f>AVERAGE(H28:H32)</f>
        <v>1175588.7856846815</v>
      </c>
      <c r="I36" s="116">
        <f>AVERAGE(I17:I21)</f>
        <v>284685.33775177109</v>
      </c>
      <c r="J36" s="117">
        <f>AVERAGE(J17:J32)</f>
        <v>1336574.207761449</v>
      </c>
      <c r="O36" s="115" t="s">
        <v>218</v>
      </c>
      <c r="P36" s="116">
        <f>AVERAGE(P17:P21)</f>
        <v>19442344.823062718</v>
      </c>
      <c r="Q36" s="117">
        <f>AVERAGE(Q17:Q32)</f>
        <v>35633418.991512418</v>
      </c>
    </row>
    <row r="37" spans="1:17">
      <c r="G37" s="115" t="s">
        <v>219</v>
      </c>
      <c r="H37" s="116">
        <f>STDEV(H28:H32)</f>
        <v>421619.34712147538</v>
      </c>
      <c r="I37" s="116">
        <f>STDEV(I17:I21)</f>
        <v>196708.92989819628</v>
      </c>
      <c r="J37" s="117">
        <f>STDEV(J17:J32)</f>
        <v>376951.53475017566</v>
      </c>
      <c r="K37" s="118"/>
      <c r="L37" s="118"/>
      <c r="M37" s="118"/>
      <c r="N37" s="118"/>
      <c r="O37" s="115" t="s">
        <v>219</v>
      </c>
      <c r="P37" s="116">
        <f>STDEV(P17:P21)</f>
        <v>10878117.664830511</v>
      </c>
      <c r="Q37" s="117">
        <f>STDEV(Q17:Q32)</f>
        <v>8712492.8199898582</v>
      </c>
    </row>
    <row r="38" spans="1:17">
      <c r="G38" s="115" t="s">
        <v>220</v>
      </c>
      <c r="H38" s="119">
        <f t="shared" ref="H38:J38" si="5">H37/H36</f>
        <v>0.35864526121344176</v>
      </c>
      <c r="I38" s="119">
        <f t="shared" si="5"/>
        <v>0.6909696560126849</v>
      </c>
      <c r="J38" s="120">
        <f t="shared" si="5"/>
        <v>0.28202813772795304</v>
      </c>
      <c r="K38" s="118"/>
      <c r="L38" s="118"/>
      <c r="M38" s="118"/>
      <c r="N38" s="118"/>
      <c r="O38" s="115" t="s">
        <v>220</v>
      </c>
      <c r="P38" s="119">
        <f>P37/P36</f>
        <v>0.55950646713799523</v>
      </c>
      <c r="Q38" s="120">
        <f>Q37/Q36</f>
        <v>0.24450342028827213</v>
      </c>
    </row>
    <row r="39" spans="1:17">
      <c r="G39" s="115" t="s">
        <v>221</v>
      </c>
      <c r="H39" s="116">
        <f t="shared" ref="H39:J39" si="6">H36+H37</f>
        <v>1597208.1328061568</v>
      </c>
      <c r="I39" s="116">
        <f t="shared" si="6"/>
        <v>481394.26764996734</v>
      </c>
      <c r="J39" s="117">
        <f>J36+J37</f>
        <v>1713525.7425116247</v>
      </c>
      <c r="K39" s="118"/>
      <c r="L39" s="118"/>
      <c r="M39" s="118"/>
      <c r="N39" s="118"/>
      <c r="O39" s="115" t="s">
        <v>221</v>
      </c>
      <c r="P39" s="116">
        <f>P36+P37</f>
        <v>30320462.487893231</v>
      </c>
      <c r="Q39" s="117">
        <f>Q36+Q37</f>
        <v>44345911.811502278</v>
      </c>
    </row>
    <row r="40" spans="1:17">
      <c r="G40" s="115"/>
      <c r="H40" s="116"/>
      <c r="I40" s="116"/>
      <c r="J40" s="117"/>
      <c r="K40" s="118"/>
      <c r="L40" s="118"/>
      <c r="M40" s="118"/>
      <c r="N40" s="118"/>
      <c r="O40" s="121"/>
      <c r="P40" s="116"/>
      <c r="Q40" s="117"/>
    </row>
    <row r="41" spans="1:17">
      <c r="G41" s="115"/>
      <c r="H41" s="116"/>
      <c r="I41" s="116"/>
      <c r="J41" s="117"/>
      <c r="K41" s="118"/>
      <c r="L41" s="118"/>
      <c r="M41" s="118"/>
      <c r="N41" s="118"/>
      <c r="O41" s="121"/>
      <c r="P41" s="116"/>
      <c r="Q41" s="117"/>
    </row>
    <row r="42" spans="1:17">
      <c r="G42" s="115"/>
      <c r="H42" s="122"/>
      <c r="I42" s="122"/>
      <c r="J42" s="123"/>
      <c r="K42" s="118"/>
      <c r="L42" s="118"/>
      <c r="M42" s="118"/>
      <c r="N42" s="118"/>
      <c r="O42" s="121"/>
      <c r="P42" s="122"/>
      <c r="Q42" s="123"/>
    </row>
    <row r="43" spans="1:17">
      <c r="G43" s="115" t="s">
        <v>202</v>
      </c>
      <c r="H43" s="124">
        <f>LOG(H36)</f>
        <v>6.0702554345471462</v>
      </c>
      <c r="I43" s="125">
        <f>LOG(I36)</f>
        <v>5.4543651001027857</v>
      </c>
      <c r="J43" s="126">
        <f>LOG(J36)</f>
        <v>6.1259930761689727</v>
      </c>
      <c r="O43" s="127" t="s">
        <v>222</v>
      </c>
      <c r="P43" s="124">
        <f>LOG(P36)</f>
        <v>7.2887486413673432</v>
      </c>
      <c r="Q43" s="126">
        <f>LOG(Q36)</f>
        <v>7.5518574944787265</v>
      </c>
    </row>
    <row r="44" spans="1:17" ht="16.5" thickBot="1">
      <c r="G44" s="128" t="s">
        <v>223</v>
      </c>
      <c r="H44" s="129">
        <f t="shared" ref="H44:J44" si="7">LOG(H39)-H43</f>
        <v>0.13310607835997956</v>
      </c>
      <c r="I44" s="129">
        <f t="shared" si="7"/>
        <v>0.22813581437214214</v>
      </c>
      <c r="J44" s="130">
        <f>LOG(J39)-J43</f>
        <v>0.10789755710626281</v>
      </c>
      <c r="O44" s="131" t="s">
        <v>203</v>
      </c>
      <c r="P44" s="129">
        <f>LOG(P39)-P43</f>
        <v>0.19298718007842819</v>
      </c>
      <c r="Q44" s="130">
        <f>LOG(Q39)-Q43</f>
        <v>9.4996094524589125E-2</v>
      </c>
    </row>
    <row r="45" spans="1:17">
      <c r="G45" s="116"/>
      <c r="H45" s="116"/>
      <c r="I45" s="116"/>
      <c r="J45" s="116"/>
    </row>
    <row r="46" spans="1:17">
      <c r="O46" s="98" t="s">
        <v>59</v>
      </c>
      <c r="Q46" s="98">
        <v>6.55</v>
      </c>
    </row>
    <row r="47" spans="1:17">
      <c r="F47" s="99" t="s">
        <v>224</v>
      </c>
      <c r="G47" s="98" t="s">
        <v>20</v>
      </c>
      <c r="H47" s="98"/>
      <c r="I47" s="118">
        <v>4.9000000000000004</v>
      </c>
      <c r="O47" s="98" t="s">
        <v>225</v>
      </c>
      <c r="Q47" s="98">
        <v>4.53</v>
      </c>
    </row>
    <row r="48" spans="1:17">
      <c r="G48" s="98" t="s">
        <v>226</v>
      </c>
      <c r="H48" s="98"/>
      <c r="I48" s="98">
        <v>4.3499999999999996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6B4F6-A68F-4A70-9B2D-215F4B9C0CA9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thiol density calculations</vt:lpstr>
      <vt:lpstr>Isotherm Hg</vt:lpstr>
      <vt:lpstr>Isotherm MeHg</vt:lpstr>
      <vt:lpstr>Slurry speciation inputs</vt:lpstr>
      <vt:lpstr>Microcosm KAC estimates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</dc:creator>
  <cp:lastModifiedBy>Schwartz, Grace E.</cp:lastModifiedBy>
  <dcterms:created xsi:type="dcterms:W3CDTF">2017-08-23T14:53:54Z</dcterms:created>
  <dcterms:modified xsi:type="dcterms:W3CDTF">2018-12-18T15:21:43Z</dcterms:modified>
</cp:coreProperties>
</file>