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DropBox\Dropbox (Partners HealthCare)\Harvard Files\Desktop-Harvard-May2016\Professorship\Personalized corona\2019\"/>
    </mc:Choice>
  </mc:AlternateContent>
  <xr:revisionPtr revIDLastSave="0" documentId="13_ncr:1_{69B6D7BF-6321-4128-AD7B-201A5C31CBBF}" xr6:coauthVersionLast="36" xr6:coauthVersionMax="36" xr10:uidLastSave="{00000000-0000-0000-0000-000000000000}"/>
  <bookViews>
    <workbookView xWindow="0" yWindow="0" windowWidth="28800" windowHeight="12225" tabRatio="861" xr2:uid="{00000000-000D-0000-FFFF-FFFF00000000}"/>
  </bookViews>
  <sheets>
    <sheet name="Sample Report for Pancreas" sheetId="9" r:id="rId1"/>
    <sheet name="RPA-Pancreas" sheetId="10" r:id="rId2"/>
    <sheet name="MW--Pancreas" sheetId="11" r:id="rId3"/>
    <sheet name="Pl-Pancreas" sheetId="12" r:id="rId4"/>
    <sheet name="Top25-Pancreas" sheetId="13" r:id="rId5"/>
    <sheet name="Category-Pancreas" sheetId="14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34" i="13" l="1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BE6" i="13"/>
  <c r="BD6" i="13"/>
  <c r="BC6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AN5" i="12"/>
  <c r="AN17" i="12"/>
  <c r="AN6" i="12"/>
  <c r="AN18" i="12"/>
  <c r="AN7" i="12"/>
  <c r="AN19" i="12"/>
  <c r="AN8" i="12"/>
  <c r="AN20" i="12"/>
  <c r="AN9" i="12"/>
  <c r="AN21" i="12"/>
  <c r="AN10" i="12"/>
  <c r="AN22" i="12"/>
  <c r="AN23" i="12"/>
  <c r="AM5" i="12"/>
  <c r="AM17" i="12"/>
  <c r="AM6" i="12"/>
  <c r="AM18" i="12"/>
  <c r="AM7" i="12"/>
  <c r="AM19" i="12"/>
  <c r="AM8" i="12"/>
  <c r="AM20" i="12"/>
  <c r="AM9" i="12"/>
  <c r="AM21" i="12"/>
  <c r="AM10" i="12"/>
  <c r="AM22" i="12"/>
  <c r="AM23" i="12"/>
  <c r="AL5" i="12"/>
  <c r="AL17" i="12"/>
  <c r="AL6" i="12"/>
  <c r="AL18" i="12"/>
  <c r="AL7" i="12"/>
  <c r="AL19" i="12"/>
  <c r="AL8" i="12"/>
  <c r="AL20" i="12"/>
  <c r="AL9" i="12"/>
  <c r="AL21" i="12"/>
  <c r="AL10" i="12"/>
  <c r="AL22" i="12"/>
  <c r="AL23" i="12"/>
  <c r="AK5" i="12"/>
  <c r="AK17" i="12"/>
  <c r="AK6" i="12"/>
  <c r="AK18" i="12"/>
  <c r="AK7" i="12"/>
  <c r="AK19" i="12"/>
  <c r="AK8" i="12"/>
  <c r="AK20" i="12"/>
  <c r="AK9" i="12"/>
  <c r="AK21" i="12"/>
  <c r="AK10" i="12"/>
  <c r="AK22" i="12"/>
  <c r="AK23" i="12"/>
  <c r="AJ5" i="12"/>
  <c r="AJ17" i="12"/>
  <c r="AJ6" i="12"/>
  <c r="AJ18" i="12"/>
  <c r="AJ7" i="12"/>
  <c r="AJ19" i="12"/>
  <c r="AJ8" i="12"/>
  <c r="AJ20" i="12"/>
  <c r="AJ9" i="12"/>
  <c r="AJ21" i="12"/>
  <c r="AJ10" i="12"/>
  <c r="AJ22" i="12"/>
  <c r="AJ23" i="12"/>
  <c r="AI5" i="12"/>
  <c r="AI17" i="12"/>
  <c r="AI6" i="12"/>
  <c r="AI18" i="12"/>
  <c r="AI7" i="12"/>
  <c r="AI19" i="12"/>
  <c r="AI8" i="12"/>
  <c r="AI20" i="12"/>
  <c r="AI9" i="12"/>
  <c r="AI21" i="12"/>
  <c r="AI10" i="12"/>
  <c r="AI22" i="12"/>
  <c r="AI23" i="12"/>
  <c r="AH5" i="12"/>
  <c r="AH17" i="12"/>
  <c r="AH6" i="12"/>
  <c r="AH18" i="12"/>
  <c r="AH7" i="12"/>
  <c r="AH19" i="12"/>
  <c r="AH8" i="12"/>
  <c r="AH20" i="12"/>
  <c r="AH9" i="12"/>
  <c r="AH21" i="12"/>
  <c r="AH10" i="12"/>
  <c r="AH22" i="12"/>
  <c r="AH23" i="12"/>
  <c r="AG5" i="12"/>
  <c r="AG17" i="12"/>
  <c r="AG6" i="12"/>
  <c r="AG18" i="12"/>
  <c r="AG7" i="12"/>
  <c r="AG19" i="12"/>
  <c r="AG8" i="12"/>
  <c r="AG20" i="12"/>
  <c r="AG9" i="12"/>
  <c r="AG21" i="12"/>
  <c r="AG10" i="12"/>
  <c r="AG22" i="12"/>
  <c r="AG23" i="12"/>
  <c r="AF5" i="12"/>
  <c r="AF17" i="12"/>
  <c r="AF6" i="12"/>
  <c r="AF18" i="12"/>
  <c r="AF7" i="12"/>
  <c r="AF19" i="12"/>
  <c r="AF8" i="12"/>
  <c r="AF20" i="12"/>
  <c r="AF9" i="12"/>
  <c r="AF21" i="12"/>
  <c r="AF10" i="12"/>
  <c r="AF22" i="12"/>
  <c r="AF23" i="12"/>
  <c r="AE5" i="12"/>
  <c r="AE17" i="12"/>
  <c r="AE6" i="12"/>
  <c r="AE18" i="12"/>
  <c r="AE7" i="12"/>
  <c r="AE19" i="12"/>
  <c r="AE8" i="12"/>
  <c r="AE20" i="12"/>
  <c r="AE9" i="12"/>
  <c r="AE21" i="12"/>
  <c r="AE10" i="12"/>
  <c r="AE22" i="12"/>
  <c r="AE23" i="12"/>
  <c r="AD5" i="12"/>
  <c r="AD17" i="12"/>
  <c r="AD6" i="12"/>
  <c r="AD18" i="12"/>
  <c r="AD7" i="12"/>
  <c r="AD19" i="12"/>
  <c r="AD8" i="12"/>
  <c r="AD20" i="12"/>
  <c r="AD9" i="12"/>
  <c r="AD21" i="12"/>
  <c r="AD10" i="12"/>
  <c r="AD22" i="12"/>
  <c r="AD23" i="12"/>
  <c r="AC5" i="12"/>
  <c r="AC17" i="12"/>
  <c r="AC6" i="12"/>
  <c r="AC18" i="12"/>
  <c r="AC7" i="12"/>
  <c r="AC19" i="12"/>
  <c r="AC8" i="12"/>
  <c r="AC20" i="12"/>
  <c r="AC9" i="12"/>
  <c r="AC21" i="12"/>
  <c r="AC10" i="12"/>
  <c r="AC22" i="12"/>
  <c r="AC23" i="12"/>
  <c r="AB5" i="12"/>
  <c r="AB17" i="12"/>
  <c r="AB6" i="12"/>
  <c r="AB18" i="12"/>
  <c r="AB7" i="12"/>
  <c r="AB19" i="12"/>
  <c r="AB8" i="12"/>
  <c r="AB20" i="12"/>
  <c r="AB9" i="12"/>
  <c r="AB21" i="12"/>
  <c r="AB10" i="12"/>
  <c r="AB22" i="12"/>
  <c r="AB23" i="12"/>
  <c r="AA5" i="12"/>
  <c r="AA17" i="12"/>
  <c r="AA6" i="12"/>
  <c r="AA18" i="12"/>
  <c r="AA7" i="12"/>
  <c r="AA19" i="12"/>
  <c r="AA8" i="12"/>
  <c r="AA20" i="12"/>
  <c r="AA9" i="12"/>
  <c r="AA21" i="12"/>
  <c r="AA10" i="12"/>
  <c r="AA22" i="12"/>
  <c r="AA23" i="12"/>
  <c r="Z5" i="12"/>
  <c r="Z17" i="12"/>
  <c r="Z6" i="12"/>
  <c r="Z18" i="12"/>
  <c r="Z7" i="12"/>
  <c r="Z19" i="12"/>
  <c r="Z8" i="12"/>
  <c r="Z20" i="12"/>
  <c r="Z9" i="12"/>
  <c r="Z21" i="12"/>
  <c r="Z10" i="12"/>
  <c r="Z22" i="12"/>
  <c r="Z23" i="12"/>
  <c r="Y5" i="12"/>
  <c r="Y17" i="12"/>
  <c r="Y6" i="12"/>
  <c r="Y18" i="12"/>
  <c r="Y7" i="12"/>
  <c r="Y19" i="12"/>
  <c r="Y8" i="12"/>
  <c r="Y20" i="12"/>
  <c r="Y9" i="12"/>
  <c r="Y21" i="12"/>
  <c r="Y10" i="12"/>
  <c r="Y22" i="12"/>
  <c r="Y23" i="12"/>
  <c r="AM6" i="11"/>
  <c r="AN24" i="11"/>
  <c r="AM7" i="11"/>
  <c r="AN25" i="11"/>
  <c r="AM8" i="11"/>
  <c r="AN26" i="11"/>
  <c r="AM9" i="11"/>
  <c r="AN27" i="11"/>
  <c r="AM10" i="11"/>
  <c r="AN28" i="11"/>
  <c r="AM11" i="11"/>
  <c r="AN29" i="11"/>
  <c r="AM12" i="11"/>
  <c r="AN30" i="11"/>
  <c r="AM13" i="11"/>
  <c r="AN31" i="11"/>
  <c r="AM14" i="11"/>
  <c r="AN32" i="11"/>
  <c r="AM15" i="11"/>
  <c r="AN33" i="11"/>
  <c r="AM16" i="11"/>
  <c r="AN34" i="11"/>
  <c r="AN35" i="11"/>
  <c r="AL6" i="11"/>
  <c r="AM24" i="11"/>
  <c r="AL7" i="11"/>
  <c r="AM25" i="11"/>
  <c r="AL8" i="11"/>
  <c r="AM26" i="11"/>
  <c r="AL9" i="11"/>
  <c r="AM27" i="11"/>
  <c r="AL10" i="11"/>
  <c r="AM28" i="11"/>
  <c r="AL11" i="11"/>
  <c r="AM29" i="11"/>
  <c r="AL12" i="11"/>
  <c r="AM30" i="11"/>
  <c r="AL13" i="11"/>
  <c r="AM31" i="11"/>
  <c r="AL14" i="11"/>
  <c r="AM32" i="11"/>
  <c r="AL15" i="11"/>
  <c r="AM33" i="11"/>
  <c r="AL16" i="11"/>
  <c r="AM34" i="11"/>
  <c r="AM35" i="11"/>
  <c r="AK6" i="11"/>
  <c r="AL24" i="11"/>
  <c r="AK7" i="11"/>
  <c r="AL25" i="11"/>
  <c r="AK8" i="11"/>
  <c r="AL26" i="11"/>
  <c r="AK9" i="11"/>
  <c r="AL27" i="11"/>
  <c r="AK10" i="11"/>
  <c r="AL28" i="11"/>
  <c r="AK11" i="11"/>
  <c r="AL29" i="11"/>
  <c r="AK12" i="11"/>
  <c r="AL30" i="11"/>
  <c r="AK13" i="11"/>
  <c r="AL31" i="11"/>
  <c r="AK14" i="11"/>
  <c r="AL32" i="11"/>
  <c r="AK15" i="11"/>
  <c r="AL33" i="11"/>
  <c r="AK16" i="11"/>
  <c r="AL34" i="11"/>
  <c r="AL35" i="11"/>
  <c r="AJ6" i="11"/>
  <c r="AK24" i="11"/>
  <c r="AJ7" i="11"/>
  <c r="AK25" i="11"/>
  <c r="AJ8" i="11"/>
  <c r="AK26" i="11"/>
  <c r="AJ9" i="11"/>
  <c r="AK27" i="11"/>
  <c r="AJ10" i="11"/>
  <c r="AK28" i="11"/>
  <c r="AJ11" i="11"/>
  <c r="AK29" i="11"/>
  <c r="AJ12" i="11"/>
  <c r="AK30" i="11"/>
  <c r="AJ13" i="11"/>
  <c r="AK31" i="11"/>
  <c r="AJ14" i="11"/>
  <c r="AK32" i="11"/>
  <c r="AJ15" i="11"/>
  <c r="AK33" i="11"/>
  <c r="AJ16" i="11"/>
  <c r="AK34" i="11"/>
  <c r="AK35" i="11"/>
  <c r="AI6" i="11"/>
  <c r="AJ24" i="11"/>
  <c r="AI7" i="11"/>
  <c r="AJ25" i="11"/>
  <c r="AI8" i="11"/>
  <c r="AJ26" i="11"/>
  <c r="AI9" i="11"/>
  <c r="AJ27" i="11"/>
  <c r="AI10" i="11"/>
  <c r="AJ28" i="11"/>
  <c r="AI11" i="11"/>
  <c r="AJ29" i="11"/>
  <c r="AI12" i="11"/>
  <c r="AJ30" i="11"/>
  <c r="AI13" i="11"/>
  <c r="AJ31" i="11"/>
  <c r="AI14" i="11"/>
  <c r="AJ32" i="11"/>
  <c r="AI15" i="11"/>
  <c r="AJ33" i="11"/>
  <c r="AI16" i="11"/>
  <c r="AJ34" i="11"/>
  <c r="AJ35" i="11"/>
  <c r="AH6" i="11"/>
  <c r="AI24" i="11"/>
  <c r="AH7" i="11"/>
  <c r="AI25" i="11"/>
  <c r="AH8" i="11"/>
  <c r="AI26" i="11"/>
  <c r="AH9" i="11"/>
  <c r="AI27" i="11"/>
  <c r="AH10" i="11"/>
  <c r="AI28" i="11"/>
  <c r="AH11" i="11"/>
  <c r="AI29" i="11"/>
  <c r="AH12" i="11"/>
  <c r="AI30" i="11"/>
  <c r="AH13" i="11"/>
  <c r="AI31" i="11"/>
  <c r="AH14" i="11"/>
  <c r="AI32" i="11"/>
  <c r="AH15" i="11"/>
  <c r="AI33" i="11"/>
  <c r="AH16" i="11"/>
  <c r="AI34" i="11"/>
  <c r="AI35" i="11"/>
  <c r="AG6" i="11"/>
  <c r="AH24" i="11"/>
  <c r="AG7" i="11"/>
  <c r="AH25" i="11"/>
  <c r="AG8" i="11"/>
  <c r="AH26" i="11"/>
  <c r="AG9" i="11"/>
  <c r="AH27" i="11"/>
  <c r="AG10" i="11"/>
  <c r="AH28" i="11"/>
  <c r="AG11" i="11"/>
  <c r="AH29" i="11"/>
  <c r="AG12" i="11"/>
  <c r="AH30" i="11"/>
  <c r="AG13" i="11"/>
  <c r="AH31" i="11"/>
  <c r="AG14" i="11"/>
  <c r="AH32" i="11"/>
  <c r="AG15" i="11"/>
  <c r="AH33" i="11"/>
  <c r="AG16" i="11"/>
  <c r="AH34" i="11"/>
  <c r="AH35" i="11"/>
  <c r="AF6" i="11"/>
  <c r="AG24" i="11"/>
  <c r="AF7" i="11"/>
  <c r="AG25" i="11"/>
  <c r="AF8" i="11"/>
  <c r="AG26" i="11"/>
  <c r="AF9" i="11"/>
  <c r="AG27" i="11"/>
  <c r="AF10" i="11"/>
  <c r="AG28" i="11"/>
  <c r="AF11" i="11"/>
  <c r="AG29" i="11"/>
  <c r="AF12" i="11"/>
  <c r="AG30" i="11"/>
  <c r="AF13" i="11"/>
  <c r="AG31" i="11"/>
  <c r="AF14" i="11"/>
  <c r="AG32" i="11"/>
  <c r="AF15" i="11"/>
  <c r="AG33" i="11"/>
  <c r="AF16" i="11"/>
  <c r="AG34" i="11"/>
  <c r="AG35" i="11"/>
  <c r="AE6" i="11"/>
  <c r="AF24" i="11"/>
  <c r="AE7" i="11"/>
  <c r="AF25" i="11"/>
  <c r="AE8" i="11"/>
  <c r="AF26" i="11"/>
  <c r="AE9" i="11"/>
  <c r="AF27" i="11"/>
  <c r="AE10" i="11"/>
  <c r="AF28" i="11"/>
  <c r="AE11" i="11"/>
  <c r="AF29" i="11"/>
  <c r="AE12" i="11"/>
  <c r="AF30" i="11"/>
  <c r="AE13" i="11"/>
  <c r="AF31" i="11"/>
  <c r="AE14" i="11"/>
  <c r="AF32" i="11"/>
  <c r="AE15" i="11"/>
  <c r="AF33" i="11"/>
  <c r="AE16" i="11"/>
  <c r="AF34" i="11"/>
  <c r="AF35" i="11"/>
  <c r="AD6" i="11"/>
  <c r="AE24" i="11"/>
  <c r="AD7" i="11"/>
  <c r="AE25" i="11"/>
  <c r="AD8" i="11"/>
  <c r="AE26" i="11"/>
  <c r="AD9" i="11"/>
  <c r="AE27" i="11"/>
  <c r="AD10" i="11"/>
  <c r="AE28" i="11"/>
  <c r="AD11" i="11"/>
  <c r="AE29" i="11"/>
  <c r="AD12" i="11"/>
  <c r="AE30" i="11"/>
  <c r="AD13" i="11"/>
  <c r="AE31" i="11"/>
  <c r="AD14" i="11"/>
  <c r="AE32" i="11"/>
  <c r="AD15" i="11"/>
  <c r="AE33" i="11"/>
  <c r="AD16" i="11"/>
  <c r="AE34" i="11"/>
  <c r="AE35" i="11"/>
  <c r="AC6" i="11"/>
  <c r="AD24" i="11"/>
  <c r="AC7" i="11"/>
  <c r="AD25" i="11"/>
  <c r="AC8" i="11"/>
  <c r="AD26" i="11"/>
  <c r="AC9" i="11"/>
  <c r="AD27" i="11"/>
  <c r="AC10" i="11"/>
  <c r="AD28" i="11"/>
  <c r="AC11" i="11"/>
  <c r="AD29" i="11"/>
  <c r="AC12" i="11"/>
  <c r="AD30" i="11"/>
  <c r="AC13" i="11"/>
  <c r="AD31" i="11"/>
  <c r="AC14" i="11"/>
  <c r="AD32" i="11"/>
  <c r="AC15" i="11"/>
  <c r="AD33" i="11"/>
  <c r="AC16" i="11"/>
  <c r="AD34" i="11"/>
  <c r="AD35" i="11"/>
  <c r="AB6" i="11"/>
  <c r="AC24" i="11"/>
  <c r="AB7" i="11"/>
  <c r="AC25" i="11"/>
  <c r="AB8" i="11"/>
  <c r="AC26" i="11"/>
  <c r="AB9" i="11"/>
  <c r="AC27" i="11"/>
  <c r="AB10" i="11"/>
  <c r="AC28" i="11"/>
  <c r="AB11" i="11"/>
  <c r="AC29" i="11"/>
  <c r="AB12" i="11"/>
  <c r="AC30" i="11"/>
  <c r="AB13" i="11"/>
  <c r="AC31" i="11"/>
  <c r="AB14" i="11"/>
  <c r="AC32" i="11"/>
  <c r="AB15" i="11"/>
  <c r="AC33" i="11"/>
  <c r="AB16" i="11"/>
  <c r="AC34" i="11"/>
  <c r="AC35" i="11"/>
  <c r="AA6" i="11"/>
  <c r="AB24" i="11"/>
  <c r="AA7" i="11"/>
  <c r="AB25" i="11"/>
  <c r="AA8" i="11"/>
  <c r="AB26" i="11"/>
  <c r="AA9" i="11"/>
  <c r="AB27" i="11"/>
  <c r="AA10" i="11"/>
  <c r="AB28" i="11"/>
  <c r="AA11" i="11"/>
  <c r="AB29" i="11"/>
  <c r="AA12" i="11"/>
  <c r="AB30" i="11"/>
  <c r="AA13" i="11"/>
  <c r="AB31" i="11"/>
  <c r="AA14" i="11"/>
  <c r="AB32" i="11"/>
  <c r="AA15" i="11"/>
  <c r="AB33" i="11"/>
  <c r="AA16" i="11"/>
  <c r="AB34" i="11"/>
  <c r="AB35" i="11"/>
  <c r="Z6" i="11"/>
  <c r="AA24" i="11"/>
  <c r="Z7" i="11"/>
  <c r="AA25" i="11"/>
  <c r="Z8" i="11"/>
  <c r="AA26" i="11"/>
  <c r="Z9" i="11"/>
  <c r="AA27" i="11"/>
  <c r="Z10" i="11"/>
  <c r="AA28" i="11"/>
  <c r="Z11" i="11"/>
  <c r="AA29" i="11"/>
  <c r="Z12" i="11"/>
  <c r="AA30" i="11"/>
  <c r="Z13" i="11"/>
  <c r="AA31" i="11"/>
  <c r="Z14" i="11"/>
  <c r="AA32" i="11"/>
  <c r="Z15" i="11"/>
  <c r="AA33" i="11"/>
  <c r="Z16" i="11"/>
  <c r="AA34" i="11"/>
  <c r="AA35" i="11"/>
  <c r="Y6" i="11"/>
  <c r="Z24" i="11"/>
  <c r="Y7" i="11"/>
  <c r="Z25" i="11"/>
  <c r="Y8" i="11"/>
  <c r="Z26" i="11"/>
  <c r="Y9" i="11"/>
  <c r="Z27" i="11"/>
  <c r="Y10" i="11"/>
  <c r="Z28" i="11"/>
  <c r="Y11" i="11"/>
  <c r="Z29" i="11"/>
  <c r="Y12" i="11"/>
  <c r="Z30" i="11"/>
  <c r="Y13" i="11"/>
  <c r="Z31" i="11"/>
  <c r="Y14" i="11"/>
  <c r="Z32" i="11"/>
  <c r="Y15" i="11"/>
  <c r="Z33" i="11"/>
  <c r="Y16" i="11"/>
  <c r="Z34" i="11"/>
  <c r="Z35" i="11"/>
  <c r="X6" i="11"/>
  <c r="Y24" i="11"/>
  <c r="X7" i="11"/>
  <c r="Y25" i="11"/>
  <c r="X8" i="11"/>
  <c r="Y26" i="11"/>
  <c r="X9" i="11"/>
  <c r="Y27" i="11"/>
  <c r="X10" i="11"/>
  <c r="Y28" i="11"/>
  <c r="X11" i="11"/>
  <c r="Y29" i="11"/>
  <c r="X12" i="11"/>
  <c r="Y30" i="11"/>
  <c r="X13" i="11"/>
  <c r="Y31" i="11"/>
  <c r="X14" i="11"/>
  <c r="Y32" i="11"/>
  <c r="X15" i="11"/>
  <c r="Y33" i="11"/>
  <c r="X16" i="11"/>
  <c r="Y34" i="11"/>
  <c r="Y35" i="11"/>
  <c r="ED199" i="10"/>
  <c r="ED5" i="10"/>
  <c r="ED6" i="10"/>
  <c r="ED7" i="10"/>
  <c r="ED8" i="10"/>
  <c r="ED9" i="10"/>
  <c r="ED10" i="10"/>
  <c r="ED11" i="10"/>
  <c r="ED12" i="10"/>
  <c r="ED13" i="10"/>
  <c r="ED14" i="10"/>
  <c r="ED15" i="10"/>
  <c r="ED16" i="10"/>
  <c r="ED17" i="10"/>
  <c r="ED18" i="10"/>
  <c r="ED19" i="10"/>
  <c r="ED20" i="10"/>
  <c r="ED21" i="10"/>
  <c r="ED22" i="10"/>
  <c r="ED23" i="10"/>
  <c r="ED24" i="10"/>
  <c r="ED25" i="10"/>
  <c r="ED26" i="10"/>
  <c r="ED27" i="10"/>
  <c r="ED28" i="10"/>
  <c r="ED29" i="10"/>
  <c r="ED30" i="10"/>
  <c r="ED31" i="10"/>
  <c r="ED32" i="10"/>
  <c r="ED33" i="10"/>
  <c r="ED34" i="10"/>
  <c r="ED35" i="10"/>
  <c r="ED36" i="10"/>
  <c r="ED37" i="10"/>
  <c r="ED38" i="10"/>
  <c r="ED39" i="10"/>
  <c r="ED40" i="10"/>
  <c r="ED41" i="10"/>
  <c r="ED42" i="10"/>
  <c r="ED43" i="10"/>
  <c r="ED44" i="10"/>
  <c r="ED45" i="10"/>
  <c r="ED46" i="10"/>
  <c r="ED47" i="10"/>
  <c r="ED48" i="10"/>
  <c r="ED49" i="10"/>
  <c r="ED50" i="10"/>
  <c r="ED51" i="10"/>
  <c r="ED52" i="10"/>
  <c r="ED53" i="10"/>
  <c r="ED54" i="10"/>
  <c r="ED55" i="10"/>
  <c r="ED56" i="10"/>
  <c r="ED57" i="10"/>
  <c r="ED58" i="10"/>
  <c r="ED59" i="10"/>
  <c r="ED60" i="10"/>
  <c r="ED61" i="10"/>
  <c r="ED62" i="10"/>
  <c r="ED63" i="10"/>
  <c r="ED64" i="10"/>
  <c r="ED65" i="10"/>
  <c r="ED66" i="10"/>
  <c r="ED67" i="10"/>
  <c r="ED68" i="10"/>
  <c r="ED69" i="10"/>
  <c r="ED70" i="10"/>
  <c r="ED71" i="10"/>
  <c r="ED72" i="10"/>
  <c r="ED73" i="10"/>
  <c r="ED74" i="10"/>
  <c r="ED75" i="10"/>
  <c r="ED76" i="10"/>
  <c r="ED77" i="10"/>
  <c r="ED78" i="10"/>
  <c r="ED79" i="10"/>
  <c r="ED80" i="10"/>
  <c r="ED81" i="10"/>
  <c r="ED82" i="10"/>
  <c r="ED83" i="10"/>
  <c r="ED84" i="10"/>
  <c r="ED85" i="10"/>
  <c r="ED86" i="10"/>
  <c r="ED87" i="10"/>
  <c r="ED88" i="10"/>
  <c r="ED89" i="10"/>
  <c r="ED90" i="10"/>
  <c r="ED91" i="10"/>
  <c r="ED92" i="10"/>
  <c r="ED93" i="10"/>
  <c r="ED94" i="10"/>
  <c r="ED95" i="10"/>
  <c r="ED96" i="10"/>
  <c r="ED97" i="10"/>
  <c r="ED98" i="10"/>
  <c r="ED99" i="10"/>
  <c r="ED100" i="10"/>
  <c r="ED101" i="10"/>
  <c r="ED102" i="10"/>
  <c r="ED103" i="10"/>
  <c r="ED104" i="10"/>
  <c r="ED105" i="10"/>
  <c r="ED106" i="10"/>
  <c r="ED107" i="10"/>
  <c r="ED108" i="10"/>
  <c r="ED109" i="10"/>
  <c r="ED110" i="10"/>
  <c r="ED111" i="10"/>
  <c r="ED112" i="10"/>
  <c r="ED113" i="10"/>
  <c r="ED114" i="10"/>
  <c r="ED115" i="10"/>
  <c r="ED116" i="10"/>
  <c r="ED117" i="10"/>
  <c r="ED118" i="10"/>
  <c r="ED119" i="10"/>
  <c r="ED120" i="10"/>
  <c r="ED121" i="10"/>
  <c r="ED122" i="10"/>
  <c r="ED123" i="10"/>
  <c r="ED124" i="10"/>
  <c r="ED125" i="10"/>
  <c r="ED126" i="10"/>
  <c r="ED127" i="10"/>
  <c r="ED128" i="10"/>
  <c r="ED129" i="10"/>
  <c r="ED130" i="10"/>
  <c r="ED131" i="10"/>
  <c r="ED132" i="10"/>
  <c r="ED133" i="10"/>
  <c r="ED134" i="10"/>
  <c r="ED135" i="10"/>
  <c r="ED136" i="10"/>
  <c r="ED137" i="10"/>
  <c r="ED138" i="10"/>
  <c r="ED139" i="10"/>
  <c r="ED140" i="10"/>
  <c r="ED141" i="10"/>
  <c r="ED142" i="10"/>
  <c r="ED143" i="10"/>
  <c r="ED144" i="10"/>
  <c r="ED145" i="10"/>
  <c r="ED146" i="10"/>
  <c r="ED147" i="10"/>
  <c r="ED148" i="10"/>
  <c r="ED149" i="10"/>
  <c r="ED150" i="10"/>
  <c r="ED151" i="10"/>
  <c r="ED152" i="10"/>
  <c r="ED153" i="10"/>
  <c r="ED154" i="10"/>
  <c r="ED155" i="10"/>
  <c r="ED156" i="10"/>
  <c r="ED157" i="10"/>
  <c r="ED158" i="10"/>
  <c r="ED159" i="10"/>
  <c r="ED160" i="10"/>
  <c r="ED161" i="10"/>
  <c r="ED162" i="10"/>
  <c r="ED163" i="10"/>
  <c r="ED164" i="10"/>
  <c r="ED165" i="10"/>
  <c r="ED166" i="10"/>
  <c r="ED167" i="10"/>
  <c r="ED168" i="10"/>
  <c r="ED169" i="10"/>
  <c r="ED170" i="10"/>
  <c r="ED171" i="10"/>
  <c r="ED172" i="10"/>
  <c r="ED173" i="10"/>
  <c r="ED174" i="10"/>
  <c r="ED175" i="10"/>
  <c r="ED176" i="10"/>
  <c r="ED177" i="10"/>
  <c r="ED178" i="10"/>
  <c r="ED179" i="10"/>
  <c r="ED180" i="10"/>
  <c r="ED181" i="10"/>
  <c r="ED182" i="10"/>
  <c r="ED183" i="10"/>
  <c r="ED184" i="10"/>
  <c r="ED185" i="10"/>
  <c r="ED186" i="10"/>
  <c r="ED187" i="10"/>
  <c r="ED188" i="10"/>
  <c r="ED189" i="10"/>
  <c r="ED190" i="10"/>
  <c r="ED191" i="10"/>
  <c r="ED192" i="10"/>
  <c r="ED193" i="10"/>
  <c r="ED194" i="10"/>
  <c r="ED195" i="10"/>
  <c r="ED196" i="10"/>
  <c r="ED197" i="10"/>
  <c r="ED198" i="10"/>
  <c r="ES3" i="10"/>
  <c r="ES199" i="10"/>
  <c r="EE199" i="10"/>
  <c r="EE5" i="10"/>
  <c r="EE6" i="10"/>
  <c r="EE7" i="10"/>
  <c r="EE8" i="10"/>
  <c r="EE9" i="10"/>
  <c r="EE10" i="10"/>
  <c r="EE11" i="10"/>
  <c r="EE12" i="10"/>
  <c r="EE13" i="10"/>
  <c r="EE14" i="10"/>
  <c r="EE15" i="10"/>
  <c r="EE16" i="10"/>
  <c r="EE17" i="10"/>
  <c r="EE18" i="10"/>
  <c r="EE19" i="10"/>
  <c r="EE20" i="10"/>
  <c r="EE21" i="10"/>
  <c r="EE22" i="10"/>
  <c r="EE23" i="10"/>
  <c r="EE24" i="10"/>
  <c r="EE25" i="10"/>
  <c r="EE26" i="10"/>
  <c r="EE27" i="10"/>
  <c r="EE28" i="10"/>
  <c r="EE29" i="10"/>
  <c r="EE30" i="10"/>
  <c r="EE31" i="10"/>
  <c r="EE32" i="10"/>
  <c r="EE33" i="10"/>
  <c r="EE34" i="10"/>
  <c r="EE35" i="10"/>
  <c r="EE36" i="10"/>
  <c r="EE37" i="10"/>
  <c r="EE38" i="10"/>
  <c r="EE39" i="10"/>
  <c r="EE40" i="10"/>
  <c r="EE41" i="10"/>
  <c r="EE42" i="10"/>
  <c r="EE43" i="10"/>
  <c r="EE44" i="10"/>
  <c r="EE45" i="10"/>
  <c r="EE46" i="10"/>
  <c r="EE47" i="10"/>
  <c r="EE48" i="10"/>
  <c r="EE49" i="10"/>
  <c r="EE50" i="10"/>
  <c r="EE51" i="10"/>
  <c r="EE52" i="10"/>
  <c r="EE53" i="10"/>
  <c r="EE54" i="10"/>
  <c r="EE55" i="10"/>
  <c r="EE56" i="10"/>
  <c r="EE57" i="10"/>
  <c r="EE58" i="10"/>
  <c r="EE59" i="10"/>
  <c r="EE60" i="10"/>
  <c r="EE61" i="10"/>
  <c r="EE62" i="10"/>
  <c r="EE63" i="10"/>
  <c r="EE64" i="10"/>
  <c r="EE65" i="10"/>
  <c r="EE66" i="10"/>
  <c r="EE67" i="10"/>
  <c r="EE68" i="10"/>
  <c r="EE69" i="10"/>
  <c r="EE70" i="10"/>
  <c r="EE71" i="10"/>
  <c r="EE72" i="10"/>
  <c r="EE73" i="10"/>
  <c r="EE74" i="10"/>
  <c r="EE75" i="10"/>
  <c r="EE76" i="10"/>
  <c r="EE77" i="10"/>
  <c r="EE78" i="10"/>
  <c r="EE79" i="10"/>
  <c r="EE80" i="10"/>
  <c r="EE81" i="10"/>
  <c r="EE82" i="10"/>
  <c r="EE83" i="10"/>
  <c r="EE84" i="10"/>
  <c r="EE85" i="10"/>
  <c r="EE86" i="10"/>
  <c r="EE87" i="10"/>
  <c r="EE88" i="10"/>
  <c r="EE89" i="10"/>
  <c r="EE90" i="10"/>
  <c r="EE91" i="10"/>
  <c r="EE92" i="10"/>
  <c r="EE93" i="10"/>
  <c r="EE94" i="10"/>
  <c r="EE95" i="10"/>
  <c r="EE96" i="10"/>
  <c r="EE97" i="10"/>
  <c r="EE98" i="10"/>
  <c r="EE99" i="10"/>
  <c r="EE100" i="10"/>
  <c r="EE101" i="10"/>
  <c r="EE102" i="10"/>
  <c r="EE103" i="10"/>
  <c r="EE104" i="10"/>
  <c r="EE105" i="10"/>
  <c r="EE106" i="10"/>
  <c r="EE107" i="10"/>
  <c r="EE108" i="10"/>
  <c r="EE109" i="10"/>
  <c r="EE110" i="10"/>
  <c r="EE111" i="10"/>
  <c r="EE112" i="10"/>
  <c r="EE113" i="10"/>
  <c r="EE114" i="10"/>
  <c r="EE115" i="10"/>
  <c r="EE116" i="10"/>
  <c r="EE117" i="10"/>
  <c r="EE118" i="10"/>
  <c r="EE119" i="10"/>
  <c r="EE120" i="10"/>
  <c r="EE121" i="10"/>
  <c r="EE122" i="10"/>
  <c r="EE123" i="10"/>
  <c r="EE124" i="10"/>
  <c r="EE125" i="10"/>
  <c r="EE126" i="10"/>
  <c r="EE127" i="10"/>
  <c r="EE128" i="10"/>
  <c r="EE129" i="10"/>
  <c r="EE130" i="10"/>
  <c r="EE131" i="10"/>
  <c r="EE132" i="10"/>
  <c r="EE133" i="10"/>
  <c r="EE134" i="10"/>
  <c r="EE135" i="10"/>
  <c r="EE136" i="10"/>
  <c r="EE137" i="10"/>
  <c r="EE138" i="10"/>
  <c r="EE139" i="10"/>
  <c r="EE140" i="10"/>
  <c r="EE141" i="10"/>
  <c r="EE142" i="10"/>
  <c r="EE143" i="10"/>
  <c r="EE144" i="10"/>
  <c r="EE145" i="10"/>
  <c r="EE146" i="10"/>
  <c r="EE147" i="10"/>
  <c r="EE148" i="10"/>
  <c r="EE149" i="10"/>
  <c r="EE150" i="10"/>
  <c r="EE151" i="10"/>
  <c r="EE152" i="10"/>
  <c r="EE153" i="10"/>
  <c r="EE154" i="10"/>
  <c r="EE155" i="10"/>
  <c r="EE156" i="10"/>
  <c r="EE157" i="10"/>
  <c r="EE158" i="10"/>
  <c r="EE159" i="10"/>
  <c r="EE160" i="10"/>
  <c r="EE161" i="10"/>
  <c r="EE162" i="10"/>
  <c r="EE163" i="10"/>
  <c r="EE164" i="10"/>
  <c r="EE165" i="10"/>
  <c r="EE166" i="10"/>
  <c r="EE167" i="10"/>
  <c r="EE168" i="10"/>
  <c r="EE169" i="10"/>
  <c r="EE170" i="10"/>
  <c r="EE171" i="10"/>
  <c r="EE172" i="10"/>
  <c r="EE173" i="10"/>
  <c r="EE174" i="10"/>
  <c r="EE175" i="10"/>
  <c r="EE176" i="10"/>
  <c r="EE177" i="10"/>
  <c r="EE178" i="10"/>
  <c r="EE179" i="10"/>
  <c r="EE180" i="10"/>
  <c r="EE181" i="10"/>
  <c r="EE182" i="10"/>
  <c r="EE183" i="10"/>
  <c r="EE184" i="10"/>
  <c r="EE185" i="10"/>
  <c r="EE186" i="10"/>
  <c r="EE187" i="10"/>
  <c r="EE188" i="10"/>
  <c r="EE189" i="10"/>
  <c r="EE190" i="10"/>
  <c r="EE191" i="10"/>
  <c r="EE192" i="10"/>
  <c r="EE193" i="10"/>
  <c r="EE194" i="10"/>
  <c r="EE195" i="10"/>
  <c r="EE196" i="10"/>
  <c r="EE197" i="10"/>
  <c r="EE198" i="10"/>
  <c r="ET3" i="10"/>
  <c r="ET199" i="10"/>
  <c r="EF199" i="10"/>
  <c r="EF5" i="10"/>
  <c r="EF6" i="10"/>
  <c r="EF7" i="10"/>
  <c r="EF8" i="10"/>
  <c r="EF9" i="10"/>
  <c r="EF10" i="10"/>
  <c r="EF11" i="10"/>
  <c r="EF12" i="10"/>
  <c r="EF13" i="10"/>
  <c r="EF14" i="10"/>
  <c r="EF15" i="10"/>
  <c r="EF16" i="10"/>
  <c r="EF17" i="10"/>
  <c r="EF18" i="10"/>
  <c r="EF19" i="10"/>
  <c r="EF20" i="10"/>
  <c r="EF21" i="10"/>
  <c r="EF22" i="10"/>
  <c r="EF23" i="10"/>
  <c r="EF24" i="10"/>
  <c r="EF25" i="10"/>
  <c r="EF26" i="10"/>
  <c r="EF27" i="10"/>
  <c r="EF28" i="10"/>
  <c r="EF29" i="10"/>
  <c r="EF30" i="10"/>
  <c r="EF31" i="10"/>
  <c r="EF32" i="10"/>
  <c r="EF33" i="10"/>
  <c r="EF34" i="10"/>
  <c r="EF35" i="10"/>
  <c r="EF36" i="10"/>
  <c r="EF37" i="10"/>
  <c r="EF38" i="10"/>
  <c r="EF39" i="10"/>
  <c r="EF40" i="10"/>
  <c r="EF41" i="10"/>
  <c r="EF42" i="10"/>
  <c r="EF43" i="10"/>
  <c r="EF44" i="10"/>
  <c r="EF45" i="10"/>
  <c r="EF46" i="10"/>
  <c r="EF47" i="10"/>
  <c r="EF48" i="10"/>
  <c r="EF49" i="10"/>
  <c r="EF50" i="10"/>
  <c r="EF51" i="10"/>
  <c r="EF52" i="10"/>
  <c r="EF53" i="10"/>
  <c r="EF54" i="10"/>
  <c r="EF55" i="10"/>
  <c r="EF56" i="10"/>
  <c r="EF57" i="10"/>
  <c r="EF58" i="10"/>
  <c r="EF59" i="10"/>
  <c r="EF60" i="10"/>
  <c r="EF61" i="10"/>
  <c r="EF62" i="10"/>
  <c r="EF63" i="10"/>
  <c r="EF64" i="10"/>
  <c r="EF65" i="10"/>
  <c r="EF66" i="10"/>
  <c r="EF67" i="10"/>
  <c r="EF68" i="10"/>
  <c r="EF69" i="10"/>
  <c r="EF70" i="10"/>
  <c r="EF71" i="10"/>
  <c r="EF72" i="10"/>
  <c r="EF73" i="10"/>
  <c r="EF74" i="10"/>
  <c r="EF75" i="10"/>
  <c r="EF76" i="10"/>
  <c r="EF77" i="10"/>
  <c r="EF78" i="10"/>
  <c r="EF79" i="10"/>
  <c r="EF80" i="10"/>
  <c r="EF81" i="10"/>
  <c r="EF82" i="10"/>
  <c r="EF83" i="10"/>
  <c r="EF84" i="10"/>
  <c r="EF85" i="10"/>
  <c r="EF86" i="10"/>
  <c r="EF87" i="10"/>
  <c r="EF88" i="10"/>
  <c r="EF89" i="10"/>
  <c r="EF90" i="10"/>
  <c r="EF91" i="10"/>
  <c r="EF92" i="10"/>
  <c r="EF93" i="10"/>
  <c r="EF94" i="10"/>
  <c r="EF95" i="10"/>
  <c r="EF96" i="10"/>
  <c r="EF97" i="10"/>
  <c r="EF98" i="10"/>
  <c r="EF99" i="10"/>
  <c r="EF100" i="10"/>
  <c r="EF101" i="10"/>
  <c r="EF102" i="10"/>
  <c r="EF103" i="10"/>
  <c r="EF104" i="10"/>
  <c r="EF105" i="10"/>
  <c r="EF106" i="10"/>
  <c r="EF107" i="10"/>
  <c r="EF108" i="10"/>
  <c r="EF109" i="10"/>
  <c r="EF110" i="10"/>
  <c r="EF111" i="10"/>
  <c r="EF112" i="10"/>
  <c r="EF113" i="10"/>
  <c r="EF114" i="10"/>
  <c r="EF115" i="10"/>
  <c r="EF116" i="10"/>
  <c r="EF117" i="10"/>
  <c r="EF118" i="10"/>
  <c r="EF119" i="10"/>
  <c r="EF120" i="10"/>
  <c r="EF121" i="10"/>
  <c r="EF122" i="10"/>
  <c r="EF123" i="10"/>
  <c r="EF124" i="10"/>
  <c r="EF125" i="10"/>
  <c r="EF126" i="10"/>
  <c r="EF127" i="10"/>
  <c r="EF128" i="10"/>
  <c r="EF129" i="10"/>
  <c r="EF130" i="10"/>
  <c r="EF131" i="10"/>
  <c r="EF132" i="10"/>
  <c r="EF133" i="10"/>
  <c r="EF134" i="10"/>
  <c r="EF135" i="10"/>
  <c r="EF136" i="10"/>
  <c r="EF137" i="10"/>
  <c r="EF138" i="10"/>
  <c r="EF139" i="10"/>
  <c r="EF140" i="10"/>
  <c r="EF141" i="10"/>
  <c r="EF142" i="10"/>
  <c r="EF143" i="10"/>
  <c r="EF144" i="10"/>
  <c r="EF145" i="10"/>
  <c r="EF146" i="10"/>
  <c r="EF147" i="10"/>
  <c r="EF148" i="10"/>
  <c r="EF149" i="10"/>
  <c r="EF150" i="10"/>
  <c r="EF151" i="10"/>
  <c r="EF152" i="10"/>
  <c r="EF153" i="10"/>
  <c r="EF154" i="10"/>
  <c r="EF155" i="10"/>
  <c r="EF156" i="10"/>
  <c r="EF157" i="10"/>
  <c r="EF158" i="10"/>
  <c r="EF159" i="10"/>
  <c r="EF160" i="10"/>
  <c r="EF161" i="10"/>
  <c r="EF162" i="10"/>
  <c r="EF163" i="10"/>
  <c r="EF164" i="10"/>
  <c r="EF165" i="10"/>
  <c r="EF166" i="10"/>
  <c r="EF167" i="10"/>
  <c r="EF168" i="10"/>
  <c r="EF169" i="10"/>
  <c r="EF170" i="10"/>
  <c r="EF171" i="10"/>
  <c r="EF172" i="10"/>
  <c r="EF173" i="10"/>
  <c r="EF174" i="10"/>
  <c r="EF175" i="10"/>
  <c r="EF176" i="10"/>
  <c r="EF177" i="10"/>
  <c r="EF178" i="10"/>
  <c r="EF179" i="10"/>
  <c r="EF180" i="10"/>
  <c r="EF181" i="10"/>
  <c r="EF182" i="10"/>
  <c r="EF183" i="10"/>
  <c r="EF184" i="10"/>
  <c r="EF185" i="10"/>
  <c r="EF186" i="10"/>
  <c r="EF187" i="10"/>
  <c r="EF188" i="10"/>
  <c r="EF189" i="10"/>
  <c r="EF190" i="10"/>
  <c r="EF191" i="10"/>
  <c r="EF192" i="10"/>
  <c r="EF193" i="10"/>
  <c r="EF194" i="10"/>
  <c r="EF195" i="10"/>
  <c r="EF196" i="10"/>
  <c r="EF197" i="10"/>
  <c r="EF198" i="10"/>
  <c r="EU3" i="10"/>
  <c r="EU199" i="10"/>
  <c r="EZ199" i="10"/>
  <c r="EA199" i="10"/>
  <c r="EA5" i="10"/>
  <c r="EA6" i="10"/>
  <c r="EA7" i="10"/>
  <c r="EA8" i="10"/>
  <c r="EA9" i="10"/>
  <c r="EA10" i="10"/>
  <c r="EA11" i="10"/>
  <c r="EA12" i="10"/>
  <c r="EA13" i="10"/>
  <c r="EA14" i="10"/>
  <c r="EA15" i="10"/>
  <c r="EA16" i="10"/>
  <c r="EA17" i="10"/>
  <c r="EA18" i="10"/>
  <c r="EA19" i="10"/>
  <c r="EA20" i="10"/>
  <c r="EA21" i="10"/>
  <c r="EA22" i="10"/>
  <c r="EA23" i="10"/>
  <c r="EA24" i="10"/>
  <c r="EA25" i="10"/>
  <c r="EA26" i="10"/>
  <c r="EA27" i="10"/>
  <c r="EA28" i="10"/>
  <c r="EA29" i="10"/>
  <c r="EA30" i="10"/>
  <c r="EA31" i="10"/>
  <c r="EA32" i="10"/>
  <c r="EA33" i="10"/>
  <c r="EA34" i="10"/>
  <c r="EA35" i="10"/>
  <c r="EA36" i="10"/>
  <c r="EA37" i="10"/>
  <c r="EA38" i="10"/>
  <c r="EA39" i="10"/>
  <c r="EA40" i="10"/>
  <c r="EA41" i="10"/>
  <c r="EA42" i="10"/>
  <c r="EA43" i="10"/>
  <c r="EA44" i="10"/>
  <c r="EA45" i="10"/>
  <c r="EA46" i="10"/>
  <c r="EA47" i="10"/>
  <c r="EA48" i="10"/>
  <c r="EA49" i="10"/>
  <c r="EA50" i="10"/>
  <c r="EA51" i="10"/>
  <c r="EA52" i="10"/>
  <c r="EA53" i="10"/>
  <c r="EA54" i="10"/>
  <c r="EA55" i="10"/>
  <c r="EA56" i="10"/>
  <c r="EA57" i="10"/>
  <c r="EA58" i="10"/>
  <c r="EA59" i="10"/>
  <c r="EA60" i="10"/>
  <c r="EA61" i="10"/>
  <c r="EA62" i="10"/>
  <c r="EA63" i="10"/>
  <c r="EA64" i="10"/>
  <c r="EA65" i="10"/>
  <c r="EA66" i="10"/>
  <c r="EA67" i="10"/>
  <c r="EA68" i="10"/>
  <c r="EA69" i="10"/>
  <c r="EA70" i="10"/>
  <c r="EA71" i="10"/>
  <c r="EA72" i="10"/>
  <c r="EA73" i="10"/>
  <c r="EA74" i="10"/>
  <c r="EA75" i="10"/>
  <c r="EA76" i="10"/>
  <c r="EA77" i="10"/>
  <c r="EA78" i="10"/>
  <c r="EA79" i="10"/>
  <c r="EA80" i="10"/>
  <c r="EA81" i="10"/>
  <c r="EA82" i="10"/>
  <c r="EA83" i="10"/>
  <c r="EA84" i="10"/>
  <c r="EA85" i="10"/>
  <c r="EA86" i="10"/>
  <c r="EA87" i="10"/>
  <c r="EA88" i="10"/>
  <c r="EA89" i="10"/>
  <c r="EA90" i="10"/>
  <c r="EA91" i="10"/>
  <c r="EA92" i="10"/>
  <c r="EA93" i="10"/>
  <c r="EA94" i="10"/>
  <c r="EA95" i="10"/>
  <c r="EA96" i="10"/>
  <c r="EA97" i="10"/>
  <c r="EA98" i="10"/>
  <c r="EA99" i="10"/>
  <c r="EA100" i="10"/>
  <c r="EA101" i="10"/>
  <c r="EA102" i="10"/>
  <c r="EA103" i="10"/>
  <c r="EA104" i="10"/>
  <c r="EA105" i="10"/>
  <c r="EA106" i="10"/>
  <c r="EA107" i="10"/>
  <c r="EA108" i="10"/>
  <c r="EA109" i="10"/>
  <c r="EA110" i="10"/>
  <c r="EA111" i="10"/>
  <c r="EA112" i="10"/>
  <c r="EA113" i="10"/>
  <c r="EA114" i="10"/>
  <c r="EA115" i="10"/>
  <c r="EA116" i="10"/>
  <c r="EA117" i="10"/>
  <c r="EA118" i="10"/>
  <c r="EA119" i="10"/>
  <c r="EA120" i="10"/>
  <c r="EA121" i="10"/>
  <c r="EA122" i="10"/>
  <c r="EA123" i="10"/>
  <c r="EA124" i="10"/>
  <c r="EA125" i="10"/>
  <c r="EA126" i="10"/>
  <c r="EA127" i="10"/>
  <c r="EA128" i="10"/>
  <c r="EA129" i="10"/>
  <c r="EA130" i="10"/>
  <c r="EA131" i="10"/>
  <c r="EA132" i="10"/>
  <c r="EA133" i="10"/>
  <c r="EA134" i="10"/>
  <c r="EA135" i="10"/>
  <c r="EA136" i="10"/>
  <c r="EA137" i="10"/>
  <c r="EA138" i="10"/>
  <c r="EA139" i="10"/>
  <c r="EA140" i="10"/>
  <c r="EA141" i="10"/>
  <c r="EA142" i="10"/>
  <c r="EA143" i="10"/>
  <c r="EA144" i="10"/>
  <c r="EA145" i="10"/>
  <c r="EA146" i="10"/>
  <c r="EA147" i="10"/>
  <c r="EA148" i="10"/>
  <c r="EA149" i="10"/>
  <c r="EA150" i="10"/>
  <c r="EA151" i="10"/>
  <c r="EA152" i="10"/>
  <c r="EA153" i="10"/>
  <c r="EA154" i="10"/>
  <c r="EA155" i="10"/>
  <c r="EA156" i="10"/>
  <c r="EA157" i="10"/>
  <c r="EA158" i="10"/>
  <c r="EA159" i="10"/>
  <c r="EA160" i="10"/>
  <c r="EA161" i="10"/>
  <c r="EA162" i="10"/>
  <c r="EA163" i="10"/>
  <c r="EA164" i="10"/>
  <c r="EA165" i="10"/>
  <c r="EA166" i="10"/>
  <c r="EA167" i="10"/>
  <c r="EA168" i="10"/>
  <c r="EA169" i="10"/>
  <c r="EA170" i="10"/>
  <c r="EA171" i="10"/>
  <c r="EA172" i="10"/>
  <c r="EA173" i="10"/>
  <c r="EA174" i="10"/>
  <c r="EA175" i="10"/>
  <c r="EA176" i="10"/>
  <c r="EA177" i="10"/>
  <c r="EA178" i="10"/>
  <c r="EA179" i="10"/>
  <c r="EA180" i="10"/>
  <c r="EA181" i="10"/>
  <c r="EA182" i="10"/>
  <c r="EA183" i="10"/>
  <c r="EA184" i="10"/>
  <c r="EA185" i="10"/>
  <c r="EA186" i="10"/>
  <c r="EA187" i="10"/>
  <c r="EA188" i="10"/>
  <c r="EA189" i="10"/>
  <c r="EA190" i="10"/>
  <c r="EA191" i="10"/>
  <c r="EA192" i="10"/>
  <c r="EA193" i="10"/>
  <c r="EA194" i="10"/>
  <c r="EA195" i="10"/>
  <c r="EA196" i="10"/>
  <c r="EA197" i="10"/>
  <c r="EA198" i="10"/>
  <c r="EP3" i="10"/>
  <c r="EP199" i="10"/>
  <c r="EB199" i="10"/>
  <c r="EB5" i="10"/>
  <c r="EB6" i="10"/>
  <c r="EB7" i="10"/>
  <c r="EB8" i="10"/>
  <c r="EB9" i="10"/>
  <c r="EB10" i="10"/>
  <c r="EB11" i="10"/>
  <c r="EB12" i="10"/>
  <c r="EB13" i="10"/>
  <c r="EB14" i="10"/>
  <c r="EB15" i="10"/>
  <c r="EB16" i="10"/>
  <c r="EB17" i="10"/>
  <c r="EB18" i="10"/>
  <c r="EB19" i="10"/>
  <c r="EB20" i="10"/>
  <c r="EB21" i="10"/>
  <c r="EB22" i="10"/>
  <c r="EB23" i="10"/>
  <c r="EB24" i="10"/>
  <c r="EB25" i="10"/>
  <c r="EB26" i="10"/>
  <c r="EB27" i="10"/>
  <c r="EB28" i="10"/>
  <c r="EB29" i="10"/>
  <c r="EB30" i="10"/>
  <c r="EB31" i="10"/>
  <c r="EB32" i="10"/>
  <c r="EB33" i="10"/>
  <c r="EB34" i="10"/>
  <c r="EB35" i="10"/>
  <c r="EB36" i="10"/>
  <c r="EB37" i="10"/>
  <c r="EB38" i="10"/>
  <c r="EB39" i="10"/>
  <c r="EB40" i="10"/>
  <c r="EB41" i="10"/>
  <c r="EB42" i="10"/>
  <c r="EB43" i="10"/>
  <c r="EB44" i="10"/>
  <c r="EB45" i="10"/>
  <c r="EB46" i="10"/>
  <c r="EB47" i="10"/>
  <c r="EB48" i="10"/>
  <c r="EB49" i="10"/>
  <c r="EB50" i="10"/>
  <c r="EB51" i="10"/>
  <c r="EB52" i="10"/>
  <c r="EB53" i="10"/>
  <c r="EB54" i="10"/>
  <c r="EB55" i="10"/>
  <c r="EB56" i="10"/>
  <c r="EB57" i="10"/>
  <c r="EB58" i="10"/>
  <c r="EB59" i="10"/>
  <c r="EB60" i="10"/>
  <c r="EB61" i="10"/>
  <c r="EB62" i="10"/>
  <c r="EB63" i="10"/>
  <c r="EB64" i="10"/>
  <c r="EB65" i="10"/>
  <c r="EB66" i="10"/>
  <c r="EB67" i="10"/>
  <c r="EB68" i="10"/>
  <c r="EB69" i="10"/>
  <c r="EB70" i="10"/>
  <c r="EB71" i="10"/>
  <c r="EB72" i="10"/>
  <c r="EB73" i="10"/>
  <c r="EB74" i="10"/>
  <c r="EB75" i="10"/>
  <c r="EB76" i="10"/>
  <c r="EB77" i="10"/>
  <c r="EB78" i="10"/>
  <c r="EB79" i="10"/>
  <c r="EB80" i="10"/>
  <c r="EB81" i="10"/>
  <c r="EB82" i="10"/>
  <c r="EB83" i="10"/>
  <c r="EB84" i="10"/>
  <c r="EB85" i="10"/>
  <c r="EB86" i="10"/>
  <c r="EB87" i="10"/>
  <c r="EB88" i="10"/>
  <c r="EB89" i="10"/>
  <c r="EB90" i="10"/>
  <c r="EB91" i="10"/>
  <c r="EB92" i="10"/>
  <c r="EB93" i="10"/>
  <c r="EB94" i="10"/>
  <c r="EB95" i="10"/>
  <c r="EB96" i="10"/>
  <c r="EB97" i="10"/>
  <c r="EB98" i="10"/>
  <c r="EB99" i="10"/>
  <c r="EB100" i="10"/>
  <c r="EB101" i="10"/>
  <c r="EB102" i="10"/>
  <c r="EB103" i="10"/>
  <c r="EB104" i="10"/>
  <c r="EB105" i="10"/>
  <c r="EB106" i="10"/>
  <c r="EB107" i="10"/>
  <c r="EB108" i="10"/>
  <c r="EB109" i="10"/>
  <c r="EB110" i="10"/>
  <c r="EB111" i="10"/>
  <c r="EB112" i="10"/>
  <c r="EB113" i="10"/>
  <c r="EB114" i="10"/>
  <c r="EB115" i="10"/>
  <c r="EB116" i="10"/>
  <c r="EB117" i="10"/>
  <c r="EB118" i="10"/>
  <c r="EB119" i="10"/>
  <c r="EB120" i="10"/>
  <c r="EB121" i="10"/>
  <c r="EB122" i="10"/>
  <c r="EB123" i="10"/>
  <c r="EB124" i="10"/>
  <c r="EB125" i="10"/>
  <c r="EB126" i="10"/>
  <c r="EB127" i="10"/>
  <c r="EB128" i="10"/>
  <c r="EB129" i="10"/>
  <c r="EB130" i="10"/>
  <c r="EB131" i="10"/>
  <c r="EB132" i="10"/>
  <c r="EB133" i="10"/>
  <c r="EB134" i="10"/>
  <c r="EB135" i="10"/>
  <c r="EB136" i="10"/>
  <c r="EB137" i="10"/>
  <c r="EB138" i="10"/>
  <c r="EB139" i="10"/>
  <c r="EB140" i="10"/>
  <c r="EB141" i="10"/>
  <c r="EB142" i="10"/>
  <c r="EB143" i="10"/>
  <c r="EB144" i="10"/>
  <c r="EB145" i="10"/>
  <c r="EB146" i="10"/>
  <c r="EB147" i="10"/>
  <c r="EB148" i="10"/>
  <c r="EB149" i="10"/>
  <c r="EB150" i="10"/>
  <c r="EB151" i="10"/>
  <c r="EB152" i="10"/>
  <c r="EB153" i="10"/>
  <c r="EB154" i="10"/>
  <c r="EB155" i="10"/>
  <c r="EB156" i="10"/>
  <c r="EB157" i="10"/>
  <c r="EB158" i="10"/>
  <c r="EB159" i="10"/>
  <c r="EB160" i="10"/>
  <c r="EB161" i="10"/>
  <c r="EB162" i="10"/>
  <c r="EB163" i="10"/>
  <c r="EB164" i="10"/>
  <c r="EB165" i="10"/>
  <c r="EB166" i="10"/>
  <c r="EB167" i="10"/>
  <c r="EB168" i="10"/>
  <c r="EB169" i="10"/>
  <c r="EB170" i="10"/>
  <c r="EB171" i="10"/>
  <c r="EB172" i="10"/>
  <c r="EB173" i="10"/>
  <c r="EB174" i="10"/>
  <c r="EB175" i="10"/>
  <c r="EB176" i="10"/>
  <c r="EB177" i="10"/>
  <c r="EB178" i="10"/>
  <c r="EB179" i="10"/>
  <c r="EB180" i="10"/>
  <c r="EB181" i="10"/>
  <c r="EB182" i="10"/>
  <c r="EB183" i="10"/>
  <c r="EB184" i="10"/>
  <c r="EB185" i="10"/>
  <c r="EB186" i="10"/>
  <c r="EB187" i="10"/>
  <c r="EB188" i="10"/>
  <c r="EB189" i="10"/>
  <c r="EB190" i="10"/>
  <c r="EB191" i="10"/>
  <c r="EB192" i="10"/>
  <c r="EB193" i="10"/>
  <c r="EB194" i="10"/>
  <c r="EB195" i="10"/>
  <c r="EB196" i="10"/>
  <c r="EB197" i="10"/>
  <c r="EB198" i="10"/>
  <c r="EQ3" i="10"/>
  <c r="EQ199" i="10"/>
  <c r="EC199" i="10"/>
  <c r="EC5" i="10"/>
  <c r="EC6" i="10"/>
  <c r="EC7" i="10"/>
  <c r="EC8" i="10"/>
  <c r="EC9" i="10"/>
  <c r="EC10" i="10"/>
  <c r="EC11" i="10"/>
  <c r="EC12" i="10"/>
  <c r="EC13" i="10"/>
  <c r="EC14" i="10"/>
  <c r="EC15" i="10"/>
  <c r="EC16" i="10"/>
  <c r="EC17" i="10"/>
  <c r="EC18" i="10"/>
  <c r="EC19" i="10"/>
  <c r="EC20" i="10"/>
  <c r="EC21" i="10"/>
  <c r="EC22" i="10"/>
  <c r="EC23" i="10"/>
  <c r="EC24" i="10"/>
  <c r="EC25" i="10"/>
  <c r="EC26" i="10"/>
  <c r="EC27" i="10"/>
  <c r="EC28" i="10"/>
  <c r="EC29" i="10"/>
  <c r="EC30" i="10"/>
  <c r="EC31" i="10"/>
  <c r="EC32" i="10"/>
  <c r="EC33" i="10"/>
  <c r="EC34" i="10"/>
  <c r="EC35" i="10"/>
  <c r="EC36" i="10"/>
  <c r="EC37" i="10"/>
  <c r="EC38" i="10"/>
  <c r="EC39" i="10"/>
  <c r="EC40" i="10"/>
  <c r="EC41" i="10"/>
  <c r="EC42" i="10"/>
  <c r="EC43" i="10"/>
  <c r="EC44" i="10"/>
  <c r="EC45" i="10"/>
  <c r="EC46" i="10"/>
  <c r="EC47" i="10"/>
  <c r="EC48" i="10"/>
  <c r="EC49" i="10"/>
  <c r="EC50" i="10"/>
  <c r="EC51" i="10"/>
  <c r="EC52" i="10"/>
  <c r="EC53" i="10"/>
  <c r="EC54" i="10"/>
  <c r="EC55" i="10"/>
  <c r="EC56" i="10"/>
  <c r="EC57" i="10"/>
  <c r="EC58" i="10"/>
  <c r="EC59" i="10"/>
  <c r="EC60" i="10"/>
  <c r="EC61" i="10"/>
  <c r="EC62" i="10"/>
  <c r="EC63" i="10"/>
  <c r="EC64" i="10"/>
  <c r="EC65" i="10"/>
  <c r="EC66" i="10"/>
  <c r="EC67" i="10"/>
  <c r="EC68" i="10"/>
  <c r="EC69" i="10"/>
  <c r="EC70" i="10"/>
  <c r="EC71" i="10"/>
  <c r="EC72" i="10"/>
  <c r="EC73" i="10"/>
  <c r="EC74" i="10"/>
  <c r="EC75" i="10"/>
  <c r="EC76" i="10"/>
  <c r="EC77" i="10"/>
  <c r="EC78" i="10"/>
  <c r="EC79" i="10"/>
  <c r="EC80" i="10"/>
  <c r="EC81" i="10"/>
  <c r="EC82" i="10"/>
  <c r="EC83" i="10"/>
  <c r="EC84" i="10"/>
  <c r="EC85" i="10"/>
  <c r="EC86" i="10"/>
  <c r="EC87" i="10"/>
  <c r="EC88" i="10"/>
  <c r="EC89" i="10"/>
  <c r="EC90" i="10"/>
  <c r="EC91" i="10"/>
  <c r="EC92" i="10"/>
  <c r="EC93" i="10"/>
  <c r="EC94" i="10"/>
  <c r="EC95" i="10"/>
  <c r="EC96" i="10"/>
  <c r="EC97" i="10"/>
  <c r="EC98" i="10"/>
  <c r="EC99" i="10"/>
  <c r="EC100" i="10"/>
  <c r="EC101" i="10"/>
  <c r="EC102" i="10"/>
  <c r="EC103" i="10"/>
  <c r="EC104" i="10"/>
  <c r="EC105" i="10"/>
  <c r="EC106" i="10"/>
  <c r="EC107" i="10"/>
  <c r="EC108" i="10"/>
  <c r="EC109" i="10"/>
  <c r="EC110" i="10"/>
  <c r="EC111" i="10"/>
  <c r="EC112" i="10"/>
  <c r="EC113" i="10"/>
  <c r="EC114" i="10"/>
  <c r="EC115" i="10"/>
  <c r="EC116" i="10"/>
  <c r="EC117" i="10"/>
  <c r="EC118" i="10"/>
  <c r="EC119" i="10"/>
  <c r="EC120" i="10"/>
  <c r="EC121" i="10"/>
  <c r="EC122" i="10"/>
  <c r="EC123" i="10"/>
  <c r="EC124" i="10"/>
  <c r="EC125" i="10"/>
  <c r="EC126" i="10"/>
  <c r="EC127" i="10"/>
  <c r="EC128" i="10"/>
  <c r="EC129" i="10"/>
  <c r="EC130" i="10"/>
  <c r="EC131" i="10"/>
  <c r="EC132" i="10"/>
  <c r="EC133" i="10"/>
  <c r="EC134" i="10"/>
  <c r="EC135" i="10"/>
  <c r="EC136" i="10"/>
  <c r="EC137" i="10"/>
  <c r="EC138" i="10"/>
  <c r="EC139" i="10"/>
  <c r="EC140" i="10"/>
  <c r="EC141" i="10"/>
  <c r="EC142" i="10"/>
  <c r="EC143" i="10"/>
  <c r="EC144" i="10"/>
  <c r="EC145" i="10"/>
  <c r="EC146" i="10"/>
  <c r="EC147" i="10"/>
  <c r="EC148" i="10"/>
  <c r="EC149" i="10"/>
  <c r="EC150" i="10"/>
  <c r="EC151" i="10"/>
  <c r="EC152" i="10"/>
  <c r="EC153" i="10"/>
  <c r="EC154" i="10"/>
  <c r="EC155" i="10"/>
  <c r="EC156" i="10"/>
  <c r="EC157" i="10"/>
  <c r="EC158" i="10"/>
  <c r="EC159" i="10"/>
  <c r="EC160" i="10"/>
  <c r="EC161" i="10"/>
  <c r="EC162" i="10"/>
  <c r="EC163" i="10"/>
  <c r="EC164" i="10"/>
  <c r="EC165" i="10"/>
  <c r="EC166" i="10"/>
  <c r="EC167" i="10"/>
  <c r="EC168" i="10"/>
  <c r="EC169" i="10"/>
  <c r="EC170" i="10"/>
  <c r="EC171" i="10"/>
  <c r="EC172" i="10"/>
  <c r="EC173" i="10"/>
  <c r="EC174" i="10"/>
  <c r="EC175" i="10"/>
  <c r="EC176" i="10"/>
  <c r="EC177" i="10"/>
  <c r="EC178" i="10"/>
  <c r="EC179" i="10"/>
  <c r="EC180" i="10"/>
  <c r="EC181" i="10"/>
  <c r="EC182" i="10"/>
  <c r="EC183" i="10"/>
  <c r="EC184" i="10"/>
  <c r="EC185" i="10"/>
  <c r="EC186" i="10"/>
  <c r="EC187" i="10"/>
  <c r="EC188" i="10"/>
  <c r="EC189" i="10"/>
  <c r="EC190" i="10"/>
  <c r="EC191" i="10"/>
  <c r="EC192" i="10"/>
  <c r="EC193" i="10"/>
  <c r="EC194" i="10"/>
  <c r="EC195" i="10"/>
  <c r="EC196" i="10"/>
  <c r="EC197" i="10"/>
  <c r="EC198" i="10"/>
  <c r="ER3" i="10"/>
  <c r="ER199" i="10"/>
  <c r="EY199" i="10"/>
  <c r="DX199" i="10"/>
  <c r="DX5" i="10"/>
  <c r="DX6" i="10"/>
  <c r="DX7" i="10"/>
  <c r="DX8" i="10"/>
  <c r="DX9" i="10"/>
  <c r="DX10" i="10"/>
  <c r="DX11" i="10"/>
  <c r="DX12" i="10"/>
  <c r="DX13" i="10"/>
  <c r="DX14" i="10"/>
  <c r="DX15" i="10"/>
  <c r="DX16" i="10"/>
  <c r="DX17" i="10"/>
  <c r="DX18" i="10"/>
  <c r="DX19" i="10"/>
  <c r="DX20" i="10"/>
  <c r="DX21" i="10"/>
  <c r="DX22" i="10"/>
  <c r="DX23" i="10"/>
  <c r="DX24" i="10"/>
  <c r="DX25" i="10"/>
  <c r="DX26" i="10"/>
  <c r="DX27" i="10"/>
  <c r="DX28" i="10"/>
  <c r="DX29" i="10"/>
  <c r="DX30" i="10"/>
  <c r="DX31" i="10"/>
  <c r="DX32" i="10"/>
  <c r="DX33" i="10"/>
  <c r="DX34" i="10"/>
  <c r="DX35" i="10"/>
  <c r="DX36" i="10"/>
  <c r="DX37" i="10"/>
  <c r="DX38" i="10"/>
  <c r="DX39" i="10"/>
  <c r="DX40" i="10"/>
  <c r="DX41" i="10"/>
  <c r="DX42" i="10"/>
  <c r="DX43" i="10"/>
  <c r="DX44" i="10"/>
  <c r="DX45" i="10"/>
  <c r="DX46" i="10"/>
  <c r="DX47" i="10"/>
  <c r="DX48" i="10"/>
  <c r="DX49" i="10"/>
  <c r="DX50" i="10"/>
  <c r="DX51" i="10"/>
  <c r="DX52" i="10"/>
  <c r="DX53" i="10"/>
  <c r="DX54" i="10"/>
  <c r="DX55" i="10"/>
  <c r="DX56" i="10"/>
  <c r="DX57" i="10"/>
  <c r="DX58" i="10"/>
  <c r="DX59" i="10"/>
  <c r="DX60" i="10"/>
  <c r="DX61" i="10"/>
  <c r="DX62" i="10"/>
  <c r="DX63" i="10"/>
  <c r="DX64" i="10"/>
  <c r="DX65" i="10"/>
  <c r="DX66" i="10"/>
  <c r="DX67" i="10"/>
  <c r="DX68" i="10"/>
  <c r="DX69" i="10"/>
  <c r="DX70" i="10"/>
  <c r="DX71" i="10"/>
  <c r="DX72" i="10"/>
  <c r="DX73" i="10"/>
  <c r="DX74" i="10"/>
  <c r="DX75" i="10"/>
  <c r="DX76" i="10"/>
  <c r="DX77" i="10"/>
  <c r="DX78" i="10"/>
  <c r="DX79" i="10"/>
  <c r="DX80" i="10"/>
  <c r="DX81" i="10"/>
  <c r="DX82" i="10"/>
  <c r="DX83" i="10"/>
  <c r="DX84" i="10"/>
  <c r="DX85" i="10"/>
  <c r="DX86" i="10"/>
  <c r="DX87" i="10"/>
  <c r="DX88" i="10"/>
  <c r="DX89" i="10"/>
  <c r="DX90" i="10"/>
  <c r="DX91" i="10"/>
  <c r="DX92" i="10"/>
  <c r="DX93" i="10"/>
  <c r="DX94" i="10"/>
  <c r="DX95" i="10"/>
  <c r="DX96" i="10"/>
  <c r="DX97" i="10"/>
  <c r="DX98" i="10"/>
  <c r="DX99" i="10"/>
  <c r="DX100" i="10"/>
  <c r="DX101" i="10"/>
  <c r="DX102" i="10"/>
  <c r="DX103" i="10"/>
  <c r="DX104" i="10"/>
  <c r="DX105" i="10"/>
  <c r="DX106" i="10"/>
  <c r="DX107" i="10"/>
  <c r="DX108" i="10"/>
  <c r="DX109" i="10"/>
  <c r="DX110" i="10"/>
  <c r="DX111" i="10"/>
  <c r="DX112" i="10"/>
  <c r="DX113" i="10"/>
  <c r="DX114" i="10"/>
  <c r="DX115" i="10"/>
  <c r="DX116" i="10"/>
  <c r="DX117" i="10"/>
  <c r="DX118" i="10"/>
  <c r="DX119" i="10"/>
  <c r="DX120" i="10"/>
  <c r="DX121" i="10"/>
  <c r="DX122" i="10"/>
  <c r="DX123" i="10"/>
  <c r="DX124" i="10"/>
  <c r="DX125" i="10"/>
  <c r="DX126" i="10"/>
  <c r="DX127" i="10"/>
  <c r="DX128" i="10"/>
  <c r="DX129" i="10"/>
  <c r="DX130" i="10"/>
  <c r="DX131" i="10"/>
  <c r="DX132" i="10"/>
  <c r="DX133" i="10"/>
  <c r="DX134" i="10"/>
  <c r="DX135" i="10"/>
  <c r="DX136" i="10"/>
  <c r="DX137" i="10"/>
  <c r="DX138" i="10"/>
  <c r="DX139" i="10"/>
  <c r="DX140" i="10"/>
  <c r="DX141" i="10"/>
  <c r="DX142" i="10"/>
  <c r="DX143" i="10"/>
  <c r="DX144" i="10"/>
  <c r="DX145" i="10"/>
  <c r="DX146" i="10"/>
  <c r="DX147" i="10"/>
  <c r="DX148" i="10"/>
  <c r="DX149" i="10"/>
  <c r="DX150" i="10"/>
  <c r="DX151" i="10"/>
  <c r="DX152" i="10"/>
  <c r="DX153" i="10"/>
  <c r="DX154" i="10"/>
  <c r="DX155" i="10"/>
  <c r="DX156" i="10"/>
  <c r="DX157" i="10"/>
  <c r="DX158" i="10"/>
  <c r="DX159" i="10"/>
  <c r="DX160" i="10"/>
  <c r="DX161" i="10"/>
  <c r="DX162" i="10"/>
  <c r="DX163" i="10"/>
  <c r="DX164" i="10"/>
  <c r="DX165" i="10"/>
  <c r="DX166" i="10"/>
  <c r="DX167" i="10"/>
  <c r="DX168" i="10"/>
  <c r="DX169" i="10"/>
  <c r="DX170" i="10"/>
  <c r="DX171" i="10"/>
  <c r="DX172" i="10"/>
  <c r="DX173" i="10"/>
  <c r="DX174" i="10"/>
  <c r="DX175" i="10"/>
  <c r="DX176" i="10"/>
  <c r="DX177" i="10"/>
  <c r="DX178" i="10"/>
  <c r="DX179" i="10"/>
  <c r="DX180" i="10"/>
  <c r="DX181" i="10"/>
  <c r="DX182" i="10"/>
  <c r="DX183" i="10"/>
  <c r="DX184" i="10"/>
  <c r="DX185" i="10"/>
  <c r="DX186" i="10"/>
  <c r="DX187" i="10"/>
  <c r="DX188" i="10"/>
  <c r="DX189" i="10"/>
  <c r="DX190" i="10"/>
  <c r="DX191" i="10"/>
  <c r="DX192" i="10"/>
  <c r="DX193" i="10"/>
  <c r="DX194" i="10"/>
  <c r="DX195" i="10"/>
  <c r="DX196" i="10"/>
  <c r="DX197" i="10"/>
  <c r="DX198" i="10"/>
  <c r="EM3" i="10"/>
  <c r="EM199" i="10"/>
  <c r="DY199" i="10"/>
  <c r="DY5" i="10"/>
  <c r="DY6" i="10"/>
  <c r="DY7" i="10"/>
  <c r="DY8" i="10"/>
  <c r="DY9" i="10"/>
  <c r="DY10" i="10"/>
  <c r="DY11" i="10"/>
  <c r="DY12" i="10"/>
  <c r="DY13" i="10"/>
  <c r="DY14" i="10"/>
  <c r="DY15" i="10"/>
  <c r="DY16" i="10"/>
  <c r="DY17" i="10"/>
  <c r="DY18" i="10"/>
  <c r="DY19" i="10"/>
  <c r="DY20" i="10"/>
  <c r="DY21" i="10"/>
  <c r="DY22" i="10"/>
  <c r="DY23" i="10"/>
  <c r="DY24" i="10"/>
  <c r="DY25" i="10"/>
  <c r="DY26" i="10"/>
  <c r="DY27" i="10"/>
  <c r="DY28" i="10"/>
  <c r="DY29" i="10"/>
  <c r="DY30" i="10"/>
  <c r="DY31" i="10"/>
  <c r="DY32" i="10"/>
  <c r="DY33" i="10"/>
  <c r="DY34" i="10"/>
  <c r="DY35" i="10"/>
  <c r="DY36" i="10"/>
  <c r="DY37" i="10"/>
  <c r="DY38" i="10"/>
  <c r="DY39" i="10"/>
  <c r="DY40" i="10"/>
  <c r="DY41" i="10"/>
  <c r="DY42" i="10"/>
  <c r="DY43" i="10"/>
  <c r="DY44" i="10"/>
  <c r="DY45" i="10"/>
  <c r="DY46" i="10"/>
  <c r="DY47" i="10"/>
  <c r="DY48" i="10"/>
  <c r="DY49" i="10"/>
  <c r="DY50" i="10"/>
  <c r="DY51" i="10"/>
  <c r="DY52" i="10"/>
  <c r="DY53" i="10"/>
  <c r="DY54" i="10"/>
  <c r="DY55" i="10"/>
  <c r="DY56" i="10"/>
  <c r="DY57" i="10"/>
  <c r="DY58" i="10"/>
  <c r="DY59" i="10"/>
  <c r="DY60" i="10"/>
  <c r="DY61" i="10"/>
  <c r="DY62" i="10"/>
  <c r="DY63" i="10"/>
  <c r="DY64" i="10"/>
  <c r="DY65" i="10"/>
  <c r="DY66" i="10"/>
  <c r="DY67" i="10"/>
  <c r="DY68" i="10"/>
  <c r="DY69" i="10"/>
  <c r="DY70" i="10"/>
  <c r="DY71" i="10"/>
  <c r="DY72" i="10"/>
  <c r="DY73" i="10"/>
  <c r="DY74" i="10"/>
  <c r="DY75" i="10"/>
  <c r="DY76" i="10"/>
  <c r="DY77" i="10"/>
  <c r="DY78" i="10"/>
  <c r="DY79" i="10"/>
  <c r="DY80" i="10"/>
  <c r="DY81" i="10"/>
  <c r="DY82" i="10"/>
  <c r="DY83" i="10"/>
  <c r="DY84" i="10"/>
  <c r="DY85" i="10"/>
  <c r="DY86" i="10"/>
  <c r="DY87" i="10"/>
  <c r="DY88" i="10"/>
  <c r="DY89" i="10"/>
  <c r="DY90" i="10"/>
  <c r="DY91" i="10"/>
  <c r="DY92" i="10"/>
  <c r="DY93" i="10"/>
  <c r="DY94" i="10"/>
  <c r="DY95" i="10"/>
  <c r="DY96" i="10"/>
  <c r="DY97" i="10"/>
  <c r="DY98" i="10"/>
  <c r="DY99" i="10"/>
  <c r="DY100" i="10"/>
  <c r="DY101" i="10"/>
  <c r="DY102" i="10"/>
  <c r="DY103" i="10"/>
  <c r="DY104" i="10"/>
  <c r="DY105" i="10"/>
  <c r="DY106" i="10"/>
  <c r="DY107" i="10"/>
  <c r="DY108" i="10"/>
  <c r="DY109" i="10"/>
  <c r="DY110" i="10"/>
  <c r="DY111" i="10"/>
  <c r="DY112" i="10"/>
  <c r="DY113" i="10"/>
  <c r="DY114" i="10"/>
  <c r="DY115" i="10"/>
  <c r="DY116" i="10"/>
  <c r="DY117" i="10"/>
  <c r="DY118" i="10"/>
  <c r="DY119" i="10"/>
  <c r="DY120" i="10"/>
  <c r="DY121" i="10"/>
  <c r="DY122" i="10"/>
  <c r="DY123" i="10"/>
  <c r="DY124" i="10"/>
  <c r="DY125" i="10"/>
  <c r="DY126" i="10"/>
  <c r="DY127" i="10"/>
  <c r="DY128" i="10"/>
  <c r="DY129" i="10"/>
  <c r="DY130" i="10"/>
  <c r="DY131" i="10"/>
  <c r="DY132" i="10"/>
  <c r="DY133" i="10"/>
  <c r="DY134" i="10"/>
  <c r="DY135" i="10"/>
  <c r="DY136" i="10"/>
  <c r="DY137" i="10"/>
  <c r="DY138" i="10"/>
  <c r="DY139" i="10"/>
  <c r="DY140" i="10"/>
  <c r="DY141" i="10"/>
  <c r="DY142" i="10"/>
  <c r="DY143" i="10"/>
  <c r="DY144" i="10"/>
  <c r="DY145" i="10"/>
  <c r="DY146" i="10"/>
  <c r="DY147" i="10"/>
  <c r="DY148" i="10"/>
  <c r="DY149" i="10"/>
  <c r="DY150" i="10"/>
  <c r="DY151" i="10"/>
  <c r="DY152" i="10"/>
  <c r="DY153" i="10"/>
  <c r="DY154" i="10"/>
  <c r="DY155" i="10"/>
  <c r="DY156" i="10"/>
  <c r="DY157" i="10"/>
  <c r="DY158" i="10"/>
  <c r="DY159" i="10"/>
  <c r="DY160" i="10"/>
  <c r="DY161" i="10"/>
  <c r="DY162" i="10"/>
  <c r="DY163" i="10"/>
  <c r="DY164" i="10"/>
  <c r="DY165" i="10"/>
  <c r="DY166" i="10"/>
  <c r="DY167" i="10"/>
  <c r="DY168" i="10"/>
  <c r="DY169" i="10"/>
  <c r="DY170" i="10"/>
  <c r="DY171" i="10"/>
  <c r="DY172" i="10"/>
  <c r="DY173" i="10"/>
  <c r="DY174" i="10"/>
  <c r="DY175" i="10"/>
  <c r="DY176" i="10"/>
  <c r="DY177" i="10"/>
  <c r="DY178" i="10"/>
  <c r="DY179" i="10"/>
  <c r="DY180" i="10"/>
  <c r="DY181" i="10"/>
  <c r="DY182" i="10"/>
  <c r="DY183" i="10"/>
  <c r="DY184" i="10"/>
  <c r="DY185" i="10"/>
  <c r="DY186" i="10"/>
  <c r="DY187" i="10"/>
  <c r="DY188" i="10"/>
  <c r="DY189" i="10"/>
  <c r="DY190" i="10"/>
  <c r="DY191" i="10"/>
  <c r="DY192" i="10"/>
  <c r="DY193" i="10"/>
  <c r="DY194" i="10"/>
  <c r="DY195" i="10"/>
  <c r="DY196" i="10"/>
  <c r="DY197" i="10"/>
  <c r="DY198" i="10"/>
  <c r="EN3" i="10"/>
  <c r="EN199" i="10"/>
  <c r="DZ199" i="10"/>
  <c r="DZ5" i="10"/>
  <c r="DZ6" i="10"/>
  <c r="DZ7" i="10"/>
  <c r="DZ8" i="10"/>
  <c r="DZ9" i="10"/>
  <c r="DZ10" i="10"/>
  <c r="DZ11" i="10"/>
  <c r="DZ12" i="10"/>
  <c r="DZ13" i="10"/>
  <c r="DZ14" i="10"/>
  <c r="DZ15" i="10"/>
  <c r="DZ16" i="10"/>
  <c r="DZ17" i="10"/>
  <c r="DZ18" i="10"/>
  <c r="DZ19" i="10"/>
  <c r="DZ20" i="10"/>
  <c r="DZ21" i="10"/>
  <c r="DZ22" i="10"/>
  <c r="DZ23" i="10"/>
  <c r="DZ24" i="10"/>
  <c r="DZ25" i="10"/>
  <c r="DZ26" i="10"/>
  <c r="DZ27" i="10"/>
  <c r="DZ28" i="10"/>
  <c r="DZ29" i="10"/>
  <c r="DZ30" i="10"/>
  <c r="DZ31" i="10"/>
  <c r="DZ32" i="10"/>
  <c r="DZ33" i="10"/>
  <c r="DZ34" i="10"/>
  <c r="DZ35" i="10"/>
  <c r="DZ36" i="10"/>
  <c r="DZ37" i="10"/>
  <c r="DZ38" i="10"/>
  <c r="DZ39" i="10"/>
  <c r="DZ40" i="10"/>
  <c r="DZ41" i="10"/>
  <c r="DZ42" i="10"/>
  <c r="DZ43" i="10"/>
  <c r="DZ44" i="10"/>
  <c r="DZ45" i="10"/>
  <c r="DZ46" i="10"/>
  <c r="DZ47" i="10"/>
  <c r="DZ48" i="10"/>
  <c r="DZ49" i="10"/>
  <c r="DZ50" i="10"/>
  <c r="DZ51" i="10"/>
  <c r="DZ52" i="10"/>
  <c r="DZ53" i="10"/>
  <c r="DZ54" i="10"/>
  <c r="DZ55" i="10"/>
  <c r="DZ56" i="10"/>
  <c r="DZ57" i="10"/>
  <c r="DZ58" i="10"/>
  <c r="DZ59" i="10"/>
  <c r="DZ60" i="10"/>
  <c r="DZ61" i="10"/>
  <c r="DZ62" i="10"/>
  <c r="DZ63" i="10"/>
  <c r="DZ64" i="10"/>
  <c r="DZ65" i="10"/>
  <c r="DZ66" i="10"/>
  <c r="DZ67" i="10"/>
  <c r="DZ68" i="10"/>
  <c r="DZ69" i="10"/>
  <c r="DZ70" i="10"/>
  <c r="DZ71" i="10"/>
  <c r="DZ72" i="10"/>
  <c r="DZ73" i="10"/>
  <c r="DZ74" i="10"/>
  <c r="DZ75" i="10"/>
  <c r="DZ76" i="10"/>
  <c r="DZ77" i="10"/>
  <c r="DZ78" i="10"/>
  <c r="DZ79" i="10"/>
  <c r="DZ80" i="10"/>
  <c r="DZ81" i="10"/>
  <c r="DZ82" i="10"/>
  <c r="DZ83" i="10"/>
  <c r="DZ84" i="10"/>
  <c r="DZ85" i="10"/>
  <c r="DZ86" i="10"/>
  <c r="DZ87" i="10"/>
  <c r="DZ88" i="10"/>
  <c r="DZ89" i="10"/>
  <c r="DZ90" i="10"/>
  <c r="DZ91" i="10"/>
  <c r="DZ92" i="10"/>
  <c r="DZ93" i="10"/>
  <c r="DZ94" i="10"/>
  <c r="DZ95" i="10"/>
  <c r="DZ96" i="10"/>
  <c r="DZ97" i="10"/>
  <c r="DZ98" i="10"/>
  <c r="DZ99" i="10"/>
  <c r="DZ100" i="10"/>
  <c r="DZ101" i="10"/>
  <c r="DZ102" i="10"/>
  <c r="DZ103" i="10"/>
  <c r="DZ104" i="10"/>
  <c r="DZ105" i="10"/>
  <c r="DZ106" i="10"/>
  <c r="DZ107" i="10"/>
  <c r="DZ108" i="10"/>
  <c r="DZ109" i="10"/>
  <c r="DZ110" i="10"/>
  <c r="DZ111" i="10"/>
  <c r="DZ112" i="10"/>
  <c r="DZ113" i="10"/>
  <c r="DZ114" i="10"/>
  <c r="DZ115" i="10"/>
  <c r="DZ116" i="10"/>
  <c r="DZ117" i="10"/>
  <c r="DZ118" i="10"/>
  <c r="DZ119" i="10"/>
  <c r="DZ120" i="10"/>
  <c r="DZ121" i="10"/>
  <c r="DZ122" i="10"/>
  <c r="DZ123" i="10"/>
  <c r="DZ124" i="10"/>
  <c r="DZ125" i="10"/>
  <c r="DZ126" i="10"/>
  <c r="DZ127" i="10"/>
  <c r="DZ128" i="10"/>
  <c r="DZ129" i="10"/>
  <c r="DZ130" i="10"/>
  <c r="DZ131" i="10"/>
  <c r="DZ132" i="10"/>
  <c r="DZ133" i="10"/>
  <c r="DZ134" i="10"/>
  <c r="DZ135" i="10"/>
  <c r="DZ136" i="10"/>
  <c r="DZ137" i="10"/>
  <c r="DZ138" i="10"/>
  <c r="DZ139" i="10"/>
  <c r="DZ140" i="10"/>
  <c r="DZ141" i="10"/>
  <c r="DZ142" i="10"/>
  <c r="DZ143" i="10"/>
  <c r="DZ144" i="10"/>
  <c r="DZ145" i="10"/>
  <c r="DZ146" i="10"/>
  <c r="DZ147" i="10"/>
  <c r="DZ148" i="10"/>
  <c r="DZ149" i="10"/>
  <c r="DZ150" i="10"/>
  <c r="DZ151" i="10"/>
  <c r="DZ152" i="10"/>
  <c r="DZ153" i="10"/>
  <c r="DZ154" i="10"/>
  <c r="DZ155" i="10"/>
  <c r="DZ156" i="10"/>
  <c r="DZ157" i="10"/>
  <c r="DZ158" i="10"/>
  <c r="DZ159" i="10"/>
  <c r="DZ160" i="10"/>
  <c r="DZ161" i="10"/>
  <c r="DZ162" i="10"/>
  <c r="DZ163" i="10"/>
  <c r="DZ164" i="10"/>
  <c r="DZ165" i="10"/>
  <c r="DZ166" i="10"/>
  <c r="DZ167" i="10"/>
  <c r="DZ168" i="10"/>
  <c r="DZ169" i="10"/>
  <c r="DZ170" i="10"/>
  <c r="DZ171" i="10"/>
  <c r="DZ172" i="10"/>
  <c r="DZ173" i="10"/>
  <c r="DZ174" i="10"/>
  <c r="DZ175" i="10"/>
  <c r="DZ176" i="10"/>
  <c r="DZ177" i="10"/>
  <c r="DZ178" i="10"/>
  <c r="DZ179" i="10"/>
  <c r="DZ180" i="10"/>
  <c r="DZ181" i="10"/>
  <c r="DZ182" i="10"/>
  <c r="DZ183" i="10"/>
  <c r="DZ184" i="10"/>
  <c r="DZ185" i="10"/>
  <c r="DZ186" i="10"/>
  <c r="DZ187" i="10"/>
  <c r="DZ188" i="10"/>
  <c r="DZ189" i="10"/>
  <c r="DZ190" i="10"/>
  <c r="DZ191" i="10"/>
  <c r="DZ192" i="10"/>
  <c r="DZ193" i="10"/>
  <c r="DZ194" i="10"/>
  <c r="DZ195" i="10"/>
  <c r="DZ196" i="10"/>
  <c r="DZ197" i="10"/>
  <c r="DZ198" i="10"/>
  <c r="EO3" i="10"/>
  <c r="EO199" i="10"/>
  <c r="EX199" i="10"/>
  <c r="DU199" i="10"/>
  <c r="DU5" i="10"/>
  <c r="DU6" i="10"/>
  <c r="DU7" i="10"/>
  <c r="DU8" i="10"/>
  <c r="DU9" i="10"/>
  <c r="DU10" i="10"/>
  <c r="DU11" i="10"/>
  <c r="DU12" i="10"/>
  <c r="DU13" i="10"/>
  <c r="DU14" i="10"/>
  <c r="DU15" i="10"/>
  <c r="DU16" i="10"/>
  <c r="DU17" i="10"/>
  <c r="DU18" i="10"/>
  <c r="DU19" i="10"/>
  <c r="DU20" i="10"/>
  <c r="DU21" i="10"/>
  <c r="DU22" i="10"/>
  <c r="DU23" i="10"/>
  <c r="DU24" i="10"/>
  <c r="DU25" i="10"/>
  <c r="DU26" i="10"/>
  <c r="DU27" i="10"/>
  <c r="DU28" i="10"/>
  <c r="DU29" i="10"/>
  <c r="DU30" i="10"/>
  <c r="DU31" i="10"/>
  <c r="DU32" i="10"/>
  <c r="DU33" i="10"/>
  <c r="DU34" i="10"/>
  <c r="DU35" i="10"/>
  <c r="DU36" i="10"/>
  <c r="DU37" i="10"/>
  <c r="DU38" i="10"/>
  <c r="DU39" i="10"/>
  <c r="DU40" i="10"/>
  <c r="DU41" i="10"/>
  <c r="DU42" i="10"/>
  <c r="DU43" i="10"/>
  <c r="DU44" i="10"/>
  <c r="DU45" i="10"/>
  <c r="DU46" i="10"/>
  <c r="DU47" i="10"/>
  <c r="DU48" i="10"/>
  <c r="DU49" i="10"/>
  <c r="DU50" i="10"/>
  <c r="DU51" i="10"/>
  <c r="DU52" i="10"/>
  <c r="DU53" i="10"/>
  <c r="DU54" i="10"/>
  <c r="DU55" i="10"/>
  <c r="DU56" i="10"/>
  <c r="DU57" i="10"/>
  <c r="DU58" i="10"/>
  <c r="DU59" i="10"/>
  <c r="DU60" i="10"/>
  <c r="DU61" i="10"/>
  <c r="DU62" i="10"/>
  <c r="DU63" i="10"/>
  <c r="DU64" i="10"/>
  <c r="DU65" i="10"/>
  <c r="DU66" i="10"/>
  <c r="DU67" i="10"/>
  <c r="DU68" i="10"/>
  <c r="DU69" i="10"/>
  <c r="DU70" i="10"/>
  <c r="DU71" i="10"/>
  <c r="DU72" i="10"/>
  <c r="DU73" i="10"/>
  <c r="DU74" i="10"/>
  <c r="DU75" i="10"/>
  <c r="DU76" i="10"/>
  <c r="DU77" i="10"/>
  <c r="DU78" i="10"/>
  <c r="DU79" i="10"/>
  <c r="DU80" i="10"/>
  <c r="DU81" i="10"/>
  <c r="DU82" i="10"/>
  <c r="DU83" i="10"/>
  <c r="DU84" i="10"/>
  <c r="DU85" i="10"/>
  <c r="DU86" i="10"/>
  <c r="DU87" i="10"/>
  <c r="DU88" i="10"/>
  <c r="DU89" i="10"/>
  <c r="DU90" i="10"/>
  <c r="DU91" i="10"/>
  <c r="DU92" i="10"/>
  <c r="DU93" i="10"/>
  <c r="DU94" i="10"/>
  <c r="DU95" i="10"/>
  <c r="DU96" i="10"/>
  <c r="DU97" i="10"/>
  <c r="DU98" i="10"/>
  <c r="DU99" i="10"/>
  <c r="DU100" i="10"/>
  <c r="DU101" i="10"/>
  <c r="DU102" i="10"/>
  <c r="DU103" i="10"/>
  <c r="DU104" i="10"/>
  <c r="DU105" i="10"/>
  <c r="DU106" i="10"/>
  <c r="DU107" i="10"/>
  <c r="DU108" i="10"/>
  <c r="DU109" i="10"/>
  <c r="DU110" i="10"/>
  <c r="DU111" i="10"/>
  <c r="DU112" i="10"/>
  <c r="DU113" i="10"/>
  <c r="DU114" i="10"/>
  <c r="DU115" i="10"/>
  <c r="DU116" i="10"/>
  <c r="DU117" i="10"/>
  <c r="DU118" i="10"/>
  <c r="DU119" i="10"/>
  <c r="DU120" i="10"/>
  <c r="DU121" i="10"/>
  <c r="DU122" i="10"/>
  <c r="DU123" i="10"/>
  <c r="DU124" i="10"/>
  <c r="DU125" i="10"/>
  <c r="DU126" i="10"/>
  <c r="DU127" i="10"/>
  <c r="DU128" i="10"/>
  <c r="DU129" i="10"/>
  <c r="DU130" i="10"/>
  <c r="DU131" i="10"/>
  <c r="DU132" i="10"/>
  <c r="DU133" i="10"/>
  <c r="DU134" i="10"/>
  <c r="DU135" i="10"/>
  <c r="DU136" i="10"/>
  <c r="DU137" i="10"/>
  <c r="DU138" i="10"/>
  <c r="DU139" i="10"/>
  <c r="DU140" i="10"/>
  <c r="DU141" i="10"/>
  <c r="DU142" i="10"/>
  <c r="DU143" i="10"/>
  <c r="DU144" i="10"/>
  <c r="DU145" i="10"/>
  <c r="DU146" i="10"/>
  <c r="DU147" i="10"/>
  <c r="DU148" i="10"/>
  <c r="DU149" i="10"/>
  <c r="DU150" i="10"/>
  <c r="DU151" i="10"/>
  <c r="DU152" i="10"/>
  <c r="DU153" i="10"/>
  <c r="DU154" i="10"/>
  <c r="DU155" i="10"/>
  <c r="DU156" i="10"/>
  <c r="DU157" i="10"/>
  <c r="DU158" i="10"/>
  <c r="DU159" i="10"/>
  <c r="DU160" i="10"/>
  <c r="DU161" i="10"/>
  <c r="DU162" i="10"/>
  <c r="DU163" i="10"/>
  <c r="DU164" i="10"/>
  <c r="DU165" i="10"/>
  <c r="DU166" i="10"/>
  <c r="DU167" i="10"/>
  <c r="DU168" i="10"/>
  <c r="DU169" i="10"/>
  <c r="DU170" i="10"/>
  <c r="DU171" i="10"/>
  <c r="DU172" i="10"/>
  <c r="DU173" i="10"/>
  <c r="DU174" i="10"/>
  <c r="DU175" i="10"/>
  <c r="DU176" i="10"/>
  <c r="DU177" i="10"/>
  <c r="DU178" i="10"/>
  <c r="DU179" i="10"/>
  <c r="DU180" i="10"/>
  <c r="DU181" i="10"/>
  <c r="DU182" i="10"/>
  <c r="DU183" i="10"/>
  <c r="DU184" i="10"/>
  <c r="DU185" i="10"/>
  <c r="DU186" i="10"/>
  <c r="DU187" i="10"/>
  <c r="DU188" i="10"/>
  <c r="DU189" i="10"/>
  <c r="DU190" i="10"/>
  <c r="DU191" i="10"/>
  <c r="DU192" i="10"/>
  <c r="DU193" i="10"/>
  <c r="DU194" i="10"/>
  <c r="DU195" i="10"/>
  <c r="DU196" i="10"/>
  <c r="DU197" i="10"/>
  <c r="DU198" i="10"/>
  <c r="EJ3" i="10"/>
  <c r="EJ199" i="10"/>
  <c r="DV199" i="10"/>
  <c r="DV5" i="10"/>
  <c r="DV6" i="10"/>
  <c r="DV7" i="10"/>
  <c r="DV8" i="10"/>
  <c r="DV9" i="10"/>
  <c r="DV10" i="10"/>
  <c r="DV11" i="10"/>
  <c r="DV12" i="10"/>
  <c r="DV13" i="10"/>
  <c r="DV14" i="10"/>
  <c r="DV15" i="10"/>
  <c r="DV16" i="10"/>
  <c r="DV17" i="10"/>
  <c r="DV18" i="10"/>
  <c r="DV19" i="10"/>
  <c r="DV20" i="10"/>
  <c r="DV21" i="10"/>
  <c r="DV22" i="10"/>
  <c r="DV23" i="10"/>
  <c r="DV24" i="10"/>
  <c r="DV25" i="10"/>
  <c r="DV26" i="10"/>
  <c r="DV27" i="10"/>
  <c r="DV28" i="10"/>
  <c r="DV29" i="10"/>
  <c r="DV30" i="10"/>
  <c r="DV31" i="10"/>
  <c r="DV32" i="10"/>
  <c r="DV33" i="10"/>
  <c r="DV34" i="10"/>
  <c r="DV35" i="10"/>
  <c r="DV36" i="10"/>
  <c r="DV37" i="10"/>
  <c r="DV38" i="10"/>
  <c r="DV39" i="10"/>
  <c r="DV40" i="10"/>
  <c r="DV41" i="10"/>
  <c r="DV42" i="10"/>
  <c r="DV43" i="10"/>
  <c r="DV44" i="10"/>
  <c r="DV45" i="10"/>
  <c r="DV46" i="10"/>
  <c r="DV47" i="10"/>
  <c r="DV48" i="10"/>
  <c r="DV49" i="10"/>
  <c r="DV50" i="10"/>
  <c r="DV51" i="10"/>
  <c r="DV52" i="10"/>
  <c r="DV53" i="10"/>
  <c r="DV54" i="10"/>
  <c r="DV55" i="10"/>
  <c r="DV56" i="10"/>
  <c r="DV57" i="10"/>
  <c r="DV58" i="10"/>
  <c r="DV59" i="10"/>
  <c r="DV60" i="10"/>
  <c r="DV61" i="10"/>
  <c r="DV62" i="10"/>
  <c r="DV63" i="10"/>
  <c r="DV64" i="10"/>
  <c r="DV65" i="10"/>
  <c r="DV66" i="10"/>
  <c r="DV67" i="10"/>
  <c r="DV68" i="10"/>
  <c r="DV69" i="10"/>
  <c r="DV70" i="10"/>
  <c r="DV71" i="10"/>
  <c r="DV72" i="10"/>
  <c r="DV73" i="10"/>
  <c r="DV74" i="10"/>
  <c r="DV75" i="10"/>
  <c r="DV76" i="10"/>
  <c r="DV77" i="10"/>
  <c r="DV78" i="10"/>
  <c r="DV79" i="10"/>
  <c r="DV80" i="10"/>
  <c r="DV81" i="10"/>
  <c r="DV82" i="10"/>
  <c r="DV83" i="10"/>
  <c r="DV84" i="10"/>
  <c r="DV85" i="10"/>
  <c r="DV86" i="10"/>
  <c r="DV87" i="10"/>
  <c r="DV88" i="10"/>
  <c r="DV89" i="10"/>
  <c r="DV90" i="10"/>
  <c r="DV91" i="10"/>
  <c r="DV92" i="10"/>
  <c r="DV93" i="10"/>
  <c r="DV94" i="10"/>
  <c r="DV95" i="10"/>
  <c r="DV96" i="10"/>
  <c r="DV97" i="10"/>
  <c r="DV98" i="10"/>
  <c r="DV99" i="10"/>
  <c r="DV100" i="10"/>
  <c r="DV101" i="10"/>
  <c r="DV102" i="10"/>
  <c r="DV103" i="10"/>
  <c r="DV104" i="10"/>
  <c r="DV105" i="10"/>
  <c r="DV106" i="10"/>
  <c r="DV107" i="10"/>
  <c r="DV108" i="10"/>
  <c r="DV109" i="10"/>
  <c r="DV110" i="10"/>
  <c r="DV111" i="10"/>
  <c r="DV112" i="10"/>
  <c r="DV113" i="10"/>
  <c r="DV114" i="10"/>
  <c r="DV115" i="10"/>
  <c r="DV116" i="10"/>
  <c r="DV117" i="10"/>
  <c r="DV118" i="10"/>
  <c r="DV119" i="10"/>
  <c r="DV120" i="10"/>
  <c r="DV121" i="10"/>
  <c r="DV122" i="10"/>
  <c r="DV123" i="10"/>
  <c r="DV124" i="10"/>
  <c r="DV125" i="10"/>
  <c r="DV126" i="10"/>
  <c r="DV127" i="10"/>
  <c r="DV128" i="10"/>
  <c r="DV129" i="10"/>
  <c r="DV130" i="10"/>
  <c r="DV131" i="10"/>
  <c r="DV132" i="10"/>
  <c r="DV133" i="10"/>
  <c r="DV134" i="10"/>
  <c r="DV135" i="10"/>
  <c r="DV136" i="10"/>
  <c r="DV137" i="10"/>
  <c r="DV138" i="10"/>
  <c r="DV139" i="10"/>
  <c r="DV140" i="10"/>
  <c r="DV141" i="10"/>
  <c r="DV142" i="10"/>
  <c r="DV143" i="10"/>
  <c r="DV144" i="10"/>
  <c r="DV145" i="10"/>
  <c r="DV146" i="10"/>
  <c r="DV147" i="10"/>
  <c r="DV148" i="10"/>
  <c r="DV149" i="10"/>
  <c r="DV150" i="10"/>
  <c r="DV151" i="10"/>
  <c r="DV152" i="10"/>
  <c r="DV153" i="10"/>
  <c r="DV154" i="10"/>
  <c r="DV155" i="10"/>
  <c r="DV156" i="10"/>
  <c r="DV157" i="10"/>
  <c r="DV158" i="10"/>
  <c r="DV159" i="10"/>
  <c r="DV160" i="10"/>
  <c r="DV161" i="10"/>
  <c r="DV162" i="10"/>
  <c r="DV163" i="10"/>
  <c r="DV164" i="10"/>
  <c r="DV165" i="10"/>
  <c r="DV166" i="10"/>
  <c r="DV167" i="10"/>
  <c r="DV168" i="10"/>
  <c r="DV169" i="10"/>
  <c r="DV170" i="10"/>
  <c r="DV171" i="10"/>
  <c r="DV172" i="10"/>
  <c r="DV173" i="10"/>
  <c r="DV174" i="10"/>
  <c r="DV175" i="10"/>
  <c r="DV176" i="10"/>
  <c r="DV177" i="10"/>
  <c r="DV178" i="10"/>
  <c r="DV179" i="10"/>
  <c r="DV180" i="10"/>
  <c r="DV181" i="10"/>
  <c r="DV182" i="10"/>
  <c r="DV183" i="10"/>
  <c r="DV184" i="10"/>
  <c r="DV185" i="10"/>
  <c r="DV186" i="10"/>
  <c r="DV187" i="10"/>
  <c r="DV188" i="10"/>
  <c r="DV189" i="10"/>
  <c r="DV190" i="10"/>
  <c r="DV191" i="10"/>
  <c r="DV192" i="10"/>
  <c r="DV193" i="10"/>
  <c r="DV194" i="10"/>
  <c r="DV195" i="10"/>
  <c r="DV196" i="10"/>
  <c r="DV197" i="10"/>
  <c r="DV198" i="10"/>
  <c r="EK3" i="10"/>
  <c r="EK199" i="10"/>
  <c r="DW199" i="10"/>
  <c r="DW5" i="10"/>
  <c r="DW6" i="10"/>
  <c r="DW7" i="10"/>
  <c r="DW8" i="10"/>
  <c r="DW9" i="10"/>
  <c r="DW10" i="10"/>
  <c r="DW11" i="10"/>
  <c r="DW12" i="10"/>
  <c r="DW13" i="10"/>
  <c r="DW14" i="10"/>
  <c r="DW15" i="10"/>
  <c r="DW16" i="10"/>
  <c r="DW17" i="10"/>
  <c r="DW18" i="10"/>
  <c r="DW19" i="10"/>
  <c r="DW20" i="10"/>
  <c r="DW21" i="10"/>
  <c r="DW22" i="10"/>
  <c r="DW23" i="10"/>
  <c r="DW24" i="10"/>
  <c r="DW25" i="10"/>
  <c r="DW26" i="10"/>
  <c r="DW27" i="10"/>
  <c r="DW28" i="10"/>
  <c r="DW29" i="10"/>
  <c r="DW30" i="10"/>
  <c r="DW31" i="10"/>
  <c r="DW32" i="10"/>
  <c r="DW33" i="10"/>
  <c r="DW34" i="10"/>
  <c r="DW35" i="10"/>
  <c r="DW36" i="10"/>
  <c r="DW37" i="10"/>
  <c r="DW38" i="10"/>
  <c r="DW39" i="10"/>
  <c r="DW40" i="10"/>
  <c r="DW41" i="10"/>
  <c r="DW42" i="10"/>
  <c r="DW43" i="10"/>
  <c r="DW44" i="10"/>
  <c r="DW45" i="10"/>
  <c r="DW46" i="10"/>
  <c r="DW47" i="10"/>
  <c r="DW48" i="10"/>
  <c r="DW49" i="10"/>
  <c r="DW50" i="10"/>
  <c r="DW51" i="10"/>
  <c r="DW52" i="10"/>
  <c r="DW53" i="10"/>
  <c r="DW54" i="10"/>
  <c r="DW55" i="10"/>
  <c r="DW56" i="10"/>
  <c r="DW57" i="10"/>
  <c r="DW58" i="10"/>
  <c r="DW59" i="10"/>
  <c r="DW60" i="10"/>
  <c r="DW61" i="10"/>
  <c r="DW62" i="10"/>
  <c r="DW63" i="10"/>
  <c r="DW64" i="10"/>
  <c r="DW65" i="10"/>
  <c r="DW66" i="10"/>
  <c r="DW67" i="10"/>
  <c r="DW68" i="10"/>
  <c r="DW69" i="10"/>
  <c r="DW70" i="10"/>
  <c r="DW71" i="10"/>
  <c r="DW72" i="10"/>
  <c r="DW73" i="10"/>
  <c r="DW74" i="10"/>
  <c r="DW75" i="10"/>
  <c r="DW76" i="10"/>
  <c r="DW77" i="10"/>
  <c r="DW78" i="10"/>
  <c r="DW79" i="10"/>
  <c r="DW80" i="10"/>
  <c r="DW81" i="10"/>
  <c r="DW82" i="10"/>
  <c r="DW83" i="10"/>
  <c r="DW84" i="10"/>
  <c r="DW85" i="10"/>
  <c r="DW86" i="10"/>
  <c r="DW87" i="10"/>
  <c r="DW88" i="10"/>
  <c r="DW89" i="10"/>
  <c r="DW90" i="10"/>
  <c r="DW91" i="10"/>
  <c r="DW92" i="10"/>
  <c r="DW93" i="10"/>
  <c r="DW94" i="10"/>
  <c r="DW95" i="10"/>
  <c r="DW96" i="10"/>
  <c r="DW97" i="10"/>
  <c r="DW98" i="10"/>
  <c r="DW99" i="10"/>
  <c r="DW100" i="10"/>
  <c r="DW101" i="10"/>
  <c r="DW102" i="10"/>
  <c r="DW103" i="10"/>
  <c r="DW104" i="10"/>
  <c r="DW105" i="10"/>
  <c r="DW106" i="10"/>
  <c r="DW107" i="10"/>
  <c r="DW108" i="10"/>
  <c r="DW109" i="10"/>
  <c r="DW110" i="10"/>
  <c r="DW111" i="10"/>
  <c r="DW112" i="10"/>
  <c r="DW113" i="10"/>
  <c r="DW114" i="10"/>
  <c r="DW115" i="10"/>
  <c r="DW116" i="10"/>
  <c r="DW117" i="10"/>
  <c r="DW118" i="10"/>
  <c r="DW119" i="10"/>
  <c r="DW120" i="10"/>
  <c r="DW121" i="10"/>
  <c r="DW122" i="10"/>
  <c r="DW123" i="10"/>
  <c r="DW124" i="10"/>
  <c r="DW125" i="10"/>
  <c r="DW126" i="10"/>
  <c r="DW127" i="10"/>
  <c r="DW128" i="10"/>
  <c r="DW129" i="10"/>
  <c r="DW130" i="10"/>
  <c r="DW131" i="10"/>
  <c r="DW132" i="10"/>
  <c r="DW133" i="10"/>
  <c r="DW134" i="10"/>
  <c r="DW135" i="10"/>
  <c r="DW136" i="10"/>
  <c r="DW137" i="10"/>
  <c r="DW138" i="10"/>
  <c r="DW139" i="10"/>
  <c r="DW140" i="10"/>
  <c r="DW141" i="10"/>
  <c r="DW142" i="10"/>
  <c r="DW143" i="10"/>
  <c r="DW144" i="10"/>
  <c r="DW145" i="10"/>
  <c r="DW146" i="10"/>
  <c r="DW147" i="10"/>
  <c r="DW148" i="10"/>
  <c r="DW149" i="10"/>
  <c r="DW150" i="10"/>
  <c r="DW151" i="10"/>
  <c r="DW152" i="10"/>
  <c r="DW153" i="10"/>
  <c r="DW154" i="10"/>
  <c r="DW155" i="10"/>
  <c r="DW156" i="10"/>
  <c r="DW157" i="10"/>
  <c r="DW158" i="10"/>
  <c r="DW159" i="10"/>
  <c r="DW160" i="10"/>
  <c r="DW161" i="10"/>
  <c r="DW162" i="10"/>
  <c r="DW163" i="10"/>
  <c r="DW164" i="10"/>
  <c r="DW165" i="10"/>
  <c r="DW166" i="10"/>
  <c r="DW167" i="10"/>
  <c r="DW168" i="10"/>
  <c r="DW169" i="10"/>
  <c r="DW170" i="10"/>
  <c r="DW171" i="10"/>
  <c r="DW172" i="10"/>
  <c r="DW173" i="10"/>
  <c r="DW174" i="10"/>
  <c r="DW175" i="10"/>
  <c r="DW176" i="10"/>
  <c r="DW177" i="10"/>
  <c r="DW178" i="10"/>
  <c r="DW179" i="10"/>
  <c r="DW180" i="10"/>
  <c r="DW181" i="10"/>
  <c r="DW182" i="10"/>
  <c r="DW183" i="10"/>
  <c r="DW184" i="10"/>
  <c r="DW185" i="10"/>
  <c r="DW186" i="10"/>
  <c r="DW187" i="10"/>
  <c r="DW188" i="10"/>
  <c r="DW189" i="10"/>
  <c r="DW190" i="10"/>
  <c r="DW191" i="10"/>
  <c r="DW192" i="10"/>
  <c r="DW193" i="10"/>
  <c r="DW194" i="10"/>
  <c r="DW195" i="10"/>
  <c r="DW196" i="10"/>
  <c r="DW197" i="10"/>
  <c r="DW198" i="10"/>
  <c r="EL3" i="10"/>
  <c r="EL199" i="10"/>
  <c r="EW199" i="10"/>
  <c r="DR199" i="10"/>
  <c r="DR5" i="10"/>
  <c r="DR6" i="10"/>
  <c r="DR7" i="10"/>
  <c r="DR8" i="10"/>
  <c r="DR9" i="10"/>
  <c r="DR10" i="10"/>
  <c r="DR11" i="10"/>
  <c r="DR12" i="10"/>
  <c r="DR13" i="10"/>
  <c r="DR14" i="10"/>
  <c r="DR15" i="10"/>
  <c r="DR16" i="10"/>
  <c r="DR17" i="10"/>
  <c r="DR18" i="10"/>
  <c r="DR19" i="10"/>
  <c r="DR20" i="10"/>
  <c r="DR21" i="10"/>
  <c r="DR22" i="10"/>
  <c r="DR23" i="10"/>
  <c r="DR24" i="10"/>
  <c r="DR25" i="10"/>
  <c r="DR26" i="10"/>
  <c r="DR27" i="10"/>
  <c r="DR28" i="10"/>
  <c r="DR29" i="10"/>
  <c r="DR30" i="10"/>
  <c r="DR31" i="10"/>
  <c r="DR32" i="10"/>
  <c r="DR33" i="10"/>
  <c r="DR34" i="10"/>
  <c r="DR35" i="10"/>
  <c r="DR36" i="10"/>
  <c r="DR37" i="10"/>
  <c r="DR38" i="10"/>
  <c r="DR39" i="10"/>
  <c r="DR40" i="10"/>
  <c r="DR41" i="10"/>
  <c r="DR42" i="10"/>
  <c r="DR43" i="10"/>
  <c r="DR44" i="10"/>
  <c r="DR45" i="10"/>
  <c r="DR46" i="10"/>
  <c r="DR47" i="10"/>
  <c r="DR48" i="10"/>
  <c r="DR49" i="10"/>
  <c r="DR50" i="10"/>
  <c r="DR51" i="10"/>
  <c r="DR52" i="10"/>
  <c r="DR53" i="10"/>
  <c r="DR54" i="10"/>
  <c r="DR55" i="10"/>
  <c r="DR56" i="10"/>
  <c r="DR57" i="10"/>
  <c r="DR58" i="10"/>
  <c r="DR59" i="10"/>
  <c r="DR60" i="10"/>
  <c r="DR61" i="10"/>
  <c r="DR62" i="10"/>
  <c r="DR63" i="10"/>
  <c r="DR64" i="10"/>
  <c r="DR65" i="10"/>
  <c r="DR66" i="10"/>
  <c r="DR67" i="10"/>
  <c r="DR68" i="10"/>
  <c r="DR69" i="10"/>
  <c r="DR70" i="10"/>
  <c r="DR71" i="10"/>
  <c r="DR72" i="10"/>
  <c r="DR73" i="10"/>
  <c r="DR74" i="10"/>
  <c r="DR75" i="10"/>
  <c r="DR76" i="10"/>
  <c r="DR77" i="10"/>
  <c r="DR78" i="10"/>
  <c r="DR79" i="10"/>
  <c r="DR80" i="10"/>
  <c r="DR81" i="10"/>
  <c r="DR82" i="10"/>
  <c r="DR83" i="10"/>
  <c r="DR84" i="10"/>
  <c r="DR85" i="10"/>
  <c r="DR86" i="10"/>
  <c r="DR87" i="10"/>
  <c r="DR88" i="10"/>
  <c r="DR89" i="10"/>
  <c r="DR90" i="10"/>
  <c r="DR91" i="10"/>
  <c r="DR92" i="10"/>
  <c r="DR93" i="10"/>
  <c r="DR94" i="10"/>
  <c r="DR95" i="10"/>
  <c r="DR96" i="10"/>
  <c r="DR97" i="10"/>
  <c r="DR98" i="10"/>
  <c r="DR99" i="10"/>
  <c r="DR100" i="10"/>
  <c r="DR101" i="10"/>
  <c r="DR102" i="10"/>
  <c r="DR103" i="10"/>
  <c r="DR104" i="10"/>
  <c r="DR105" i="10"/>
  <c r="DR106" i="10"/>
  <c r="DR107" i="10"/>
  <c r="DR108" i="10"/>
  <c r="DR109" i="10"/>
  <c r="DR110" i="10"/>
  <c r="DR111" i="10"/>
  <c r="DR112" i="10"/>
  <c r="DR113" i="10"/>
  <c r="DR114" i="10"/>
  <c r="DR115" i="10"/>
  <c r="DR116" i="10"/>
  <c r="DR117" i="10"/>
  <c r="DR118" i="10"/>
  <c r="DR119" i="10"/>
  <c r="DR120" i="10"/>
  <c r="DR121" i="10"/>
  <c r="DR122" i="10"/>
  <c r="DR123" i="10"/>
  <c r="DR124" i="10"/>
  <c r="DR125" i="10"/>
  <c r="DR126" i="10"/>
  <c r="DR127" i="10"/>
  <c r="DR128" i="10"/>
  <c r="DR129" i="10"/>
  <c r="DR130" i="10"/>
  <c r="DR131" i="10"/>
  <c r="DR132" i="10"/>
  <c r="DR133" i="10"/>
  <c r="DR134" i="10"/>
  <c r="DR135" i="10"/>
  <c r="DR136" i="10"/>
  <c r="DR137" i="10"/>
  <c r="DR138" i="10"/>
  <c r="DR139" i="10"/>
  <c r="DR140" i="10"/>
  <c r="DR141" i="10"/>
  <c r="DR142" i="10"/>
  <c r="DR143" i="10"/>
  <c r="DR144" i="10"/>
  <c r="DR145" i="10"/>
  <c r="DR146" i="10"/>
  <c r="DR147" i="10"/>
  <c r="DR148" i="10"/>
  <c r="DR149" i="10"/>
  <c r="DR150" i="10"/>
  <c r="DR151" i="10"/>
  <c r="DR152" i="10"/>
  <c r="DR153" i="10"/>
  <c r="DR154" i="10"/>
  <c r="DR155" i="10"/>
  <c r="DR156" i="10"/>
  <c r="DR157" i="10"/>
  <c r="DR158" i="10"/>
  <c r="DR159" i="10"/>
  <c r="DR160" i="10"/>
  <c r="DR161" i="10"/>
  <c r="DR162" i="10"/>
  <c r="DR163" i="10"/>
  <c r="DR164" i="10"/>
  <c r="DR165" i="10"/>
  <c r="DR166" i="10"/>
  <c r="DR167" i="10"/>
  <c r="DR168" i="10"/>
  <c r="DR169" i="10"/>
  <c r="DR170" i="10"/>
  <c r="DR171" i="10"/>
  <c r="DR172" i="10"/>
  <c r="DR173" i="10"/>
  <c r="DR174" i="10"/>
  <c r="DR175" i="10"/>
  <c r="DR176" i="10"/>
  <c r="DR177" i="10"/>
  <c r="DR178" i="10"/>
  <c r="DR179" i="10"/>
  <c r="DR180" i="10"/>
  <c r="DR181" i="10"/>
  <c r="DR182" i="10"/>
  <c r="DR183" i="10"/>
  <c r="DR184" i="10"/>
  <c r="DR185" i="10"/>
  <c r="DR186" i="10"/>
  <c r="DR187" i="10"/>
  <c r="DR188" i="10"/>
  <c r="DR189" i="10"/>
  <c r="DR190" i="10"/>
  <c r="DR191" i="10"/>
  <c r="DR192" i="10"/>
  <c r="DR193" i="10"/>
  <c r="DR194" i="10"/>
  <c r="DR195" i="10"/>
  <c r="DR196" i="10"/>
  <c r="DR197" i="10"/>
  <c r="DR198" i="10"/>
  <c r="EG3" i="10"/>
  <c r="EG199" i="10"/>
  <c r="DS199" i="10"/>
  <c r="DS5" i="10"/>
  <c r="DS6" i="10"/>
  <c r="DS7" i="10"/>
  <c r="DS8" i="10"/>
  <c r="DS9" i="10"/>
  <c r="DS10" i="10"/>
  <c r="DS11" i="10"/>
  <c r="DS12" i="10"/>
  <c r="DS13" i="10"/>
  <c r="DS14" i="10"/>
  <c r="DS15" i="10"/>
  <c r="DS16" i="10"/>
  <c r="DS17" i="10"/>
  <c r="DS18" i="10"/>
  <c r="DS19" i="10"/>
  <c r="DS20" i="10"/>
  <c r="DS21" i="10"/>
  <c r="DS22" i="10"/>
  <c r="DS23" i="10"/>
  <c r="DS24" i="10"/>
  <c r="DS25" i="10"/>
  <c r="DS26" i="10"/>
  <c r="DS27" i="10"/>
  <c r="DS28" i="10"/>
  <c r="DS29" i="10"/>
  <c r="DS30" i="10"/>
  <c r="DS31" i="10"/>
  <c r="DS32" i="10"/>
  <c r="DS33" i="10"/>
  <c r="DS34" i="10"/>
  <c r="DS35" i="10"/>
  <c r="DS36" i="10"/>
  <c r="DS37" i="10"/>
  <c r="DS38" i="10"/>
  <c r="DS39" i="10"/>
  <c r="DS40" i="10"/>
  <c r="DS41" i="10"/>
  <c r="DS42" i="10"/>
  <c r="DS43" i="10"/>
  <c r="DS44" i="10"/>
  <c r="DS45" i="10"/>
  <c r="DS46" i="10"/>
  <c r="DS47" i="10"/>
  <c r="DS48" i="10"/>
  <c r="DS49" i="10"/>
  <c r="DS50" i="10"/>
  <c r="DS51" i="10"/>
  <c r="DS52" i="10"/>
  <c r="DS53" i="10"/>
  <c r="DS54" i="10"/>
  <c r="DS55" i="10"/>
  <c r="DS56" i="10"/>
  <c r="DS57" i="10"/>
  <c r="DS58" i="10"/>
  <c r="DS59" i="10"/>
  <c r="DS60" i="10"/>
  <c r="DS61" i="10"/>
  <c r="DS62" i="10"/>
  <c r="DS63" i="10"/>
  <c r="DS64" i="10"/>
  <c r="DS65" i="10"/>
  <c r="DS66" i="10"/>
  <c r="DS67" i="10"/>
  <c r="DS68" i="10"/>
  <c r="DS69" i="10"/>
  <c r="DS70" i="10"/>
  <c r="DS71" i="10"/>
  <c r="DS72" i="10"/>
  <c r="DS73" i="10"/>
  <c r="DS74" i="10"/>
  <c r="DS75" i="10"/>
  <c r="DS76" i="10"/>
  <c r="DS77" i="10"/>
  <c r="DS78" i="10"/>
  <c r="DS79" i="10"/>
  <c r="DS80" i="10"/>
  <c r="DS81" i="10"/>
  <c r="DS82" i="10"/>
  <c r="DS83" i="10"/>
  <c r="DS84" i="10"/>
  <c r="DS85" i="10"/>
  <c r="DS86" i="10"/>
  <c r="DS87" i="10"/>
  <c r="DS88" i="10"/>
  <c r="DS89" i="10"/>
  <c r="DS90" i="10"/>
  <c r="DS91" i="10"/>
  <c r="DS92" i="10"/>
  <c r="DS93" i="10"/>
  <c r="DS94" i="10"/>
  <c r="DS95" i="10"/>
  <c r="DS96" i="10"/>
  <c r="DS97" i="10"/>
  <c r="DS98" i="10"/>
  <c r="DS99" i="10"/>
  <c r="DS100" i="10"/>
  <c r="DS101" i="10"/>
  <c r="DS102" i="10"/>
  <c r="DS103" i="10"/>
  <c r="DS104" i="10"/>
  <c r="DS105" i="10"/>
  <c r="DS106" i="10"/>
  <c r="DS107" i="10"/>
  <c r="DS108" i="10"/>
  <c r="DS109" i="10"/>
  <c r="DS110" i="10"/>
  <c r="DS111" i="10"/>
  <c r="DS112" i="10"/>
  <c r="DS113" i="10"/>
  <c r="DS114" i="10"/>
  <c r="DS115" i="10"/>
  <c r="DS116" i="10"/>
  <c r="DS117" i="10"/>
  <c r="DS118" i="10"/>
  <c r="DS119" i="10"/>
  <c r="DS120" i="10"/>
  <c r="DS121" i="10"/>
  <c r="DS122" i="10"/>
  <c r="DS123" i="10"/>
  <c r="DS124" i="10"/>
  <c r="DS125" i="10"/>
  <c r="DS126" i="10"/>
  <c r="DS127" i="10"/>
  <c r="DS128" i="10"/>
  <c r="DS129" i="10"/>
  <c r="DS130" i="10"/>
  <c r="DS131" i="10"/>
  <c r="DS132" i="10"/>
  <c r="DS133" i="10"/>
  <c r="DS134" i="10"/>
  <c r="DS135" i="10"/>
  <c r="DS136" i="10"/>
  <c r="DS137" i="10"/>
  <c r="DS138" i="10"/>
  <c r="DS139" i="10"/>
  <c r="DS140" i="10"/>
  <c r="DS141" i="10"/>
  <c r="DS142" i="10"/>
  <c r="DS143" i="10"/>
  <c r="DS144" i="10"/>
  <c r="DS145" i="10"/>
  <c r="DS146" i="10"/>
  <c r="DS147" i="10"/>
  <c r="DS148" i="10"/>
  <c r="DS149" i="10"/>
  <c r="DS150" i="10"/>
  <c r="DS151" i="10"/>
  <c r="DS152" i="10"/>
  <c r="DS153" i="10"/>
  <c r="DS154" i="10"/>
  <c r="DS155" i="10"/>
  <c r="DS156" i="10"/>
  <c r="DS157" i="10"/>
  <c r="DS158" i="10"/>
  <c r="DS159" i="10"/>
  <c r="DS160" i="10"/>
  <c r="DS161" i="10"/>
  <c r="DS162" i="10"/>
  <c r="DS163" i="10"/>
  <c r="DS164" i="10"/>
  <c r="DS165" i="10"/>
  <c r="DS166" i="10"/>
  <c r="DS167" i="10"/>
  <c r="DS168" i="10"/>
  <c r="DS169" i="10"/>
  <c r="DS170" i="10"/>
  <c r="DS171" i="10"/>
  <c r="DS172" i="10"/>
  <c r="DS173" i="10"/>
  <c r="DS174" i="10"/>
  <c r="DS175" i="10"/>
  <c r="DS176" i="10"/>
  <c r="DS177" i="10"/>
  <c r="DS178" i="10"/>
  <c r="DS179" i="10"/>
  <c r="DS180" i="10"/>
  <c r="DS181" i="10"/>
  <c r="DS182" i="10"/>
  <c r="DS183" i="10"/>
  <c r="DS184" i="10"/>
  <c r="DS185" i="10"/>
  <c r="DS186" i="10"/>
  <c r="DS187" i="10"/>
  <c r="DS188" i="10"/>
  <c r="DS189" i="10"/>
  <c r="DS190" i="10"/>
  <c r="DS191" i="10"/>
  <c r="DS192" i="10"/>
  <c r="DS193" i="10"/>
  <c r="DS194" i="10"/>
  <c r="DS195" i="10"/>
  <c r="DS196" i="10"/>
  <c r="DS197" i="10"/>
  <c r="DS198" i="10"/>
  <c r="EH3" i="10"/>
  <c r="EH199" i="10"/>
  <c r="DT199" i="10"/>
  <c r="DT5" i="10"/>
  <c r="DT6" i="10"/>
  <c r="DT7" i="10"/>
  <c r="DT8" i="10"/>
  <c r="DT9" i="10"/>
  <c r="DT10" i="10"/>
  <c r="DT11" i="10"/>
  <c r="DT12" i="10"/>
  <c r="DT13" i="10"/>
  <c r="DT14" i="10"/>
  <c r="DT15" i="10"/>
  <c r="DT16" i="10"/>
  <c r="DT17" i="10"/>
  <c r="DT18" i="10"/>
  <c r="DT19" i="10"/>
  <c r="DT20" i="10"/>
  <c r="DT21" i="10"/>
  <c r="DT22" i="10"/>
  <c r="DT23" i="10"/>
  <c r="DT24" i="10"/>
  <c r="DT25" i="10"/>
  <c r="DT26" i="10"/>
  <c r="DT27" i="10"/>
  <c r="DT28" i="10"/>
  <c r="DT29" i="10"/>
  <c r="DT30" i="10"/>
  <c r="DT31" i="10"/>
  <c r="DT32" i="10"/>
  <c r="DT33" i="10"/>
  <c r="DT34" i="10"/>
  <c r="DT35" i="10"/>
  <c r="DT36" i="10"/>
  <c r="DT37" i="10"/>
  <c r="DT38" i="10"/>
  <c r="DT39" i="10"/>
  <c r="DT40" i="10"/>
  <c r="DT41" i="10"/>
  <c r="DT42" i="10"/>
  <c r="DT43" i="10"/>
  <c r="DT44" i="10"/>
  <c r="DT45" i="10"/>
  <c r="DT46" i="10"/>
  <c r="DT47" i="10"/>
  <c r="DT48" i="10"/>
  <c r="DT49" i="10"/>
  <c r="DT50" i="10"/>
  <c r="DT51" i="10"/>
  <c r="DT52" i="10"/>
  <c r="DT53" i="10"/>
  <c r="DT54" i="10"/>
  <c r="DT55" i="10"/>
  <c r="DT56" i="10"/>
  <c r="DT57" i="10"/>
  <c r="DT58" i="10"/>
  <c r="DT59" i="10"/>
  <c r="DT60" i="10"/>
  <c r="DT61" i="10"/>
  <c r="DT62" i="10"/>
  <c r="DT63" i="10"/>
  <c r="DT64" i="10"/>
  <c r="DT65" i="10"/>
  <c r="DT66" i="10"/>
  <c r="DT67" i="10"/>
  <c r="DT68" i="10"/>
  <c r="DT69" i="10"/>
  <c r="DT70" i="10"/>
  <c r="DT71" i="10"/>
  <c r="DT72" i="10"/>
  <c r="DT73" i="10"/>
  <c r="DT74" i="10"/>
  <c r="DT75" i="10"/>
  <c r="DT76" i="10"/>
  <c r="DT77" i="10"/>
  <c r="DT78" i="10"/>
  <c r="DT79" i="10"/>
  <c r="DT80" i="10"/>
  <c r="DT81" i="10"/>
  <c r="DT82" i="10"/>
  <c r="DT83" i="10"/>
  <c r="DT84" i="10"/>
  <c r="DT85" i="10"/>
  <c r="DT86" i="10"/>
  <c r="DT87" i="10"/>
  <c r="DT88" i="10"/>
  <c r="DT89" i="10"/>
  <c r="DT90" i="10"/>
  <c r="DT91" i="10"/>
  <c r="DT92" i="10"/>
  <c r="DT93" i="10"/>
  <c r="DT94" i="10"/>
  <c r="DT95" i="10"/>
  <c r="DT96" i="10"/>
  <c r="DT97" i="10"/>
  <c r="DT98" i="10"/>
  <c r="DT99" i="10"/>
  <c r="DT100" i="10"/>
  <c r="DT101" i="10"/>
  <c r="DT102" i="10"/>
  <c r="DT103" i="10"/>
  <c r="DT104" i="10"/>
  <c r="DT105" i="10"/>
  <c r="DT106" i="10"/>
  <c r="DT107" i="10"/>
  <c r="DT108" i="10"/>
  <c r="DT109" i="10"/>
  <c r="DT110" i="10"/>
  <c r="DT111" i="10"/>
  <c r="DT112" i="10"/>
  <c r="DT113" i="10"/>
  <c r="DT114" i="10"/>
  <c r="DT115" i="10"/>
  <c r="DT116" i="10"/>
  <c r="DT117" i="10"/>
  <c r="DT118" i="10"/>
  <c r="DT119" i="10"/>
  <c r="DT120" i="10"/>
  <c r="DT121" i="10"/>
  <c r="DT122" i="10"/>
  <c r="DT123" i="10"/>
  <c r="DT124" i="10"/>
  <c r="DT125" i="10"/>
  <c r="DT126" i="10"/>
  <c r="DT127" i="10"/>
  <c r="DT128" i="10"/>
  <c r="DT129" i="10"/>
  <c r="DT130" i="10"/>
  <c r="DT131" i="10"/>
  <c r="DT132" i="10"/>
  <c r="DT133" i="10"/>
  <c r="DT134" i="10"/>
  <c r="DT135" i="10"/>
  <c r="DT136" i="10"/>
  <c r="DT137" i="10"/>
  <c r="DT138" i="10"/>
  <c r="DT139" i="10"/>
  <c r="DT140" i="10"/>
  <c r="DT141" i="10"/>
  <c r="DT142" i="10"/>
  <c r="DT143" i="10"/>
  <c r="DT144" i="10"/>
  <c r="DT145" i="10"/>
  <c r="DT146" i="10"/>
  <c r="DT147" i="10"/>
  <c r="DT148" i="10"/>
  <c r="DT149" i="10"/>
  <c r="DT150" i="10"/>
  <c r="DT151" i="10"/>
  <c r="DT152" i="10"/>
  <c r="DT153" i="10"/>
  <c r="DT154" i="10"/>
  <c r="DT155" i="10"/>
  <c r="DT156" i="10"/>
  <c r="DT157" i="10"/>
  <c r="DT158" i="10"/>
  <c r="DT159" i="10"/>
  <c r="DT160" i="10"/>
  <c r="DT161" i="10"/>
  <c r="DT162" i="10"/>
  <c r="DT163" i="10"/>
  <c r="DT164" i="10"/>
  <c r="DT165" i="10"/>
  <c r="DT166" i="10"/>
  <c r="DT167" i="10"/>
  <c r="DT168" i="10"/>
  <c r="DT169" i="10"/>
  <c r="DT170" i="10"/>
  <c r="DT171" i="10"/>
  <c r="DT172" i="10"/>
  <c r="DT173" i="10"/>
  <c r="DT174" i="10"/>
  <c r="DT175" i="10"/>
  <c r="DT176" i="10"/>
  <c r="DT177" i="10"/>
  <c r="DT178" i="10"/>
  <c r="DT179" i="10"/>
  <c r="DT180" i="10"/>
  <c r="DT181" i="10"/>
  <c r="DT182" i="10"/>
  <c r="DT183" i="10"/>
  <c r="DT184" i="10"/>
  <c r="DT185" i="10"/>
  <c r="DT186" i="10"/>
  <c r="DT187" i="10"/>
  <c r="DT188" i="10"/>
  <c r="DT189" i="10"/>
  <c r="DT190" i="10"/>
  <c r="DT191" i="10"/>
  <c r="DT192" i="10"/>
  <c r="DT193" i="10"/>
  <c r="DT194" i="10"/>
  <c r="DT195" i="10"/>
  <c r="DT196" i="10"/>
  <c r="DT197" i="10"/>
  <c r="DT198" i="10"/>
  <c r="EI3" i="10"/>
  <c r="EI199" i="10"/>
  <c r="EV199" i="10"/>
  <c r="CF199" i="10"/>
  <c r="CF5" i="10"/>
  <c r="CF6" i="10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CF99" i="10"/>
  <c r="CF100" i="10"/>
  <c r="CF101" i="10"/>
  <c r="CF102" i="10"/>
  <c r="CF103" i="10"/>
  <c r="CF104" i="10"/>
  <c r="CF105" i="10"/>
  <c r="CF106" i="10"/>
  <c r="CF107" i="10"/>
  <c r="CF108" i="10"/>
  <c r="CF109" i="10"/>
  <c r="CF110" i="10"/>
  <c r="CF111" i="10"/>
  <c r="CF112" i="10"/>
  <c r="CF113" i="10"/>
  <c r="CF114" i="10"/>
  <c r="CF115" i="10"/>
  <c r="CF116" i="10"/>
  <c r="CF117" i="10"/>
  <c r="CF118" i="10"/>
  <c r="CF119" i="10"/>
  <c r="CF120" i="10"/>
  <c r="CF121" i="10"/>
  <c r="CF122" i="10"/>
  <c r="CF123" i="10"/>
  <c r="CF124" i="10"/>
  <c r="CF125" i="10"/>
  <c r="CF126" i="10"/>
  <c r="CF127" i="10"/>
  <c r="CF128" i="10"/>
  <c r="CF129" i="10"/>
  <c r="CF130" i="10"/>
  <c r="CF131" i="10"/>
  <c r="CF132" i="10"/>
  <c r="CF133" i="10"/>
  <c r="CF134" i="10"/>
  <c r="CF135" i="10"/>
  <c r="CF136" i="10"/>
  <c r="CF137" i="10"/>
  <c r="CF138" i="10"/>
  <c r="CF139" i="10"/>
  <c r="CF140" i="10"/>
  <c r="CF141" i="10"/>
  <c r="CF142" i="10"/>
  <c r="CF143" i="10"/>
  <c r="CF144" i="10"/>
  <c r="CF145" i="10"/>
  <c r="CF146" i="10"/>
  <c r="CF147" i="10"/>
  <c r="CF148" i="10"/>
  <c r="CF149" i="10"/>
  <c r="CF150" i="10"/>
  <c r="CF151" i="10"/>
  <c r="CF152" i="10"/>
  <c r="CF153" i="10"/>
  <c r="CF154" i="10"/>
  <c r="CF155" i="10"/>
  <c r="CF156" i="10"/>
  <c r="CF157" i="10"/>
  <c r="CF158" i="10"/>
  <c r="CF159" i="10"/>
  <c r="CF160" i="10"/>
  <c r="CF161" i="10"/>
  <c r="CF162" i="10"/>
  <c r="CF163" i="10"/>
  <c r="CF164" i="10"/>
  <c r="CF165" i="10"/>
  <c r="CF166" i="10"/>
  <c r="CF167" i="10"/>
  <c r="CF168" i="10"/>
  <c r="CF169" i="10"/>
  <c r="CF170" i="10"/>
  <c r="CF171" i="10"/>
  <c r="CF172" i="10"/>
  <c r="CF173" i="10"/>
  <c r="CF174" i="10"/>
  <c r="CF175" i="10"/>
  <c r="CF176" i="10"/>
  <c r="CF177" i="10"/>
  <c r="CF178" i="10"/>
  <c r="CF179" i="10"/>
  <c r="CF180" i="10"/>
  <c r="CF181" i="10"/>
  <c r="CF182" i="10"/>
  <c r="CF183" i="10"/>
  <c r="CF184" i="10"/>
  <c r="CF185" i="10"/>
  <c r="CF186" i="10"/>
  <c r="CF187" i="10"/>
  <c r="CF188" i="10"/>
  <c r="CF189" i="10"/>
  <c r="CF190" i="10"/>
  <c r="CF191" i="10"/>
  <c r="CF192" i="10"/>
  <c r="CF193" i="10"/>
  <c r="CF194" i="10"/>
  <c r="CF195" i="10"/>
  <c r="CF196" i="10"/>
  <c r="CF197" i="10"/>
  <c r="CF198" i="10"/>
  <c r="CU3" i="10"/>
  <c r="CU199" i="10"/>
  <c r="CG199" i="10"/>
  <c r="CG5" i="10"/>
  <c r="CG6" i="10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99" i="10"/>
  <c r="CG100" i="10"/>
  <c r="CG101" i="10"/>
  <c r="CG102" i="10"/>
  <c r="CG103" i="10"/>
  <c r="CG104" i="10"/>
  <c r="CG105" i="10"/>
  <c r="CG106" i="10"/>
  <c r="CG107" i="10"/>
  <c r="CG108" i="10"/>
  <c r="CG109" i="10"/>
  <c r="CG110" i="10"/>
  <c r="CG111" i="10"/>
  <c r="CG112" i="10"/>
  <c r="CG113" i="10"/>
  <c r="CG114" i="10"/>
  <c r="CG115" i="10"/>
  <c r="CG116" i="10"/>
  <c r="CG117" i="10"/>
  <c r="CG118" i="10"/>
  <c r="CG119" i="10"/>
  <c r="CG120" i="10"/>
  <c r="CG121" i="10"/>
  <c r="CG122" i="10"/>
  <c r="CG123" i="10"/>
  <c r="CG124" i="10"/>
  <c r="CG125" i="10"/>
  <c r="CG126" i="10"/>
  <c r="CG127" i="10"/>
  <c r="CG128" i="10"/>
  <c r="CG129" i="10"/>
  <c r="CG130" i="10"/>
  <c r="CG131" i="10"/>
  <c r="CG132" i="10"/>
  <c r="CG133" i="10"/>
  <c r="CG134" i="10"/>
  <c r="CG135" i="10"/>
  <c r="CG136" i="10"/>
  <c r="CG137" i="10"/>
  <c r="CG138" i="10"/>
  <c r="CG139" i="10"/>
  <c r="CG140" i="10"/>
  <c r="CG141" i="10"/>
  <c r="CG142" i="10"/>
  <c r="CG143" i="10"/>
  <c r="CG144" i="10"/>
  <c r="CG145" i="10"/>
  <c r="CG146" i="10"/>
  <c r="CG147" i="10"/>
  <c r="CG148" i="10"/>
  <c r="CG149" i="10"/>
  <c r="CG150" i="10"/>
  <c r="CG151" i="10"/>
  <c r="CG152" i="10"/>
  <c r="CG153" i="10"/>
  <c r="CG154" i="10"/>
  <c r="CG155" i="10"/>
  <c r="CG156" i="10"/>
  <c r="CG157" i="10"/>
  <c r="CG158" i="10"/>
  <c r="CG159" i="10"/>
  <c r="CG160" i="10"/>
  <c r="CG161" i="10"/>
  <c r="CG162" i="10"/>
  <c r="CG163" i="10"/>
  <c r="CG164" i="10"/>
  <c r="CG165" i="10"/>
  <c r="CG166" i="10"/>
  <c r="CG167" i="10"/>
  <c r="CG168" i="10"/>
  <c r="CG169" i="10"/>
  <c r="CG170" i="10"/>
  <c r="CG171" i="10"/>
  <c r="CG172" i="10"/>
  <c r="CG173" i="10"/>
  <c r="CG174" i="10"/>
  <c r="CG175" i="10"/>
  <c r="CG176" i="10"/>
  <c r="CG177" i="10"/>
  <c r="CG178" i="10"/>
  <c r="CG179" i="10"/>
  <c r="CG180" i="10"/>
  <c r="CG181" i="10"/>
  <c r="CG182" i="10"/>
  <c r="CG183" i="10"/>
  <c r="CG184" i="10"/>
  <c r="CG185" i="10"/>
  <c r="CG186" i="10"/>
  <c r="CG187" i="10"/>
  <c r="CG188" i="10"/>
  <c r="CG189" i="10"/>
  <c r="CG190" i="10"/>
  <c r="CG191" i="10"/>
  <c r="CG192" i="10"/>
  <c r="CG193" i="10"/>
  <c r="CG194" i="10"/>
  <c r="CG195" i="10"/>
  <c r="CG196" i="10"/>
  <c r="CG197" i="10"/>
  <c r="CG198" i="10"/>
  <c r="CV3" i="10"/>
  <c r="CV199" i="10"/>
  <c r="CH199" i="10"/>
  <c r="CH5" i="10"/>
  <c r="CH6" i="10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CH99" i="10"/>
  <c r="CH100" i="10"/>
  <c r="CH101" i="10"/>
  <c r="CH102" i="10"/>
  <c r="CH103" i="10"/>
  <c r="CH104" i="10"/>
  <c r="CH105" i="10"/>
  <c r="CH106" i="10"/>
  <c r="CH107" i="10"/>
  <c r="CH108" i="10"/>
  <c r="CH109" i="10"/>
  <c r="CH110" i="10"/>
  <c r="CH111" i="10"/>
  <c r="CH112" i="10"/>
  <c r="CH113" i="10"/>
  <c r="CH114" i="10"/>
  <c r="CH115" i="10"/>
  <c r="CH116" i="10"/>
  <c r="CH117" i="10"/>
  <c r="CH118" i="10"/>
  <c r="CH119" i="10"/>
  <c r="CH120" i="10"/>
  <c r="CH121" i="10"/>
  <c r="CH122" i="10"/>
  <c r="CH123" i="10"/>
  <c r="CH124" i="10"/>
  <c r="CH125" i="10"/>
  <c r="CH126" i="10"/>
  <c r="CH127" i="10"/>
  <c r="CH128" i="10"/>
  <c r="CH129" i="10"/>
  <c r="CH130" i="10"/>
  <c r="CH131" i="10"/>
  <c r="CH132" i="10"/>
  <c r="CH133" i="10"/>
  <c r="CH134" i="10"/>
  <c r="CH135" i="10"/>
  <c r="CH136" i="10"/>
  <c r="CH137" i="10"/>
  <c r="CH138" i="10"/>
  <c r="CH139" i="10"/>
  <c r="CH140" i="10"/>
  <c r="CH141" i="10"/>
  <c r="CH142" i="10"/>
  <c r="CH143" i="10"/>
  <c r="CH144" i="10"/>
  <c r="CH145" i="10"/>
  <c r="CH146" i="10"/>
  <c r="CH147" i="10"/>
  <c r="CH148" i="10"/>
  <c r="CH149" i="10"/>
  <c r="CH150" i="10"/>
  <c r="CH151" i="10"/>
  <c r="CH152" i="10"/>
  <c r="CH153" i="10"/>
  <c r="CH154" i="10"/>
  <c r="CH155" i="10"/>
  <c r="CH156" i="10"/>
  <c r="CH157" i="10"/>
  <c r="CH158" i="10"/>
  <c r="CH159" i="10"/>
  <c r="CH160" i="10"/>
  <c r="CH161" i="10"/>
  <c r="CH162" i="10"/>
  <c r="CH163" i="10"/>
  <c r="CH164" i="10"/>
  <c r="CH165" i="10"/>
  <c r="CH166" i="10"/>
  <c r="CH167" i="10"/>
  <c r="CH168" i="10"/>
  <c r="CH169" i="10"/>
  <c r="CH170" i="10"/>
  <c r="CH171" i="10"/>
  <c r="CH172" i="10"/>
  <c r="CH173" i="10"/>
  <c r="CH174" i="10"/>
  <c r="CH175" i="10"/>
  <c r="CH176" i="10"/>
  <c r="CH177" i="10"/>
  <c r="CH178" i="10"/>
  <c r="CH179" i="10"/>
  <c r="CH180" i="10"/>
  <c r="CH181" i="10"/>
  <c r="CH182" i="10"/>
  <c r="CH183" i="10"/>
  <c r="CH184" i="10"/>
  <c r="CH185" i="10"/>
  <c r="CH186" i="10"/>
  <c r="CH187" i="10"/>
  <c r="CH188" i="10"/>
  <c r="CH189" i="10"/>
  <c r="CH190" i="10"/>
  <c r="CH191" i="10"/>
  <c r="CH192" i="10"/>
  <c r="CH193" i="10"/>
  <c r="CH194" i="10"/>
  <c r="CH195" i="10"/>
  <c r="CH196" i="10"/>
  <c r="CH197" i="10"/>
  <c r="CH198" i="10"/>
  <c r="CW3" i="10"/>
  <c r="CW199" i="10"/>
  <c r="DB199" i="10"/>
  <c r="CC199" i="10"/>
  <c r="CC5" i="10"/>
  <c r="CC6" i="10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CC99" i="10"/>
  <c r="CC100" i="10"/>
  <c r="CC101" i="10"/>
  <c r="CC102" i="10"/>
  <c r="CC103" i="10"/>
  <c r="CC104" i="10"/>
  <c r="CC105" i="10"/>
  <c r="CC106" i="10"/>
  <c r="CC107" i="10"/>
  <c r="CC108" i="10"/>
  <c r="CC109" i="10"/>
  <c r="CC110" i="10"/>
  <c r="CC111" i="10"/>
  <c r="CC112" i="10"/>
  <c r="CC113" i="10"/>
  <c r="CC114" i="10"/>
  <c r="CC115" i="10"/>
  <c r="CC116" i="10"/>
  <c r="CC117" i="10"/>
  <c r="CC118" i="10"/>
  <c r="CC119" i="10"/>
  <c r="CC120" i="10"/>
  <c r="CC121" i="10"/>
  <c r="CC122" i="10"/>
  <c r="CC123" i="10"/>
  <c r="CC124" i="10"/>
  <c r="CC125" i="10"/>
  <c r="CC126" i="10"/>
  <c r="CC127" i="10"/>
  <c r="CC128" i="10"/>
  <c r="CC129" i="10"/>
  <c r="CC130" i="10"/>
  <c r="CC131" i="10"/>
  <c r="CC132" i="10"/>
  <c r="CC133" i="10"/>
  <c r="CC134" i="10"/>
  <c r="CC135" i="10"/>
  <c r="CC136" i="10"/>
  <c r="CC137" i="10"/>
  <c r="CC138" i="10"/>
  <c r="CC139" i="10"/>
  <c r="CC140" i="10"/>
  <c r="CC141" i="10"/>
  <c r="CC142" i="10"/>
  <c r="CC143" i="10"/>
  <c r="CC144" i="10"/>
  <c r="CC145" i="10"/>
  <c r="CC146" i="10"/>
  <c r="CC147" i="10"/>
  <c r="CC148" i="10"/>
  <c r="CC149" i="10"/>
  <c r="CC150" i="10"/>
  <c r="CC151" i="10"/>
  <c r="CC152" i="10"/>
  <c r="CC153" i="10"/>
  <c r="CC154" i="10"/>
  <c r="CC155" i="10"/>
  <c r="CC156" i="10"/>
  <c r="CC157" i="10"/>
  <c r="CC158" i="10"/>
  <c r="CC159" i="10"/>
  <c r="CC160" i="10"/>
  <c r="CC161" i="10"/>
  <c r="CC162" i="10"/>
  <c r="CC163" i="10"/>
  <c r="CC164" i="10"/>
  <c r="CC165" i="10"/>
  <c r="CC166" i="10"/>
  <c r="CC167" i="10"/>
  <c r="CC168" i="10"/>
  <c r="CC169" i="10"/>
  <c r="CC170" i="10"/>
  <c r="CC171" i="10"/>
  <c r="CC172" i="10"/>
  <c r="CC173" i="10"/>
  <c r="CC174" i="10"/>
  <c r="CC175" i="10"/>
  <c r="CC176" i="10"/>
  <c r="CC177" i="10"/>
  <c r="CC178" i="10"/>
  <c r="CC179" i="10"/>
  <c r="CC180" i="10"/>
  <c r="CC181" i="10"/>
  <c r="CC182" i="10"/>
  <c r="CC183" i="10"/>
  <c r="CC184" i="10"/>
  <c r="CC185" i="10"/>
  <c r="CC186" i="10"/>
  <c r="CC187" i="10"/>
  <c r="CC188" i="10"/>
  <c r="CC189" i="10"/>
  <c r="CC190" i="10"/>
  <c r="CC191" i="10"/>
  <c r="CC192" i="10"/>
  <c r="CC193" i="10"/>
  <c r="CC194" i="10"/>
  <c r="CC195" i="10"/>
  <c r="CC196" i="10"/>
  <c r="CC197" i="10"/>
  <c r="CC198" i="10"/>
  <c r="CR3" i="10"/>
  <c r="CR199" i="10"/>
  <c r="CD199" i="10"/>
  <c r="CD5" i="10"/>
  <c r="CD6" i="10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CD99" i="10"/>
  <c r="CD100" i="10"/>
  <c r="CD101" i="10"/>
  <c r="CD102" i="10"/>
  <c r="CD103" i="10"/>
  <c r="CD104" i="10"/>
  <c r="CD105" i="10"/>
  <c r="CD106" i="10"/>
  <c r="CD107" i="10"/>
  <c r="CD108" i="10"/>
  <c r="CD109" i="10"/>
  <c r="CD110" i="10"/>
  <c r="CD111" i="10"/>
  <c r="CD112" i="10"/>
  <c r="CD113" i="10"/>
  <c r="CD114" i="10"/>
  <c r="CD115" i="10"/>
  <c r="CD116" i="10"/>
  <c r="CD117" i="10"/>
  <c r="CD118" i="10"/>
  <c r="CD119" i="10"/>
  <c r="CD120" i="10"/>
  <c r="CD121" i="10"/>
  <c r="CD122" i="10"/>
  <c r="CD123" i="10"/>
  <c r="CD124" i="10"/>
  <c r="CD125" i="10"/>
  <c r="CD126" i="10"/>
  <c r="CD127" i="10"/>
  <c r="CD128" i="10"/>
  <c r="CD129" i="10"/>
  <c r="CD130" i="10"/>
  <c r="CD131" i="10"/>
  <c r="CD132" i="10"/>
  <c r="CD133" i="10"/>
  <c r="CD134" i="10"/>
  <c r="CD135" i="10"/>
  <c r="CD136" i="10"/>
  <c r="CD137" i="10"/>
  <c r="CD138" i="10"/>
  <c r="CD139" i="10"/>
  <c r="CD140" i="10"/>
  <c r="CD141" i="10"/>
  <c r="CD142" i="10"/>
  <c r="CD143" i="10"/>
  <c r="CD144" i="10"/>
  <c r="CD145" i="10"/>
  <c r="CD146" i="10"/>
  <c r="CD147" i="10"/>
  <c r="CD148" i="10"/>
  <c r="CD149" i="10"/>
  <c r="CD150" i="10"/>
  <c r="CD151" i="10"/>
  <c r="CD152" i="10"/>
  <c r="CD153" i="10"/>
  <c r="CD154" i="10"/>
  <c r="CD155" i="10"/>
  <c r="CD156" i="10"/>
  <c r="CD157" i="10"/>
  <c r="CD158" i="10"/>
  <c r="CD159" i="10"/>
  <c r="CD160" i="10"/>
  <c r="CD161" i="10"/>
  <c r="CD162" i="10"/>
  <c r="CD163" i="10"/>
  <c r="CD164" i="10"/>
  <c r="CD165" i="10"/>
  <c r="CD166" i="10"/>
  <c r="CD167" i="10"/>
  <c r="CD168" i="10"/>
  <c r="CD169" i="10"/>
  <c r="CD170" i="10"/>
  <c r="CD171" i="10"/>
  <c r="CD172" i="10"/>
  <c r="CD173" i="10"/>
  <c r="CD174" i="10"/>
  <c r="CD175" i="10"/>
  <c r="CD176" i="10"/>
  <c r="CD177" i="10"/>
  <c r="CD178" i="10"/>
  <c r="CD179" i="10"/>
  <c r="CD180" i="10"/>
  <c r="CD181" i="10"/>
  <c r="CD182" i="10"/>
  <c r="CD183" i="10"/>
  <c r="CD184" i="10"/>
  <c r="CD185" i="10"/>
  <c r="CD186" i="10"/>
  <c r="CD187" i="10"/>
  <c r="CD188" i="10"/>
  <c r="CD189" i="10"/>
  <c r="CD190" i="10"/>
  <c r="CD191" i="10"/>
  <c r="CD192" i="10"/>
  <c r="CD193" i="10"/>
  <c r="CD194" i="10"/>
  <c r="CD195" i="10"/>
  <c r="CD196" i="10"/>
  <c r="CD197" i="10"/>
  <c r="CD198" i="10"/>
  <c r="CS3" i="10"/>
  <c r="CS199" i="10"/>
  <c r="CE199" i="10"/>
  <c r="CE5" i="10"/>
  <c r="CE6" i="10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CE99" i="10"/>
  <c r="CE100" i="10"/>
  <c r="CE101" i="10"/>
  <c r="CE102" i="10"/>
  <c r="CE103" i="10"/>
  <c r="CE104" i="10"/>
  <c r="CE105" i="10"/>
  <c r="CE106" i="10"/>
  <c r="CE107" i="10"/>
  <c r="CE108" i="10"/>
  <c r="CE109" i="10"/>
  <c r="CE110" i="10"/>
  <c r="CE111" i="10"/>
  <c r="CE112" i="10"/>
  <c r="CE113" i="10"/>
  <c r="CE114" i="10"/>
  <c r="CE115" i="10"/>
  <c r="CE116" i="10"/>
  <c r="CE117" i="10"/>
  <c r="CE118" i="10"/>
  <c r="CE119" i="10"/>
  <c r="CE120" i="10"/>
  <c r="CE121" i="10"/>
  <c r="CE122" i="10"/>
  <c r="CE123" i="10"/>
  <c r="CE124" i="10"/>
  <c r="CE125" i="10"/>
  <c r="CE126" i="10"/>
  <c r="CE127" i="10"/>
  <c r="CE128" i="10"/>
  <c r="CE129" i="10"/>
  <c r="CE130" i="10"/>
  <c r="CE131" i="10"/>
  <c r="CE132" i="10"/>
  <c r="CE133" i="10"/>
  <c r="CE134" i="10"/>
  <c r="CE135" i="10"/>
  <c r="CE136" i="10"/>
  <c r="CE137" i="10"/>
  <c r="CE138" i="10"/>
  <c r="CE139" i="10"/>
  <c r="CE140" i="10"/>
  <c r="CE141" i="10"/>
  <c r="CE142" i="10"/>
  <c r="CE143" i="10"/>
  <c r="CE144" i="10"/>
  <c r="CE145" i="10"/>
  <c r="CE146" i="10"/>
  <c r="CE147" i="10"/>
  <c r="CE148" i="10"/>
  <c r="CE149" i="10"/>
  <c r="CE150" i="10"/>
  <c r="CE151" i="10"/>
  <c r="CE152" i="10"/>
  <c r="CE153" i="10"/>
  <c r="CE154" i="10"/>
  <c r="CE155" i="10"/>
  <c r="CE156" i="10"/>
  <c r="CE157" i="10"/>
  <c r="CE158" i="10"/>
  <c r="CE159" i="10"/>
  <c r="CE160" i="10"/>
  <c r="CE161" i="10"/>
  <c r="CE162" i="10"/>
  <c r="CE163" i="10"/>
  <c r="CE164" i="10"/>
  <c r="CE165" i="10"/>
  <c r="CE166" i="10"/>
  <c r="CE167" i="10"/>
  <c r="CE168" i="10"/>
  <c r="CE169" i="10"/>
  <c r="CE170" i="10"/>
  <c r="CE171" i="10"/>
  <c r="CE172" i="10"/>
  <c r="CE173" i="10"/>
  <c r="CE174" i="10"/>
  <c r="CE175" i="10"/>
  <c r="CE176" i="10"/>
  <c r="CE177" i="10"/>
  <c r="CE178" i="10"/>
  <c r="CE179" i="10"/>
  <c r="CE180" i="10"/>
  <c r="CE181" i="10"/>
  <c r="CE182" i="10"/>
  <c r="CE183" i="10"/>
  <c r="CE184" i="10"/>
  <c r="CE185" i="10"/>
  <c r="CE186" i="10"/>
  <c r="CE187" i="10"/>
  <c r="CE188" i="10"/>
  <c r="CE189" i="10"/>
  <c r="CE190" i="10"/>
  <c r="CE191" i="10"/>
  <c r="CE192" i="10"/>
  <c r="CE193" i="10"/>
  <c r="CE194" i="10"/>
  <c r="CE195" i="10"/>
  <c r="CE196" i="10"/>
  <c r="CE197" i="10"/>
  <c r="CE198" i="10"/>
  <c r="CT3" i="10"/>
  <c r="CT199" i="10"/>
  <c r="DA199" i="10"/>
  <c r="BZ199" i="10"/>
  <c r="BZ5" i="10"/>
  <c r="BZ6" i="10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Z99" i="10"/>
  <c r="BZ100" i="10"/>
  <c r="BZ101" i="10"/>
  <c r="BZ102" i="10"/>
  <c r="BZ103" i="10"/>
  <c r="BZ104" i="10"/>
  <c r="BZ105" i="10"/>
  <c r="BZ106" i="10"/>
  <c r="BZ107" i="10"/>
  <c r="BZ108" i="10"/>
  <c r="BZ109" i="10"/>
  <c r="BZ110" i="10"/>
  <c r="BZ111" i="10"/>
  <c r="BZ112" i="10"/>
  <c r="BZ113" i="10"/>
  <c r="BZ114" i="10"/>
  <c r="BZ115" i="10"/>
  <c r="BZ116" i="10"/>
  <c r="BZ117" i="10"/>
  <c r="BZ118" i="10"/>
  <c r="BZ119" i="10"/>
  <c r="BZ120" i="10"/>
  <c r="BZ121" i="10"/>
  <c r="BZ122" i="10"/>
  <c r="BZ123" i="10"/>
  <c r="BZ124" i="10"/>
  <c r="BZ125" i="10"/>
  <c r="BZ126" i="10"/>
  <c r="BZ127" i="10"/>
  <c r="BZ128" i="10"/>
  <c r="BZ129" i="10"/>
  <c r="BZ130" i="10"/>
  <c r="BZ131" i="10"/>
  <c r="BZ132" i="10"/>
  <c r="BZ133" i="10"/>
  <c r="BZ134" i="10"/>
  <c r="BZ135" i="10"/>
  <c r="BZ136" i="10"/>
  <c r="BZ137" i="10"/>
  <c r="BZ138" i="10"/>
  <c r="BZ139" i="10"/>
  <c r="BZ140" i="10"/>
  <c r="BZ141" i="10"/>
  <c r="BZ142" i="10"/>
  <c r="BZ143" i="10"/>
  <c r="BZ144" i="10"/>
  <c r="BZ145" i="10"/>
  <c r="BZ146" i="10"/>
  <c r="BZ147" i="10"/>
  <c r="BZ148" i="10"/>
  <c r="BZ149" i="10"/>
  <c r="BZ150" i="10"/>
  <c r="BZ151" i="10"/>
  <c r="BZ152" i="10"/>
  <c r="BZ153" i="10"/>
  <c r="BZ154" i="10"/>
  <c r="BZ155" i="10"/>
  <c r="BZ156" i="10"/>
  <c r="BZ157" i="10"/>
  <c r="BZ158" i="10"/>
  <c r="BZ159" i="10"/>
  <c r="BZ160" i="10"/>
  <c r="BZ161" i="10"/>
  <c r="BZ162" i="10"/>
  <c r="BZ163" i="10"/>
  <c r="BZ164" i="10"/>
  <c r="BZ165" i="10"/>
  <c r="BZ166" i="10"/>
  <c r="BZ167" i="10"/>
  <c r="BZ168" i="10"/>
  <c r="BZ169" i="10"/>
  <c r="BZ170" i="10"/>
  <c r="BZ171" i="10"/>
  <c r="BZ172" i="10"/>
  <c r="BZ173" i="10"/>
  <c r="BZ174" i="10"/>
  <c r="BZ175" i="10"/>
  <c r="BZ176" i="10"/>
  <c r="BZ177" i="10"/>
  <c r="BZ178" i="10"/>
  <c r="BZ179" i="10"/>
  <c r="BZ180" i="10"/>
  <c r="BZ181" i="10"/>
  <c r="BZ182" i="10"/>
  <c r="BZ183" i="10"/>
  <c r="BZ184" i="10"/>
  <c r="BZ185" i="10"/>
  <c r="BZ186" i="10"/>
  <c r="BZ187" i="10"/>
  <c r="BZ188" i="10"/>
  <c r="BZ189" i="10"/>
  <c r="BZ190" i="10"/>
  <c r="BZ191" i="10"/>
  <c r="BZ192" i="10"/>
  <c r="BZ193" i="10"/>
  <c r="BZ194" i="10"/>
  <c r="BZ195" i="10"/>
  <c r="BZ196" i="10"/>
  <c r="BZ197" i="10"/>
  <c r="BZ198" i="10"/>
  <c r="CO3" i="10"/>
  <c r="CO199" i="10"/>
  <c r="CA199" i="10"/>
  <c r="CA5" i="10"/>
  <c r="CA6" i="10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CA99" i="10"/>
  <c r="CA100" i="10"/>
  <c r="CA101" i="10"/>
  <c r="CA102" i="10"/>
  <c r="CA103" i="10"/>
  <c r="CA104" i="10"/>
  <c r="CA105" i="10"/>
  <c r="CA106" i="10"/>
  <c r="CA107" i="10"/>
  <c r="CA108" i="10"/>
  <c r="CA109" i="10"/>
  <c r="CA110" i="10"/>
  <c r="CA111" i="10"/>
  <c r="CA112" i="10"/>
  <c r="CA113" i="10"/>
  <c r="CA114" i="10"/>
  <c r="CA115" i="10"/>
  <c r="CA116" i="10"/>
  <c r="CA117" i="10"/>
  <c r="CA118" i="10"/>
  <c r="CA119" i="10"/>
  <c r="CA120" i="10"/>
  <c r="CA121" i="10"/>
  <c r="CA122" i="10"/>
  <c r="CA123" i="10"/>
  <c r="CA124" i="10"/>
  <c r="CA125" i="10"/>
  <c r="CA126" i="10"/>
  <c r="CA127" i="10"/>
  <c r="CA128" i="10"/>
  <c r="CA129" i="10"/>
  <c r="CA130" i="10"/>
  <c r="CA131" i="10"/>
  <c r="CA132" i="10"/>
  <c r="CA133" i="10"/>
  <c r="CA134" i="10"/>
  <c r="CA135" i="10"/>
  <c r="CA136" i="10"/>
  <c r="CA137" i="10"/>
  <c r="CA138" i="10"/>
  <c r="CA139" i="10"/>
  <c r="CA140" i="10"/>
  <c r="CA141" i="10"/>
  <c r="CA142" i="10"/>
  <c r="CA143" i="10"/>
  <c r="CA144" i="10"/>
  <c r="CA145" i="10"/>
  <c r="CA146" i="10"/>
  <c r="CA147" i="10"/>
  <c r="CA148" i="10"/>
  <c r="CA149" i="10"/>
  <c r="CA150" i="10"/>
  <c r="CA151" i="10"/>
  <c r="CA152" i="10"/>
  <c r="CA153" i="10"/>
  <c r="CA154" i="10"/>
  <c r="CA155" i="10"/>
  <c r="CA156" i="10"/>
  <c r="CA157" i="10"/>
  <c r="CA158" i="10"/>
  <c r="CA159" i="10"/>
  <c r="CA160" i="10"/>
  <c r="CA161" i="10"/>
  <c r="CA162" i="10"/>
  <c r="CA163" i="10"/>
  <c r="CA164" i="10"/>
  <c r="CA165" i="10"/>
  <c r="CA166" i="10"/>
  <c r="CA167" i="10"/>
  <c r="CA168" i="10"/>
  <c r="CA169" i="10"/>
  <c r="CA170" i="10"/>
  <c r="CA171" i="10"/>
  <c r="CA172" i="10"/>
  <c r="CA173" i="10"/>
  <c r="CA174" i="10"/>
  <c r="CA175" i="10"/>
  <c r="CA176" i="10"/>
  <c r="CA177" i="10"/>
  <c r="CA178" i="10"/>
  <c r="CA179" i="10"/>
  <c r="CA180" i="10"/>
  <c r="CA181" i="10"/>
  <c r="CA182" i="10"/>
  <c r="CA183" i="10"/>
  <c r="CA184" i="10"/>
  <c r="CA185" i="10"/>
  <c r="CA186" i="10"/>
  <c r="CA187" i="10"/>
  <c r="CA188" i="10"/>
  <c r="CA189" i="10"/>
  <c r="CA190" i="10"/>
  <c r="CA191" i="10"/>
  <c r="CA192" i="10"/>
  <c r="CA193" i="10"/>
  <c r="CA194" i="10"/>
  <c r="CA195" i="10"/>
  <c r="CA196" i="10"/>
  <c r="CA197" i="10"/>
  <c r="CA198" i="10"/>
  <c r="CP3" i="10"/>
  <c r="CP199" i="10"/>
  <c r="CB199" i="10"/>
  <c r="CB5" i="10"/>
  <c r="CB6" i="10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CB99" i="10"/>
  <c r="CB100" i="10"/>
  <c r="CB101" i="10"/>
  <c r="CB102" i="10"/>
  <c r="CB103" i="10"/>
  <c r="CB104" i="10"/>
  <c r="CB105" i="10"/>
  <c r="CB106" i="10"/>
  <c r="CB107" i="10"/>
  <c r="CB108" i="10"/>
  <c r="CB109" i="10"/>
  <c r="CB110" i="10"/>
  <c r="CB111" i="10"/>
  <c r="CB112" i="10"/>
  <c r="CB113" i="10"/>
  <c r="CB114" i="10"/>
  <c r="CB115" i="10"/>
  <c r="CB116" i="10"/>
  <c r="CB117" i="10"/>
  <c r="CB118" i="10"/>
  <c r="CB119" i="10"/>
  <c r="CB120" i="10"/>
  <c r="CB121" i="10"/>
  <c r="CB122" i="10"/>
  <c r="CB123" i="10"/>
  <c r="CB124" i="10"/>
  <c r="CB125" i="10"/>
  <c r="CB126" i="10"/>
  <c r="CB127" i="10"/>
  <c r="CB128" i="10"/>
  <c r="CB129" i="10"/>
  <c r="CB130" i="10"/>
  <c r="CB131" i="10"/>
  <c r="CB132" i="10"/>
  <c r="CB133" i="10"/>
  <c r="CB134" i="10"/>
  <c r="CB135" i="10"/>
  <c r="CB136" i="10"/>
  <c r="CB137" i="10"/>
  <c r="CB138" i="10"/>
  <c r="CB139" i="10"/>
  <c r="CB140" i="10"/>
  <c r="CB141" i="10"/>
  <c r="CB142" i="10"/>
  <c r="CB143" i="10"/>
  <c r="CB144" i="10"/>
  <c r="CB145" i="10"/>
  <c r="CB146" i="10"/>
  <c r="CB147" i="10"/>
  <c r="CB148" i="10"/>
  <c r="CB149" i="10"/>
  <c r="CB150" i="10"/>
  <c r="CB151" i="10"/>
  <c r="CB152" i="10"/>
  <c r="CB153" i="10"/>
  <c r="CB154" i="10"/>
  <c r="CB155" i="10"/>
  <c r="CB156" i="10"/>
  <c r="CB157" i="10"/>
  <c r="CB158" i="10"/>
  <c r="CB159" i="10"/>
  <c r="CB160" i="10"/>
  <c r="CB161" i="10"/>
  <c r="CB162" i="10"/>
  <c r="CB163" i="10"/>
  <c r="CB164" i="10"/>
  <c r="CB165" i="10"/>
  <c r="CB166" i="10"/>
  <c r="CB167" i="10"/>
  <c r="CB168" i="10"/>
  <c r="CB169" i="10"/>
  <c r="CB170" i="10"/>
  <c r="CB171" i="10"/>
  <c r="CB172" i="10"/>
  <c r="CB173" i="10"/>
  <c r="CB174" i="10"/>
  <c r="CB175" i="10"/>
  <c r="CB176" i="10"/>
  <c r="CB177" i="10"/>
  <c r="CB178" i="10"/>
  <c r="CB179" i="10"/>
  <c r="CB180" i="10"/>
  <c r="CB181" i="10"/>
  <c r="CB182" i="10"/>
  <c r="CB183" i="10"/>
  <c r="CB184" i="10"/>
  <c r="CB185" i="10"/>
  <c r="CB186" i="10"/>
  <c r="CB187" i="10"/>
  <c r="CB188" i="10"/>
  <c r="CB189" i="10"/>
  <c r="CB190" i="10"/>
  <c r="CB191" i="10"/>
  <c r="CB192" i="10"/>
  <c r="CB193" i="10"/>
  <c r="CB194" i="10"/>
  <c r="CB195" i="10"/>
  <c r="CB196" i="10"/>
  <c r="CB197" i="10"/>
  <c r="CB198" i="10"/>
  <c r="CQ3" i="10"/>
  <c r="CQ199" i="10"/>
  <c r="CZ199" i="10"/>
  <c r="BW199" i="10"/>
  <c r="BW5" i="10"/>
  <c r="BW6" i="10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BW99" i="10"/>
  <c r="BW100" i="10"/>
  <c r="BW101" i="10"/>
  <c r="BW102" i="10"/>
  <c r="BW103" i="10"/>
  <c r="BW104" i="10"/>
  <c r="BW105" i="10"/>
  <c r="BW106" i="10"/>
  <c r="BW107" i="10"/>
  <c r="BW108" i="10"/>
  <c r="BW109" i="10"/>
  <c r="BW110" i="10"/>
  <c r="BW111" i="10"/>
  <c r="BW112" i="10"/>
  <c r="BW113" i="10"/>
  <c r="BW114" i="10"/>
  <c r="BW115" i="10"/>
  <c r="BW116" i="10"/>
  <c r="BW117" i="10"/>
  <c r="BW118" i="10"/>
  <c r="BW119" i="10"/>
  <c r="BW120" i="10"/>
  <c r="BW121" i="10"/>
  <c r="BW122" i="10"/>
  <c r="BW123" i="10"/>
  <c r="BW124" i="10"/>
  <c r="BW125" i="10"/>
  <c r="BW126" i="10"/>
  <c r="BW127" i="10"/>
  <c r="BW128" i="10"/>
  <c r="BW129" i="10"/>
  <c r="BW130" i="10"/>
  <c r="BW131" i="10"/>
  <c r="BW132" i="10"/>
  <c r="BW133" i="10"/>
  <c r="BW134" i="10"/>
  <c r="BW135" i="10"/>
  <c r="BW136" i="10"/>
  <c r="BW137" i="10"/>
  <c r="BW138" i="10"/>
  <c r="BW139" i="10"/>
  <c r="BW140" i="10"/>
  <c r="BW141" i="10"/>
  <c r="BW142" i="10"/>
  <c r="BW143" i="10"/>
  <c r="BW144" i="10"/>
  <c r="BW145" i="10"/>
  <c r="BW146" i="10"/>
  <c r="BW147" i="10"/>
  <c r="BW148" i="10"/>
  <c r="BW149" i="10"/>
  <c r="BW150" i="10"/>
  <c r="BW151" i="10"/>
  <c r="BW152" i="10"/>
  <c r="BW153" i="10"/>
  <c r="BW154" i="10"/>
  <c r="BW155" i="10"/>
  <c r="BW156" i="10"/>
  <c r="BW157" i="10"/>
  <c r="BW158" i="10"/>
  <c r="BW159" i="10"/>
  <c r="BW160" i="10"/>
  <c r="BW161" i="10"/>
  <c r="BW162" i="10"/>
  <c r="BW163" i="10"/>
  <c r="BW164" i="10"/>
  <c r="BW165" i="10"/>
  <c r="BW166" i="10"/>
  <c r="BW167" i="10"/>
  <c r="BW168" i="10"/>
  <c r="BW169" i="10"/>
  <c r="BW170" i="10"/>
  <c r="BW171" i="10"/>
  <c r="BW172" i="10"/>
  <c r="BW173" i="10"/>
  <c r="BW174" i="10"/>
  <c r="BW175" i="10"/>
  <c r="BW176" i="10"/>
  <c r="BW177" i="10"/>
  <c r="BW178" i="10"/>
  <c r="BW179" i="10"/>
  <c r="BW180" i="10"/>
  <c r="BW181" i="10"/>
  <c r="BW182" i="10"/>
  <c r="BW183" i="10"/>
  <c r="BW184" i="10"/>
  <c r="BW185" i="10"/>
  <c r="BW186" i="10"/>
  <c r="BW187" i="10"/>
  <c r="BW188" i="10"/>
  <c r="BW189" i="10"/>
  <c r="BW190" i="10"/>
  <c r="BW191" i="10"/>
  <c r="BW192" i="10"/>
  <c r="BW193" i="10"/>
  <c r="BW194" i="10"/>
  <c r="BW195" i="10"/>
  <c r="BW196" i="10"/>
  <c r="BW197" i="10"/>
  <c r="BW198" i="10"/>
  <c r="CL3" i="10"/>
  <c r="CL199" i="10"/>
  <c r="BX199" i="10"/>
  <c r="BX5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BX99" i="10"/>
  <c r="BX100" i="10"/>
  <c r="BX101" i="10"/>
  <c r="BX102" i="10"/>
  <c r="BX103" i="10"/>
  <c r="BX104" i="10"/>
  <c r="BX105" i="10"/>
  <c r="BX106" i="10"/>
  <c r="BX107" i="10"/>
  <c r="BX108" i="10"/>
  <c r="BX109" i="10"/>
  <c r="BX110" i="10"/>
  <c r="BX111" i="10"/>
  <c r="BX112" i="10"/>
  <c r="BX113" i="10"/>
  <c r="BX114" i="10"/>
  <c r="BX115" i="10"/>
  <c r="BX116" i="10"/>
  <c r="BX117" i="10"/>
  <c r="BX118" i="10"/>
  <c r="BX119" i="10"/>
  <c r="BX120" i="10"/>
  <c r="BX121" i="10"/>
  <c r="BX122" i="10"/>
  <c r="BX123" i="10"/>
  <c r="BX124" i="10"/>
  <c r="BX125" i="10"/>
  <c r="BX126" i="10"/>
  <c r="BX127" i="10"/>
  <c r="BX128" i="10"/>
  <c r="BX129" i="10"/>
  <c r="BX130" i="10"/>
  <c r="BX131" i="10"/>
  <c r="BX132" i="10"/>
  <c r="BX133" i="10"/>
  <c r="BX134" i="10"/>
  <c r="BX135" i="10"/>
  <c r="BX136" i="10"/>
  <c r="BX137" i="10"/>
  <c r="BX138" i="10"/>
  <c r="BX139" i="10"/>
  <c r="BX140" i="10"/>
  <c r="BX141" i="10"/>
  <c r="BX142" i="10"/>
  <c r="BX143" i="10"/>
  <c r="BX144" i="10"/>
  <c r="BX145" i="10"/>
  <c r="BX146" i="10"/>
  <c r="BX147" i="10"/>
  <c r="BX148" i="10"/>
  <c r="BX149" i="10"/>
  <c r="BX150" i="10"/>
  <c r="BX151" i="10"/>
  <c r="BX152" i="10"/>
  <c r="BX153" i="10"/>
  <c r="BX154" i="10"/>
  <c r="BX155" i="10"/>
  <c r="BX156" i="10"/>
  <c r="BX157" i="10"/>
  <c r="BX158" i="10"/>
  <c r="BX159" i="10"/>
  <c r="BX160" i="10"/>
  <c r="BX161" i="10"/>
  <c r="BX162" i="10"/>
  <c r="BX163" i="10"/>
  <c r="BX164" i="10"/>
  <c r="BX165" i="10"/>
  <c r="BX166" i="10"/>
  <c r="BX167" i="10"/>
  <c r="BX168" i="10"/>
  <c r="BX169" i="10"/>
  <c r="BX170" i="10"/>
  <c r="BX171" i="10"/>
  <c r="BX172" i="10"/>
  <c r="BX173" i="10"/>
  <c r="BX174" i="10"/>
  <c r="BX175" i="10"/>
  <c r="BX176" i="10"/>
  <c r="BX177" i="10"/>
  <c r="BX178" i="10"/>
  <c r="BX179" i="10"/>
  <c r="BX180" i="10"/>
  <c r="BX181" i="10"/>
  <c r="BX182" i="10"/>
  <c r="BX183" i="10"/>
  <c r="BX184" i="10"/>
  <c r="BX185" i="10"/>
  <c r="BX186" i="10"/>
  <c r="BX187" i="10"/>
  <c r="BX188" i="10"/>
  <c r="BX189" i="10"/>
  <c r="BX190" i="10"/>
  <c r="BX191" i="10"/>
  <c r="BX192" i="10"/>
  <c r="BX193" i="10"/>
  <c r="BX194" i="10"/>
  <c r="BX195" i="10"/>
  <c r="BX196" i="10"/>
  <c r="BX197" i="10"/>
  <c r="BX198" i="10"/>
  <c r="CM3" i="10"/>
  <c r="CM199" i="10"/>
  <c r="BY199" i="10"/>
  <c r="BY5" i="10"/>
  <c r="BY6" i="10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Y99" i="10"/>
  <c r="BY100" i="10"/>
  <c r="BY101" i="10"/>
  <c r="BY102" i="10"/>
  <c r="BY103" i="10"/>
  <c r="BY104" i="10"/>
  <c r="BY105" i="10"/>
  <c r="BY106" i="10"/>
  <c r="BY107" i="10"/>
  <c r="BY108" i="10"/>
  <c r="BY109" i="10"/>
  <c r="BY110" i="10"/>
  <c r="BY111" i="10"/>
  <c r="BY112" i="10"/>
  <c r="BY113" i="10"/>
  <c r="BY114" i="10"/>
  <c r="BY115" i="10"/>
  <c r="BY116" i="10"/>
  <c r="BY117" i="10"/>
  <c r="BY118" i="10"/>
  <c r="BY119" i="10"/>
  <c r="BY120" i="10"/>
  <c r="BY121" i="10"/>
  <c r="BY122" i="10"/>
  <c r="BY123" i="10"/>
  <c r="BY124" i="10"/>
  <c r="BY125" i="10"/>
  <c r="BY126" i="10"/>
  <c r="BY127" i="10"/>
  <c r="BY128" i="10"/>
  <c r="BY129" i="10"/>
  <c r="BY130" i="10"/>
  <c r="BY131" i="10"/>
  <c r="BY132" i="10"/>
  <c r="BY133" i="10"/>
  <c r="BY134" i="10"/>
  <c r="BY135" i="10"/>
  <c r="BY136" i="10"/>
  <c r="BY137" i="10"/>
  <c r="BY138" i="10"/>
  <c r="BY139" i="10"/>
  <c r="BY140" i="10"/>
  <c r="BY141" i="10"/>
  <c r="BY142" i="10"/>
  <c r="BY143" i="10"/>
  <c r="BY144" i="10"/>
  <c r="BY145" i="10"/>
  <c r="BY146" i="10"/>
  <c r="BY147" i="10"/>
  <c r="BY148" i="10"/>
  <c r="BY149" i="10"/>
  <c r="BY150" i="10"/>
  <c r="BY151" i="10"/>
  <c r="BY152" i="10"/>
  <c r="BY153" i="10"/>
  <c r="BY154" i="10"/>
  <c r="BY155" i="10"/>
  <c r="BY156" i="10"/>
  <c r="BY157" i="10"/>
  <c r="BY158" i="10"/>
  <c r="BY159" i="10"/>
  <c r="BY160" i="10"/>
  <c r="BY161" i="10"/>
  <c r="BY162" i="10"/>
  <c r="BY163" i="10"/>
  <c r="BY164" i="10"/>
  <c r="BY165" i="10"/>
  <c r="BY166" i="10"/>
  <c r="BY167" i="10"/>
  <c r="BY168" i="10"/>
  <c r="BY169" i="10"/>
  <c r="BY170" i="10"/>
  <c r="BY171" i="10"/>
  <c r="BY172" i="10"/>
  <c r="BY173" i="10"/>
  <c r="BY174" i="10"/>
  <c r="BY175" i="10"/>
  <c r="BY176" i="10"/>
  <c r="BY177" i="10"/>
  <c r="BY178" i="10"/>
  <c r="BY179" i="10"/>
  <c r="BY180" i="10"/>
  <c r="BY181" i="10"/>
  <c r="BY182" i="10"/>
  <c r="BY183" i="10"/>
  <c r="BY184" i="10"/>
  <c r="BY185" i="10"/>
  <c r="BY186" i="10"/>
  <c r="BY187" i="10"/>
  <c r="BY188" i="10"/>
  <c r="BY189" i="10"/>
  <c r="BY190" i="10"/>
  <c r="BY191" i="10"/>
  <c r="BY192" i="10"/>
  <c r="BY193" i="10"/>
  <c r="BY194" i="10"/>
  <c r="BY195" i="10"/>
  <c r="BY196" i="10"/>
  <c r="BY197" i="10"/>
  <c r="BY198" i="10"/>
  <c r="CN3" i="10"/>
  <c r="CN199" i="10"/>
  <c r="CY199" i="10"/>
  <c r="BT199" i="10"/>
  <c r="BT5" i="10"/>
  <c r="BT6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99" i="10"/>
  <c r="BT100" i="10"/>
  <c r="BT101" i="10"/>
  <c r="BT102" i="10"/>
  <c r="BT103" i="10"/>
  <c r="BT104" i="10"/>
  <c r="BT105" i="10"/>
  <c r="BT106" i="10"/>
  <c r="BT107" i="10"/>
  <c r="BT108" i="10"/>
  <c r="BT109" i="10"/>
  <c r="BT110" i="10"/>
  <c r="BT111" i="10"/>
  <c r="BT112" i="10"/>
  <c r="BT113" i="10"/>
  <c r="BT114" i="10"/>
  <c r="BT115" i="10"/>
  <c r="BT116" i="10"/>
  <c r="BT117" i="10"/>
  <c r="BT118" i="10"/>
  <c r="BT119" i="10"/>
  <c r="BT120" i="10"/>
  <c r="BT121" i="10"/>
  <c r="BT122" i="10"/>
  <c r="BT123" i="10"/>
  <c r="BT124" i="10"/>
  <c r="BT125" i="10"/>
  <c r="BT126" i="10"/>
  <c r="BT127" i="10"/>
  <c r="BT128" i="10"/>
  <c r="BT129" i="10"/>
  <c r="BT130" i="10"/>
  <c r="BT131" i="10"/>
  <c r="BT132" i="10"/>
  <c r="BT133" i="10"/>
  <c r="BT134" i="10"/>
  <c r="BT135" i="10"/>
  <c r="BT136" i="10"/>
  <c r="BT137" i="10"/>
  <c r="BT138" i="10"/>
  <c r="BT139" i="10"/>
  <c r="BT140" i="10"/>
  <c r="BT141" i="10"/>
  <c r="BT142" i="10"/>
  <c r="BT143" i="10"/>
  <c r="BT144" i="10"/>
  <c r="BT145" i="10"/>
  <c r="BT146" i="10"/>
  <c r="BT147" i="10"/>
  <c r="BT148" i="10"/>
  <c r="BT149" i="10"/>
  <c r="BT150" i="10"/>
  <c r="BT151" i="10"/>
  <c r="BT152" i="10"/>
  <c r="BT153" i="10"/>
  <c r="BT154" i="10"/>
  <c r="BT155" i="10"/>
  <c r="BT156" i="10"/>
  <c r="BT157" i="10"/>
  <c r="BT158" i="10"/>
  <c r="BT159" i="10"/>
  <c r="BT160" i="10"/>
  <c r="BT161" i="10"/>
  <c r="BT162" i="10"/>
  <c r="BT163" i="10"/>
  <c r="BT164" i="10"/>
  <c r="BT165" i="10"/>
  <c r="BT166" i="10"/>
  <c r="BT167" i="10"/>
  <c r="BT168" i="10"/>
  <c r="BT169" i="10"/>
  <c r="BT170" i="10"/>
  <c r="BT171" i="10"/>
  <c r="BT172" i="10"/>
  <c r="BT173" i="10"/>
  <c r="BT174" i="10"/>
  <c r="BT175" i="10"/>
  <c r="BT176" i="10"/>
  <c r="BT177" i="10"/>
  <c r="BT178" i="10"/>
  <c r="BT179" i="10"/>
  <c r="BT180" i="10"/>
  <c r="BT181" i="10"/>
  <c r="BT182" i="10"/>
  <c r="BT183" i="10"/>
  <c r="BT184" i="10"/>
  <c r="BT185" i="10"/>
  <c r="BT186" i="10"/>
  <c r="BT187" i="10"/>
  <c r="BT188" i="10"/>
  <c r="BT189" i="10"/>
  <c r="BT190" i="10"/>
  <c r="BT191" i="10"/>
  <c r="BT192" i="10"/>
  <c r="BT193" i="10"/>
  <c r="BT194" i="10"/>
  <c r="BT195" i="10"/>
  <c r="BT196" i="10"/>
  <c r="BT197" i="10"/>
  <c r="BT198" i="10"/>
  <c r="CI3" i="10"/>
  <c r="CI199" i="10"/>
  <c r="BU199" i="10"/>
  <c r="BU5" i="10"/>
  <c r="BU6" i="10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U99" i="10"/>
  <c r="BU100" i="10"/>
  <c r="BU101" i="10"/>
  <c r="BU102" i="10"/>
  <c r="BU103" i="10"/>
  <c r="BU104" i="10"/>
  <c r="BU105" i="10"/>
  <c r="BU106" i="10"/>
  <c r="BU107" i="10"/>
  <c r="BU108" i="10"/>
  <c r="BU109" i="10"/>
  <c r="BU110" i="10"/>
  <c r="BU111" i="10"/>
  <c r="BU112" i="10"/>
  <c r="BU113" i="10"/>
  <c r="BU114" i="10"/>
  <c r="BU115" i="10"/>
  <c r="BU116" i="10"/>
  <c r="BU117" i="10"/>
  <c r="BU118" i="10"/>
  <c r="BU119" i="10"/>
  <c r="BU120" i="10"/>
  <c r="BU121" i="10"/>
  <c r="BU122" i="10"/>
  <c r="BU123" i="10"/>
  <c r="BU124" i="10"/>
  <c r="BU125" i="10"/>
  <c r="BU126" i="10"/>
  <c r="BU127" i="10"/>
  <c r="BU128" i="10"/>
  <c r="BU129" i="10"/>
  <c r="BU130" i="10"/>
  <c r="BU131" i="10"/>
  <c r="BU132" i="10"/>
  <c r="BU133" i="10"/>
  <c r="BU134" i="10"/>
  <c r="BU135" i="10"/>
  <c r="BU136" i="10"/>
  <c r="BU137" i="10"/>
  <c r="BU138" i="10"/>
  <c r="BU139" i="10"/>
  <c r="BU140" i="10"/>
  <c r="BU141" i="10"/>
  <c r="BU142" i="10"/>
  <c r="BU143" i="10"/>
  <c r="BU144" i="10"/>
  <c r="BU145" i="10"/>
  <c r="BU146" i="10"/>
  <c r="BU147" i="10"/>
  <c r="BU148" i="10"/>
  <c r="BU149" i="10"/>
  <c r="BU150" i="10"/>
  <c r="BU151" i="10"/>
  <c r="BU152" i="10"/>
  <c r="BU153" i="10"/>
  <c r="BU154" i="10"/>
  <c r="BU155" i="10"/>
  <c r="BU156" i="10"/>
  <c r="BU157" i="10"/>
  <c r="BU158" i="10"/>
  <c r="BU159" i="10"/>
  <c r="BU160" i="10"/>
  <c r="BU161" i="10"/>
  <c r="BU162" i="10"/>
  <c r="BU163" i="10"/>
  <c r="BU164" i="10"/>
  <c r="BU165" i="10"/>
  <c r="BU166" i="10"/>
  <c r="BU167" i="10"/>
  <c r="BU168" i="10"/>
  <c r="BU169" i="10"/>
  <c r="BU170" i="10"/>
  <c r="BU171" i="10"/>
  <c r="BU172" i="10"/>
  <c r="BU173" i="10"/>
  <c r="BU174" i="10"/>
  <c r="BU175" i="10"/>
  <c r="BU176" i="10"/>
  <c r="BU177" i="10"/>
  <c r="BU178" i="10"/>
  <c r="BU179" i="10"/>
  <c r="BU180" i="10"/>
  <c r="BU181" i="10"/>
  <c r="BU182" i="10"/>
  <c r="BU183" i="10"/>
  <c r="BU184" i="10"/>
  <c r="BU185" i="10"/>
  <c r="BU186" i="10"/>
  <c r="BU187" i="10"/>
  <c r="BU188" i="10"/>
  <c r="BU189" i="10"/>
  <c r="BU190" i="10"/>
  <c r="BU191" i="10"/>
  <c r="BU192" i="10"/>
  <c r="BU193" i="10"/>
  <c r="BU194" i="10"/>
  <c r="BU195" i="10"/>
  <c r="BU196" i="10"/>
  <c r="BU197" i="10"/>
  <c r="BU198" i="10"/>
  <c r="CJ3" i="10"/>
  <c r="CJ199" i="10"/>
  <c r="BV199" i="10"/>
  <c r="BV5" i="10"/>
  <c r="BV6" i="10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BV99" i="10"/>
  <c r="BV100" i="10"/>
  <c r="BV101" i="10"/>
  <c r="BV102" i="10"/>
  <c r="BV103" i="10"/>
  <c r="BV104" i="10"/>
  <c r="BV105" i="10"/>
  <c r="BV106" i="10"/>
  <c r="BV107" i="10"/>
  <c r="BV108" i="10"/>
  <c r="BV109" i="10"/>
  <c r="BV110" i="10"/>
  <c r="BV111" i="10"/>
  <c r="BV112" i="10"/>
  <c r="BV113" i="10"/>
  <c r="BV114" i="10"/>
  <c r="BV115" i="10"/>
  <c r="BV116" i="10"/>
  <c r="BV117" i="10"/>
  <c r="BV118" i="10"/>
  <c r="BV119" i="10"/>
  <c r="BV120" i="10"/>
  <c r="BV121" i="10"/>
  <c r="BV122" i="10"/>
  <c r="BV123" i="10"/>
  <c r="BV124" i="10"/>
  <c r="BV125" i="10"/>
  <c r="BV126" i="10"/>
  <c r="BV127" i="10"/>
  <c r="BV128" i="10"/>
  <c r="BV129" i="10"/>
  <c r="BV130" i="10"/>
  <c r="BV131" i="10"/>
  <c r="BV132" i="10"/>
  <c r="BV133" i="10"/>
  <c r="BV134" i="10"/>
  <c r="BV135" i="10"/>
  <c r="BV136" i="10"/>
  <c r="BV137" i="10"/>
  <c r="BV138" i="10"/>
  <c r="BV139" i="10"/>
  <c r="BV140" i="10"/>
  <c r="BV141" i="10"/>
  <c r="BV142" i="10"/>
  <c r="BV143" i="10"/>
  <c r="BV144" i="10"/>
  <c r="BV145" i="10"/>
  <c r="BV146" i="10"/>
  <c r="BV147" i="10"/>
  <c r="BV148" i="10"/>
  <c r="BV149" i="10"/>
  <c r="BV150" i="10"/>
  <c r="BV151" i="10"/>
  <c r="BV152" i="10"/>
  <c r="BV153" i="10"/>
  <c r="BV154" i="10"/>
  <c r="BV155" i="10"/>
  <c r="BV156" i="10"/>
  <c r="BV157" i="10"/>
  <c r="BV158" i="10"/>
  <c r="BV159" i="10"/>
  <c r="BV160" i="10"/>
  <c r="BV161" i="10"/>
  <c r="BV162" i="10"/>
  <c r="BV163" i="10"/>
  <c r="BV164" i="10"/>
  <c r="BV165" i="10"/>
  <c r="BV166" i="10"/>
  <c r="BV167" i="10"/>
  <c r="BV168" i="10"/>
  <c r="BV169" i="10"/>
  <c r="BV170" i="10"/>
  <c r="BV171" i="10"/>
  <c r="BV172" i="10"/>
  <c r="BV173" i="10"/>
  <c r="BV174" i="10"/>
  <c r="BV175" i="10"/>
  <c r="BV176" i="10"/>
  <c r="BV177" i="10"/>
  <c r="BV178" i="10"/>
  <c r="BV179" i="10"/>
  <c r="BV180" i="10"/>
  <c r="BV181" i="10"/>
  <c r="BV182" i="10"/>
  <c r="BV183" i="10"/>
  <c r="BV184" i="10"/>
  <c r="BV185" i="10"/>
  <c r="BV186" i="10"/>
  <c r="BV187" i="10"/>
  <c r="BV188" i="10"/>
  <c r="BV189" i="10"/>
  <c r="BV190" i="10"/>
  <c r="BV191" i="10"/>
  <c r="BV192" i="10"/>
  <c r="BV193" i="10"/>
  <c r="BV194" i="10"/>
  <c r="BV195" i="10"/>
  <c r="BV196" i="10"/>
  <c r="BV197" i="10"/>
  <c r="BV198" i="10"/>
  <c r="CK3" i="10"/>
  <c r="CK199" i="10"/>
  <c r="CX199" i="10"/>
  <c r="AH199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W3" i="10"/>
  <c r="AW199" i="10"/>
  <c r="AI199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I105" i="10"/>
  <c r="AI106" i="10"/>
  <c r="AI107" i="10"/>
  <c r="AI108" i="10"/>
  <c r="AI109" i="10"/>
  <c r="AI110" i="10"/>
  <c r="AI111" i="10"/>
  <c r="AI112" i="10"/>
  <c r="AI113" i="10"/>
  <c r="AI114" i="10"/>
  <c r="AI115" i="10"/>
  <c r="AI116" i="10"/>
  <c r="AI117" i="10"/>
  <c r="AI118" i="10"/>
  <c r="AI119" i="10"/>
  <c r="AI120" i="10"/>
  <c r="AI121" i="10"/>
  <c r="AI122" i="10"/>
  <c r="AI123" i="10"/>
  <c r="AI124" i="10"/>
  <c r="AI125" i="10"/>
  <c r="AI126" i="10"/>
  <c r="AI127" i="10"/>
  <c r="AI128" i="10"/>
  <c r="AI129" i="10"/>
  <c r="AI130" i="10"/>
  <c r="AI131" i="10"/>
  <c r="AI132" i="10"/>
  <c r="AI133" i="10"/>
  <c r="AI134" i="10"/>
  <c r="AI135" i="10"/>
  <c r="AI136" i="10"/>
  <c r="AI137" i="10"/>
  <c r="AI138" i="10"/>
  <c r="AI139" i="10"/>
  <c r="AI140" i="10"/>
  <c r="AI141" i="10"/>
  <c r="AI142" i="10"/>
  <c r="AI143" i="10"/>
  <c r="AI144" i="10"/>
  <c r="AI145" i="10"/>
  <c r="AI146" i="10"/>
  <c r="AI147" i="10"/>
  <c r="AI148" i="10"/>
  <c r="AI149" i="10"/>
  <c r="AI150" i="10"/>
  <c r="AI151" i="10"/>
  <c r="AI152" i="10"/>
  <c r="AI153" i="10"/>
  <c r="AI154" i="10"/>
  <c r="AI155" i="10"/>
  <c r="AI156" i="10"/>
  <c r="AI157" i="10"/>
  <c r="AI158" i="10"/>
  <c r="AI159" i="10"/>
  <c r="AI160" i="10"/>
  <c r="AI161" i="10"/>
  <c r="AI162" i="10"/>
  <c r="AI163" i="10"/>
  <c r="AI164" i="10"/>
  <c r="AI165" i="10"/>
  <c r="AI166" i="10"/>
  <c r="AI167" i="10"/>
  <c r="AI168" i="10"/>
  <c r="AI169" i="10"/>
  <c r="AI170" i="10"/>
  <c r="AI171" i="10"/>
  <c r="AI172" i="10"/>
  <c r="AI173" i="10"/>
  <c r="AI174" i="10"/>
  <c r="AI175" i="10"/>
  <c r="AI176" i="10"/>
  <c r="AI177" i="10"/>
  <c r="AI178" i="10"/>
  <c r="AI179" i="10"/>
  <c r="AI180" i="10"/>
  <c r="AI181" i="10"/>
  <c r="AI182" i="10"/>
  <c r="AI183" i="10"/>
  <c r="AI184" i="10"/>
  <c r="AI185" i="10"/>
  <c r="AI186" i="10"/>
  <c r="AI187" i="10"/>
  <c r="AI188" i="10"/>
  <c r="AI189" i="10"/>
  <c r="AI190" i="10"/>
  <c r="AI191" i="10"/>
  <c r="AI192" i="10"/>
  <c r="AI193" i="10"/>
  <c r="AI194" i="10"/>
  <c r="AI195" i="10"/>
  <c r="AI196" i="10"/>
  <c r="AI197" i="10"/>
  <c r="AI198" i="10"/>
  <c r="AX3" i="10"/>
  <c r="AX199" i="10"/>
  <c r="AJ199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J99" i="10"/>
  <c r="AJ100" i="10"/>
  <c r="AJ101" i="10"/>
  <c r="AJ102" i="10"/>
  <c r="AJ103" i="10"/>
  <c r="AJ104" i="10"/>
  <c r="AJ105" i="10"/>
  <c r="AJ106" i="10"/>
  <c r="AJ107" i="10"/>
  <c r="AJ108" i="10"/>
  <c r="AJ109" i="10"/>
  <c r="AJ110" i="10"/>
  <c r="AJ111" i="10"/>
  <c r="AJ112" i="10"/>
  <c r="AJ113" i="10"/>
  <c r="AJ114" i="10"/>
  <c r="AJ115" i="10"/>
  <c r="AJ116" i="10"/>
  <c r="AJ117" i="10"/>
  <c r="AJ118" i="10"/>
  <c r="AJ119" i="10"/>
  <c r="AJ120" i="10"/>
  <c r="AJ121" i="10"/>
  <c r="AJ122" i="10"/>
  <c r="AJ123" i="10"/>
  <c r="AJ124" i="10"/>
  <c r="AJ125" i="10"/>
  <c r="AJ126" i="10"/>
  <c r="AJ127" i="10"/>
  <c r="AJ128" i="10"/>
  <c r="AJ129" i="10"/>
  <c r="AJ130" i="10"/>
  <c r="AJ131" i="10"/>
  <c r="AJ132" i="10"/>
  <c r="AJ133" i="10"/>
  <c r="AJ134" i="10"/>
  <c r="AJ135" i="10"/>
  <c r="AJ136" i="10"/>
  <c r="AJ137" i="10"/>
  <c r="AJ138" i="10"/>
  <c r="AJ139" i="10"/>
  <c r="AJ140" i="10"/>
  <c r="AJ141" i="10"/>
  <c r="AJ142" i="10"/>
  <c r="AJ143" i="10"/>
  <c r="AJ144" i="10"/>
  <c r="AJ145" i="10"/>
  <c r="AJ146" i="10"/>
  <c r="AJ147" i="10"/>
  <c r="AJ148" i="10"/>
  <c r="AJ149" i="10"/>
  <c r="AJ150" i="10"/>
  <c r="AJ151" i="10"/>
  <c r="AJ152" i="10"/>
  <c r="AJ153" i="10"/>
  <c r="AJ154" i="10"/>
  <c r="AJ155" i="10"/>
  <c r="AJ156" i="10"/>
  <c r="AJ157" i="10"/>
  <c r="AJ158" i="10"/>
  <c r="AJ159" i="10"/>
  <c r="AJ160" i="10"/>
  <c r="AJ161" i="10"/>
  <c r="AJ162" i="10"/>
  <c r="AJ163" i="10"/>
  <c r="AJ164" i="10"/>
  <c r="AJ165" i="10"/>
  <c r="AJ166" i="10"/>
  <c r="AJ167" i="10"/>
  <c r="AJ168" i="10"/>
  <c r="AJ169" i="10"/>
  <c r="AJ170" i="10"/>
  <c r="AJ171" i="10"/>
  <c r="AJ172" i="10"/>
  <c r="AJ173" i="10"/>
  <c r="AJ174" i="10"/>
  <c r="AJ175" i="10"/>
  <c r="AJ176" i="10"/>
  <c r="AJ177" i="10"/>
  <c r="AJ178" i="10"/>
  <c r="AJ179" i="10"/>
  <c r="AJ180" i="10"/>
  <c r="AJ181" i="10"/>
  <c r="AJ182" i="10"/>
  <c r="AJ183" i="10"/>
  <c r="AJ184" i="10"/>
  <c r="AJ185" i="10"/>
  <c r="AJ186" i="10"/>
  <c r="AJ187" i="10"/>
  <c r="AJ188" i="10"/>
  <c r="AJ189" i="10"/>
  <c r="AJ190" i="10"/>
  <c r="AJ191" i="10"/>
  <c r="AJ192" i="10"/>
  <c r="AJ193" i="10"/>
  <c r="AJ194" i="10"/>
  <c r="AJ195" i="10"/>
  <c r="AJ196" i="10"/>
  <c r="AJ197" i="10"/>
  <c r="AJ198" i="10"/>
  <c r="AY3" i="10"/>
  <c r="AY199" i="10"/>
  <c r="BD199" i="10"/>
  <c r="AE199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E102" i="10"/>
  <c r="AE103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E122" i="10"/>
  <c r="AE123" i="10"/>
  <c r="AE124" i="10"/>
  <c r="AE125" i="10"/>
  <c r="AE126" i="10"/>
  <c r="AE127" i="10"/>
  <c r="AE128" i="10"/>
  <c r="AE129" i="10"/>
  <c r="AE130" i="10"/>
  <c r="AE131" i="10"/>
  <c r="AE132" i="10"/>
  <c r="AE133" i="10"/>
  <c r="AE134" i="10"/>
  <c r="AE135" i="10"/>
  <c r="AE136" i="10"/>
  <c r="AE137" i="10"/>
  <c r="AE138" i="10"/>
  <c r="AE139" i="10"/>
  <c r="AE140" i="10"/>
  <c r="AE141" i="10"/>
  <c r="AE142" i="10"/>
  <c r="AE143" i="10"/>
  <c r="AE144" i="10"/>
  <c r="AE145" i="10"/>
  <c r="AE146" i="10"/>
  <c r="AE147" i="10"/>
  <c r="AE148" i="10"/>
  <c r="AE149" i="10"/>
  <c r="AE150" i="10"/>
  <c r="AE151" i="10"/>
  <c r="AE152" i="10"/>
  <c r="AE153" i="10"/>
  <c r="AE154" i="10"/>
  <c r="AE155" i="10"/>
  <c r="AE156" i="10"/>
  <c r="AE157" i="10"/>
  <c r="AE158" i="10"/>
  <c r="AE159" i="10"/>
  <c r="AE160" i="10"/>
  <c r="AE161" i="10"/>
  <c r="AE162" i="10"/>
  <c r="AE163" i="10"/>
  <c r="AE164" i="10"/>
  <c r="AE165" i="10"/>
  <c r="AE166" i="10"/>
  <c r="AE167" i="10"/>
  <c r="AE168" i="10"/>
  <c r="AE169" i="10"/>
  <c r="AE170" i="10"/>
  <c r="AE171" i="10"/>
  <c r="AE172" i="10"/>
  <c r="AE173" i="10"/>
  <c r="AE174" i="10"/>
  <c r="AE175" i="10"/>
  <c r="AE176" i="10"/>
  <c r="AE177" i="10"/>
  <c r="AE178" i="10"/>
  <c r="AE179" i="10"/>
  <c r="AE180" i="10"/>
  <c r="AE181" i="10"/>
  <c r="AE182" i="10"/>
  <c r="AE183" i="10"/>
  <c r="AE184" i="10"/>
  <c r="AE185" i="10"/>
  <c r="AE186" i="10"/>
  <c r="AE187" i="10"/>
  <c r="AE188" i="10"/>
  <c r="AE189" i="10"/>
  <c r="AE190" i="10"/>
  <c r="AE191" i="10"/>
  <c r="AE192" i="10"/>
  <c r="AE193" i="10"/>
  <c r="AE194" i="10"/>
  <c r="AE195" i="10"/>
  <c r="AE196" i="10"/>
  <c r="AE197" i="10"/>
  <c r="AE198" i="10"/>
  <c r="AT3" i="10"/>
  <c r="AT199" i="10"/>
  <c r="AF199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F99" i="10"/>
  <c r="AF100" i="10"/>
  <c r="AF101" i="10"/>
  <c r="AF102" i="10"/>
  <c r="AF103" i="10"/>
  <c r="AF104" i="10"/>
  <c r="AF105" i="10"/>
  <c r="AF106" i="10"/>
  <c r="AF107" i="10"/>
  <c r="AF108" i="10"/>
  <c r="AF109" i="10"/>
  <c r="AF110" i="10"/>
  <c r="AF111" i="10"/>
  <c r="AF112" i="10"/>
  <c r="AF113" i="10"/>
  <c r="AF114" i="10"/>
  <c r="AF115" i="10"/>
  <c r="AF116" i="10"/>
  <c r="AF117" i="10"/>
  <c r="AF118" i="10"/>
  <c r="AF119" i="10"/>
  <c r="AF120" i="10"/>
  <c r="AF121" i="10"/>
  <c r="AF122" i="10"/>
  <c r="AF123" i="10"/>
  <c r="AF124" i="10"/>
  <c r="AF125" i="10"/>
  <c r="AF126" i="10"/>
  <c r="AF127" i="10"/>
  <c r="AF128" i="10"/>
  <c r="AF129" i="10"/>
  <c r="AF130" i="10"/>
  <c r="AF131" i="10"/>
  <c r="AF132" i="10"/>
  <c r="AF133" i="10"/>
  <c r="AF134" i="10"/>
  <c r="AF135" i="10"/>
  <c r="AF136" i="10"/>
  <c r="AF137" i="10"/>
  <c r="AF138" i="10"/>
  <c r="AF139" i="10"/>
  <c r="AF140" i="10"/>
  <c r="AF141" i="10"/>
  <c r="AF142" i="10"/>
  <c r="AF143" i="10"/>
  <c r="AF144" i="10"/>
  <c r="AF145" i="10"/>
  <c r="AF146" i="10"/>
  <c r="AF147" i="10"/>
  <c r="AF148" i="10"/>
  <c r="AF149" i="10"/>
  <c r="AF150" i="10"/>
  <c r="AF151" i="10"/>
  <c r="AF152" i="10"/>
  <c r="AF153" i="10"/>
  <c r="AF154" i="10"/>
  <c r="AF155" i="10"/>
  <c r="AF156" i="10"/>
  <c r="AF157" i="10"/>
  <c r="AF158" i="10"/>
  <c r="AF159" i="10"/>
  <c r="AF160" i="10"/>
  <c r="AF161" i="10"/>
  <c r="AF162" i="10"/>
  <c r="AF163" i="10"/>
  <c r="AF164" i="10"/>
  <c r="AF165" i="10"/>
  <c r="AF166" i="10"/>
  <c r="AF167" i="10"/>
  <c r="AF168" i="10"/>
  <c r="AF169" i="10"/>
  <c r="AF170" i="10"/>
  <c r="AF171" i="10"/>
  <c r="AF172" i="10"/>
  <c r="AF173" i="10"/>
  <c r="AF174" i="10"/>
  <c r="AF175" i="10"/>
  <c r="AF176" i="10"/>
  <c r="AF177" i="10"/>
  <c r="AF178" i="10"/>
  <c r="AF179" i="10"/>
  <c r="AF180" i="10"/>
  <c r="AF181" i="10"/>
  <c r="AF182" i="10"/>
  <c r="AF183" i="10"/>
  <c r="AF184" i="10"/>
  <c r="AF185" i="10"/>
  <c r="AF186" i="10"/>
  <c r="AF187" i="10"/>
  <c r="AF188" i="10"/>
  <c r="AF189" i="10"/>
  <c r="AF190" i="10"/>
  <c r="AF191" i="10"/>
  <c r="AF192" i="10"/>
  <c r="AF193" i="10"/>
  <c r="AF194" i="10"/>
  <c r="AF195" i="10"/>
  <c r="AF196" i="10"/>
  <c r="AF197" i="10"/>
  <c r="AF198" i="10"/>
  <c r="AU3" i="10"/>
  <c r="AU199" i="10"/>
  <c r="AG199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V3" i="10"/>
  <c r="AV199" i="10"/>
  <c r="BC199" i="10"/>
  <c r="AB199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Q3" i="10"/>
  <c r="AQ199" i="10"/>
  <c r="AC199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186" i="10"/>
  <c r="AC187" i="10"/>
  <c r="AC188" i="10"/>
  <c r="AC189" i="10"/>
  <c r="AC190" i="10"/>
  <c r="AC191" i="10"/>
  <c r="AC192" i="10"/>
  <c r="AC193" i="10"/>
  <c r="AC194" i="10"/>
  <c r="AC195" i="10"/>
  <c r="AC196" i="10"/>
  <c r="AC197" i="10"/>
  <c r="AC198" i="10"/>
  <c r="AR3" i="10"/>
  <c r="AR199" i="10"/>
  <c r="AD199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D105" i="10"/>
  <c r="AD106" i="10"/>
  <c r="AD107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0" i="10"/>
  <c r="AD121" i="10"/>
  <c r="AD122" i="10"/>
  <c r="AD123" i="10"/>
  <c r="AD124" i="10"/>
  <c r="AD125" i="10"/>
  <c r="AD126" i="10"/>
  <c r="AD127" i="10"/>
  <c r="AD128" i="10"/>
  <c r="AD129" i="10"/>
  <c r="AD130" i="10"/>
  <c r="AD131" i="10"/>
  <c r="AD132" i="10"/>
  <c r="AD133" i="10"/>
  <c r="AD134" i="10"/>
  <c r="AD135" i="10"/>
  <c r="AD136" i="10"/>
  <c r="AD137" i="10"/>
  <c r="AD138" i="10"/>
  <c r="AD139" i="10"/>
  <c r="AD140" i="10"/>
  <c r="AD141" i="10"/>
  <c r="AD142" i="10"/>
  <c r="AD143" i="10"/>
  <c r="AD144" i="10"/>
  <c r="AD145" i="10"/>
  <c r="AD146" i="10"/>
  <c r="AD147" i="10"/>
  <c r="AD148" i="10"/>
  <c r="AD149" i="10"/>
  <c r="AD150" i="10"/>
  <c r="AD151" i="10"/>
  <c r="AD152" i="10"/>
  <c r="AD153" i="10"/>
  <c r="AD154" i="10"/>
  <c r="AD155" i="10"/>
  <c r="AD156" i="10"/>
  <c r="AD157" i="10"/>
  <c r="AD158" i="10"/>
  <c r="AD159" i="10"/>
  <c r="AD160" i="10"/>
  <c r="AD161" i="10"/>
  <c r="AD162" i="10"/>
  <c r="AD163" i="10"/>
  <c r="AD164" i="10"/>
  <c r="AD165" i="10"/>
  <c r="AD166" i="10"/>
  <c r="AD167" i="10"/>
  <c r="AD168" i="10"/>
  <c r="AD169" i="10"/>
  <c r="AD170" i="10"/>
  <c r="AD171" i="10"/>
  <c r="AD172" i="10"/>
  <c r="AD173" i="10"/>
  <c r="AD174" i="10"/>
  <c r="AD175" i="10"/>
  <c r="AD176" i="10"/>
  <c r="AD177" i="10"/>
  <c r="AD178" i="10"/>
  <c r="AD179" i="10"/>
  <c r="AD180" i="10"/>
  <c r="AD181" i="10"/>
  <c r="AD182" i="10"/>
  <c r="AD183" i="10"/>
  <c r="AD184" i="10"/>
  <c r="AD185" i="10"/>
  <c r="AD186" i="10"/>
  <c r="AD187" i="10"/>
  <c r="AD188" i="10"/>
  <c r="AD189" i="10"/>
  <c r="AD190" i="10"/>
  <c r="AD191" i="10"/>
  <c r="AD192" i="10"/>
  <c r="AD193" i="10"/>
  <c r="AD194" i="10"/>
  <c r="AD195" i="10"/>
  <c r="AD196" i="10"/>
  <c r="AD197" i="10"/>
  <c r="AD198" i="10"/>
  <c r="AS3" i="10"/>
  <c r="AS199" i="10"/>
  <c r="BB199" i="10"/>
  <c r="Y199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Y160" i="10"/>
  <c r="Y161" i="10"/>
  <c r="Y162" i="10"/>
  <c r="Y163" i="10"/>
  <c r="Y164" i="10"/>
  <c r="Y165" i="10"/>
  <c r="Y166" i="10"/>
  <c r="Y167" i="10"/>
  <c r="Y168" i="10"/>
  <c r="Y169" i="10"/>
  <c r="Y170" i="10"/>
  <c r="Y171" i="10"/>
  <c r="Y172" i="10"/>
  <c r="Y173" i="10"/>
  <c r="Y174" i="10"/>
  <c r="Y175" i="10"/>
  <c r="Y176" i="10"/>
  <c r="Y177" i="10"/>
  <c r="Y178" i="10"/>
  <c r="Y179" i="10"/>
  <c r="Y180" i="10"/>
  <c r="Y181" i="10"/>
  <c r="Y182" i="10"/>
  <c r="Y183" i="10"/>
  <c r="Y184" i="10"/>
  <c r="Y185" i="10"/>
  <c r="Y186" i="10"/>
  <c r="Y187" i="10"/>
  <c r="Y188" i="10"/>
  <c r="Y189" i="10"/>
  <c r="Y190" i="10"/>
  <c r="Y191" i="10"/>
  <c r="Y192" i="10"/>
  <c r="Y193" i="10"/>
  <c r="Y194" i="10"/>
  <c r="Y195" i="10"/>
  <c r="Y196" i="10"/>
  <c r="Y197" i="10"/>
  <c r="Y198" i="10"/>
  <c r="AN3" i="10"/>
  <c r="AN199" i="10"/>
  <c r="Z199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0" i="10"/>
  <c r="Z131" i="10"/>
  <c r="Z132" i="10"/>
  <c r="Z133" i="10"/>
  <c r="Z134" i="10"/>
  <c r="Z135" i="10"/>
  <c r="Z136" i="10"/>
  <c r="Z137" i="10"/>
  <c r="Z138" i="10"/>
  <c r="Z139" i="10"/>
  <c r="Z140" i="10"/>
  <c r="Z141" i="10"/>
  <c r="Z142" i="10"/>
  <c r="Z143" i="10"/>
  <c r="Z144" i="10"/>
  <c r="Z145" i="10"/>
  <c r="Z146" i="10"/>
  <c r="Z147" i="10"/>
  <c r="Z148" i="10"/>
  <c r="Z149" i="10"/>
  <c r="Z150" i="10"/>
  <c r="Z151" i="10"/>
  <c r="Z152" i="10"/>
  <c r="Z153" i="10"/>
  <c r="Z154" i="10"/>
  <c r="Z155" i="10"/>
  <c r="Z156" i="10"/>
  <c r="Z157" i="10"/>
  <c r="Z158" i="10"/>
  <c r="Z159" i="10"/>
  <c r="Z160" i="10"/>
  <c r="Z161" i="10"/>
  <c r="Z162" i="10"/>
  <c r="Z163" i="10"/>
  <c r="Z164" i="10"/>
  <c r="Z165" i="10"/>
  <c r="Z166" i="10"/>
  <c r="Z167" i="10"/>
  <c r="Z168" i="10"/>
  <c r="Z169" i="10"/>
  <c r="Z170" i="10"/>
  <c r="Z171" i="10"/>
  <c r="Z172" i="10"/>
  <c r="Z173" i="10"/>
  <c r="Z174" i="10"/>
  <c r="Z175" i="10"/>
  <c r="Z176" i="10"/>
  <c r="Z177" i="10"/>
  <c r="Z178" i="10"/>
  <c r="Z179" i="10"/>
  <c r="Z180" i="10"/>
  <c r="Z181" i="10"/>
  <c r="Z182" i="10"/>
  <c r="Z183" i="10"/>
  <c r="Z184" i="10"/>
  <c r="Z185" i="10"/>
  <c r="Z186" i="10"/>
  <c r="Z187" i="10"/>
  <c r="Z188" i="10"/>
  <c r="Z189" i="10"/>
  <c r="Z190" i="10"/>
  <c r="Z191" i="10"/>
  <c r="Z192" i="10"/>
  <c r="Z193" i="10"/>
  <c r="Z194" i="10"/>
  <c r="Z195" i="10"/>
  <c r="Z196" i="10"/>
  <c r="Z197" i="10"/>
  <c r="Z198" i="10"/>
  <c r="AO3" i="10"/>
  <c r="AO199" i="10"/>
  <c r="AA199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P3" i="10"/>
  <c r="AP199" i="10"/>
  <c r="BA199" i="10"/>
  <c r="V199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AK3" i="10"/>
  <c r="AK199" i="10"/>
  <c r="W199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W135" i="10"/>
  <c r="W136" i="10"/>
  <c r="W137" i="10"/>
  <c r="W138" i="10"/>
  <c r="W139" i="10"/>
  <c r="W140" i="10"/>
  <c r="W141" i="10"/>
  <c r="W142" i="10"/>
  <c r="W143" i="10"/>
  <c r="W144" i="10"/>
  <c r="W145" i="10"/>
  <c r="W146" i="10"/>
  <c r="W147" i="10"/>
  <c r="W148" i="10"/>
  <c r="W149" i="10"/>
  <c r="W150" i="10"/>
  <c r="W151" i="10"/>
  <c r="W152" i="10"/>
  <c r="W153" i="10"/>
  <c r="W154" i="10"/>
  <c r="W155" i="10"/>
  <c r="W156" i="10"/>
  <c r="W157" i="10"/>
  <c r="W158" i="10"/>
  <c r="W159" i="10"/>
  <c r="W160" i="10"/>
  <c r="W161" i="10"/>
  <c r="W162" i="10"/>
  <c r="W163" i="10"/>
  <c r="W164" i="10"/>
  <c r="W165" i="10"/>
  <c r="W166" i="10"/>
  <c r="W167" i="10"/>
  <c r="W168" i="10"/>
  <c r="W169" i="10"/>
  <c r="W170" i="10"/>
  <c r="W171" i="10"/>
  <c r="W172" i="10"/>
  <c r="W173" i="10"/>
  <c r="W174" i="10"/>
  <c r="W175" i="10"/>
  <c r="W176" i="10"/>
  <c r="W177" i="10"/>
  <c r="W178" i="10"/>
  <c r="W179" i="10"/>
  <c r="W180" i="10"/>
  <c r="W181" i="10"/>
  <c r="W182" i="10"/>
  <c r="W183" i="10"/>
  <c r="W184" i="10"/>
  <c r="W185" i="10"/>
  <c r="W186" i="10"/>
  <c r="W187" i="10"/>
  <c r="W188" i="10"/>
  <c r="W189" i="10"/>
  <c r="W190" i="10"/>
  <c r="W191" i="10"/>
  <c r="W192" i="10"/>
  <c r="W193" i="10"/>
  <c r="W194" i="10"/>
  <c r="W195" i="10"/>
  <c r="W196" i="10"/>
  <c r="W197" i="10"/>
  <c r="W198" i="10"/>
  <c r="AL3" i="10"/>
  <c r="AL199" i="10"/>
  <c r="X199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X197" i="10"/>
  <c r="X198" i="10"/>
  <c r="AM3" i="10"/>
  <c r="AM199" i="10"/>
  <c r="AZ199" i="10"/>
  <c r="ES198" i="10"/>
  <c r="ET198" i="10"/>
  <c r="EU198" i="10"/>
  <c r="EZ198" i="10"/>
  <c r="EP198" i="10"/>
  <c r="EQ198" i="10"/>
  <c r="ER198" i="10"/>
  <c r="EY198" i="10"/>
  <c r="EM198" i="10"/>
  <c r="EN198" i="10"/>
  <c r="EO198" i="10"/>
  <c r="EX198" i="10"/>
  <c r="EJ198" i="10"/>
  <c r="EK198" i="10"/>
  <c r="EL198" i="10"/>
  <c r="EW198" i="10"/>
  <c r="EG198" i="10"/>
  <c r="EH198" i="10"/>
  <c r="EI198" i="10"/>
  <c r="EV198" i="10"/>
  <c r="CU198" i="10"/>
  <c r="CV198" i="10"/>
  <c r="CW198" i="10"/>
  <c r="DB198" i="10"/>
  <c r="CR198" i="10"/>
  <c r="CS198" i="10"/>
  <c r="CT198" i="10"/>
  <c r="DA198" i="10"/>
  <c r="CO198" i="10"/>
  <c r="CP198" i="10"/>
  <c r="CQ198" i="10"/>
  <c r="CZ198" i="10"/>
  <c r="CL198" i="10"/>
  <c r="CM198" i="10"/>
  <c r="CN198" i="10"/>
  <c r="CY198" i="10"/>
  <c r="CI198" i="10"/>
  <c r="CJ198" i="10"/>
  <c r="CK198" i="10"/>
  <c r="CX198" i="10"/>
  <c r="AW198" i="10"/>
  <c r="AX198" i="10"/>
  <c r="AY198" i="10"/>
  <c r="BD198" i="10"/>
  <c r="AT198" i="10"/>
  <c r="AU198" i="10"/>
  <c r="AV198" i="10"/>
  <c r="BC198" i="10"/>
  <c r="AQ198" i="10"/>
  <c r="AR198" i="10"/>
  <c r="AS198" i="10"/>
  <c r="BB198" i="10"/>
  <c r="AN198" i="10"/>
  <c r="AO198" i="10"/>
  <c r="AP198" i="10"/>
  <c r="BA198" i="10"/>
  <c r="AK198" i="10"/>
  <c r="AL198" i="10"/>
  <c r="AM198" i="10"/>
  <c r="AZ198" i="10"/>
  <c r="ES197" i="10"/>
  <c r="ET197" i="10"/>
  <c r="EU197" i="10"/>
  <c r="EZ197" i="10"/>
  <c r="EP197" i="10"/>
  <c r="EQ197" i="10"/>
  <c r="ER197" i="10"/>
  <c r="EY197" i="10"/>
  <c r="EM197" i="10"/>
  <c r="EN197" i="10"/>
  <c r="EO197" i="10"/>
  <c r="EX197" i="10"/>
  <c r="EJ197" i="10"/>
  <c r="EK197" i="10"/>
  <c r="EL197" i="10"/>
  <c r="EW197" i="10"/>
  <c r="EG197" i="10"/>
  <c r="EH197" i="10"/>
  <c r="EI197" i="10"/>
  <c r="EV197" i="10"/>
  <c r="CU197" i="10"/>
  <c r="CV197" i="10"/>
  <c r="CW197" i="10"/>
  <c r="DB197" i="10"/>
  <c r="CR197" i="10"/>
  <c r="CS197" i="10"/>
  <c r="CT197" i="10"/>
  <c r="DA197" i="10"/>
  <c r="CO197" i="10"/>
  <c r="CP197" i="10"/>
  <c r="CQ197" i="10"/>
  <c r="CZ197" i="10"/>
  <c r="CL197" i="10"/>
  <c r="CM197" i="10"/>
  <c r="CN197" i="10"/>
  <c r="CY197" i="10"/>
  <c r="CI197" i="10"/>
  <c r="CJ197" i="10"/>
  <c r="CK197" i="10"/>
  <c r="CX197" i="10"/>
  <c r="AW197" i="10"/>
  <c r="AX197" i="10"/>
  <c r="AY197" i="10"/>
  <c r="BD197" i="10"/>
  <c r="AT197" i="10"/>
  <c r="AU197" i="10"/>
  <c r="AV197" i="10"/>
  <c r="BC197" i="10"/>
  <c r="AQ197" i="10"/>
  <c r="AR197" i="10"/>
  <c r="AS197" i="10"/>
  <c r="BB197" i="10"/>
  <c r="AN197" i="10"/>
  <c r="AO197" i="10"/>
  <c r="AP197" i="10"/>
  <c r="BA197" i="10"/>
  <c r="AK197" i="10"/>
  <c r="AL197" i="10"/>
  <c r="AM197" i="10"/>
  <c r="AZ197" i="10"/>
  <c r="ES196" i="10"/>
  <c r="ET196" i="10"/>
  <c r="EU196" i="10"/>
  <c r="EZ196" i="10"/>
  <c r="EP196" i="10"/>
  <c r="EQ196" i="10"/>
  <c r="ER196" i="10"/>
  <c r="EY196" i="10"/>
  <c r="EM196" i="10"/>
  <c r="EN196" i="10"/>
  <c r="EO196" i="10"/>
  <c r="EX196" i="10"/>
  <c r="EJ196" i="10"/>
  <c r="EK196" i="10"/>
  <c r="EL196" i="10"/>
  <c r="EW196" i="10"/>
  <c r="EG196" i="10"/>
  <c r="EH196" i="10"/>
  <c r="EI196" i="10"/>
  <c r="EV196" i="10"/>
  <c r="CU196" i="10"/>
  <c r="CV196" i="10"/>
  <c r="CW196" i="10"/>
  <c r="DB196" i="10"/>
  <c r="CR196" i="10"/>
  <c r="CS196" i="10"/>
  <c r="CT196" i="10"/>
  <c r="DA196" i="10"/>
  <c r="CO196" i="10"/>
  <c r="CP196" i="10"/>
  <c r="CQ196" i="10"/>
  <c r="CZ196" i="10"/>
  <c r="CL196" i="10"/>
  <c r="CM196" i="10"/>
  <c r="CN196" i="10"/>
  <c r="CY196" i="10"/>
  <c r="CI196" i="10"/>
  <c r="CJ196" i="10"/>
  <c r="CK196" i="10"/>
  <c r="CX196" i="10"/>
  <c r="AW196" i="10"/>
  <c r="AX196" i="10"/>
  <c r="AY196" i="10"/>
  <c r="BD196" i="10"/>
  <c r="AT196" i="10"/>
  <c r="AU196" i="10"/>
  <c r="AV196" i="10"/>
  <c r="BC196" i="10"/>
  <c r="AQ196" i="10"/>
  <c r="AR196" i="10"/>
  <c r="AS196" i="10"/>
  <c r="BB196" i="10"/>
  <c r="AN196" i="10"/>
  <c r="AO196" i="10"/>
  <c r="AP196" i="10"/>
  <c r="BA196" i="10"/>
  <c r="AK196" i="10"/>
  <c r="AL196" i="10"/>
  <c r="AM196" i="10"/>
  <c r="AZ196" i="10"/>
  <c r="ES195" i="10"/>
  <c r="ET195" i="10"/>
  <c r="EU195" i="10"/>
  <c r="EZ195" i="10"/>
  <c r="EP195" i="10"/>
  <c r="EQ195" i="10"/>
  <c r="ER195" i="10"/>
  <c r="EY195" i="10"/>
  <c r="EM195" i="10"/>
  <c r="EN195" i="10"/>
  <c r="EO195" i="10"/>
  <c r="EX195" i="10"/>
  <c r="EJ195" i="10"/>
  <c r="EK195" i="10"/>
  <c r="EL195" i="10"/>
  <c r="EW195" i="10"/>
  <c r="EG195" i="10"/>
  <c r="EH195" i="10"/>
  <c r="EI195" i="10"/>
  <c r="EV195" i="10"/>
  <c r="CU195" i="10"/>
  <c r="CV195" i="10"/>
  <c r="CW195" i="10"/>
  <c r="DB195" i="10"/>
  <c r="CR195" i="10"/>
  <c r="CS195" i="10"/>
  <c r="CT195" i="10"/>
  <c r="DA195" i="10"/>
  <c r="CO195" i="10"/>
  <c r="CP195" i="10"/>
  <c r="CQ195" i="10"/>
  <c r="CZ195" i="10"/>
  <c r="CL195" i="10"/>
  <c r="CM195" i="10"/>
  <c r="CN195" i="10"/>
  <c r="CY195" i="10"/>
  <c r="CI195" i="10"/>
  <c r="CJ195" i="10"/>
  <c r="CK195" i="10"/>
  <c r="CX195" i="10"/>
  <c r="AW195" i="10"/>
  <c r="AX195" i="10"/>
  <c r="AY195" i="10"/>
  <c r="BD195" i="10"/>
  <c r="AT195" i="10"/>
  <c r="AU195" i="10"/>
  <c r="AV195" i="10"/>
  <c r="BC195" i="10"/>
  <c r="AQ195" i="10"/>
  <c r="AR195" i="10"/>
  <c r="AS195" i="10"/>
  <c r="BB195" i="10"/>
  <c r="AN195" i="10"/>
  <c r="AO195" i="10"/>
  <c r="AP195" i="10"/>
  <c r="BA195" i="10"/>
  <c r="AK195" i="10"/>
  <c r="AL195" i="10"/>
  <c r="AM195" i="10"/>
  <c r="AZ195" i="10"/>
  <c r="ES194" i="10"/>
  <c r="ET194" i="10"/>
  <c r="EU194" i="10"/>
  <c r="EZ194" i="10"/>
  <c r="EP194" i="10"/>
  <c r="EQ194" i="10"/>
  <c r="ER194" i="10"/>
  <c r="EY194" i="10"/>
  <c r="EM194" i="10"/>
  <c r="EN194" i="10"/>
  <c r="EO194" i="10"/>
  <c r="EX194" i="10"/>
  <c r="EJ194" i="10"/>
  <c r="EK194" i="10"/>
  <c r="EL194" i="10"/>
  <c r="EW194" i="10"/>
  <c r="EG194" i="10"/>
  <c r="EH194" i="10"/>
  <c r="EI194" i="10"/>
  <c r="EV194" i="10"/>
  <c r="CU194" i="10"/>
  <c r="CV194" i="10"/>
  <c r="CW194" i="10"/>
  <c r="DB194" i="10"/>
  <c r="CR194" i="10"/>
  <c r="CS194" i="10"/>
  <c r="CT194" i="10"/>
  <c r="DA194" i="10"/>
  <c r="CO194" i="10"/>
  <c r="CP194" i="10"/>
  <c r="CQ194" i="10"/>
  <c r="CZ194" i="10"/>
  <c r="CL194" i="10"/>
  <c r="CM194" i="10"/>
  <c r="CN194" i="10"/>
  <c r="CY194" i="10"/>
  <c r="CI194" i="10"/>
  <c r="CJ194" i="10"/>
  <c r="CK194" i="10"/>
  <c r="CX194" i="10"/>
  <c r="AW194" i="10"/>
  <c r="AX194" i="10"/>
  <c r="AY194" i="10"/>
  <c r="BD194" i="10"/>
  <c r="AT194" i="10"/>
  <c r="AU194" i="10"/>
  <c r="AV194" i="10"/>
  <c r="BC194" i="10"/>
  <c r="AQ194" i="10"/>
  <c r="AR194" i="10"/>
  <c r="AS194" i="10"/>
  <c r="BB194" i="10"/>
  <c r="AN194" i="10"/>
  <c r="AO194" i="10"/>
  <c r="AP194" i="10"/>
  <c r="BA194" i="10"/>
  <c r="AK194" i="10"/>
  <c r="AL194" i="10"/>
  <c r="AM194" i="10"/>
  <c r="AZ194" i="10"/>
  <c r="ES193" i="10"/>
  <c r="ET193" i="10"/>
  <c r="EU193" i="10"/>
  <c r="EZ193" i="10"/>
  <c r="EP193" i="10"/>
  <c r="EQ193" i="10"/>
  <c r="ER193" i="10"/>
  <c r="EY193" i="10"/>
  <c r="EM193" i="10"/>
  <c r="EN193" i="10"/>
  <c r="EO193" i="10"/>
  <c r="EX193" i="10"/>
  <c r="EJ193" i="10"/>
  <c r="EK193" i="10"/>
  <c r="EL193" i="10"/>
  <c r="EW193" i="10"/>
  <c r="EG193" i="10"/>
  <c r="EH193" i="10"/>
  <c r="EI193" i="10"/>
  <c r="EV193" i="10"/>
  <c r="CU193" i="10"/>
  <c r="CV193" i="10"/>
  <c r="CW193" i="10"/>
  <c r="DB193" i="10"/>
  <c r="CR193" i="10"/>
  <c r="CS193" i="10"/>
  <c r="CT193" i="10"/>
  <c r="DA193" i="10"/>
  <c r="CO193" i="10"/>
  <c r="CP193" i="10"/>
  <c r="CQ193" i="10"/>
  <c r="CZ193" i="10"/>
  <c r="CL193" i="10"/>
  <c r="CM193" i="10"/>
  <c r="CN193" i="10"/>
  <c r="CY193" i="10"/>
  <c r="CI193" i="10"/>
  <c r="CJ193" i="10"/>
  <c r="CK193" i="10"/>
  <c r="CX193" i="10"/>
  <c r="AW193" i="10"/>
  <c r="AX193" i="10"/>
  <c r="AY193" i="10"/>
  <c r="BD193" i="10"/>
  <c r="AT193" i="10"/>
  <c r="AU193" i="10"/>
  <c r="AV193" i="10"/>
  <c r="BC193" i="10"/>
  <c r="AQ193" i="10"/>
  <c r="AR193" i="10"/>
  <c r="AS193" i="10"/>
  <c r="BB193" i="10"/>
  <c r="AN193" i="10"/>
  <c r="AO193" i="10"/>
  <c r="AP193" i="10"/>
  <c r="BA193" i="10"/>
  <c r="AK193" i="10"/>
  <c r="AL193" i="10"/>
  <c r="AM193" i="10"/>
  <c r="AZ193" i="10"/>
  <c r="ES192" i="10"/>
  <c r="ET192" i="10"/>
  <c r="EU192" i="10"/>
  <c r="EZ192" i="10"/>
  <c r="EP192" i="10"/>
  <c r="EQ192" i="10"/>
  <c r="ER192" i="10"/>
  <c r="EY192" i="10"/>
  <c r="EM192" i="10"/>
  <c r="EN192" i="10"/>
  <c r="EO192" i="10"/>
  <c r="EX192" i="10"/>
  <c r="EJ192" i="10"/>
  <c r="EK192" i="10"/>
  <c r="EL192" i="10"/>
  <c r="EW192" i="10"/>
  <c r="EG192" i="10"/>
  <c r="EH192" i="10"/>
  <c r="EI192" i="10"/>
  <c r="EV192" i="10"/>
  <c r="CU192" i="10"/>
  <c r="CV192" i="10"/>
  <c r="CW192" i="10"/>
  <c r="DB192" i="10"/>
  <c r="CR192" i="10"/>
  <c r="CS192" i="10"/>
  <c r="CT192" i="10"/>
  <c r="DA192" i="10"/>
  <c r="CO192" i="10"/>
  <c r="CP192" i="10"/>
  <c r="CQ192" i="10"/>
  <c r="CZ192" i="10"/>
  <c r="CL192" i="10"/>
  <c r="CM192" i="10"/>
  <c r="CN192" i="10"/>
  <c r="CY192" i="10"/>
  <c r="CI192" i="10"/>
  <c r="CJ192" i="10"/>
  <c r="CK192" i="10"/>
  <c r="CX192" i="10"/>
  <c r="AW192" i="10"/>
  <c r="AX192" i="10"/>
  <c r="AY192" i="10"/>
  <c r="BD192" i="10"/>
  <c r="AT192" i="10"/>
  <c r="AU192" i="10"/>
  <c r="AV192" i="10"/>
  <c r="BC192" i="10"/>
  <c r="AQ192" i="10"/>
  <c r="AR192" i="10"/>
  <c r="AS192" i="10"/>
  <c r="BB192" i="10"/>
  <c r="AN192" i="10"/>
  <c r="AO192" i="10"/>
  <c r="AP192" i="10"/>
  <c r="BA192" i="10"/>
  <c r="AK192" i="10"/>
  <c r="AL192" i="10"/>
  <c r="AM192" i="10"/>
  <c r="AZ192" i="10"/>
  <c r="ES191" i="10"/>
  <c r="ET191" i="10"/>
  <c r="EU191" i="10"/>
  <c r="EZ191" i="10"/>
  <c r="EP191" i="10"/>
  <c r="EQ191" i="10"/>
  <c r="ER191" i="10"/>
  <c r="EY191" i="10"/>
  <c r="EM191" i="10"/>
  <c r="EN191" i="10"/>
  <c r="EO191" i="10"/>
  <c r="EX191" i="10"/>
  <c r="EJ191" i="10"/>
  <c r="EK191" i="10"/>
  <c r="EL191" i="10"/>
  <c r="EW191" i="10"/>
  <c r="EG191" i="10"/>
  <c r="EH191" i="10"/>
  <c r="EI191" i="10"/>
  <c r="EV191" i="10"/>
  <c r="CU191" i="10"/>
  <c r="CV191" i="10"/>
  <c r="CW191" i="10"/>
  <c r="DB191" i="10"/>
  <c r="CR191" i="10"/>
  <c r="CS191" i="10"/>
  <c r="CT191" i="10"/>
  <c r="DA191" i="10"/>
  <c r="CO191" i="10"/>
  <c r="CP191" i="10"/>
  <c r="CQ191" i="10"/>
  <c r="CZ191" i="10"/>
  <c r="CL191" i="10"/>
  <c r="CM191" i="10"/>
  <c r="CN191" i="10"/>
  <c r="CY191" i="10"/>
  <c r="CI191" i="10"/>
  <c r="CJ191" i="10"/>
  <c r="CK191" i="10"/>
  <c r="CX191" i="10"/>
  <c r="AW191" i="10"/>
  <c r="AX191" i="10"/>
  <c r="AY191" i="10"/>
  <c r="BD191" i="10"/>
  <c r="AT191" i="10"/>
  <c r="AU191" i="10"/>
  <c r="AV191" i="10"/>
  <c r="BC191" i="10"/>
  <c r="AQ191" i="10"/>
  <c r="AR191" i="10"/>
  <c r="AS191" i="10"/>
  <c r="BB191" i="10"/>
  <c r="AN191" i="10"/>
  <c r="AO191" i="10"/>
  <c r="AP191" i="10"/>
  <c r="BA191" i="10"/>
  <c r="AK191" i="10"/>
  <c r="AL191" i="10"/>
  <c r="AM191" i="10"/>
  <c r="AZ191" i="10"/>
  <c r="ES190" i="10"/>
  <c r="ET190" i="10"/>
  <c r="EU190" i="10"/>
  <c r="EZ190" i="10"/>
  <c r="EP190" i="10"/>
  <c r="EQ190" i="10"/>
  <c r="ER190" i="10"/>
  <c r="EY190" i="10"/>
  <c r="EM190" i="10"/>
  <c r="EN190" i="10"/>
  <c r="EO190" i="10"/>
  <c r="EX190" i="10"/>
  <c r="EJ190" i="10"/>
  <c r="EK190" i="10"/>
  <c r="EL190" i="10"/>
  <c r="EW190" i="10"/>
  <c r="EG190" i="10"/>
  <c r="EH190" i="10"/>
  <c r="EI190" i="10"/>
  <c r="EV190" i="10"/>
  <c r="CU190" i="10"/>
  <c r="CV190" i="10"/>
  <c r="CW190" i="10"/>
  <c r="DB190" i="10"/>
  <c r="CR190" i="10"/>
  <c r="CS190" i="10"/>
  <c r="CT190" i="10"/>
  <c r="DA190" i="10"/>
  <c r="CO190" i="10"/>
  <c r="CP190" i="10"/>
  <c r="CQ190" i="10"/>
  <c r="CZ190" i="10"/>
  <c r="CL190" i="10"/>
  <c r="CM190" i="10"/>
  <c r="CN190" i="10"/>
  <c r="CY190" i="10"/>
  <c r="CI190" i="10"/>
  <c r="CJ190" i="10"/>
  <c r="CK190" i="10"/>
  <c r="CX190" i="10"/>
  <c r="AW190" i="10"/>
  <c r="AX190" i="10"/>
  <c r="AY190" i="10"/>
  <c r="BD190" i="10"/>
  <c r="AT190" i="10"/>
  <c r="AU190" i="10"/>
  <c r="AV190" i="10"/>
  <c r="BC190" i="10"/>
  <c r="AQ190" i="10"/>
  <c r="AR190" i="10"/>
  <c r="AS190" i="10"/>
  <c r="BB190" i="10"/>
  <c r="AN190" i="10"/>
  <c r="AO190" i="10"/>
  <c r="AP190" i="10"/>
  <c r="BA190" i="10"/>
  <c r="AK190" i="10"/>
  <c r="AL190" i="10"/>
  <c r="AM190" i="10"/>
  <c r="AZ190" i="10"/>
  <c r="ES189" i="10"/>
  <c r="ET189" i="10"/>
  <c r="EU189" i="10"/>
  <c r="EZ189" i="10"/>
  <c r="EP189" i="10"/>
  <c r="EQ189" i="10"/>
  <c r="ER189" i="10"/>
  <c r="EY189" i="10"/>
  <c r="EM189" i="10"/>
  <c r="EN189" i="10"/>
  <c r="EO189" i="10"/>
  <c r="EX189" i="10"/>
  <c r="EJ189" i="10"/>
  <c r="EK189" i="10"/>
  <c r="EL189" i="10"/>
  <c r="EW189" i="10"/>
  <c r="EG189" i="10"/>
  <c r="EH189" i="10"/>
  <c r="EI189" i="10"/>
  <c r="EV189" i="10"/>
  <c r="CU189" i="10"/>
  <c r="CV189" i="10"/>
  <c r="CW189" i="10"/>
  <c r="DB189" i="10"/>
  <c r="CR189" i="10"/>
  <c r="CS189" i="10"/>
  <c r="CT189" i="10"/>
  <c r="DA189" i="10"/>
  <c r="CO189" i="10"/>
  <c r="CP189" i="10"/>
  <c r="CQ189" i="10"/>
  <c r="CZ189" i="10"/>
  <c r="CL189" i="10"/>
  <c r="CM189" i="10"/>
  <c r="CN189" i="10"/>
  <c r="CY189" i="10"/>
  <c r="CI189" i="10"/>
  <c r="CJ189" i="10"/>
  <c r="CK189" i="10"/>
  <c r="CX189" i="10"/>
  <c r="AW189" i="10"/>
  <c r="AX189" i="10"/>
  <c r="AY189" i="10"/>
  <c r="BD189" i="10"/>
  <c r="AT189" i="10"/>
  <c r="AU189" i="10"/>
  <c r="AV189" i="10"/>
  <c r="BC189" i="10"/>
  <c r="AQ189" i="10"/>
  <c r="AR189" i="10"/>
  <c r="AS189" i="10"/>
  <c r="BB189" i="10"/>
  <c r="AN189" i="10"/>
  <c r="AO189" i="10"/>
  <c r="AP189" i="10"/>
  <c r="BA189" i="10"/>
  <c r="AK189" i="10"/>
  <c r="AL189" i="10"/>
  <c r="AM189" i="10"/>
  <c r="AZ189" i="10"/>
  <c r="ES188" i="10"/>
  <c r="ET188" i="10"/>
  <c r="EU188" i="10"/>
  <c r="EZ188" i="10"/>
  <c r="EP188" i="10"/>
  <c r="EQ188" i="10"/>
  <c r="ER188" i="10"/>
  <c r="EY188" i="10"/>
  <c r="EM188" i="10"/>
  <c r="EN188" i="10"/>
  <c r="EO188" i="10"/>
  <c r="EX188" i="10"/>
  <c r="EJ188" i="10"/>
  <c r="EK188" i="10"/>
  <c r="EL188" i="10"/>
  <c r="EW188" i="10"/>
  <c r="EG188" i="10"/>
  <c r="EH188" i="10"/>
  <c r="EI188" i="10"/>
  <c r="EV188" i="10"/>
  <c r="CU188" i="10"/>
  <c r="CV188" i="10"/>
  <c r="CW188" i="10"/>
  <c r="DB188" i="10"/>
  <c r="CR188" i="10"/>
  <c r="CS188" i="10"/>
  <c r="CT188" i="10"/>
  <c r="DA188" i="10"/>
  <c r="CO188" i="10"/>
  <c r="CP188" i="10"/>
  <c r="CQ188" i="10"/>
  <c r="CZ188" i="10"/>
  <c r="CL188" i="10"/>
  <c r="CM188" i="10"/>
  <c r="CN188" i="10"/>
  <c r="CY188" i="10"/>
  <c r="CI188" i="10"/>
  <c r="CJ188" i="10"/>
  <c r="CK188" i="10"/>
  <c r="CX188" i="10"/>
  <c r="AW188" i="10"/>
  <c r="AX188" i="10"/>
  <c r="AY188" i="10"/>
  <c r="BD188" i="10"/>
  <c r="AT188" i="10"/>
  <c r="AU188" i="10"/>
  <c r="AV188" i="10"/>
  <c r="BC188" i="10"/>
  <c r="AQ188" i="10"/>
  <c r="AR188" i="10"/>
  <c r="AS188" i="10"/>
  <c r="BB188" i="10"/>
  <c r="AN188" i="10"/>
  <c r="AO188" i="10"/>
  <c r="AP188" i="10"/>
  <c r="BA188" i="10"/>
  <c r="AK188" i="10"/>
  <c r="AL188" i="10"/>
  <c r="AM188" i="10"/>
  <c r="AZ188" i="10"/>
  <c r="ES187" i="10"/>
  <c r="ET187" i="10"/>
  <c r="EU187" i="10"/>
  <c r="EZ187" i="10"/>
  <c r="EP187" i="10"/>
  <c r="EQ187" i="10"/>
  <c r="ER187" i="10"/>
  <c r="EY187" i="10"/>
  <c r="EM187" i="10"/>
  <c r="EN187" i="10"/>
  <c r="EO187" i="10"/>
  <c r="EX187" i="10"/>
  <c r="EJ187" i="10"/>
  <c r="EK187" i="10"/>
  <c r="EL187" i="10"/>
  <c r="EW187" i="10"/>
  <c r="EG187" i="10"/>
  <c r="EH187" i="10"/>
  <c r="EI187" i="10"/>
  <c r="EV187" i="10"/>
  <c r="CU187" i="10"/>
  <c r="CV187" i="10"/>
  <c r="CW187" i="10"/>
  <c r="DB187" i="10"/>
  <c r="CR187" i="10"/>
  <c r="CS187" i="10"/>
  <c r="CT187" i="10"/>
  <c r="DA187" i="10"/>
  <c r="CO187" i="10"/>
  <c r="CP187" i="10"/>
  <c r="CQ187" i="10"/>
  <c r="CZ187" i="10"/>
  <c r="CL187" i="10"/>
  <c r="CM187" i="10"/>
  <c r="CN187" i="10"/>
  <c r="CY187" i="10"/>
  <c r="CI187" i="10"/>
  <c r="CJ187" i="10"/>
  <c r="CK187" i="10"/>
  <c r="CX187" i="10"/>
  <c r="AW187" i="10"/>
  <c r="AX187" i="10"/>
  <c r="AY187" i="10"/>
  <c r="BD187" i="10"/>
  <c r="AT187" i="10"/>
  <c r="AU187" i="10"/>
  <c r="AV187" i="10"/>
  <c r="BC187" i="10"/>
  <c r="AQ187" i="10"/>
  <c r="AR187" i="10"/>
  <c r="AS187" i="10"/>
  <c r="BB187" i="10"/>
  <c r="AN187" i="10"/>
  <c r="AO187" i="10"/>
  <c r="AP187" i="10"/>
  <c r="BA187" i="10"/>
  <c r="AK187" i="10"/>
  <c r="AL187" i="10"/>
  <c r="AM187" i="10"/>
  <c r="AZ187" i="10"/>
  <c r="ES186" i="10"/>
  <c r="ET186" i="10"/>
  <c r="EU186" i="10"/>
  <c r="EZ186" i="10"/>
  <c r="EP186" i="10"/>
  <c r="EQ186" i="10"/>
  <c r="ER186" i="10"/>
  <c r="EY186" i="10"/>
  <c r="EM186" i="10"/>
  <c r="EN186" i="10"/>
  <c r="EO186" i="10"/>
  <c r="EX186" i="10"/>
  <c r="EJ186" i="10"/>
  <c r="EK186" i="10"/>
  <c r="EL186" i="10"/>
  <c r="EW186" i="10"/>
  <c r="EG186" i="10"/>
  <c r="EH186" i="10"/>
  <c r="EI186" i="10"/>
  <c r="EV186" i="10"/>
  <c r="CU186" i="10"/>
  <c r="CV186" i="10"/>
  <c r="CW186" i="10"/>
  <c r="DB186" i="10"/>
  <c r="CR186" i="10"/>
  <c r="CS186" i="10"/>
  <c r="CT186" i="10"/>
  <c r="DA186" i="10"/>
  <c r="CO186" i="10"/>
  <c r="CP186" i="10"/>
  <c r="CQ186" i="10"/>
  <c r="CZ186" i="10"/>
  <c r="CL186" i="10"/>
  <c r="CM186" i="10"/>
  <c r="CN186" i="10"/>
  <c r="CY186" i="10"/>
  <c r="CI186" i="10"/>
  <c r="CJ186" i="10"/>
  <c r="CK186" i="10"/>
  <c r="CX186" i="10"/>
  <c r="AW186" i="10"/>
  <c r="AX186" i="10"/>
  <c r="AY186" i="10"/>
  <c r="BD186" i="10"/>
  <c r="AT186" i="10"/>
  <c r="AU186" i="10"/>
  <c r="AV186" i="10"/>
  <c r="BC186" i="10"/>
  <c r="AQ186" i="10"/>
  <c r="AR186" i="10"/>
  <c r="AS186" i="10"/>
  <c r="BB186" i="10"/>
  <c r="AN186" i="10"/>
  <c r="AO186" i="10"/>
  <c r="AP186" i="10"/>
  <c r="BA186" i="10"/>
  <c r="AK186" i="10"/>
  <c r="AL186" i="10"/>
  <c r="AM186" i="10"/>
  <c r="AZ186" i="10"/>
  <c r="ES185" i="10"/>
  <c r="ET185" i="10"/>
  <c r="EU185" i="10"/>
  <c r="EZ185" i="10"/>
  <c r="EP185" i="10"/>
  <c r="EQ185" i="10"/>
  <c r="ER185" i="10"/>
  <c r="EY185" i="10"/>
  <c r="EM185" i="10"/>
  <c r="EN185" i="10"/>
  <c r="EO185" i="10"/>
  <c r="EX185" i="10"/>
  <c r="EJ185" i="10"/>
  <c r="EK185" i="10"/>
  <c r="EL185" i="10"/>
  <c r="EW185" i="10"/>
  <c r="EG185" i="10"/>
  <c r="EH185" i="10"/>
  <c r="EI185" i="10"/>
  <c r="EV185" i="10"/>
  <c r="CU185" i="10"/>
  <c r="CV185" i="10"/>
  <c r="CW185" i="10"/>
  <c r="DB185" i="10"/>
  <c r="CR185" i="10"/>
  <c r="CS185" i="10"/>
  <c r="CT185" i="10"/>
  <c r="DA185" i="10"/>
  <c r="CO185" i="10"/>
  <c r="CP185" i="10"/>
  <c r="CQ185" i="10"/>
  <c r="CZ185" i="10"/>
  <c r="CL185" i="10"/>
  <c r="CM185" i="10"/>
  <c r="CN185" i="10"/>
  <c r="CY185" i="10"/>
  <c r="CI185" i="10"/>
  <c r="CJ185" i="10"/>
  <c r="CK185" i="10"/>
  <c r="CX185" i="10"/>
  <c r="AW185" i="10"/>
  <c r="AX185" i="10"/>
  <c r="AY185" i="10"/>
  <c r="BD185" i="10"/>
  <c r="AT185" i="10"/>
  <c r="AU185" i="10"/>
  <c r="AV185" i="10"/>
  <c r="BC185" i="10"/>
  <c r="AQ185" i="10"/>
  <c r="AR185" i="10"/>
  <c r="AS185" i="10"/>
  <c r="BB185" i="10"/>
  <c r="AN185" i="10"/>
  <c r="AO185" i="10"/>
  <c r="AP185" i="10"/>
  <c r="BA185" i="10"/>
  <c r="AK185" i="10"/>
  <c r="AL185" i="10"/>
  <c r="AM185" i="10"/>
  <c r="AZ185" i="10"/>
  <c r="ES184" i="10"/>
  <c r="ET184" i="10"/>
  <c r="EU184" i="10"/>
  <c r="EZ184" i="10"/>
  <c r="EP184" i="10"/>
  <c r="EQ184" i="10"/>
  <c r="ER184" i="10"/>
  <c r="EY184" i="10"/>
  <c r="EM184" i="10"/>
  <c r="EN184" i="10"/>
  <c r="EO184" i="10"/>
  <c r="EX184" i="10"/>
  <c r="EJ184" i="10"/>
  <c r="EK184" i="10"/>
  <c r="EL184" i="10"/>
  <c r="EW184" i="10"/>
  <c r="EG184" i="10"/>
  <c r="EH184" i="10"/>
  <c r="EI184" i="10"/>
  <c r="EV184" i="10"/>
  <c r="CU184" i="10"/>
  <c r="CV184" i="10"/>
  <c r="CW184" i="10"/>
  <c r="DB184" i="10"/>
  <c r="CR184" i="10"/>
  <c r="CS184" i="10"/>
  <c r="CT184" i="10"/>
  <c r="DA184" i="10"/>
  <c r="CO184" i="10"/>
  <c r="CP184" i="10"/>
  <c r="CQ184" i="10"/>
  <c r="CZ184" i="10"/>
  <c r="CL184" i="10"/>
  <c r="CM184" i="10"/>
  <c r="CN184" i="10"/>
  <c r="CY184" i="10"/>
  <c r="CI184" i="10"/>
  <c r="CJ184" i="10"/>
  <c r="CK184" i="10"/>
  <c r="CX184" i="10"/>
  <c r="AW184" i="10"/>
  <c r="AX184" i="10"/>
  <c r="AY184" i="10"/>
  <c r="BD184" i="10"/>
  <c r="AT184" i="10"/>
  <c r="AU184" i="10"/>
  <c r="AV184" i="10"/>
  <c r="BC184" i="10"/>
  <c r="AQ184" i="10"/>
  <c r="AR184" i="10"/>
  <c r="AS184" i="10"/>
  <c r="BB184" i="10"/>
  <c r="AN184" i="10"/>
  <c r="AO184" i="10"/>
  <c r="AP184" i="10"/>
  <c r="BA184" i="10"/>
  <c r="AK184" i="10"/>
  <c r="AL184" i="10"/>
  <c r="AM184" i="10"/>
  <c r="AZ184" i="10"/>
  <c r="ES183" i="10"/>
  <c r="ET183" i="10"/>
  <c r="EU183" i="10"/>
  <c r="EZ183" i="10"/>
  <c r="EP183" i="10"/>
  <c r="EQ183" i="10"/>
  <c r="ER183" i="10"/>
  <c r="EY183" i="10"/>
  <c r="EM183" i="10"/>
  <c r="EN183" i="10"/>
  <c r="EO183" i="10"/>
  <c r="EX183" i="10"/>
  <c r="EJ183" i="10"/>
  <c r="EK183" i="10"/>
  <c r="EL183" i="10"/>
  <c r="EW183" i="10"/>
  <c r="EG183" i="10"/>
  <c r="EH183" i="10"/>
  <c r="EI183" i="10"/>
  <c r="EV183" i="10"/>
  <c r="CU183" i="10"/>
  <c r="CV183" i="10"/>
  <c r="CW183" i="10"/>
  <c r="DB183" i="10"/>
  <c r="CR183" i="10"/>
  <c r="CS183" i="10"/>
  <c r="CT183" i="10"/>
  <c r="DA183" i="10"/>
  <c r="CO183" i="10"/>
  <c r="CP183" i="10"/>
  <c r="CQ183" i="10"/>
  <c r="CZ183" i="10"/>
  <c r="CL183" i="10"/>
  <c r="CM183" i="10"/>
  <c r="CN183" i="10"/>
  <c r="CY183" i="10"/>
  <c r="CI183" i="10"/>
  <c r="CJ183" i="10"/>
  <c r="CK183" i="10"/>
  <c r="CX183" i="10"/>
  <c r="AW183" i="10"/>
  <c r="AX183" i="10"/>
  <c r="AY183" i="10"/>
  <c r="BD183" i="10"/>
  <c r="AT183" i="10"/>
  <c r="AU183" i="10"/>
  <c r="AV183" i="10"/>
  <c r="BC183" i="10"/>
  <c r="AQ183" i="10"/>
  <c r="AR183" i="10"/>
  <c r="AS183" i="10"/>
  <c r="BB183" i="10"/>
  <c r="AN183" i="10"/>
  <c r="AO183" i="10"/>
  <c r="AP183" i="10"/>
  <c r="BA183" i="10"/>
  <c r="AK183" i="10"/>
  <c r="AL183" i="10"/>
  <c r="AM183" i="10"/>
  <c r="AZ183" i="10"/>
  <c r="ES182" i="10"/>
  <c r="ET182" i="10"/>
  <c r="EU182" i="10"/>
  <c r="EZ182" i="10"/>
  <c r="EP182" i="10"/>
  <c r="EQ182" i="10"/>
  <c r="ER182" i="10"/>
  <c r="EY182" i="10"/>
  <c r="EM182" i="10"/>
  <c r="EN182" i="10"/>
  <c r="EO182" i="10"/>
  <c r="EX182" i="10"/>
  <c r="EJ182" i="10"/>
  <c r="EK182" i="10"/>
  <c r="EL182" i="10"/>
  <c r="EW182" i="10"/>
  <c r="EG182" i="10"/>
  <c r="EH182" i="10"/>
  <c r="EI182" i="10"/>
  <c r="EV182" i="10"/>
  <c r="CU182" i="10"/>
  <c r="CV182" i="10"/>
  <c r="CW182" i="10"/>
  <c r="DB182" i="10"/>
  <c r="CR182" i="10"/>
  <c r="CS182" i="10"/>
  <c r="CT182" i="10"/>
  <c r="DA182" i="10"/>
  <c r="CO182" i="10"/>
  <c r="CP182" i="10"/>
  <c r="CQ182" i="10"/>
  <c r="CZ182" i="10"/>
  <c r="CL182" i="10"/>
  <c r="CM182" i="10"/>
  <c r="CN182" i="10"/>
  <c r="CY182" i="10"/>
  <c r="CI182" i="10"/>
  <c r="CJ182" i="10"/>
  <c r="CK182" i="10"/>
  <c r="CX182" i="10"/>
  <c r="AW182" i="10"/>
  <c r="AX182" i="10"/>
  <c r="AY182" i="10"/>
  <c r="BD182" i="10"/>
  <c r="AT182" i="10"/>
  <c r="AU182" i="10"/>
  <c r="AV182" i="10"/>
  <c r="BC182" i="10"/>
  <c r="AQ182" i="10"/>
  <c r="AR182" i="10"/>
  <c r="AS182" i="10"/>
  <c r="BB182" i="10"/>
  <c r="AN182" i="10"/>
  <c r="AO182" i="10"/>
  <c r="AP182" i="10"/>
  <c r="BA182" i="10"/>
  <c r="AK182" i="10"/>
  <c r="AL182" i="10"/>
  <c r="AM182" i="10"/>
  <c r="AZ182" i="10"/>
  <c r="ES181" i="10"/>
  <c r="ET181" i="10"/>
  <c r="EU181" i="10"/>
  <c r="EZ181" i="10"/>
  <c r="EP181" i="10"/>
  <c r="EQ181" i="10"/>
  <c r="ER181" i="10"/>
  <c r="EY181" i="10"/>
  <c r="EM181" i="10"/>
  <c r="EN181" i="10"/>
  <c r="EO181" i="10"/>
  <c r="EX181" i="10"/>
  <c r="EJ181" i="10"/>
  <c r="EK181" i="10"/>
  <c r="EL181" i="10"/>
  <c r="EW181" i="10"/>
  <c r="EG181" i="10"/>
  <c r="EH181" i="10"/>
  <c r="EI181" i="10"/>
  <c r="EV181" i="10"/>
  <c r="CU181" i="10"/>
  <c r="CV181" i="10"/>
  <c r="CW181" i="10"/>
  <c r="DB181" i="10"/>
  <c r="CR181" i="10"/>
  <c r="CS181" i="10"/>
  <c r="CT181" i="10"/>
  <c r="DA181" i="10"/>
  <c r="CO181" i="10"/>
  <c r="CP181" i="10"/>
  <c r="CQ181" i="10"/>
  <c r="CZ181" i="10"/>
  <c r="CL181" i="10"/>
  <c r="CM181" i="10"/>
  <c r="CN181" i="10"/>
  <c r="CY181" i="10"/>
  <c r="CI181" i="10"/>
  <c r="CJ181" i="10"/>
  <c r="CK181" i="10"/>
  <c r="CX181" i="10"/>
  <c r="AW181" i="10"/>
  <c r="AX181" i="10"/>
  <c r="AY181" i="10"/>
  <c r="BD181" i="10"/>
  <c r="AT181" i="10"/>
  <c r="AU181" i="10"/>
  <c r="AV181" i="10"/>
  <c r="BC181" i="10"/>
  <c r="AQ181" i="10"/>
  <c r="AR181" i="10"/>
  <c r="AS181" i="10"/>
  <c r="BB181" i="10"/>
  <c r="AN181" i="10"/>
  <c r="AO181" i="10"/>
  <c r="AP181" i="10"/>
  <c r="BA181" i="10"/>
  <c r="AK181" i="10"/>
  <c r="AL181" i="10"/>
  <c r="AM181" i="10"/>
  <c r="AZ181" i="10"/>
  <c r="ES180" i="10"/>
  <c r="ET180" i="10"/>
  <c r="EU180" i="10"/>
  <c r="EZ180" i="10"/>
  <c r="EP180" i="10"/>
  <c r="EQ180" i="10"/>
  <c r="ER180" i="10"/>
  <c r="EY180" i="10"/>
  <c r="EM180" i="10"/>
  <c r="EN180" i="10"/>
  <c r="EO180" i="10"/>
  <c r="EX180" i="10"/>
  <c r="EJ180" i="10"/>
  <c r="EK180" i="10"/>
  <c r="EL180" i="10"/>
  <c r="EW180" i="10"/>
  <c r="EG180" i="10"/>
  <c r="EH180" i="10"/>
  <c r="EI180" i="10"/>
  <c r="EV180" i="10"/>
  <c r="CU180" i="10"/>
  <c r="CV180" i="10"/>
  <c r="CW180" i="10"/>
  <c r="DB180" i="10"/>
  <c r="CR180" i="10"/>
  <c r="CS180" i="10"/>
  <c r="CT180" i="10"/>
  <c r="DA180" i="10"/>
  <c r="CO180" i="10"/>
  <c r="CP180" i="10"/>
  <c r="CQ180" i="10"/>
  <c r="CZ180" i="10"/>
  <c r="CL180" i="10"/>
  <c r="CM180" i="10"/>
  <c r="CN180" i="10"/>
  <c r="CY180" i="10"/>
  <c r="CI180" i="10"/>
  <c r="CJ180" i="10"/>
  <c r="CK180" i="10"/>
  <c r="CX180" i="10"/>
  <c r="AW180" i="10"/>
  <c r="AX180" i="10"/>
  <c r="AY180" i="10"/>
  <c r="BD180" i="10"/>
  <c r="AT180" i="10"/>
  <c r="AU180" i="10"/>
  <c r="AV180" i="10"/>
  <c r="BC180" i="10"/>
  <c r="AQ180" i="10"/>
  <c r="AR180" i="10"/>
  <c r="AS180" i="10"/>
  <c r="BB180" i="10"/>
  <c r="AN180" i="10"/>
  <c r="AO180" i="10"/>
  <c r="AP180" i="10"/>
  <c r="BA180" i="10"/>
  <c r="AK180" i="10"/>
  <c r="AL180" i="10"/>
  <c r="AM180" i="10"/>
  <c r="AZ180" i="10"/>
  <c r="ES179" i="10"/>
  <c r="ET179" i="10"/>
  <c r="EU179" i="10"/>
  <c r="EZ179" i="10"/>
  <c r="EP179" i="10"/>
  <c r="EQ179" i="10"/>
  <c r="ER179" i="10"/>
  <c r="EY179" i="10"/>
  <c r="EM179" i="10"/>
  <c r="EN179" i="10"/>
  <c r="EO179" i="10"/>
  <c r="EX179" i="10"/>
  <c r="EJ179" i="10"/>
  <c r="EK179" i="10"/>
  <c r="EL179" i="10"/>
  <c r="EW179" i="10"/>
  <c r="EG179" i="10"/>
  <c r="EH179" i="10"/>
  <c r="EI179" i="10"/>
  <c r="EV179" i="10"/>
  <c r="CU179" i="10"/>
  <c r="CV179" i="10"/>
  <c r="CW179" i="10"/>
  <c r="DB179" i="10"/>
  <c r="CR179" i="10"/>
  <c r="CS179" i="10"/>
  <c r="CT179" i="10"/>
  <c r="DA179" i="10"/>
  <c r="CO179" i="10"/>
  <c r="CP179" i="10"/>
  <c r="CQ179" i="10"/>
  <c r="CZ179" i="10"/>
  <c r="CL179" i="10"/>
  <c r="CM179" i="10"/>
  <c r="CN179" i="10"/>
  <c r="CY179" i="10"/>
  <c r="CI179" i="10"/>
  <c r="CJ179" i="10"/>
  <c r="CK179" i="10"/>
  <c r="CX179" i="10"/>
  <c r="AW179" i="10"/>
  <c r="AX179" i="10"/>
  <c r="AY179" i="10"/>
  <c r="BD179" i="10"/>
  <c r="AT179" i="10"/>
  <c r="AU179" i="10"/>
  <c r="AV179" i="10"/>
  <c r="BC179" i="10"/>
  <c r="AQ179" i="10"/>
  <c r="AR179" i="10"/>
  <c r="AS179" i="10"/>
  <c r="BB179" i="10"/>
  <c r="AN179" i="10"/>
  <c r="AO179" i="10"/>
  <c r="AP179" i="10"/>
  <c r="BA179" i="10"/>
  <c r="AK179" i="10"/>
  <c r="AL179" i="10"/>
  <c r="AM179" i="10"/>
  <c r="AZ179" i="10"/>
  <c r="ES178" i="10"/>
  <c r="ET178" i="10"/>
  <c r="EU178" i="10"/>
  <c r="EZ178" i="10"/>
  <c r="EP178" i="10"/>
  <c r="EQ178" i="10"/>
  <c r="ER178" i="10"/>
  <c r="EY178" i="10"/>
  <c r="EM178" i="10"/>
  <c r="EN178" i="10"/>
  <c r="EO178" i="10"/>
  <c r="EX178" i="10"/>
  <c r="EJ178" i="10"/>
  <c r="EK178" i="10"/>
  <c r="EL178" i="10"/>
  <c r="EW178" i="10"/>
  <c r="EG178" i="10"/>
  <c r="EH178" i="10"/>
  <c r="EI178" i="10"/>
  <c r="EV178" i="10"/>
  <c r="CU178" i="10"/>
  <c r="CV178" i="10"/>
  <c r="CW178" i="10"/>
  <c r="DB178" i="10"/>
  <c r="CR178" i="10"/>
  <c r="CS178" i="10"/>
  <c r="CT178" i="10"/>
  <c r="DA178" i="10"/>
  <c r="CO178" i="10"/>
  <c r="CP178" i="10"/>
  <c r="CQ178" i="10"/>
  <c r="CZ178" i="10"/>
  <c r="CL178" i="10"/>
  <c r="CM178" i="10"/>
  <c r="CN178" i="10"/>
  <c r="CY178" i="10"/>
  <c r="CI178" i="10"/>
  <c r="CJ178" i="10"/>
  <c r="CK178" i="10"/>
  <c r="CX178" i="10"/>
  <c r="AW178" i="10"/>
  <c r="AX178" i="10"/>
  <c r="AY178" i="10"/>
  <c r="BD178" i="10"/>
  <c r="AT178" i="10"/>
  <c r="AU178" i="10"/>
  <c r="AV178" i="10"/>
  <c r="BC178" i="10"/>
  <c r="AQ178" i="10"/>
  <c r="AR178" i="10"/>
  <c r="AS178" i="10"/>
  <c r="BB178" i="10"/>
  <c r="AN178" i="10"/>
  <c r="AO178" i="10"/>
  <c r="AP178" i="10"/>
  <c r="BA178" i="10"/>
  <c r="AK178" i="10"/>
  <c r="AL178" i="10"/>
  <c r="AM178" i="10"/>
  <c r="AZ178" i="10"/>
  <c r="ES177" i="10"/>
  <c r="ET177" i="10"/>
  <c r="EU177" i="10"/>
  <c r="EZ177" i="10"/>
  <c r="EP177" i="10"/>
  <c r="EQ177" i="10"/>
  <c r="ER177" i="10"/>
  <c r="EY177" i="10"/>
  <c r="EM177" i="10"/>
  <c r="EN177" i="10"/>
  <c r="EO177" i="10"/>
  <c r="EX177" i="10"/>
  <c r="EJ177" i="10"/>
  <c r="EK177" i="10"/>
  <c r="EL177" i="10"/>
  <c r="EW177" i="10"/>
  <c r="EG177" i="10"/>
  <c r="EH177" i="10"/>
  <c r="EI177" i="10"/>
  <c r="EV177" i="10"/>
  <c r="CU177" i="10"/>
  <c r="CV177" i="10"/>
  <c r="CW177" i="10"/>
  <c r="DB177" i="10"/>
  <c r="CR177" i="10"/>
  <c r="CS177" i="10"/>
  <c r="CT177" i="10"/>
  <c r="DA177" i="10"/>
  <c r="CO177" i="10"/>
  <c r="CP177" i="10"/>
  <c r="CQ177" i="10"/>
  <c r="CZ177" i="10"/>
  <c r="CL177" i="10"/>
  <c r="CM177" i="10"/>
  <c r="CN177" i="10"/>
  <c r="CY177" i="10"/>
  <c r="CI177" i="10"/>
  <c r="CJ177" i="10"/>
  <c r="CK177" i="10"/>
  <c r="CX177" i="10"/>
  <c r="AW177" i="10"/>
  <c r="AX177" i="10"/>
  <c r="AY177" i="10"/>
  <c r="BD177" i="10"/>
  <c r="AT177" i="10"/>
  <c r="AU177" i="10"/>
  <c r="AV177" i="10"/>
  <c r="BC177" i="10"/>
  <c r="AQ177" i="10"/>
  <c r="AR177" i="10"/>
  <c r="AS177" i="10"/>
  <c r="BB177" i="10"/>
  <c r="AN177" i="10"/>
  <c r="AO177" i="10"/>
  <c r="AP177" i="10"/>
  <c r="BA177" i="10"/>
  <c r="AK177" i="10"/>
  <c r="AL177" i="10"/>
  <c r="AM177" i="10"/>
  <c r="AZ177" i="10"/>
  <c r="ES176" i="10"/>
  <c r="ET176" i="10"/>
  <c r="EU176" i="10"/>
  <c r="EZ176" i="10"/>
  <c r="EP176" i="10"/>
  <c r="EQ176" i="10"/>
  <c r="ER176" i="10"/>
  <c r="EY176" i="10"/>
  <c r="EM176" i="10"/>
  <c r="EN176" i="10"/>
  <c r="EO176" i="10"/>
  <c r="EX176" i="10"/>
  <c r="EJ176" i="10"/>
  <c r="EK176" i="10"/>
  <c r="EL176" i="10"/>
  <c r="EW176" i="10"/>
  <c r="EG176" i="10"/>
  <c r="EH176" i="10"/>
  <c r="EI176" i="10"/>
  <c r="EV176" i="10"/>
  <c r="CU176" i="10"/>
  <c r="CV176" i="10"/>
  <c r="CW176" i="10"/>
  <c r="DB176" i="10"/>
  <c r="CR176" i="10"/>
  <c r="CS176" i="10"/>
  <c r="CT176" i="10"/>
  <c r="DA176" i="10"/>
  <c r="CO176" i="10"/>
  <c r="CP176" i="10"/>
  <c r="CQ176" i="10"/>
  <c r="CZ176" i="10"/>
  <c r="CL176" i="10"/>
  <c r="CM176" i="10"/>
  <c r="CN176" i="10"/>
  <c r="CY176" i="10"/>
  <c r="CI176" i="10"/>
  <c r="CJ176" i="10"/>
  <c r="CK176" i="10"/>
  <c r="CX176" i="10"/>
  <c r="AW176" i="10"/>
  <c r="AX176" i="10"/>
  <c r="AY176" i="10"/>
  <c r="BD176" i="10"/>
  <c r="AT176" i="10"/>
  <c r="AU176" i="10"/>
  <c r="AV176" i="10"/>
  <c r="BC176" i="10"/>
  <c r="AQ176" i="10"/>
  <c r="AR176" i="10"/>
  <c r="AS176" i="10"/>
  <c r="BB176" i="10"/>
  <c r="AN176" i="10"/>
  <c r="AO176" i="10"/>
  <c r="AP176" i="10"/>
  <c r="BA176" i="10"/>
  <c r="AK176" i="10"/>
  <c r="AL176" i="10"/>
  <c r="AM176" i="10"/>
  <c r="AZ176" i="10"/>
  <c r="ES175" i="10"/>
  <c r="ET175" i="10"/>
  <c r="EU175" i="10"/>
  <c r="EZ175" i="10"/>
  <c r="EP175" i="10"/>
  <c r="EQ175" i="10"/>
  <c r="ER175" i="10"/>
  <c r="EY175" i="10"/>
  <c r="EM175" i="10"/>
  <c r="EN175" i="10"/>
  <c r="EO175" i="10"/>
  <c r="EX175" i="10"/>
  <c r="EJ175" i="10"/>
  <c r="EK175" i="10"/>
  <c r="EL175" i="10"/>
  <c r="EW175" i="10"/>
  <c r="EG175" i="10"/>
  <c r="EH175" i="10"/>
  <c r="EI175" i="10"/>
  <c r="EV175" i="10"/>
  <c r="CU175" i="10"/>
  <c r="CV175" i="10"/>
  <c r="CW175" i="10"/>
  <c r="DB175" i="10"/>
  <c r="CR175" i="10"/>
  <c r="CS175" i="10"/>
  <c r="CT175" i="10"/>
  <c r="DA175" i="10"/>
  <c r="CO175" i="10"/>
  <c r="CP175" i="10"/>
  <c r="CQ175" i="10"/>
  <c r="CZ175" i="10"/>
  <c r="CL175" i="10"/>
  <c r="CM175" i="10"/>
  <c r="CN175" i="10"/>
  <c r="CY175" i="10"/>
  <c r="CI175" i="10"/>
  <c r="CJ175" i="10"/>
  <c r="CK175" i="10"/>
  <c r="CX175" i="10"/>
  <c r="AW175" i="10"/>
  <c r="AX175" i="10"/>
  <c r="AY175" i="10"/>
  <c r="BD175" i="10"/>
  <c r="AT175" i="10"/>
  <c r="AU175" i="10"/>
  <c r="AV175" i="10"/>
  <c r="BC175" i="10"/>
  <c r="AQ175" i="10"/>
  <c r="AR175" i="10"/>
  <c r="AS175" i="10"/>
  <c r="BB175" i="10"/>
  <c r="AN175" i="10"/>
  <c r="AO175" i="10"/>
  <c r="AP175" i="10"/>
  <c r="BA175" i="10"/>
  <c r="AK175" i="10"/>
  <c r="AL175" i="10"/>
  <c r="AM175" i="10"/>
  <c r="AZ175" i="10"/>
  <c r="ES174" i="10"/>
  <c r="ET174" i="10"/>
  <c r="EU174" i="10"/>
  <c r="EZ174" i="10"/>
  <c r="EP174" i="10"/>
  <c r="EQ174" i="10"/>
  <c r="ER174" i="10"/>
  <c r="EY174" i="10"/>
  <c r="EM174" i="10"/>
  <c r="EN174" i="10"/>
  <c r="EO174" i="10"/>
  <c r="EX174" i="10"/>
  <c r="EJ174" i="10"/>
  <c r="EK174" i="10"/>
  <c r="EL174" i="10"/>
  <c r="EW174" i="10"/>
  <c r="EG174" i="10"/>
  <c r="EH174" i="10"/>
  <c r="EI174" i="10"/>
  <c r="EV174" i="10"/>
  <c r="CU174" i="10"/>
  <c r="CV174" i="10"/>
  <c r="CW174" i="10"/>
  <c r="DB174" i="10"/>
  <c r="CR174" i="10"/>
  <c r="CS174" i="10"/>
  <c r="CT174" i="10"/>
  <c r="DA174" i="10"/>
  <c r="CO174" i="10"/>
  <c r="CP174" i="10"/>
  <c r="CQ174" i="10"/>
  <c r="CZ174" i="10"/>
  <c r="CL174" i="10"/>
  <c r="CM174" i="10"/>
  <c r="CN174" i="10"/>
  <c r="CY174" i="10"/>
  <c r="CI174" i="10"/>
  <c r="CJ174" i="10"/>
  <c r="CK174" i="10"/>
  <c r="CX174" i="10"/>
  <c r="AW174" i="10"/>
  <c r="AX174" i="10"/>
  <c r="AY174" i="10"/>
  <c r="BD174" i="10"/>
  <c r="AT174" i="10"/>
  <c r="AU174" i="10"/>
  <c r="AV174" i="10"/>
  <c r="BC174" i="10"/>
  <c r="AQ174" i="10"/>
  <c r="AR174" i="10"/>
  <c r="AS174" i="10"/>
  <c r="BB174" i="10"/>
  <c r="AN174" i="10"/>
  <c r="AO174" i="10"/>
  <c r="AP174" i="10"/>
  <c r="BA174" i="10"/>
  <c r="AK174" i="10"/>
  <c r="AL174" i="10"/>
  <c r="AM174" i="10"/>
  <c r="AZ174" i="10"/>
  <c r="ES173" i="10"/>
  <c r="ET173" i="10"/>
  <c r="EU173" i="10"/>
  <c r="EZ173" i="10"/>
  <c r="EP173" i="10"/>
  <c r="EQ173" i="10"/>
  <c r="ER173" i="10"/>
  <c r="EY173" i="10"/>
  <c r="EM173" i="10"/>
  <c r="EN173" i="10"/>
  <c r="EO173" i="10"/>
  <c r="EX173" i="10"/>
  <c r="EJ173" i="10"/>
  <c r="EK173" i="10"/>
  <c r="EL173" i="10"/>
  <c r="EW173" i="10"/>
  <c r="EG173" i="10"/>
  <c r="EH173" i="10"/>
  <c r="EI173" i="10"/>
  <c r="EV173" i="10"/>
  <c r="CU173" i="10"/>
  <c r="CV173" i="10"/>
  <c r="CW173" i="10"/>
  <c r="DB173" i="10"/>
  <c r="CR173" i="10"/>
  <c r="CS173" i="10"/>
  <c r="CT173" i="10"/>
  <c r="DA173" i="10"/>
  <c r="CO173" i="10"/>
  <c r="CP173" i="10"/>
  <c r="CQ173" i="10"/>
  <c r="CZ173" i="10"/>
  <c r="CL173" i="10"/>
  <c r="CM173" i="10"/>
  <c r="CN173" i="10"/>
  <c r="CY173" i="10"/>
  <c r="CI173" i="10"/>
  <c r="CJ173" i="10"/>
  <c r="CK173" i="10"/>
  <c r="CX173" i="10"/>
  <c r="AW173" i="10"/>
  <c r="AX173" i="10"/>
  <c r="AY173" i="10"/>
  <c r="BD173" i="10"/>
  <c r="AT173" i="10"/>
  <c r="AU173" i="10"/>
  <c r="AV173" i="10"/>
  <c r="BC173" i="10"/>
  <c r="AQ173" i="10"/>
  <c r="AR173" i="10"/>
  <c r="AS173" i="10"/>
  <c r="BB173" i="10"/>
  <c r="AN173" i="10"/>
  <c r="AO173" i="10"/>
  <c r="AP173" i="10"/>
  <c r="BA173" i="10"/>
  <c r="AK173" i="10"/>
  <c r="AL173" i="10"/>
  <c r="AM173" i="10"/>
  <c r="AZ173" i="10"/>
  <c r="ES172" i="10"/>
  <c r="ET172" i="10"/>
  <c r="EU172" i="10"/>
  <c r="EZ172" i="10"/>
  <c r="EP172" i="10"/>
  <c r="EQ172" i="10"/>
  <c r="ER172" i="10"/>
  <c r="EY172" i="10"/>
  <c r="EM172" i="10"/>
  <c r="EN172" i="10"/>
  <c r="EO172" i="10"/>
  <c r="EX172" i="10"/>
  <c r="EJ172" i="10"/>
  <c r="EK172" i="10"/>
  <c r="EL172" i="10"/>
  <c r="EW172" i="10"/>
  <c r="EG172" i="10"/>
  <c r="EH172" i="10"/>
  <c r="EI172" i="10"/>
  <c r="EV172" i="10"/>
  <c r="CU172" i="10"/>
  <c r="CV172" i="10"/>
  <c r="CW172" i="10"/>
  <c r="DB172" i="10"/>
  <c r="CR172" i="10"/>
  <c r="CS172" i="10"/>
  <c r="CT172" i="10"/>
  <c r="DA172" i="10"/>
  <c r="CO172" i="10"/>
  <c r="CP172" i="10"/>
  <c r="CQ172" i="10"/>
  <c r="CZ172" i="10"/>
  <c r="CL172" i="10"/>
  <c r="CM172" i="10"/>
  <c r="CN172" i="10"/>
  <c r="CY172" i="10"/>
  <c r="CI172" i="10"/>
  <c r="CJ172" i="10"/>
  <c r="CK172" i="10"/>
  <c r="CX172" i="10"/>
  <c r="AW172" i="10"/>
  <c r="AX172" i="10"/>
  <c r="AY172" i="10"/>
  <c r="BD172" i="10"/>
  <c r="AT172" i="10"/>
  <c r="AU172" i="10"/>
  <c r="AV172" i="10"/>
  <c r="BC172" i="10"/>
  <c r="AQ172" i="10"/>
  <c r="AR172" i="10"/>
  <c r="AS172" i="10"/>
  <c r="BB172" i="10"/>
  <c r="AN172" i="10"/>
  <c r="AO172" i="10"/>
  <c r="AP172" i="10"/>
  <c r="BA172" i="10"/>
  <c r="AK172" i="10"/>
  <c r="AL172" i="10"/>
  <c r="AM172" i="10"/>
  <c r="AZ172" i="10"/>
  <c r="ES171" i="10"/>
  <c r="ET171" i="10"/>
  <c r="EU171" i="10"/>
  <c r="EZ171" i="10"/>
  <c r="EP171" i="10"/>
  <c r="EQ171" i="10"/>
  <c r="ER171" i="10"/>
  <c r="EY171" i="10"/>
  <c r="EM171" i="10"/>
  <c r="EN171" i="10"/>
  <c r="EO171" i="10"/>
  <c r="EX171" i="10"/>
  <c r="EJ171" i="10"/>
  <c r="EK171" i="10"/>
  <c r="EL171" i="10"/>
  <c r="EW171" i="10"/>
  <c r="EG171" i="10"/>
  <c r="EH171" i="10"/>
  <c r="EI171" i="10"/>
  <c r="EV171" i="10"/>
  <c r="CU171" i="10"/>
  <c r="CV171" i="10"/>
  <c r="CW171" i="10"/>
  <c r="DB171" i="10"/>
  <c r="CR171" i="10"/>
  <c r="CS171" i="10"/>
  <c r="CT171" i="10"/>
  <c r="DA171" i="10"/>
  <c r="CO171" i="10"/>
  <c r="CP171" i="10"/>
  <c r="CQ171" i="10"/>
  <c r="CZ171" i="10"/>
  <c r="CL171" i="10"/>
  <c r="CM171" i="10"/>
  <c r="CN171" i="10"/>
  <c r="CY171" i="10"/>
  <c r="CI171" i="10"/>
  <c r="CJ171" i="10"/>
  <c r="CK171" i="10"/>
  <c r="CX171" i="10"/>
  <c r="AW171" i="10"/>
  <c r="AX171" i="10"/>
  <c r="AY171" i="10"/>
  <c r="BD171" i="10"/>
  <c r="AT171" i="10"/>
  <c r="AU171" i="10"/>
  <c r="AV171" i="10"/>
  <c r="BC171" i="10"/>
  <c r="AQ171" i="10"/>
  <c r="AR171" i="10"/>
  <c r="AS171" i="10"/>
  <c r="BB171" i="10"/>
  <c r="AN171" i="10"/>
  <c r="AO171" i="10"/>
  <c r="AP171" i="10"/>
  <c r="BA171" i="10"/>
  <c r="AK171" i="10"/>
  <c r="AL171" i="10"/>
  <c r="AM171" i="10"/>
  <c r="AZ171" i="10"/>
  <c r="ES170" i="10"/>
  <c r="ET170" i="10"/>
  <c r="EU170" i="10"/>
  <c r="EZ170" i="10"/>
  <c r="EP170" i="10"/>
  <c r="EQ170" i="10"/>
  <c r="ER170" i="10"/>
  <c r="EY170" i="10"/>
  <c r="EM170" i="10"/>
  <c r="EN170" i="10"/>
  <c r="EO170" i="10"/>
  <c r="EX170" i="10"/>
  <c r="EJ170" i="10"/>
  <c r="EK170" i="10"/>
  <c r="EL170" i="10"/>
  <c r="EW170" i="10"/>
  <c r="EG170" i="10"/>
  <c r="EH170" i="10"/>
  <c r="EI170" i="10"/>
  <c r="EV170" i="10"/>
  <c r="CU170" i="10"/>
  <c r="CV170" i="10"/>
  <c r="CW170" i="10"/>
  <c r="DB170" i="10"/>
  <c r="CR170" i="10"/>
  <c r="CS170" i="10"/>
  <c r="CT170" i="10"/>
  <c r="DA170" i="10"/>
  <c r="CO170" i="10"/>
  <c r="CP170" i="10"/>
  <c r="CQ170" i="10"/>
  <c r="CZ170" i="10"/>
  <c r="CL170" i="10"/>
  <c r="CM170" i="10"/>
  <c r="CN170" i="10"/>
  <c r="CY170" i="10"/>
  <c r="CI170" i="10"/>
  <c r="CJ170" i="10"/>
  <c r="CK170" i="10"/>
  <c r="CX170" i="10"/>
  <c r="AW170" i="10"/>
  <c r="AX170" i="10"/>
  <c r="AY170" i="10"/>
  <c r="BD170" i="10"/>
  <c r="AT170" i="10"/>
  <c r="AU170" i="10"/>
  <c r="AV170" i="10"/>
  <c r="BC170" i="10"/>
  <c r="AQ170" i="10"/>
  <c r="AR170" i="10"/>
  <c r="AS170" i="10"/>
  <c r="BB170" i="10"/>
  <c r="AN170" i="10"/>
  <c r="AO170" i="10"/>
  <c r="AP170" i="10"/>
  <c r="BA170" i="10"/>
  <c r="AK170" i="10"/>
  <c r="AL170" i="10"/>
  <c r="AM170" i="10"/>
  <c r="AZ170" i="10"/>
  <c r="ES169" i="10"/>
  <c r="ET169" i="10"/>
  <c r="EU169" i="10"/>
  <c r="EZ169" i="10"/>
  <c r="EP169" i="10"/>
  <c r="EQ169" i="10"/>
  <c r="ER169" i="10"/>
  <c r="EY169" i="10"/>
  <c r="EM169" i="10"/>
  <c r="EN169" i="10"/>
  <c r="EO169" i="10"/>
  <c r="EX169" i="10"/>
  <c r="EJ169" i="10"/>
  <c r="EK169" i="10"/>
  <c r="EL169" i="10"/>
  <c r="EW169" i="10"/>
  <c r="EG169" i="10"/>
  <c r="EH169" i="10"/>
  <c r="EI169" i="10"/>
  <c r="EV169" i="10"/>
  <c r="CU169" i="10"/>
  <c r="CV169" i="10"/>
  <c r="CW169" i="10"/>
  <c r="DB169" i="10"/>
  <c r="CR169" i="10"/>
  <c r="CS169" i="10"/>
  <c r="CT169" i="10"/>
  <c r="DA169" i="10"/>
  <c r="CO169" i="10"/>
  <c r="CP169" i="10"/>
  <c r="CQ169" i="10"/>
  <c r="CZ169" i="10"/>
  <c r="CL169" i="10"/>
  <c r="CM169" i="10"/>
  <c r="CN169" i="10"/>
  <c r="CY169" i="10"/>
  <c r="CI169" i="10"/>
  <c r="CJ169" i="10"/>
  <c r="CK169" i="10"/>
  <c r="CX169" i="10"/>
  <c r="AW169" i="10"/>
  <c r="AX169" i="10"/>
  <c r="AY169" i="10"/>
  <c r="BD169" i="10"/>
  <c r="AT169" i="10"/>
  <c r="AU169" i="10"/>
  <c r="AV169" i="10"/>
  <c r="BC169" i="10"/>
  <c r="AQ169" i="10"/>
  <c r="AR169" i="10"/>
  <c r="AS169" i="10"/>
  <c r="BB169" i="10"/>
  <c r="AN169" i="10"/>
  <c r="AO169" i="10"/>
  <c r="AP169" i="10"/>
  <c r="BA169" i="10"/>
  <c r="AK169" i="10"/>
  <c r="AL169" i="10"/>
  <c r="AM169" i="10"/>
  <c r="AZ169" i="10"/>
  <c r="ES168" i="10"/>
  <c r="ET168" i="10"/>
  <c r="EU168" i="10"/>
  <c r="EZ168" i="10"/>
  <c r="EP168" i="10"/>
  <c r="EQ168" i="10"/>
  <c r="ER168" i="10"/>
  <c r="EY168" i="10"/>
  <c r="EM168" i="10"/>
  <c r="EN168" i="10"/>
  <c r="EO168" i="10"/>
  <c r="EX168" i="10"/>
  <c r="EJ168" i="10"/>
  <c r="EK168" i="10"/>
  <c r="EL168" i="10"/>
  <c r="EW168" i="10"/>
  <c r="EG168" i="10"/>
  <c r="EH168" i="10"/>
  <c r="EI168" i="10"/>
  <c r="EV168" i="10"/>
  <c r="CU168" i="10"/>
  <c r="CV168" i="10"/>
  <c r="CW168" i="10"/>
  <c r="DB168" i="10"/>
  <c r="CR168" i="10"/>
  <c r="CS168" i="10"/>
  <c r="CT168" i="10"/>
  <c r="DA168" i="10"/>
  <c r="CO168" i="10"/>
  <c r="CP168" i="10"/>
  <c r="CQ168" i="10"/>
  <c r="CZ168" i="10"/>
  <c r="CL168" i="10"/>
  <c r="CM168" i="10"/>
  <c r="CN168" i="10"/>
  <c r="CY168" i="10"/>
  <c r="CI168" i="10"/>
  <c r="CJ168" i="10"/>
  <c r="CK168" i="10"/>
  <c r="CX168" i="10"/>
  <c r="AW168" i="10"/>
  <c r="AX168" i="10"/>
  <c r="AY168" i="10"/>
  <c r="BD168" i="10"/>
  <c r="AT168" i="10"/>
  <c r="AU168" i="10"/>
  <c r="AV168" i="10"/>
  <c r="BC168" i="10"/>
  <c r="AQ168" i="10"/>
  <c r="AR168" i="10"/>
  <c r="AS168" i="10"/>
  <c r="BB168" i="10"/>
  <c r="AN168" i="10"/>
  <c r="AO168" i="10"/>
  <c r="AP168" i="10"/>
  <c r="BA168" i="10"/>
  <c r="AK168" i="10"/>
  <c r="AL168" i="10"/>
  <c r="AM168" i="10"/>
  <c r="AZ168" i="10"/>
  <c r="ES167" i="10"/>
  <c r="ET167" i="10"/>
  <c r="EU167" i="10"/>
  <c r="EZ167" i="10"/>
  <c r="EP167" i="10"/>
  <c r="EQ167" i="10"/>
  <c r="ER167" i="10"/>
  <c r="EY167" i="10"/>
  <c r="EM167" i="10"/>
  <c r="EN167" i="10"/>
  <c r="EO167" i="10"/>
  <c r="EX167" i="10"/>
  <c r="EJ167" i="10"/>
  <c r="EK167" i="10"/>
  <c r="EL167" i="10"/>
  <c r="EW167" i="10"/>
  <c r="EG167" i="10"/>
  <c r="EH167" i="10"/>
  <c r="EI167" i="10"/>
  <c r="EV167" i="10"/>
  <c r="CU167" i="10"/>
  <c r="CV167" i="10"/>
  <c r="CW167" i="10"/>
  <c r="DB167" i="10"/>
  <c r="CR167" i="10"/>
  <c r="CS167" i="10"/>
  <c r="CT167" i="10"/>
  <c r="DA167" i="10"/>
  <c r="CO167" i="10"/>
  <c r="CP167" i="10"/>
  <c r="CQ167" i="10"/>
  <c r="CZ167" i="10"/>
  <c r="CL167" i="10"/>
  <c r="CM167" i="10"/>
  <c r="CN167" i="10"/>
  <c r="CY167" i="10"/>
  <c r="CI167" i="10"/>
  <c r="CJ167" i="10"/>
  <c r="CK167" i="10"/>
  <c r="CX167" i="10"/>
  <c r="AW167" i="10"/>
  <c r="AX167" i="10"/>
  <c r="AY167" i="10"/>
  <c r="BD167" i="10"/>
  <c r="AT167" i="10"/>
  <c r="AU167" i="10"/>
  <c r="AV167" i="10"/>
  <c r="BC167" i="10"/>
  <c r="AQ167" i="10"/>
  <c r="AR167" i="10"/>
  <c r="AS167" i="10"/>
  <c r="BB167" i="10"/>
  <c r="AN167" i="10"/>
  <c r="AO167" i="10"/>
  <c r="AP167" i="10"/>
  <c r="BA167" i="10"/>
  <c r="AK167" i="10"/>
  <c r="AL167" i="10"/>
  <c r="AM167" i="10"/>
  <c r="AZ167" i="10"/>
  <c r="ES166" i="10"/>
  <c r="ET166" i="10"/>
  <c r="EU166" i="10"/>
  <c r="EZ166" i="10"/>
  <c r="EP166" i="10"/>
  <c r="EQ166" i="10"/>
  <c r="ER166" i="10"/>
  <c r="EY166" i="10"/>
  <c r="EM166" i="10"/>
  <c r="EN166" i="10"/>
  <c r="EO166" i="10"/>
  <c r="EX166" i="10"/>
  <c r="EJ166" i="10"/>
  <c r="EK166" i="10"/>
  <c r="EL166" i="10"/>
  <c r="EW166" i="10"/>
  <c r="EG166" i="10"/>
  <c r="EH166" i="10"/>
  <c r="EI166" i="10"/>
  <c r="EV166" i="10"/>
  <c r="CU166" i="10"/>
  <c r="CV166" i="10"/>
  <c r="CW166" i="10"/>
  <c r="DB166" i="10"/>
  <c r="CR166" i="10"/>
  <c r="CS166" i="10"/>
  <c r="CT166" i="10"/>
  <c r="DA166" i="10"/>
  <c r="CO166" i="10"/>
  <c r="CP166" i="10"/>
  <c r="CQ166" i="10"/>
  <c r="CZ166" i="10"/>
  <c r="CL166" i="10"/>
  <c r="CM166" i="10"/>
  <c r="CN166" i="10"/>
  <c r="CY166" i="10"/>
  <c r="CI166" i="10"/>
  <c r="CJ166" i="10"/>
  <c r="CK166" i="10"/>
  <c r="CX166" i="10"/>
  <c r="AW166" i="10"/>
  <c r="AX166" i="10"/>
  <c r="AY166" i="10"/>
  <c r="BD166" i="10"/>
  <c r="AT166" i="10"/>
  <c r="AU166" i="10"/>
  <c r="AV166" i="10"/>
  <c r="BC166" i="10"/>
  <c r="AQ166" i="10"/>
  <c r="AR166" i="10"/>
  <c r="AS166" i="10"/>
  <c r="BB166" i="10"/>
  <c r="AN166" i="10"/>
  <c r="AO166" i="10"/>
  <c r="AP166" i="10"/>
  <c r="BA166" i="10"/>
  <c r="AK166" i="10"/>
  <c r="AL166" i="10"/>
  <c r="AM166" i="10"/>
  <c r="AZ166" i="10"/>
  <c r="ES165" i="10"/>
  <c r="ET165" i="10"/>
  <c r="EU165" i="10"/>
  <c r="EZ165" i="10"/>
  <c r="EP165" i="10"/>
  <c r="EQ165" i="10"/>
  <c r="ER165" i="10"/>
  <c r="EY165" i="10"/>
  <c r="EM165" i="10"/>
  <c r="EN165" i="10"/>
  <c r="EO165" i="10"/>
  <c r="EX165" i="10"/>
  <c r="EJ165" i="10"/>
  <c r="EK165" i="10"/>
  <c r="EL165" i="10"/>
  <c r="EW165" i="10"/>
  <c r="EG165" i="10"/>
  <c r="EH165" i="10"/>
  <c r="EI165" i="10"/>
  <c r="EV165" i="10"/>
  <c r="CU165" i="10"/>
  <c r="CV165" i="10"/>
  <c r="CW165" i="10"/>
  <c r="DB165" i="10"/>
  <c r="CR165" i="10"/>
  <c r="CS165" i="10"/>
  <c r="CT165" i="10"/>
  <c r="DA165" i="10"/>
  <c r="CO165" i="10"/>
  <c r="CP165" i="10"/>
  <c r="CQ165" i="10"/>
  <c r="CZ165" i="10"/>
  <c r="CL165" i="10"/>
  <c r="CM165" i="10"/>
  <c r="CN165" i="10"/>
  <c r="CY165" i="10"/>
  <c r="CI165" i="10"/>
  <c r="CJ165" i="10"/>
  <c r="CK165" i="10"/>
  <c r="CX165" i="10"/>
  <c r="AW165" i="10"/>
  <c r="AX165" i="10"/>
  <c r="AY165" i="10"/>
  <c r="BD165" i="10"/>
  <c r="AT165" i="10"/>
  <c r="AU165" i="10"/>
  <c r="AV165" i="10"/>
  <c r="BC165" i="10"/>
  <c r="AQ165" i="10"/>
  <c r="AR165" i="10"/>
  <c r="AS165" i="10"/>
  <c r="BB165" i="10"/>
  <c r="AN165" i="10"/>
  <c r="AO165" i="10"/>
  <c r="AP165" i="10"/>
  <c r="BA165" i="10"/>
  <c r="AK165" i="10"/>
  <c r="AL165" i="10"/>
  <c r="AM165" i="10"/>
  <c r="AZ165" i="10"/>
  <c r="ES164" i="10"/>
  <c r="ET164" i="10"/>
  <c r="EU164" i="10"/>
  <c r="EZ164" i="10"/>
  <c r="EP164" i="10"/>
  <c r="EQ164" i="10"/>
  <c r="ER164" i="10"/>
  <c r="EY164" i="10"/>
  <c r="EM164" i="10"/>
  <c r="EN164" i="10"/>
  <c r="EO164" i="10"/>
  <c r="EX164" i="10"/>
  <c r="EJ164" i="10"/>
  <c r="EK164" i="10"/>
  <c r="EL164" i="10"/>
  <c r="EW164" i="10"/>
  <c r="EG164" i="10"/>
  <c r="EH164" i="10"/>
  <c r="EI164" i="10"/>
  <c r="EV164" i="10"/>
  <c r="CU164" i="10"/>
  <c r="CV164" i="10"/>
  <c r="CW164" i="10"/>
  <c r="DB164" i="10"/>
  <c r="CR164" i="10"/>
  <c r="CS164" i="10"/>
  <c r="CT164" i="10"/>
  <c r="DA164" i="10"/>
  <c r="CO164" i="10"/>
  <c r="CP164" i="10"/>
  <c r="CQ164" i="10"/>
  <c r="CZ164" i="10"/>
  <c r="CL164" i="10"/>
  <c r="CM164" i="10"/>
  <c r="CN164" i="10"/>
  <c r="CY164" i="10"/>
  <c r="CI164" i="10"/>
  <c r="CJ164" i="10"/>
  <c r="CK164" i="10"/>
  <c r="CX164" i="10"/>
  <c r="AW164" i="10"/>
  <c r="AX164" i="10"/>
  <c r="AY164" i="10"/>
  <c r="BD164" i="10"/>
  <c r="AT164" i="10"/>
  <c r="AU164" i="10"/>
  <c r="AV164" i="10"/>
  <c r="BC164" i="10"/>
  <c r="AQ164" i="10"/>
  <c r="AR164" i="10"/>
  <c r="AS164" i="10"/>
  <c r="BB164" i="10"/>
  <c r="AN164" i="10"/>
  <c r="AO164" i="10"/>
  <c r="AP164" i="10"/>
  <c r="BA164" i="10"/>
  <c r="AK164" i="10"/>
  <c r="AL164" i="10"/>
  <c r="AM164" i="10"/>
  <c r="AZ164" i="10"/>
  <c r="ES163" i="10"/>
  <c r="ET163" i="10"/>
  <c r="EU163" i="10"/>
  <c r="EZ163" i="10"/>
  <c r="EP163" i="10"/>
  <c r="EQ163" i="10"/>
  <c r="ER163" i="10"/>
  <c r="EY163" i="10"/>
  <c r="EM163" i="10"/>
  <c r="EN163" i="10"/>
  <c r="EO163" i="10"/>
  <c r="EX163" i="10"/>
  <c r="EJ163" i="10"/>
  <c r="EK163" i="10"/>
  <c r="EL163" i="10"/>
  <c r="EW163" i="10"/>
  <c r="EG163" i="10"/>
  <c r="EH163" i="10"/>
  <c r="EI163" i="10"/>
  <c r="EV163" i="10"/>
  <c r="CU163" i="10"/>
  <c r="CV163" i="10"/>
  <c r="CW163" i="10"/>
  <c r="DB163" i="10"/>
  <c r="CR163" i="10"/>
  <c r="CS163" i="10"/>
  <c r="CT163" i="10"/>
  <c r="DA163" i="10"/>
  <c r="CO163" i="10"/>
  <c r="CP163" i="10"/>
  <c r="CQ163" i="10"/>
  <c r="CZ163" i="10"/>
  <c r="CL163" i="10"/>
  <c r="CM163" i="10"/>
  <c r="CN163" i="10"/>
  <c r="CY163" i="10"/>
  <c r="CI163" i="10"/>
  <c r="CJ163" i="10"/>
  <c r="CK163" i="10"/>
  <c r="CX163" i="10"/>
  <c r="AW163" i="10"/>
  <c r="AX163" i="10"/>
  <c r="AY163" i="10"/>
  <c r="BD163" i="10"/>
  <c r="AT163" i="10"/>
  <c r="AU163" i="10"/>
  <c r="AV163" i="10"/>
  <c r="BC163" i="10"/>
  <c r="AQ163" i="10"/>
  <c r="AR163" i="10"/>
  <c r="AS163" i="10"/>
  <c r="BB163" i="10"/>
  <c r="AN163" i="10"/>
  <c r="AO163" i="10"/>
  <c r="AP163" i="10"/>
  <c r="BA163" i="10"/>
  <c r="AK163" i="10"/>
  <c r="AL163" i="10"/>
  <c r="AM163" i="10"/>
  <c r="AZ163" i="10"/>
  <c r="ES162" i="10"/>
  <c r="ET162" i="10"/>
  <c r="EU162" i="10"/>
  <c r="EZ162" i="10"/>
  <c r="EP162" i="10"/>
  <c r="EQ162" i="10"/>
  <c r="ER162" i="10"/>
  <c r="EY162" i="10"/>
  <c r="EM162" i="10"/>
  <c r="EN162" i="10"/>
  <c r="EO162" i="10"/>
  <c r="EX162" i="10"/>
  <c r="EJ162" i="10"/>
  <c r="EK162" i="10"/>
  <c r="EL162" i="10"/>
  <c r="EW162" i="10"/>
  <c r="EG162" i="10"/>
  <c r="EH162" i="10"/>
  <c r="EI162" i="10"/>
  <c r="EV162" i="10"/>
  <c r="CU162" i="10"/>
  <c r="CV162" i="10"/>
  <c r="CW162" i="10"/>
  <c r="DB162" i="10"/>
  <c r="CR162" i="10"/>
  <c r="CS162" i="10"/>
  <c r="CT162" i="10"/>
  <c r="DA162" i="10"/>
  <c r="CO162" i="10"/>
  <c r="CP162" i="10"/>
  <c r="CQ162" i="10"/>
  <c r="CZ162" i="10"/>
  <c r="CL162" i="10"/>
  <c r="CM162" i="10"/>
  <c r="CN162" i="10"/>
  <c r="CY162" i="10"/>
  <c r="CI162" i="10"/>
  <c r="CJ162" i="10"/>
  <c r="CK162" i="10"/>
  <c r="CX162" i="10"/>
  <c r="AW162" i="10"/>
  <c r="AX162" i="10"/>
  <c r="AY162" i="10"/>
  <c r="BD162" i="10"/>
  <c r="AT162" i="10"/>
  <c r="AU162" i="10"/>
  <c r="AV162" i="10"/>
  <c r="BC162" i="10"/>
  <c r="AQ162" i="10"/>
  <c r="AR162" i="10"/>
  <c r="AS162" i="10"/>
  <c r="BB162" i="10"/>
  <c r="AN162" i="10"/>
  <c r="AO162" i="10"/>
  <c r="AP162" i="10"/>
  <c r="BA162" i="10"/>
  <c r="AK162" i="10"/>
  <c r="AL162" i="10"/>
  <c r="AM162" i="10"/>
  <c r="AZ162" i="10"/>
  <c r="ES161" i="10"/>
  <c r="ET161" i="10"/>
  <c r="EU161" i="10"/>
  <c r="EZ161" i="10"/>
  <c r="EP161" i="10"/>
  <c r="EQ161" i="10"/>
  <c r="ER161" i="10"/>
  <c r="EY161" i="10"/>
  <c r="EM161" i="10"/>
  <c r="EN161" i="10"/>
  <c r="EO161" i="10"/>
  <c r="EX161" i="10"/>
  <c r="EJ161" i="10"/>
  <c r="EK161" i="10"/>
  <c r="EL161" i="10"/>
  <c r="EW161" i="10"/>
  <c r="EG161" i="10"/>
  <c r="EH161" i="10"/>
  <c r="EI161" i="10"/>
  <c r="EV161" i="10"/>
  <c r="CU161" i="10"/>
  <c r="CV161" i="10"/>
  <c r="CW161" i="10"/>
  <c r="DB161" i="10"/>
  <c r="CR161" i="10"/>
  <c r="CS161" i="10"/>
  <c r="CT161" i="10"/>
  <c r="DA161" i="10"/>
  <c r="CO161" i="10"/>
  <c r="CP161" i="10"/>
  <c r="CQ161" i="10"/>
  <c r="CZ161" i="10"/>
  <c r="CL161" i="10"/>
  <c r="CM161" i="10"/>
  <c r="CN161" i="10"/>
  <c r="CY161" i="10"/>
  <c r="CI161" i="10"/>
  <c r="CJ161" i="10"/>
  <c r="CK161" i="10"/>
  <c r="CX161" i="10"/>
  <c r="AW161" i="10"/>
  <c r="AX161" i="10"/>
  <c r="AY161" i="10"/>
  <c r="BD161" i="10"/>
  <c r="AT161" i="10"/>
  <c r="AU161" i="10"/>
  <c r="AV161" i="10"/>
  <c r="BC161" i="10"/>
  <c r="AQ161" i="10"/>
  <c r="AR161" i="10"/>
  <c r="AS161" i="10"/>
  <c r="BB161" i="10"/>
  <c r="AN161" i="10"/>
  <c r="AO161" i="10"/>
  <c r="AP161" i="10"/>
  <c r="BA161" i="10"/>
  <c r="AK161" i="10"/>
  <c r="AL161" i="10"/>
  <c r="AM161" i="10"/>
  <c r="AZ161" i="10"/>
  <c r="ES160" i="10"/>
  <c r="ET160" i="10"/>
  <c r="EU160" i="10"/>
  <c r="EZ160" i="10"/>
  <c r="EP160" i="10"/>
  <c r="EQ160" i="10"/>
  <c r="ER160" i="10"/>
  <c r="EY160" i="10"/>
  <c r="EM160" i="10"/>
  <c r="EN160" i="10"/>
  <c r="EO160" i="10"/>
  <c r="EX160" i="10"/>
  <c r="EJ160" i="10"/>
  <c r="EK160" i="10"/>
  <c r="EL160" i="10"/>
  <c r="EW160" i="10"/>
  <c r="EG160" i="10"/>
  <c r="EH160" i="10"/>
  <c r="EI160" i="10"/>
  <c r="EV160" i="10"/>
  <c r="CU160" i="10"/>
  <c r="CV160" i="10"/>
  <c r="CW160" i="10"/>
  <c r="DB160" i="10"/>
  <c r="CR160" i="10"/>
  <c r="CS160" i="10"/>
  <c r="CT160" i="10"/>
  <c r="DA160" i="10"/>
  <c r="CO160" i="10"/>
  <c r="CP160" i="10"/>
  <c r="CQ160" i="10"/>
  <c r="CZ160" i="10"/>
  <c r="CL160" i="10"/>
  <c r="CM160" i="10"/>
  <c r="CN160" i="10"/>
  <c r="CY160" i="10"/>
  <c r="CI160" i="10"/>
  <c r="CJ160" i="10"/>
  <c r="CK160" i="10"/>
  <c r="CX160" i="10"/>
  <c r="AW160" i="10"/>
  <c r="AX160" i="10"/>
  <c r="AY160" i="10"/>
  <c r="BD160" i="10"/>
  <c r="AT160" i="10"/>
  <c r="AU160" i="10"/>
  <c r="AV160" i="10"/>
  <c r="BC160" i="10"/>
  <c r="AQ160" i="10"/>
  <c r="AR160" i="10"/>
  <c r="AS160" i="10"/>
  <c r="BB160" i="10"/>
  <c r="AN160" i="10"/>
  <c r="AO160" i="10"/>
  <c r="AP160" i="10"/>
  <c r="BA160" i="10"/>
  <c r="AK160" i="10"/>
  <c r="AL160" i="10"/>
  <c r="AM160" i="10"/>
  <c r="AZ160" i="10"/>
  <c r="ES159" i="10"/>
  <c r="ET159" i="10"/>
  <c r="EU159" i="10"/>
  <c r="EZ159" i="10"/>
  <c r="EP159" i="10"/>
  <c r="EQ159" i="10"/>
  <c r="ER159" i="10"/>
  <c r="EY159" i="10"/>
  <c r="EM159" i="10"/>
  <c r="EN159" i="10"/>
  <c r="EO159" i="10"/>
  <c r="EX159" i="10"/>
  <c r="EJ159" i="10"/>
  <c r="EK159" i="10"/>
  <c r="EL159" i="10"/>
  <c r="EW159" i="10"/>
  <c r="EG159" i="10"/>
  <c r="EH159" i="10"/>
  <c r="EI159" i="10"/>
  <c r="EV159" i="10"/>
  <c r="CU159" i="10"/>
  <c r="CV159" i="10"/>
  <c r="CW159" i="10"/>
  <c r="DB159" i="10"/>
  <c r="CR159" i="10"/>
  <c r="CS159" i="10"/>
  <c r="CT159" i="10"/>
  <c r="DA159" i="10"/>
  <c r="CO159" i="10"/>
  <c r="CP159" i="10"/>
  <c r="CQ159" i="10"/>
  <c r="CZ159" i="10"/>
  <c r="CL159" i="10"/>
  <c r="CM159" i="10"/>
  <c r="CN159" i="10"/>
  <c r="CY159" i="10"/>
  <c r="CI159" i="10"/>
  <c r="CJ159" i="10"/>
  <c r="CK159" i="10"/>
  <c r="CX159" i="10"/>
  <c r="AW159" i="10"/>
  <c r="AX159" i="10"/>
  <c r="AY159" i="10"/>
  <c r="BD159" i="10"/>
  <c r="AT159" i="10"/>
  <c r="AU159" i="10"/>
  <c r="AV159" i="10"/>
  <c r="BC159" i="10"/>
  <c r="AQ159" i="10"/>
  <c r="AR159" i="10"/>
  <c r="AS159" i="10"/>
  <c r="BB159" i="10"/>
  <c r="AN159" i="10"/>
  <c r="AO159" i="10"/>
  <c r="AP159" i="10"/>
  <c r="BA159" i="10"/>
  <c r="AK159" i="10"/>
  <c r="AL159" i="10"/>
  <c r="AM159" i="10"/>
  <c r="AZ159" i="10"/>
  <c r="ES158" i="10"/>
  <c r="ET158" i="10"/>
  <c r="EU158" i="10"/>
  <c r="EZ158" i="10"/>
  <c r="EP158" i="10"/>
  <c r="EQ158" i="10"/>
  <c r="ER158" i="10"/>
  <c r="EY158" i="10"/>
  <c r="EM158" i="10"/>
  <c r="EN158" i="10"/>
  <c r="EO158" i="10"/>
  <c r="EX158" i="10"/>
  <c r="EJ158" i="10"/>
  <c r="EK158" i="10"/>
  <c r="EL158" i="10"/>
  <c r="EW158" i="10"/>
  <c r="EG158" i="10"/>
  <c r="EH158" i="10"/>
  <c r="EI158" i="10"/>
  <c r="EV158" i="10"/>
  <c r="CU158" i="10"/>
  <c r="CV158" i="10"/>
  <c r="CW158" i="10"/>
  <c r="DB158" i="10"/>
  <c r="CR158" i="10"/>
  <c r="CS158" i="10"/>
  <c r="CT158" i="10"/>
  <c r="DA158" i="10"/>
  <c r="CO158" i="10"/>
  <c r="CP158" i="10"/>
  <c r="CQ158" i="10"/>
  <c r="CZ158" i="10"/>
  <c r="CL158" i="10"/>
  <c r="CM158" i="10"/>
  <c r="CN158" i="10"/>
  <c r="CY158" i="10"/>
  <c r="CI158" i="10"/>
  <c r="CJ158" i="10"/>
  <c r="CK158" i="10"/>
  <c r="CX158" i="10"/>
  <c r="AW158" i="10"/>
  <c r="AX158" i="10"/>
  <c r="AY158" i="10"/>
  <c r="BD158" i="10"/>
  <c r="AT158" i="10"/>
  <c r="AU158" i="10"/>
  <c r="AV158" i="10"/>
  <c r="BC158" i="10"/>
  <c r="AQ158" i="10"/>
  <c r="AR158" i="10"/>
  <c r="AS158" i="10"/>
  <c r="BB158" i="10"/>
  <c r="AN158" i="10"/>
  <c r="AO158" i="10"/>
  <c r="AP158" i="10"/>
  <c r="BA158" i="10"/>
  <c r="AK158" i="10"/>
  <c r="AL158" i="10"/>
  <c r="AM158" i="10"/>
  <c r="AZ158" i="10"/>
  <c r="ES157" i="10"/>
  <c r="ET157" i="10"/>
  <c r="EU157" i="10"/>
  <c r="EZ157" i="10"/>
  <c r="EP157" i="10"/>
  <c r="EQ157" i="10"/>
  <c r="ER157" i="10"/>
  <c r="EY157" i="10"/>
  <c r="EM157" i="10"/>
  <c r="EN157" i="10"/>
  <c r="EO157" i="10"/>
  <c r="EX157" i="10"/>
  <c r="EJ157" i="10"/>
  <c r="EK157" i="10"/>
  <c r="EL157" i="10"/>
  <c r="EW157" i="10"/>
  <c r="EG157" i="10"/>
  <c r="EH157" i="10"/>
  <c r="EI157" i="10"/>
  <c r="EV157" i="10"/>
  <c r="CU157" i="10"/>
  <c r="CV157" i="10"/>
  <c r="CW157" i="10"/>
  <c r="DB157" i="10"/>
  <c r="CR157" i="10"/>
  <c r="CS157" i="10"/>
  <c r="CT157" i="10"/>
  <c r="DA157" i="10"/>
  <c r="CO157" i="10"/>
  <c r="CP157" i="10"/>
  <c r="CQ157" i="10"/>
  <c r="CZ157" i="10"/>
  <c r="CL157" i="10"/>
  <c r="CM157" i="10"/>
  <c r="CN157" i="10"/>
  <c r="CY157" i="10"/>
  <c r="CI157" i="10"/>
  <c r="CJ157" i="10"/>
  <c r="CK157" i="10"/>
  <c r="CX157" i="10"/>
  <c r="AW157" i="10"/>
  <c r="AX157" i="10"/>
  <c r="AY157" i="10"/>
  <c r="BD157" i="10"/>
  <c r="AT157" i="10"/>
  <c r="AU157" i="10"/>
  <c r="AV157" i="10"/>
  <c r="BC157" i="10"/>
  <c r="AQ157" i="10"/>
  <c r="AR157" i="10"/>
  <c r="AS157" i="10"/>
  <c r="BB157" i="10"/>
  <c r="AN157" i="10"/>
  <c r="AO157" i="10"/>
  <c r="AP157" i="10"/>
  <c r="BA157" i="10"/>
  <c r="AK157" i="10"/>
  <c r="AL157" i="10"/>
  <c r="AM157" i="10"/>
  <c r="AZ157" i="10"/>
  <c r="ES156" i="10"/>
  <c r="ET156" i="10"/>
  <c r="EU156" i="10"/>
  <c r="EZ156" i="10"/>
  <c r="EP156" i="10"/>
  <c r="EQ156" i="10"/>
  <c r="ER156" i="10"/>
  <c r="EY156" i="10"/>
  <c r="EM156" i="10"/>
  <c r="EN156" i="10"/>
  <c r="EO156" i="10"/>
  <c r="EX156" i="10"/>
  <c r="EJ156" i="10"/>
  <c r="EK156" i="10"/>
  <c r="EL156" i="10"/>
  <c r="EW156" i="10"/>
  <c r="EG156" i="10"/>
  <c r="EH156" i="10"/>
  <c r="EI156" i="10"/>
  <c r="EV156" i="10"/>
  <c r="CU156" i="10"/>
  <c r="CV156" i="10"/>
  <c r="CW156" i="10"/>
  <c r="DB156" i="10"/>
  <c r="CR156" i="10"/>
  <c r="CS156" i="10"/>
  <c r="CT156" i="10"/>
  <c r="DA156" i="10"/>
  <c r="CO156" i="10"/>
  <c r="CP156" i="10"/>
  <c r="CQ156" i="10"/>
  <c r="CZ156" i="10"/>
  <c r="CL156" i="10"/>
  <c r="CM156" i="10"/>
  <c r="CN156" i="10"/>
  <c r="CY156" i="10"/>
  <c r="CI156" i="10"/>
  <c r="CJ156" i="10"/>
  <c r="CK156" i="10"/>
  <c r="CX156" i="10"/>
  <c r="AW156" i="10"/>
  <c r="AX156" i="10"/>
  <c r="AY156" i="10"/>
  <c r="BD156" i="10"/>
  <c r="AT156" i="10"/>
  <c r="AU156" i="10"/>
  <c r="AV156" i="10"/>
  <c r="BC156" i="10"/>
  <c r="AQ156" i="10"/>
  <c r="AR156" i="10"/>
  <c r="AS156" i="10"/>
  <c r="BB156" i="10"/>
  <c r="AN156" i="10"/>
  <c r="AO156" i="10"/>
  <c r="AP156" i="10"/>
  <c r="BA156" i="10"/>
  <c r="AK156" i="10"/>
  <c r="AL156" i="10"/>
  <c r="AM156" i="10"/>
  <c r="AZ156" i="10"/>
  <c r="ES155" i="10"/>
  <c r="ET155" i="10"/>
  <c r="EU155" i="10"/>
  <c r="EZ155" i="10"/>
  <c r="EP155" i="10"/>
  <c r="EQ155" i="10"/>
  <c r="ER155" i="10"/>
  <c r="EY155" i="10"/>
  <c r="EM155" i="10"/>
  <c r="EN155" i="10"/>
  <c r="EO155" i="10"/>
  <c r="EX155" i="10"/>
  <c r="EJ155" i="10"/>
  <c r="EK155" i="10"/>
  <c r="EL155" i="10"/>
  <c r="EW155" i="10"/>
  <c r="EG155" i="10"/>
  <c r="EH155" i="10"/>
  <c r="EI155" i="10"/>
  <c r="EV155" i="10"/>
  <c r="CU155" i="10"/>
  <c r="CV155" i="10"/>
  <c r="CW155" i="10"/>
  <c r="DB155" i="10"/>
  <c r="CR155" i="10"/>
  <c r="CS155" i="10"/>
  <c r="CT155" i="10"/>
  <c r="DA155" i="10"/>
  <c r="CO155" i="10"/>
  <c r="CP155" i="10"/>
  <c r="CQ155" i="10"/>
  <c r="CZ155" i="10"/>
  <c r="CL155" i="10"/>
  <c r="CM155" i="10"/>
  <c r="CN155" i="10"/>
  <c r="CY155" i="10"/>
  <c r="CI155" i="10"/>
  <c r="CJ155" i="10"/>
  <c r="CK155" i="10"/>
  <c r="CX155" i="10"/>
  <c r="AW155" i="10"/>
  <c r="AX155" i="10"/>
  <c r="AY155" i="10"/>
  <c r="BD155" i="10"/>
  <c r="AT155" i="10"/>
  <c r="AU155" i="10"/>
  <c r="AV155" i="10"/>
  <c r="BC155" i="10"/>
  <c r="AQ155" i="10"/>
  <c r="AR155" i="10"/>
  <c r="AS155" i="10"/>
  <c r="BB155" i="10"/>
  <c r="AN155" i="10"/>
  <c r="AO155" i="10"/>
  <c r="AP155" i="10"/>
  <c r="BA155" i="10"/>
  <c r="AK155" i="10"/>
  <c r="AL155" i="10"/>
  <c r="AM155" i="10"/>
  <c r="AZ155" i="10"/>
  <c r="ES154" i="10"/>
  <c r="ET154" i="10"/>
  <c r="EU154" i="10"/>
  <c r="EZ154" i="10"/>
  <c r="EP154" i="10"/>
  <c r="EQ154" i="10"/>
  <c r="ER154" i="10"/>
  <c r="EY154" i="10"/>
  <c r="EM154" i="10"/>
  <c r="EN154" i="10"/>
  <c r="EO154" i="10"/>
  <c r="EX154" i="10"/>
  <c r="EJ154" i="10"/>
  <c r="EK154" i="10"/>
  <c r="EL154" i="10"/>
  <c r="EW154" i="10"/>
  <c r="EG154" i="10"/>
  <c r="EH154" i="10"/>
  <c r="EI154" i="10"/>
  <c r="EV154" i="10"/>
  <c r="CU154" i="10"/>
  <c r="CV154" i="10"/>
  <c r="CW154" i="10"/>
  <c r="DB154" i="10"/>
  <c r="CR154" i="10"/>
  <c r="CS154" i="10"/>
  <c r="CT154" i="10"/>
  <c r="DA154" i="10"/>
  <c r="CO154" i="10"/>
  <c r="CP154" i="10"/>
  <c r="CQ154" i="10"/>
  <c r="CZ154" i="10"/>
  <c r="CL154" i="10"/>
  <c r="CM154" i="10"/>
  <c r="CN154" i="10"/>
  <c r="CY154" i="10"/>
  <c r="CI154" i="10"/>
  <c r="CJ154" i="10"/>
  <c r="CK154" i="10"/>
  <c r="CX154" i="10"/>
  <c r="AW154" i="10"/>
  <c r="AX154" i="10"/>
  <c r="AY154" i="10"/>
  <c r="BD154" i="10"/>
  <c r="AT154" i="10"/>
  <c r="AU154" i="10"/>
  <c r="AV154" i="10"/>
  <c r="BC154" i="10"/>
  <c r="AQ154" i="10"/>
  <c r="AR154" i="10"/>
  <c r="AS154" i="10"/>
  <c r="BB154" i="10"/>
  <c r="AN154" i="10"/>
  <c r="AO154" i="10"/>
  <c r="AP154" i="10"/>
  <c r="BA154" i="10"/>
  <c r="AK154" i="10"/>
  <c r="AL154" i="10"/>
  <c r="AM154" i="10"/>
  <c r="AZ154" i="10"/>
  <c r="ES153" i="10"/>
  <c r="ET153" i="10"/>
  <c r="EU153" i="10"/>
  <c r="EZ153" i="10"/>
  <c r="EP153" i="10"/>
  <c r="EQ153" i="10"/>
  <c r="ER153" i="10"/>
  <c r="EY153" i="10"/>
  <c r="EM153" i="10"/>
  <c r="EN153" i="10"/>
  <c r="EO153" i="10"/>
  <c r="EX153" i="10"/>
  <c r="EJ153" i="10"/>
  <c r="EK153" i="10"/>
  <c r="EL153" i="10"/>
  <c r="EW153" i="10"/>
  <c r="EG153" i="10"/>
  <c r="EH153" i="10"/>
  <c r="EI153" i="10"/>
  <c r="EV153" i="10"/>
  <c r="CU153" i="10"/>
  <c r="CV153" i="10"/>
  <c r="CW153" i="10"/>
  <c r="DB153" i="10"/>
  <c r="CR153" i="10"/>
  <c r="CS153" i="10"/>
  <c r="CT153" i="10"/>
  <c r="DA153" i="10"/>
  <c r="CO153" i="10"/>
  <c r="CP153" i="10"/>
  <c r="CQ153" i="10"/>
  <c r="CZ153" i="10"/>
  <c r="CL153" i="10"/>
  <c r="CM153" i="10"/>
  <c r="CN153" i="10"/>
  <c r="CY153" i="10"/>
  <c r="CI153" i="10"/>
  <c r="CJ153" i="10"/>
  <c r="CK153" i="10"/>
  <c r="CX153" i="10"/>
  <c r="AW153" i="10"/>
  <c r="AX153" i="10"/>
  <c r="AY153" i="10"/>
  <c r="BD153" i="10"/>
  <c r="AT153" i="10"/>
  <c r="AU153" i="10"/>
  <c r="AV153" i="10"/>
  <c r="BC153" i="10"/>
  <c r="AQ153" i="10"/>
  <c r="AR153" i="10"/>
  <c r="AS153" i="10"/>
  <c r="BB153" i="10"/>
  <c r="AN153" i="10"/>
  <c r="AO153" i="10"/>
  <c r="AP153" i="10"/>
  <c r="BA153" i="10"/>
  <c r="AK153" i="10"/>
  <c r="AL153" i="10"/>
  <c r="AM153" i="10"/>
  <c r="AZ153" i="10"/>
  <c r="ES152" i="10"/>
  <c r="ET152" i="10"/>
  <c r="EU152" i="10"/>
  <c r="EZ152" i="10"/>
  <c r="EP152" i="10"/>
  <c r="EQ152" i="10"/>
  <c r="ER152" i="10"/>
  <c r="EY152" i="10"/>
  <c r="EM152" i="10"/>
  <c r="EN152" i="10"/>
  <c r="EO152" i="10"/>
  <c r="EX152" i="10"/>
  <c r="EJ152" i="10"/>
  <c r="EK152" i="10"/>
  <c r="EL152" i="10"/>
  <c r="EW152" i="10"/>
  <c r="EG152" i="10"/>
  <c r="EH152" i="10"/>
  <c r="EI152" i="10"/>
  <c r="EV152" i="10"/>
  <c r="CU152" i="10"/>
  <c r="CV152" i="10"/>
  <c r="CW152" i="10"/>
  <c r="DB152" i="10"/>
  <c r="CR152" i="10"/>
  <c r="CS152" i="10"/>
  <c r="CT152" i="10"/>
  <c r="DA152" i="10"/>
  <c r="CO152" i="10"/>
  <c r="CP152" i="10"/>
  <c r="CQ152" i="10"/>
  <c r="CZ152" i="10"/>
  <c r="CL152" i="10"/>
  <c r="CM152" i="10"/>
  <c r="CN152" i="10"/>
  <c r="CY152" i="10"/>
  <c r="CI152" i="10"/>
  <c r="CJ152" i="10"/>
  <c r="CK152" i="10"/>
  <c r="CX152" i="10"/>
  <c r="AW152" i="10"/>
  <c r="AX152" i="10"/>
  <c r="AY152" i="10"/>
  <c r="BD152" i="10"/>
  <c r="AT152" i="10"/>
  <c r="AU152" i="10"/>
  <c r="AV152" i="10"/>
  <c r="BC152" i="10"/>
  <c r="AQ152" i="10"/>
  <c r="AR152" i="10"/>
  <c r="AS152" i="10"/>
  <c r="BB152" i="10"/>
  <c r="AN152" i="10"/>
  <c r="AO152" i="10"/>
  <c r="AP152" i="10"/>
  <c r="BA152" i="10"/>
  <c r="AK152" i="10"/>
  <c r="AL152" i="10"/>
  <c r="AM152" i="10"/>
  <c r="AZ152" i="10"/>
  <c r="ES151" i="10"/>
  <c r="ET151" i="10"/>
  <c r="EU151" i="10"/>
  <c r="EZ151" i="10"/>
  <c r="EP151" i="10"/>
  <c r="EQ151" i="10"/>
  <c r="ER151" i="10"/>
  <c r="EY151" i="10"/>
  <c r="EM151" i="10"/>
  <c r="EN151" i="10"/>
  <c r="EO151" i="10"/>
  <c r="EX151" i="10"/>
  <c r="EJ151" i="10"/>
  <c r="EK151" i="10"/>
  <c r="EL151" i="10"/>
  <c r="EW151" i="10"/>
  <c r="EG151" i="10"/>
  <c r="EH151" i="10"/>
  <c r="EI151" i="10"/>
  <c r="EV151" i="10"/>
  <c r="CU151" i="10"/>
  <c r="CV151" i="10"/>
  <c r="CW151" i="10"/>
  <c r="DB151" i="10"/>
  <c r="CR151" i="10"/>
  <c r="CS151" i="10"/>
  <c r="CT151" i="10"/>
  <c r="DA151" i="10"/>
  <c r="CO151" i="10"/>
  <c r="CP151" i="10"/>
  <c r="CQ151" i="10"/>
  <c r="CZ151" i="10"/>
  <c r="CL151" i="10"/>
  <c r="CM151" i="10"/>
  <c r="CN151" i="10"/>
  <c r="CY151" i="10"/>
  <c r="CI151" i="10"/>
  <c r="CJ151" i="10"/>
  <c r="CK151" i="10"/>
  <c r="CX151" i="10"/>
  <c r="AW151" i="10"/>
  <c r="AX151" i="10"/>
  <c r="AY151" i="10"/>
  <c r="BD151" i="10"/>
  <c r="AT151" i="10"/>
  <c r="AU151" i="10"/>
  <c r="AV151" i="10"/>
  <c r="BC151" i="10"/>
  <c r="AQ151" i="10"/>
  <c r="AR151" i="10"/>
  <c r="AS151" i="10"/>
  <c r="BB151" i="10"/>
  <c r="AN151" i="10"/>
  <c r="AO151" i="10"/>
  <c r="AP151" i="10"/>
  <c r="BA151" i="10"/>
  <c r="AK151" i="10"/>
  <c r="AL151" i="10"/>
  <c r="AM151" i="10"/>
  <c r="AZ151" i="10"/>
  <c r="ES150" i="10"/>
  <c r="ET150" i="10"/>
  <c r="EU150" i="10"/>
  <c r="EZ150" i="10"/>
  <c r="EP150" i="10"/>
  <c r="EQ150" i="10"/>
  <c r="ER150" i="10"/>
  <c r="EY150" i="10"/>
  <c r="EM150" i="10"/>
  <c r="EN150" i="10"/>
  <c r="EO150" i="10"/>
  <c r="EX150" i="10"/>
  <c r="EJ150" i="10"/>
  <c r="EK150" i="10"/>
  <c r="EL150" i="10"/>
  <c r="EW150" i="10"/>
  <c r="EG150" i="10"/>
  <c r="EH150" i="10"/>
  <c r="EI150" i="10"/>
  <c r="EV150" i="10"/>
  <c r="CU150" i="10"/>
  <c r="CV150" i="10"/>
  <c r="CW150" i="10"/>
  <c r="DB150" i="10"/>
  <c r="CR150" i="10"/>
  <c r="CS150" i="10"/>
  <c r="CT150" i="10"/>
  <c r="DA150" i="10"/>
  <c r="CO150" i="10"/>
  <c r="CP150" i="10"/>
  <c r="CQ150" i="10"/>
  <c r="CZ150" i="10"/>
  <c r="CL150" i="10"/>
  <c r="CM150" i="10"/>
  <c r="CN150" i="10"/>
  <c r="CY150" i="10"/>
  <c r="CI150" i="10"/>
  <c r="CJ150" i="10"/>
  <c r="CK150" i="10"/>
  <c r="CX150" i="10"/>
  <c r="AW150" i="10"/>
  <c r="AX150" i="10"/>
  <c r="AY150" i="10"/>
  <c r="BD150" i="10"/>
  <c r="AT150" i="10"/>
  <c r="AU150" i="10"/>
  <c r="AV150" i="10"/>
  <c r="BC150" i="10"/>
  <c r="AQ150" i="10"/>
  <c r="AR150" i="10"/>
  <c r="AS150" i="10"/>
  <c r="BB150" i="10"/>
  <c r="AN150" i="10"/>
  <c r="AO150" i="10"/>
  <c r="AP150" i="10"/>
  <c r="BA150" i="10"/>
  <c r="AK150" i="10"/>
  <c r="AL150" i="10"/>
  <c r="AM150" i="10"/>
  <c r="AZ150" i="10"/>
  <c r="ES149" i="10"/>
  <c r="ET149" i="10"/>
  <c r="EU149" i="10"/>
  <c r="EZ149" i="10"/>
  <c r="EP149" i="10"/>
  <c r="EQ149" i="10"/>
  <c r="ER149" i="10"/>
  <c r="EY149" i="10"/>
  <c r="EM149" i="10"/>
  <c r="EN149" i="10"/>
  <c r="EO149" i="10"/>
  <c r="EX149" i="10"/>
  <c r="EJ149" i="10"/>
  <c r="EK149" i="10"/>
  <c r="EL149" i="10"/>
  <c r="EW149" i="10"/>
  <c r="EG149" i="10"/>
  <c r="EH149" i="10"/>
  <c r="EI149" i="10"/>
  <c r="EV149" i="10"/>
  <c r="CU149" i="10"/>
  <c r="CV149" i="10"/>
  <c r="CW149" i="10"/>
  <c r="DB149" i="10"/>
  <c r="CR149" i="10"/>
  <c r="CS149" i="10"/>
  <c r="CT149" i="10"/>
  <c r="DA149" i="10"/>
  <c r="CO149" i="10"/>
  <c r="CP149" i="10"/>
  <c r="CQ149" i="10"/>
  <c r="CZ149" i="10"/>
  <c r="CL149" i="10"/>
  <c r="CM149" i="10"/>
  <c r="CN149" i="10"/>
  <c r="CY149" i="10"/>
  <c r="CI149" i="10"/>
  <c r="CJ149" i="10"/>
  <c r="CK149" i="10"/>
  <c r="CX149" i="10"/>
  <c r="AW149" i="10"/>
  <c r="AX149" i="10"/>
  <c r="AY149" i="10"/>
  <c r="BD149" i="10"/>
  <c r="AT149" i="10"/>
  <c r="AU149" i="10"/>
  <c r="AV149" i="10"/>
  <c r="BC149" i="10"/>
  <c r="AQ149" i="10"/>
  <c r="AR149" i="10"/>
  <c r="AS149" i="10"/>
  <c r="BB149" i="10"/>
  <c r="AN149" i="10"/>
  <c r="AO149" i="10"/>
  <c r="AP149" i="10"/>
  <c r="BA149" i="10"/>
  <c r="AK149" i="10"/>
  <c r="AL149" i="10"/>
  <c r="AM149" i="10"/>
  <c r="AZ149" i="10"/>
  <c r="ES148" i="10"/>
  <c r="ET148" i="10"/>
  <c r="EU148" i="10"/>
  <c r="EZ148" i="10"/>
  <c r="EP148" i="10"/>
  <c r="EQ148" i="10"/>
  <c r="ER148" i="10"/>
  <c r="EY148" i="10"/>
  <c r="EM148" i="10"/>
  <c r="EN148" i="10"/>
  <c r="EO148" i="10"/>
  <c r="EX148" i="10"/>
  <c r="EJ148" i="10"/>
  <c r="EK148" i="10"/>
  <c r="EL148" i="10"/>
  <c r="EW148" i="10"/>
  <c r="EG148" i="10"/>
  <c r="EH148" i="10"/>
  <c r="EI148" i="10"/>
  <c r="EV148" i="10"/>
  <c r="CU148" i="10"/>
  <c r="CV148" i="10"/>
  <c r="CW148" i="10"/>
  <c r="DB148" i="10"/>
  <c r="CR148" i="10"/>
  <c r="CS148" i="10"/>
  <c r="CT148" i="10"/>
  <c r="DA148" i="10"/>
  <c r="CO148" i="10"/>
  <c r="CP148" i="10"/>
  <c r="CQ148" i="10"/>
  <c r="CZ148" i="10"/>
  <c r="CL148" i="10"/>
  <c r="CM148" i="10"/>
  <c r="CN148" i="10"/>
  <c r="CY148" i="10"/>
  <c r="CI148" i="10"/>
  <c r="CJ148" i="10"/>
  <c r="CK148" i="10"/>
  <c r="CX148" i="10"/>
  <c r="AW148" i="10"/>
  <c r="AX148" i="10"/>
  <c r="AY148" i="10"/>
  <c r="BD148" i="10"/>
  <c r="AT148" i="10"/>
  <c r="AU148" i="10"/>
  <c r="AV148" i="10"/>
  <c r="BC148" i="10"/>
  <c r="AQ148" i="10"/>
  <c r="AR148" i="10"/>
  <c r="AS148" i="10"/>
  <c r="BB148" i="10"/>
  <c r="AN148" i="10"/>
  <c r="AO148" i="10"/>
  <c r="AP148" i="10"/>
  <c r="BA148" i="10"/>
  <c r="AK148" i="10"/>
  <c r="AL148" i="10"/>
  <c r="AM148" i="10"/>
  <c r="AZ148" i="10"/>
  <c r="ES147" i="10"/>
  <c r="ET147" i="10"/>
  <c r="EU147" i="10"/>
  <c r="EZ147" i="10"/>
  <c r="EP147" i="10"/>
  <c r="EQ147" i="10"/>
  <c r="ER147" i="10"/>
  <c r="EY147" i="10"/>
  <c r="EM147" i="10"/>
  <c r="EN147" i="10"/>
  <c r="EO147" i="10"/>
  <c r="EX147" i="10"/>
  <c r="EJ147" i="10"/>
  <c r="EK147" i="10"/>
  <c r="EL147" i="10"/>
  <c r="EW147" i="10"/>
  <c r="EG147" i="10"/>
  <c r="EH147" i="10"/>
  <c r="EI147" i="10"/>
  <c r="EV147" i="10"/>
  <c r="CU147" i="10"/>
  <c r="CV147" i="10"/>
  <c r="CW147" i="10"/>
  <c r="DB147" i="10"/>
  <c r="CR147" i="10"/>
  <c r="CS147" i="10"/>
  <c r="CT147" i="10"/>
  <c r="DA147" i="10"/>
  <c r="CO147" i="10"/>
  <c r="CP147" i="10"/>
  <c r="CQ147" i="10"/>
  <c r="CZ147" i="10"/>
  <c r="CL147" i="10"/>
  <c r="CM147" i="10"/>
  <c r="CN147" i="10"/>
  <c r="CY147" i="10"/>
  <c r="CI147" i="10"/>
  <c r="CJ147" i="10"/>
  <c r="CK147" i="10"/>
  <c r="CX147" i="10"/>
  <c r="AW147" i="10"/>
  <c r="AX147" i="10"/>
  <c r="AY147" i="10"/>
  <c r="BD147" i="10"/>
  <c r="AT147" i="10"/>
  <c r="AU147" i="10"/>
  <c r="AV147" i="10"/>
  <c r="BC147" i="10"/>
  <c r="AQ147" i="10"/>
  <c r="AR147" i="10"/>
  <c r="AS147" i="10"/>
  <c r="BB147" i="10"/>
  <c r="AN147" i="10"/>
  <c r="AO147" i="10"/>
  <c r="AP147" i="10"/>
  <c r="BA147" i="10"/>
  <c r="AK147" i="10"/>
  <c r="AL147" i="10"/>
  <c r="AM147" i="10"/>
  <c r="AZ147" i="10"/>
  <c r="ES146" i="10"/>
  <c r="ET146" i="10"/>
  <c r="EU146" i="10"/>
  <c r="EZ146" i="10"/>
  <c r="EP146" i="10"/>
  <c r="EQ146" i="10"/>
  <c r="ER146" i="10"/>
  <c r="EY146" i="10"/>
  <c r="EM146" i="10"/>
  <c r="EN146" i="10"/>
  <c r="EO146" i="10"/>
  <c r="EX146" i="10"/>
  <c r="EJ146" i="10"/>
  <c r="EK146" i="10"/>
  <c r="EL146" i="10"/>
  <c r="EW146" i="10"/>
  <c r="EG146" i="10"/>
  <c r="EH146" i="10"/>
  <c r="EI146" i="10"/>
  <c r="EV146" i="10"/>
  <c r="CU146" i="10"/>
  <c r="CV146" i="10"/>
  <c r="CW146" i="10"/>
  <c r="DB146" i="10"/>
  <c r="CR146" i="10"/>
  <c r="CS146" i="10"/>
  <c r="CT146" i="10"/>
  <c r="DA146" i="10"/>
  <c r="CO146" i="10"/>
  <c r="CP146" i="10"/>
  <c r="CQ146" i="10"/>
  <c r="CZ146" i="10"/>
  <c r="CL146" i="10"/>
  <c r="CM146" i="10"/>
  <c r="CN146" i="10"/>
  <c r="CY146" i="10"/>
  <c r="CI146" i="10"/>
  <c r="CJ146" i="10"/>
  <c r="CK146" i="10"/>
  <c r="CX146" i="10"/>
  <c r="AW146" i="10"/>
  <c r="AX146" i="10"/>
  <c r="AY146" i="10"/>
  <c r="BD146" i="10"/>
  <c r="AT146" i="10"/>
  <c r="AU146" i="10"/>
  <c r="AV146" i="10"/>
  <c r="BC146" i="10"/>
  <c r="AQ146" i="10"/>
  <c r="AR146" i="10"/>
  <c r="AS146" i="10"/>
  <c r="BB146" i="10"/>
  <c r="AN146" i="10"/>
  <c r="AO146" i="10"/>
  <c r="AP146" i="10"/>
  <c r="BA146" i="10"/>
  <c r="AK146" i="10"/>
  <c r="AL146" i="10"/>
  <c r="AM146" i="10"/>
  <c r="AZ146" i="10"/>
  <c r="ES145" i="10"/>
  <c r="ET145" i="10"/>
  <c r="EU145" i="10"/>
  <c r="EZ145" i="10"/>
  <c r="EP145" i="10"/>
  <c r="EQ145" i="10"/>
  <c r="ER145" i="10"/>
  <c r="EY145" i="10"/>
  <c r="EM145" i="10"/>
  <c r="EN145" i="10"/>
  <c r="EO145" i="10"/>
  <c r="EX145" i="10"/>
  <c r="EJ145" i="10"/>
  <c r="EK145" i="10"/>
  <c r="EL145" i="10"/>
  <c r="EW145" i="10"/>
  <c r="EG145" i="10"/>
  <c r="EH145" i="10"/>
  <c r="EI145" i="10"/>
  <c r="EV145" i="10"/>
  <c r="CU145" i="10"/>
  <c r="CV145" i="10"/>
  <c r="CW145" i="10"/>
  <c r="DB145" i="10"/>
  <c r="CR145" i="10"/>
  <c r="CS145" i="10"/>
  <c r="CT145" i="10"/>
  <c r="DA145" i="10"/>
  <c r="CO145" i="10"/>
  <c r="CP145" i="10"/>
  <c r="CQ145" i="10"/>
  <c r="CZ145" i="10"/>
  <c r="CL145" i="10"/>
  <c r="CM145" i="10"/>
  <c r="CN145" i="10"/>
  <c r="CY145" i="10"/>
  <c r="CI145" i="10"/>
  <c r="CJ145" i="10"/>
  <c r="CK145" i="10"/>
  <c r="CX145" i="10"/>
  <c r="AW145" i="10"/>
  <c r="AX145" i="10"/>
  <c r="AY145" i="10"/>
  <c r="BD145" i="10"/>
  <c r="AT145" i="10"/>
  <c r="AU145" i="10"/>
  <c r="AV145" i="10"/>
  <c r="BC145" i="10"/>
  <c r="AQ145" i="10"/>
  <c r="AR145" i="10"/>
  <c r="AS145" i="10"/>
  <c r="BB145" i="10"/>
  <c r="AN145" i="10"/>
  <c r="AO145" i="10"/>
  <c r="AP145" i="10"/>
  <c r="BA145" i="10"/>
  <c r="AK145" i="10"/>
  <c r="AL145" i="10"/>
  <c r="AM145" i="10"/>
  <c r="AZ145" i="10"/>
  <c r="ES144" i="10"/>
  <c r="ET144" i="10"/>
  <c r="EU144" i="10"/>
  <c r="EZ144" i="10"/>
  <c r="EP144" i="10"/>
  <c r="EQ144" i="10"/>
  <c r="ER144" i="10"/>
  <c r="EY144" i="10"/>
  <c r="EM144" i="10"/>
  <c r="EN144" i="10"/>
  <c r="EO144" i="10"/>
  <c r="EX144" i="10"/>
  <c r="EJ144" i="10"/>
  <c r="EK144" i="10"/>
  <c r="EL144" i="10"/>
  <c r="EW144" i="10"/>
  <c r="EG144" i="10"/>
  <c r="EH144" i="10"/>
  <c r="EI144" i="10"/>
  <c r="EV144" i="10"/>
  <c r="CU144" i="10"/>
  <c r="CV144" i="10"/>
  <c r="CW144" i="10"/>
  <c r="DB144" i="10"/>
  <c r="CR144" i="10"/>
  <c r="CS144" i="10"/>
  <c r="CT144" i="10"/>
  <c r="DA144" i="10"/>
  <c r="CO144" i="10"/>
  <c r="CP144" i="10"/>
  <c r="CQ144" i="10"/>
  <c r="CZ144" i="10"/>
  <c r="CL144" i="10"/>
  <c r="CM144" i="10"/>
  <c r="CN144" i="10"/>
  <c r="CY144" i="10"/>
  <c r="CI144" i="10"/>
  <c r="CJ144" i="10"/>
  <c r="CK144" i="10"/>
  <c r="CX144" i="10"/>
  <c r="AW144" i="10"/>
  <c r="AX144" i="10"/>
  <c r="AY144" i="10"/>
  <c r="BD144" i="10"/>
  <c r="AT144" i="10"/>
  <c r="AU144" i="10"/>
  <c r="AV144" i="10"/>
  <c r="BC144" i="10"/>
  <c r="AQ144" i="10"/>
  <c r="AR144" i="10"/>
  <c r="AS144" i="10"/>
  <c r="BB144" i="10"/>
  <c r="AN144" i="10"/>
  <c r="AO144" i="10"/>
  <c r="AP144" i="10"/>
  <c r="BA144" i="10"/>
  <c r="AK144" i="10"/>
  <c r="AL144" i="10"/>
  <c r="AM144" i="10"/>
  <c r="AZ144" i="10"/>
  <c r="ES143" i="10"/>
  <c r="ET143" i="10"/>
  <c r="EU143" i="10"/>
  <c r="EZ143" i="10"/>
  <c r="EP143" i="10"/>
  <c r="EQ143" i="10"/>
  <c r="ER143" i="10"/>
  <c r="EY143" i="10"/>
  <c r="EM143" i="10"/>
  <c r="EN143" i="10"/>
  <c r="EO143" i="10"/>
  <c r="EX143" i="10"/>
  <c r="EJ143" i="10"/>
  <c r="EK143" i="10"/>
  <c r="EL143" i="10"/>
  <c r="EW143" i="10"/>
  <c r="EG143" i="10"/>
  <c r="EH143" i="10"/>
  <c r="EI143" i="10"/>
  <c r="EV143" i="10"/>
  <c r="CU143" i="10"/>
  <c r="CV143" i="10"/>
  <c r="CW143" i="10"/>
  <c r="DB143" i="10"/>
  <c r="CR143" i="10"/>
  <c r="CS143" i="10"/>
  <c r="CT143" i="10"/>
  <c r="DA143" i="10"/>
  <c r="CO143" i="10"/>
  <c r="CP143" i="10"/>
  <c r="CQ143" i="10"/>
  <c r="CZ143" i="10"/>
  <c r="CL143" i="10"/>
  <c r="CM143" i="10"/>
  <c r="CN143" i="10"/>
  <c r="CY143" i="10"/>
  <c r="CI143" i="10"/>
  <c r="CJ143" i="10"/>
  <c r="CK143" i="10"/>
  <c r="CX143" i="10"/>
  <c r="AW143" i="10"/>
  <c r="AX143" i="10"/>
  <c r="AY143" i="10"/>
  <c r="BD143" i="10"/>
  <c r="AT143" i="10"/>
  <c r="AU143" i="10"/>
  <c r="AV143" i="10"/>
  <c r="BC143" i="10"/>
  <c r="AQ143" i="10"/>
  <c r="AR143" i="10"/>
  <c r="AS143" i="10"/>
  <c r="BB143" i="10"/>
  <c r="AN143" i="10"/>
  <c r="AO143" i="10"/>
  <c r="AP143" i="10"/>
  <c r="BA143" i="10"/>
  <c r="AK143" i="10"/>
  <c r="AL143" i="10"/>
  <c r="AM143" i="10"/>
  <c r="AZ143" i="10"/>
  <c r="ES142" i="10"/>
  <c r="ET142" i="10"/>
  <c r="EU142" i="10"/>
  <c r="EZ142" i="10"/>
  <c r="EP142" i="10"/>
  <c r="EQ142" i="10"/>
  <c r="ER142" i="10"/>
  <c r="EY142" i="10"/>
  <c r="EM142" i="10"/>
  <c r="EN142" i="10"/>
  <c r="EO142" i="10"/>
  <c r="EX142" i="10"/>
  <c r="EJ142" i="10"/>
  <c r="EK142" i="10"/>
  <c r="EL142" i="10"/>
  <c r="EW142" i="10"/>
  <c r="EG142" i="10"/>
  <c r="EH142" i="10"/>
  <c r="EI142" i="10"/>
  <c r="EV142" i="10"/>
  <c r="CU142" i="10"/>
  <c r="CV142" i="10"/>
  <c r="CW142" i="10"/>
  <c r="DB142" i="10"/>
  <c r="CR142" i="10"/>
  <c r="CS142" i="10"/>
  <c r="CT142" i="10"/>
  <c r="DA142" i="10"/>
  <c r="CO142" i="10"/>
  <c r="CP142" i="10"/>
  <c r="CQ142" i="10"/>
  <c r="CZ142" i="10"/>
  <c r="CL142" i="10"/>
  <c r="CM142" i="10"/>
  <c r="CN142" i="10"/>
  <c r="CY142" i="10"/>
  <c r="CI142" i="10"/>
  <c r="CJ142" i="10"/>
  <c r="CK142" i="10"/>
  <c r="CX142" i="10"/>
  <c r="AW142" i="10"/>
  <c r="AX142" i="10"/>
  <c r="AY142" i="10"/>
  <c r="BD142" i="10"/>
  <c r="AT142" i="10"/>
  <c r="AU142" i="10"/>
  <c r="AV142" i="10"/>
  <c r="BC142" i="10"/>
  <c r="AQ142" i="10"/>
  <c r="AR142" i="10"/>
  <c r="AS142" i="10"/>
  <c r="BB142" i="10"/>
  <c r="AN142" i="10"/>
  <c r="AO142" i="10"/>
  <c r="AP142" i="10"/>
  <c r="BA142" i="10"/>
  <c r="AK142" i="10"/>
  <c r="AL142" i="10"/>
  <c r="AM142" i="10"/>
  <c r="AZ142" i="10"/>
  <c r="ES141" i="10"/>
  <c r="ET141" i="10"/>
  <c r="EU141" i="10"/>
  <c r="EZ141" i="10"/>
  <c r="EP141" i="10"/>
  <c r="EQ141" i="10"/>
  <c r="ER141" i="10"/>
  <c r="EY141" i="10"/>
  <c r="EM141" i="10"/>
  <c r="EN141" i="10"/>
  <c r="EO141" i="10"/>
  <c r="EX141" i="10"/>
  <c r="EJ141" i="10"/>
  <c r="EK141" i="10"/>
  <c r="EL141" i="10"/>
  <c r="EW141" i="10"/>
  <c r="EG141" i="10"/>
  <c r="EH141" i="10"/>
  <c r="EI141" i="10"/>
  <c r="EV141" i="10"/>
  <c r="CU141" i="10"/>
  <c r="CV141" i="10"/>
  <c r="CW141" i="10"/>
  <c r="DB141" i="10"/>
  <c r="CR141" i="10"/>
  <c r="CS141" i="10"/>
  <c r="CT141" i="10"/>
  <c r="DA141" i="10"/>
  <c r="CO141" i="10"/>
  <c r="CP141" i="10"/>
  <c r="CQ141" i="10"/>
  <c r="CZ141" i="10"/>
  <c r="CL141" i="10"/>
  <c r="CM141" i="10"/>
  <c r="CN141" i="10"/>
  <c r="CY141" i="10"/>
  <c r="CI141" i="10"/>
  <c r="CJ141" i="10"/>
  <c r="CK141" i="10"/>
  <c r="CX141" i="10"/>
  <c r="AW141" i="10"/>
  <c r="AX141" i="10"/>
  <c r="AY141" i="10"/>
  <c r="BD141" i="10"/>
  <c r="AT141" i="10"/>
  <c r="AU141" i="10"/>
  <c r="AV141" i="10"/>
  <c r="BC141" i="10"/>
  <c r="AQ141" i="10"/>
  <c r="AR141" i="10"/>
  <c r="AS141" i="10"/>
  <c r="BB141" i="10"/>
  <c r="AN141" i="10"/>
  <c r="AO141" i="10"/>
  <c r="AP141" i="10"/>
  <c r="BA141" i="10"/>
  <c r="AK141" i="10"/>
  <c r="AL141" i="10"/>
  <c r="AM141" i="10"/>
  <c r="AZ141" i="10"/>
  <c r="ES140" i="10"/>
  <c r="ET140" i="10"/>
  <c r="EU140" i="10"/>
  <c r="EZ140" i="10"/>
  <c r="EP140" i="10"/>
  <c r="EQ140" i="10"/>
  <c r="ER140" i="10"/>
  <c r="EY140" i="10"/>
  <c r="EM140" i="10"/>
  <c r="EN140" i="10"/>
  <c r="EO140" i="10"/>
  <c r="EX140" i="10"/>
  <c r="EJ140" i="10"/>
  <c r="EK140" i="10"/>
  <c r="EL140" i="10"/>
  <c r="EW140" i="10"/>
  <c r="EG140" i="10"/>
  <c r="EH140" i="10"/>
  <c r="EI140" i="10"/>
  <c r="EV140" i="10"/>
  <c r="CU140" i="10"/>
  <c r="CV140" i="10"/>
  <c r="CW140" i="10"/>
  <c r="DB140" i="10"/>
  <c r="CR140" i="10"/>
  <c r="CS140" i="10"/>
  <c r="CT140" i="10"/>
  <c r="DA140" i="10"/>
  <c r="CO140" i="10"/>
  <c r="CP140" i="10"/>
  <c r="CQ140" i="10"/>
  <c r="CZ140" i="10"/>
  <c r="CL140" i="10"/>
  <c r="CM140" i="10"/>
  <c r="CN140" i="10"/>
  <c r="CY140" i="10"/>
  <c r="CI140" i="10"/>
  <c r="CJ140" i="10"/>
  <c r="CK140" i="10"/>
  <c r="CX140" i="10"/>
  <c r="AW140" i="10"/>
  <c r="AX140" i="10"/>
  <c r="AY140" i="10"/>
  <c r="BD140" i="10"/>
  <c r="AT140" i="10"/>
  <c r="AU140" i="10"/>
  <c r="AV140" i="10"/>
  <c r="BC140" i="10"/>
  <c r="AQ140" i="10"/>
  <c r="AR140" i="10"/>
  <c r="AS140" i="10"/>
  <c r="BB140" i="10"/>
  <c r="AN140" i="10"/>
  <c r="AO140" i="10"/>
  <c r="AP140" i="10"/>
  <c r="BA140" i="10"/>
  <c r="AK140" i="10"/>
  <c r="AL140" i="10"/>
  <c r="AM140" i="10"/>
  <c r="AZ140" i="10"/>
  <c r="ES139" i="10"/>
  <c r="ET139" i="10"/>
  <c r="EU139" i="10"/>
  <c r="EZ139" i="10"/>
  <c r="EP139" i="10"/>
  <c r="EQ139" i="10"/>
  <c r="ER139" i="10"/>
  <c r="EY139" i="10"/>
  <c r="EM139" i="10"/>
  <c r="EN139" i="10"/>
  <c r="EO139" i="10"/>
  <c r="EX139" i="10"/>
  <c r="EJ139" i="10"/>
  <c r="EK139" i="10"/>
  <c r="EL139" i="10"/>
  <c r="EW139" i="10"/>
  <c r="EG139" i="10"/>
  <c r="EH139" i="10"/>
  <c r="EI139" i="10"/>
  <c r="EV139" i="10"/>
  <c r="CU139" i="10"/>
  <c r="CV139" i="10"/>
  <c r="CW139" i="10"/>
  <c r="DB139" i="10"/>
  <c r="CR139" i="10"/>
  <c r="CS139" i="10"/>
  <c r="CT139" i="10"/>
  <c r="DA139" i="10"/>
  <c r="CO139" i="10"/>
  <c r="CP139" i="10"/>
  <c r="CQ139" i="10"/>
  <c r="CZ139" i="10"/>
  <c r="CL139" i="10"/>
  <c r="CM139" i="10"/>
  <c r="CN139" i="10"/>
  <c r="CY139" i="10"/>
  <c r="CI139" i="10"/>
  <c r="CJ139" i="10"/>
  <c r="CK139" i="10"/>
  <c r="CX139" i="10"/>
  <c r="AW139" i="10"/>
  <c r="AX139" i="10"/>
  <c r="AY139" i="10"/>
  <c r="BD139" i="10"/>
  <c r="AT139" i="10"/>
  <c r="AU139" i="10"/>
  <c r="AV139" i="10"/>
  <c r="BC139" i="10"/>
  <c r="AQ139" i="10"/>
  <c r="AR139" i="10"/>
  <c r="AS139" i="10"/>
  <c r="BB139" i="10"/>
  <c r="AN139" i="10"/>
  <c r="AO139" i="10"/>
  <c r="AP139" i="10"/>
  <c r="BA139" i="10"/>
  <c r="AK139" i="10"/>
  <c r="AL139" i="10"/>
  <c r="AM139" i="10"/>
  <c r="AZ139" i="10"/>
  <c r="ES138" i="10"/>
  <c r="ET138" i="10"/>
  <c r="EU138" i="10"/>
  <c r="EZ138" i="10"/>
  <c r="EP138" i="10"/>
  <c r="EQ138" i="10"/>
  <c r="ER138" i="10"/>
  <c r="EY138" i="10"/>
  <c r="EM138" i="10"/>
  <c r="EN138" i="10"/>
  <c r="EO138" i="10"/>
  <c r="EX138" i="10"/>
  <c r="EJ138" i="10"/>
  <c r="EK138" i="10"/>
  <c r="EL138" i="10"/>
  <c r="EW138" i="10"/>
  <c r="EG138" i="10"/>
  <c r="EH138" i="10"/>
  <c r="EI138" i="10"/>
  <c r="EV138" i="10"/>
  <c r="CU138" i="10"/>
  <c r="CV138" i="10"/>
  <c r="CW138" i="10"/>
  <c r="DB138" i="10"/>
  <c r="CR138" i="10"/>
  <c r="CS138" i="10"/>
  <c r="CT138" i="10"/>
  <c r="DA138" i="10"/>
  <c r="CO138" i="10"/>
  <c r="CP138" i="10"/>
  <c r="CQ138" i="10"/>
  <c r="CZ138" i="10"/>
  <c r="CL138" i="10"/>
  <c r="CM138" i="10"/>
  <c r="CN138" i="10"/>
  <c r="CY138" i="10"/>
  <c r="CI138" i="10"/>
  <c r="CJ138" i="10"/>
  <c r="CK138" i="10"/>
  <c r="CX138" i="10"/>
  <c r="AW138" i="10"/>
  <c r="AX138" i="10"/>
  <c r="AY138" i="10"/>
  <c r="BD138" i="10"/>
  <c r="AT138" i="10"/>
  <c r="AU138" i="10"/>
  <c r="AV138" i="10"/>
  <c r="BC138" i="10"/>
  <c r="AQ138" i="10"/>
  <c r="AR138" i="10"/>
  <c r="AS138" i="10"/>
  <c r="BB138" i="10"/>
  <c r="AN138" i="10"/>
  <c r="AO138" i="10"/>
  <c r="AP138" i="10"/>
  <c r="BA138" i="10"/>
  <c r="AK138" i="10"/>
  <c r="AL138" i="10"/>
  <c r="AM138" i="10"/>
  <c r="AZ138" i="10"/>
  <c r="ES137" i="10"/>
  <c r="ET137" i="10"/>
  <c r="EU137" i="10"/>
  <c r="EZ137" i="10"/>
  <c r="EP137" i="10"/>
  <c r="EQ137" i="10"/>
  <c r="ER137" i="10"/>
  <c r="EY137" i="10"/>
  <c r="EM137" i="10"/>
  <c r="EN137" i="10"/>
  <c r="EO137" i="10"/>
  <c r="EX137" i="10"/>
  <c r="EJ137" i="10"/>
  <c r="EK137" i="10"/>
  <c r="EL137" i="10"/>
  <c r="EW137" i="10"/>
  <c r="EG137" i="10"/>
  <c r="EH137" i="10"/>
  <c r="EI137" i="10"/>
  <c r="EV137" i="10"/>
  <c r="CU137" i="10"/>
  <c r="CV137" i="10"/>
  <c r="CW137" i="10"/>
  <c r="DB137" i="10"/>
  <c r="CR137" i="10"/>
  <c r="CS137" i="10"/>
  <c r="CT137" i="10"/>
  <c r="DA137" i="10"/>
  <c r="CO137" i="10"/>
  <c r="CP137" i="10"/>
  <c r="CQ137" i="10"/>
  <c r="CZ137" i="10"/>
  <c r="CL137" i="10"/>
  <c r="CM137" i="10"/>
  <c r="CN137" i="10"/>
  <c r="CY137" i="10"/>
  <c r="CI137" i="10"/>
  <c r="CJ137" i="10"/>
  <c r="CK137" i="10"/>
  <c r="CX137" i="10"/>
  <c r="AW137" i="10"/>
  <c r="AX137" i="10"/>
  <c r="AY137" i="10"/>
  <c r="BD137" i="10"/>
  <c r="AT137" i="10"/>
  <c r="AU137" i="10"/>
  <c r="AV137" i="10"/>
  <c r="BC137" i="10"/>
  <c r="AQ137" i="10"/>
  <c r="AR137" i="10"/>
  <c r="AS137" i="10"/>
  <c r="BB137" i="10"/>
  <c r="AN137" i="10"/>
  <c r="AO137" i="10"/>
  <c r="AP137" i="10"/>
  <c r="BA137" i="10"/>
  <c r="AK137" i="10"/>
  <c r="AL137" i="10"/>
  <c r="AM137" i="10"/>
  <c r="AZ137" i="10"/>
  <c r="ES136" i="10"/>
  <c r="ET136" i="10"/>
  <c r="EU136" i="10"/>
  <c r="EZ136" i="10"/>
  <c r="EP136" i="10"/>
  <c r="EQ136" i="10"/>
  <c r="ER136" i="10"/>
  <c r="EY136" i="10"/>
  <c r="EM136" i="10"/>
  <c r="EN136" i="10"/>
  <c r="EO136" i="10"/>
  <c r="EX136" i="10"/>
  <c r="EJ136" i="10"/>
  <c r="EK136" i="10"/>
  <c r="EL136" i="10"/>
  <c r="EW136" i="10"/>
  <c r="EG136" i="10"/>
  <c r="EH136" i="10"/>
  <c r="EI136" i="10"/>
  <c r="EV136" i="10"/>
  <c r="CU136" i="10"/>
  <c r="CV136" i="10"/>
  <c r="CW136" i="10"/>
  <c r="DB136" i="10"/>
  <c r="CR136" i="10"/>
  <c r="CS136" i="10"/>
  <c r="CT136" i="10"/>
  <c r="DA136" i="10"/>
  <c r="CO136" i="10"/>
  <c r="CP136" i="10"/>
  <c r="CQ136" i="10"/>
  <c r="CZ136" i="10"/>
  <c r="CL136" i="10"/>
  <c r="CM136" i="10"/>
  <c r="CN136" i="10"/>
  <c r="CY136" i="10"/>
  <c r="CI136" i="10"/>
  <c r="CJ136" i="10"/>
  <c r="CK136" i="10"/>
  <c r="CX136" i="10"/>
  <c r="AW136" i="10"/>
  <c r="AX136" i="10"/>
  <c r="AY136" i="10"/>
  <c r="BD136" i="10"/>
  <c r="AT136" i="10"/>
  <c r="AU136" i="10"/>
  <c r="AV136" i="10"/>
  <c r="BC136" i="10"/>
  <c r="AQ136" i="10"/>
  <c r="AR136" i="10"/>
  <c r="AS136" i="10"/>
  <c r="BB136" i="10"/>
  <c r="AN136" i="10"/>
  <c r="AO136" i="10"/>
  <c r="AP136" i="10"/>
  <c r="BA136" i="10"/>
  <c r="AK136" i="10"/>
  <c r="AL136" i="10"/>
  <c r="AM136" i="10"/>
  <c r="AZ136" i="10"/>
  <c r="ES135" i="10"/>
  <c r="ET135" i="10"/>
  <c r="EU135" i="10"/>
  <c r="EZ135" i="10"/>
  <c r="EP135" i="10"/>
  <c r="EQ135" i="10"/>
  <c r="ER135" i="10"/>
  <c r="EY135" i="10"/>
  <c r="EM135" i="10"/>
  <c r="EN135" i="10"/>
  <c r="EO135" i="10"/>
  <c r="EX135" i="10"/>
  <c r="EJ135" i="10"/>
  <c r="EK135" i="10"/>
  <c r="EL135" i="10"/>
  <c r="EW135" i="10"/>
  <c r="EG135" i="10"/>
  <c r="EH135" i="10"/>
  <c r="EI135" i="10"/>
  <c r="EV135" i="10"/>
  <c r="CU135" i="10"/>
  <c r="CV135" i="10"/>
  <c r="CW135" i="10"/>
  <c r="DB135" i="10"/>
  <c r="CR135" i="10"/>
  <c r="CS135" i="10"/>
  <c r="CT135" i="10"/>
  <c r="DA135" i="10"/>
  <c r="CO135" i="10"/>
  <c r="CP135" i="10"/>
  <c r="CQ135" i="10"/>
  <c r="CZ135" i="10"/>
  <c r="CL135" i="10"/>
  <c r="CM135" i="10"/>
  <c r="CN135" i="10"/>
  <c r="CY135" i="10"/>
  <c r="CI135" i="10"/>
  <c r="CJ135" i="10"/>
  <c r="CK135" i="10"/>
  <c r="CX135" i="10"/>
  <c r="AW135" i="10"/>
  <c r="AX135" i="10"/>
  <c r="AY135" i="10"/>
  <c r="BD135" i="10"/>
  <c r="AT135" i="10"/>
  <c r="AU135" i="10"/>
  <c r="AV135" i="10"/>
  <c r="BC135" i="10"/>
  <c r="AQ135" i="10"/>
  <c r="AR135" i="10"/>
  <c r="AS135" i="10"/>
  <c r="BB135" i="10"/>
  <c r="AN135" i="10"/>
  <c r="AO135" i="10"/>
  <c r="AP135" i="10"/>
  <c r="BA135" i="10"/>
  <c r="AK135" i="10"/>
  <c r="AL135" i="10"/>
  <c r="AM135" i="10"/>
  <c r="AZ135" i="10"/>
  <c r="ES134" i="10"/>
  <c r="ET134" i="10"/>
  <c r="EU134" i="10"/>
  <c r="EZ134" i="10"/>
  <c r="EP134" i="10"/>
  <c r="EQ134" i="10"/>
  <c r="ER134" i="10"/>
  <c r="EY134" i="10"/>
  <c r="EM134" i="10"/>
  <c r="EN134" i="10"/>
  <c r="EO134" i="10"/>
  <c r="EX134" i="10"/>
  <c r="EJ134" i="10"/>
  <c r="EK134" i="10"/>
  <c r="EL134" i="10"/>
  <c r="EW134" i="10"/>
  <c r="EG134" i="10"/>
  <c r="EH134" i="10"/>
  <c r="EI134" i="10"/>
  <c r="EV134" i="10"/>
  <c r="CU134" i="10"/>
  <c r="CV134" i="10"/>
  <c r="CW134" i="10"/>
  <c r="DB134" i="10"/>
  <c r="CR134" i="10"/>
  <c r="CS134" i="10"/>
  <c r="CT134" i="10"/>
  <c r="DA134" i="10"/>
  <c r="CO134" i="10"/>
  <c r="CP134" i="10"/>
  <c r="CQ134" i="10"/>
  <c r="CZ134" i="10"/>
  <c r="CL134" i="10"/>
  <c r="CM134" i="10"/>
  <c r="CN134" i="10"/>
  <c r="CY134" i="10"/>
  <c r="CI134" i="10"/>
  <c r="CJ134" i="10"/>
  <c r="CK134" i="10"/>
  <c r="CX134" i="10"/>
  <c r="AW134" i="10"/>
  <c r="AX134" i="10"/>
  <c r="AY134" i="10"/>
  <c r="BD134" i="10"/>
  <c r="AT134" i="10"/>
  <c r="AU134" i="10"/>
  <c r="AV134" i="10"/>
  <c r="BC134" i="10"/>
  <c r="AQ134" i="10"/>
  <c r="AR134" i="10"/>
  <c r="AS134" i="10"/>
  <c r="BB134" i="10"/>
  <c r="AN134" i="10"/>
  <c r="AO134" i="10"/>
  <c r="AP134" i="10"/>
  <c r="BA134" i="10"/>
  <c r="AK134" i="10"/>
  <c r="AL134" i="10"/>
  <c r="AM134" i="10"/>
  <c r="AZ134" i="10"/>
  <c r="ES133" i="10"/>
  <c r="ET133" i="10"/>
  <c r="EU133" i="10"/>
  <c r="EZ133" i="10"/>
  <c r="EP133" i="10"/>
  <c r="EQ133" i="10"/>
  <c r="ER133" i="10"/>
  <c r="EY133" i="10"/>
  <c r="EM133" i="10"/>
  <c r="EN133" i="10"/>
  <c r="EO133" i="10"/>
  <c r="EX133" i="10"/>
  <c r="EJ133" i="10"/>
  <c r="EK133" i="10"/>
  <c r="EL133" i="10"/>
  <c r="EW133" i="10"/>
  <c r="EG133" i="10"/>
  <c r="EH133" i="10"/>
  <c r="EI133" i="10"/>
  <c r="EV133" i="10"/>
  <c r="CU133" i="10"/>
  <c r="CV133" i="10"/>
  <c r="CW133" i="10"/>
  <c r="DB133" i="10"/>
  <c r="CR133" i="10"/>
  <c r="CS133" i="10"/>
  <c r="CT133" i="10"/>
  <c r="DA133" i="10"/>
  <c r="CO133" i="10"/>
  <c r="CP133" i="10"/>
  <c r="CQ133" i="10"/>
  <c r="CZ133" i="10"/>
  <c r="CL133" i="10"/>
  <c r="CM133" i="10"/>
  <c r="CN133" i="10"/>
  <c r="CY133" i="10"/>
  <c r="CI133" i="10"/>
  <c r="CJ133" i="10"/>
  <c r="CK133" i="10"/>
  <c r="CX133" i="10"/>
  <c r="AW133" i="10"/>
  <c r="AX133" i="10"/>
  <c r="AY133" i="10"/>
  <c r="BD133" i="10"/>
  <c r="AT133" i="10"/>
  <c r="AU133" i="10"/>
  <c r="AV133" i="10"/>
  <c r="BC133" i="10"/>
  <c r="AQ133" i="10"/>
  <c r="AR133" i="10"/>
  <c r="AS133" i="10"/>
  <c r="BB133" i="10"/>
  <c r="AN133" i="10"/>
  <c r="AO133" i="10"/>
  <c r="AP133" i="10"/>
  <c r="BA133" i="10"/>
  <c r="AK133" i="10"/>
  <c r="AL133" i="10"/>
  <c r="AM133" i="10"/>
  <c r="AZ133" i="10"/>
  <c r="ES132" i="10"/>
  <c r="ET132" i="10"/>
  <c r="EU132" i="10"/>
  <c r="EZ132" i="10"/>
  <c r="EP132" i="10"/>
  <c r="EQ132" i="10"/>
  <c r="ER132" i="10"/>
  <c r="EY132" i="10"/>
  <c r="EM132" i="10"/>
  <c r="EN132" i="10"/>
  <c r="EO132" i="10"/>
  <c r="EX132" i="10"/>
  <c r="EJ132" i="10"/>
  <c r="EK132" i="10"/>
  <c r="EL132" i="10"/>
  <c r="EW132" i="10"/>
  <c r="EG132" i="10"/>
  <c r="EH132" i="10"/>
  <c r="EI132" i="10"/>
  <c r="EV132" i="10"/>
  <c r="CU132" i="10"/>
  <c r="CV132" i="10"/>
  <c r="CW132" i="10"/>
  <c r="DB132" i="10"/>
  <c r="CR132" i="10"/>
  <c r="CS132" i="10"/>
  <c r="CT132" i="10"/>
  <c r="DA132" i="10"/>
  <c r="CO132" i="10"/>
  <c r="CP132" i="10"/>
  <c r="CQ132" i="10"/>
  <c r="CZ132" i="10"/>
  <c r="CL132" i="10"/>
  <c r="CM132" i="10"/>
  <c r="CN132" i="10"/>
  <c r="CY132" i="10"/>
  <c r="CI132" i="10"/>
  <c r="CJ132" i="10"/>
  <c r="CK132" i="10"/>
  <c r="CX132" i="10"/>
  <c r="AW132" i="10"/>
  <c r="AX132" i="10"/>
  <c r="AY132" i="10"/>
  <c r="BD132" i="10"/>
  <c r="AT132" i="10"/>
  <c r="AU132" i="10"/>
  <c r="AV132" i="10"/>
  <c r="BC132" i="10"/>
  <c r="AQ132" i="10"/>
  <c r="AR132" i="10"/>
  <c r="AS132" i="10"/>
  <c r="BB132" i="10"/>
  <c r="AN132" i="10"/>
  <c r="AO132" i="10"/>
  <c r="AP132" i="10"/>
  <c r="BA132" i="10"/>
  <c r="AK132" i="10"/>
  <c r="AL132" i="10"/>
  <c r="AM132" i="10"/>
  <c r="AZ132" i="10"/>
  <c r="ES131" i="10"/>
  <c r="ET131" i="10"/>
  <c r="EU131" i="10"/>
  <c r="EZ131" i="10"/>
  <c r="EP131" i="10"/>
  <c r="EQ131" i="10"/>
  <c r="ER131" i="10"/>
  <c r="EY131" i="10"/>
  <c r="EM131" i="10"/>
  <c r="EN131" i="10"/>
  <c r="EO131" i="10"/>
  <c r="EX131" i="10"/>
  <c r="EJ131" i="10"/>
  <c r="EK131" i="10"/>
  <c r="EL131" i="10"/>
  <c r="EW131" i="10"/>
  <c r="EG131" i="10"/>
  <c r="EH131" i="10"/>
  <c r="EI131" i="10"/>
  <c r="EV131" i="10"/>
  <c r="CU131" i="10"/>
  <c r="CV131" i="10"/>
  <c r="CW131" i="10"/>
  <c r="DB131" i="10"/>
  <c r="CR131" i="10"/>
  <c r="CS131" i="10"/>
  <c r="CT131" i="10"/>
  <c r="DA131" i="10"/>
  <c r="CO131" i="10"/>
  <c r="CP131" i="10"/>
  <c r="CQ131" i="10"/>
  <c r="CZ131" i="10"/>
  <c r="CL131" i="10"/>
  <c r="CM131" i="10"/>
  <c r="CN131" i="10"/>
  <c r="CY131" i="10"/>
  <c r="CI131" i="10"/>
  <c r="CJ131" i="10"/>
  <c r="CK131" i="10"/>
  <c r="CX131" i="10"/>
  <c r="AW131" i="10"/>
  <c r="AX131" i="10"/>
  <c r="AY131" i="10"/>
  <c r="BD131" i="10"/>
  <c r="AT131" i="10"/>
  <c r="AU131" i="10"/>
  <c r="AV131" i="10"/>
  <c r="BC131" i="10"/>
  <c r="AQ131" i="10"/>
  <c r="AR131" i="10"/>
  <c r="AS131" i="10"/>
  <c r="BB131" i="10"/>
  <c r="AN131" i="10"/>
  <c r="AO131" i="10"/>
  <c r="AP131" i="10"/>
  <c r="BA131" i="10"/>
  <c r="AK131" i="10"/>
  <c r="AL131" i="10"/>
  <c r="AM131" i="10"/>
  <c r="AZ131" i="10"/>
  <c r="ES130" i="10"/>
  <c r="ET130" i="10"/>
  <c r="EU130" i="10"/>
  <c r="EZ130" i="10"/>
  <c r="EP130" i="10"/>
  <c r="EQ130" i="10"/>
  <c r="ER130" i="10"/>
  <c r="EY130" i="10"/>
  <c r="EM130" i="10"/>
  <c r="EN130" i="10"/>
  <c r="EO130" i="10"/>
  <c r="EX130" i="10"/>
  <c r="EJ130" i="10"/>
  <c r="EK130" i="10"/>
  <c r="EL130" i="10"/>
  <c r="EW130" i="10"/>
  <c r="EG130" i="10"/>
  <c r="EH130" i="10"/>
  <c r="EI130" i="10"/>
  <c r="EV130" i="10"/>
  <c r="CU130" i="10"/>
  <c r="CV130" i="10"/>
  <c r="CW130" i="10"/>
  <c r="DB130" i="10"/>
  <c r="CR130" i="10"/>
  <c r="CS130" i="10"/>
  <c r="CT130" i="10"/>
  <c r="DA130" i="10"/>
  <c r="CO130" i="10"/>
  <c r="CP130" i="10"/>
  <c r="CQ130" i="10"/>
  <c r="CZ130" i="10"/>
  <c r="CL130" i="10"/>
  <c r="CM130" i="10"/>
  <c r="CN130" i="10"/>
  <c r="CY130" i="10"/>
  <c r="CI130" i="10"/>
  <c r="CJ130" i="10"/>
  <c r="CK130" i="10"/>
  <c r="CX130" i="10"/>
  <c r="AW130" i="10"/>
  <c r="AX130" i="10"/>
  <c r="AY130" i="10"/>
  <c r="BD130" i="10"/>
  <c r="AT130" i="10"/>
  <c r="AU130" i="10"/>
  <c r="AV130" i="10"/>
  <c r="BC130" i="10"/>
  <c r="AQ130" i="10"/>
  <c r="AR130" i="10"/>
  <c r="AS130" i="10"/>
  <c r="BB130" i="10"/>
  <c r="AN130" i="10"/>
  <c r="AO130" i="10"/>
  <c r="AP130" i="10"/>
  <c r="BA130" i="10"/>
  <c r="AK130" i="10"/>
  <c r="AL130" i="10"/>
  <c r="AM130" i="10"/>
  <c r="AZ130" i="10"/>
  <c r="ES129" i="10"/>
  <c r="ET129" i="10"/>
  <c r="EU129" i="10"/>
  <c r="EZ129" i="10"/>
  <c r="EP129" i="10"/>
  <c r="EQ129" i="10"/>
  <c r="ER129" i="10"/>
  <c r="EY129" i="10"/>
  <c r="EM129" i="10"/>
  <c r="EN129" i="10"/>
  <c r="EO129" i="10"/>
  <c r="EX129" i="10"/>
  <c r="EJ129" i="10"/>
  <c r="EK129" i="10"/>
  <c r="EL129" i="10"/>
  <c r="EW129" i="10"/>
  <c r="EG129" i="10"/>
  <c r="EH129" i="10"/>
  <c r="EI129" i="10"/>
  <c r="EV129" i="10"/>
  <c r="CU129" i="10"/>
  <c r="CV129" i="10"/>
  <c r="CW129" i="10"/>
  <c r="DB129" i="10"/>
  <c r="CR129" i="10"/>
  <c r="CS129" i="10"/>
  <c r="CT129" i="10"/>
  <c r="DA129" i="10"/>
  <c r="CO129" i="10"/>
  <c r="CP129" i="10"/>
  <c r="CQ129" i="10"/>
  <c r="CZ129" i="10"/>
  <c r="CL129" i="10"/>
  <c r="CM129" i="10"/>
  <c r="CN129" i="10"/>
  <c r="CY129" i="10"/>
  <c r="CI129" i="10"/>
  <c r="CJ129" i="10"/>
  <c r="CK129" i="10"/>
  <c r="CX129" i="10"/>
  <c r="AW129" i="10"/>
  <c r="AX129" i="10"/>
  <c r="AY129" i="10"/>
  <c r="BD129" i="10"/>
  <c r="AT129" i="10"/>
  <c r="AU129" i="10"/>
  <c r="AV129" i="10"/>
  <c r="BC129" i="10"/>
  <c r="AQ129" i="10"/>
  <c r="AR129" i="10"/>
  <c r="AS129" i="10"/>
  <c r="BB129" i="10"/>
  <c r="AN129" i="10"/>
  <c r="AO129" i="10"/>
  <c r="AP129" i="10"/>
  <c r="BA129" i="10"/>
  <c r="AK129" i="10"/>
  <c r="AL129" i="10"/>
  <c r="AM129" i="10"/>
  <c r="AZ129" i="10"/>
  <c r="ES128" i="10"/>
  <c r="ET128" i="10"/>
  <c r="EU128" i="10"/>
  <c r="EZ128" i="10"/>
  <c r="EP128" i="10"/>
  <c r="EQ128" i="10"/>
  <c r="ER128" i="10"/>
  <c r="EY128" i="10"/>
  <c r="EM128" i="10"/>
  <c r="EN128" i="10"/>
  <c r="EO128" i="10"/>
  <c r="EX128" i="10"/>
  <c r="EJ128" i="10"/>
  <c r="EK128" i="10"/>
  <c r="EL128" i="10"/>
  <c r="EW128" i="10"/>
  <c r="EG128" i="10"/>
  <c r="EH128" i="10"/>
  <c r="EI128" i="10"/>
  <c r="EV128" i="10"/>
  <c r="CU128" i="10"/>
  <c r="CV128" i="10"/>
  <c r="CW128" i="10"/>
  <c r="DB128" i="10"/>
  <c r="CR128" i="10"/>
  <c r="CS128" i="10"/>
  <c r="CT128" i="10"/>
  <c r="DA128" i="10"/>
  <c r="CO128" i="10"/>
  <c r="CP128" i="10"/>
  <c r="CQ128" i="10"/>
  <c r="CZ128" i="10"/>
  <c r="CL128" i="10"/>
  <c r="CM128" i="10"/>
  <c r="CN128" i="10"/>
  <c r="CY128" i="10"/>
  <c r="CI128" i="10"/>
  <c r="CJ128" i="10"/>
  <c r="CK128" i="10"/>
  <c r="CX128" i="10"/>
  <c r="AW128" i="10"/>
  <c r="AX128" i="10"/>
  <c r="AY128" i="10"/>
  <c r="BD128" i="10"/>
  <c r="AT128" i="10"/>
  <c r="AU128" i="10"/>
  <c r="AV128" i="10"/>
  <c r="BC128" i="10"/>
  <c r="AQ128" i="10"/>
  <c r="AR128" i="10"/>
  <c r="AS128" i="10"/>
  <c r="BB128" i="10"/>
  <c r="AN128" i="10"/>
  <c r="AO128" i="10"/>
  <c r="AP128" i="10"/>
  <c r="BA128" i="10"/>
  <c r="AK128" i="10"/>
  <c r="AL128" i="10"/>
  <c r="AM128" i="10"/>
  <c r="AZ128" i="10"/>
  <c r="ES127" i="10"/>
  <c r="ET127" i="10"/>
  <c r="EU127" i="10"/>
  <c r="EZ127" i="10"/>
  <c r="EP127" i="10"/>
  <c r="EQ127" i="10"/>
  <c r="ER127" i="10"/>
  <c r="EY127" i="10"/>
  <c r="EM127" i="10"/>
  <c r="EN127" i="10"/>
  <c r="EO127" i="10"/>
  <c r="EX127" i="10"/>
  <c r="EJ127" i="10"/>
  <c r="EK127" i="10"/>
  <c r="EL127" i="10"/>
  <c r="EW127" i="10"/>
  <c r="EG127" i="10"/>
  <c r="EH127" i="10"/>
  <c r="EI127" i="10"/>
  <c r="EV127" i="10"/>
  <c r="CU127" i="10"/>
  <c r="CV127" i="10"/>
  <c r="CW127" i="10"/>
  <c r="DB127" i="10"/>
  <c r="CR127" i="10"/>
  <c r="CS127" i="10"/>
  <c r="CT127" i="10"/>
  <c r="DA127" i="10"/>
  <c r="CO127" i="10"/>
  <c r="CP127" i="10"/>
  <c r="CQ127" i="10"/>
  <c r="CZ127" i="10"/>
  <c r="CL127" i="10"/>
  <c r="CM127" i="10"/>
  <c r="CN127" i="10"/>
  <c r="CY127" i="10"/>
  <c r="CI127" i="10"/>
  <c r="CJ127" i="10"/>
  <c r="CK127" i="10"/>
  <c r="CX127" i="10"/>
  <c r="AW127" i="10"/>
  <c r="AX127" i="10"/>
  <c r="AY127" i="10"/>
  <c r="BD127" i="10"/>
  <c r="AT127" i="10"/>
  <c r="AU127" i="10"/>
  <c r="AV127" i="10"/>
  <c r="BC127" i="10"/>
  <c r="AQ127" i="10"/>
  <c r="AR127" i="10"/>
  <c r="AS127" i="10"/>
  <c r="BB127" i="10"/>
  <c r="AN127" i="10"/>
  <c r="AO127" i="10"/>
  <c r="AP127" i="10"/>
  <c r="BA127" i="10"/>
  <c r="AK127" i="10"/>
  <c r="AL127" i="10"/>
  <c r="AM127" i="10"/>
  <c r="AZ127" i="10"/>
  <c r="ES126" i="10"/>
  <c r="ET126" i="10"/>
  <c r="EU126" i="10"/>
  <c r="EZ126" i="10"/>
  <c r="EP126" i="10"/>
  <c r="EQ126" i="10"/>
  <c r="ER126" i="10"/>
  <c r="EY126" i="10"/>
  <c r="EM126" i="10"/>
  <c r="EN126" i="10"/>
  <c r="EO126" i="10"/>
  <c r="EX126" i="10"/>
  <c r="EJ126" i="10"/>
  <c r="EK126" i="10"/>
  <c r="EL126" i="10"/>
  <c r="EW126" i="10"/>
  <c r="EG126" i="10"/>
  <c r="EH126" i="10"/>
  <c r="EI126" i="10"/>
  <c r="EV126" i="10"/>
  <c r="CU126" i="10"/>
  <c r="CV126" i="10"/>
  <c r="CW126" i="10"/>
  <c r="DB126" i="10"/>
  <c r="CR126" i="10"/>
  <c r="CS126" i="10"/>
  <c r="CT126" i="10"/>
  <c r="DA126" i="10"/>
  <c r="CO126" i="10"/>
  <c r="CP126" i="10"/>
  <c r="CQ126" i="10"/>
  <c r="CZ126" i="10"/>
  <c r="CL126" i="10"/>
  <c r="CM126" i="10"/>
  <c r="CN126" i="10"/>
  <c r="CY126" i="10"/>
  <c r="CI126" i="10"/>
  <c r="CJ126" i="10"/>
  <c r="CK126" i="10"/>
  <c r="CX126" i="10"/>
  <c r="AW126" i="10"/>
  <c r="AX126" i="10"/>
  <c r="AY126" i="10"/>
  <c r="BD126" i="10"/>
  <c r="AT126" i="10"/>
  <c r="AU126" i="10"/>
  <c r="AV126" i="10"/>
  <c r="BC126" i="10"/>
  <c r="AQ126" i="10"/>
  <c r="AR126" i="10"/>
  <c r="AS126" i="10"/>
  <c r="BB126" i="10"/>
  <c r="AN126" i="10"/>
  <c r="AO126" i="10"/>
  <c r="AP126" i="10"/>
  <c r="BA126" i="10"/>
  <c r="AK126" i="10"/>
  <c r="AL126" i="10"/>
  <c r="AM126" i="10"/>
  <c r="AZ126" i="10"/>
  <c r="ES125" i="10"/>
  <c r="ET125" i="10"/>
  <c r="EU125" i="10"/>
  <c r="EZ125" i="10"/>
  <c r="EP125" i="10"/>
  <c r="EQ125" i="10"/>
  <c r="ER125" i="10"/>
  <c r="EY125" i="10"/>
  <c r="EM125" i="10"/>
  <c r="EN125" i="10"/>
  <c r="EO125" i="10"/>
  <c r="EX125" i="10"/>
  <c r="EJ125" i="10"/>
  <c r="EK125" i="10"/>
  <c r="EL125" i="10"/>
  <c r="EW125" i="10"/>
  <c r="EG125" i="10"/>
  <c r="EH125" i="10"/>
  <c r="EI125" i="10"/>
  <c r="EV125" i="10"/>
  <c r="CU125" i="10"/>
  <c r="CV125" i="10"/>
  <c r="CW125" i="10"/>
  <c r="DB125" i="10"/>
  <c r="CR125" i="10"/>
  <c r="CS125" i="10"/>
  <c r="CT125" i="10"/>
  <c r="DA125" i="10"/>
  <c r="CO125" i="10"/>
  <c r="CP125" i="10"/>
  <c r="CQ125" i="10"/>
  <c r="CZ125" i="10"/>
  <c r="CL125" i="10"/>
  <c r="CM125" i="10"/>
  <c r="CN125" i="10"/>
  <c r="CY125" i="10"/>
  <c r="CI125" i="10"/>
  <c r="CJ125" i="10"/>
  <c r="CK125" i="10"/>
  <c r="CX125" i="10"/>
  <c r="AW125" i="10"/>
  <c r="AX125" i="10"/>
  <c r="AY125" i="10"/>
  <c r="BD125" i="10"/>
  <c r="AT125" i="10"/>
  <c r="AU125" i="10"/>
  <c r="AV125" i="10"/>
  <c r="BC125" i="10"/>
  <c r="AQ125" i="10"/>
  <c r="AR125" i="10"/>
  <c r="AS125" i="10"/>
  <c r="BB125" i="10"/>
  <c r="AN125" i="10"/>
  <c r="AO125" i="10"/>
  <c r="AP125" i="10"/>
  <c r="BA125" i="10"/>
  <c r="AK125" i="10"/>
  <c r="AL125" i="10"/>
  <c r="AM125" i="10"/>
  <c r="AZ125" i="10"/>
  <c r="ES124" i="10"/>
  <c r="ET124" i="10"/>
  <c r="EU124" i="10"/>
  <c r="EZ124" i="10"/>
  <c r="EP124" i="10"/>
  <c r="EQ124" i="10"/>
  <c r="ER124" i="10"/>
  <c r="EY124" i="10"/>
  <c r="EM124" i="10"/>
  <c r="EN124" i="10"/>
  <c r="EO124" i="10"/>
  <c r="EX124" i="10"/>
  <c r="EJ124" i="10"/>
  <c r="EK124" i="10"/>
  <c r="EL124" i="10"/>
  <c r="EW124" i="10"/>
  <c r="EG124" i="10"/>
  <c r="EH124" i="10"/>
  <c r="EI124" i="10"/>
  <c r="EV124" i="10"/>
  <c r="CU124" i="10"/>
  <c r="CV124" i="10"/>
  <c r="CW124" i="10"/>
  <c r="DB124" i="10"/>
  <c r="CR124" i="10"/>
  <c r="CS124" i="10"/>
  <c r="CT124" i="10"/>
  <c r="DA124" i="10"/>
  <c r="CO124" i="10"/>
  <c r="CP124" i="10"/>
  <c r="CQ124" i="10"/>
  <c r="CZ124" i="10"/>
  <c r="CL124" i="10"/>
  <c r="CM124" i="10"/>
  <c r="CN124" i="10"/>
  <c r="CY124" i="10"/>
  <c r="CI124" i="10"/>
  <c r="CJ124" i="10"/>
  <c r="CK124" i="10"/>
  <c r="CX124" i="10"/>
  <c r="AW124" i="10"/>
  <c r="AX124" i="10"/>
  <c r="AY124" i="10"/>
  <c r="BD124" i="10"/>
  <c r="AT124" i="10"/>
  <c r="AU124" i="10"/>
  <c r="AV124" i="10"/>
  <c r="BC124" i="10"/>
  <c r="AQ124" i="10"/>
  <c r="AR124" i="10"/>
  <c r="AS124" i="10"/>
  <c r="BB124" i="10"/>
  <c r="AN124" i="10"/>
  <c r="AO124" i="10"/>
  <c r="AP124" i="10"/>
  <c r="BA124" i="10"/>
  <c r="AK124" i="10"/>
  <c r="AL124" i="10"/>
  <c r="AM124" i="10"/>
  <c r="AZ124" i="10"/>
  <c r="ES123" i="10"/>
  <c r="ET123" i="10"/>
  <c r="EU123" i="10"/>
  <c r="EZ123" i="10"/>
  <c r="EP123" i="10"/>
  <c r="EQ123" i="10"/>
  <c r="ER123" i="10"/>
  <c r="EY123" i="10"/>
  <c r="EM123" i="10"/>
  <c r="EN123" i="10"/>
  <c r="EO123" i="10"/>
  <c r="EX123" i="10"/>
  <c r="EJ123" i="10"/>
  <c r="EK123" i="10"/>
  <c r="EL123" i="10"/>
  <c r="EW123" i="10"/>
  <c r="EG123" i="10"/>
  <c r="EH123" i="10"/>
  <c r="EI123" i="10"/>
  <c r="EV123" i="10"/>
  <c r="CU123" i="10"/>
  <c r="CV123" i="10"/>
  <c r="CW123" i="10"/>
  <c r="DB123" i="10"/>
  <c r="CR123" i="10"/>
  <c r="CS123" i="10"/>
  <c r="CT123" i="10"/>
  <c r="DA123" i="10"/>
  <c r="CO123" i="10"/>
  <c r="CP123" i="10"/>
  <c r="CQ123" i="10"/>
  <c r="CZ123" i="10"/>
  <c r="CL123" i="10"/>
  <c r="CM123" i="10"/>
  <c r="CN123" i="10"/>
  <c r="CY123" i="10"/>
  <c r="CI123" i="10"/>
  <c r="CJ123" i="10"/>
  <c r="CK123" i="10"/>
  <c r="CX123" i="10"/>
  <c r="AW123" i="10"/>
  <c r="AX123" i="10"/>
  <c r="AY123" i="10"/>
  <c r="BD123" i="10"/>
  <c r="AT123" i="10"/>
  <c r="AU123" i="10"/>
  <c r="AV123" i="10"/>
  <c r="BC123" i="10"/>
  <c r="AQ123" i="10"/>
  <c r="AR123" i="10"/>
  <c r="AS123" i="10"/>
  <c r="BB123" i="10"/>
  <c r="AN123" i="10"/>
  <c r="AO123" i="10"/>
  <c r="AP123" i="10"/>
  <c r="BA123" i="10"/>
  <c r="AK123" i="10"/>
  <c r="AL123" i="10"/>
  <c r="AM123" i="10"/>
  <c r="AZ123" i="10"/>
  <c r="ES122" i="10"/>
  <c r="ET122" i="10"/>
  <c r="EU122" i="10"/>
  <c r="EZ122" i="10"/>
  <c r="EP122" i="10"/>
  <c r="EQ122" i="10"/>
  <c r="ER122" i="10"/>
  <c r="EY122" i="10"/>
  <c r="EM122" i="10"/>
  <c r="EN122" i="10"/>
  <c r="EO122" i="10"/>
  <c r="EX122" i="10"/>
  <c r="EJ122" i="10"/>
  <c r="EK122" i="10"/>
  <c r="EL122" i="10"/>
  <c r="EW122" i="10"/>
  <c r="EG122" i="10"/>
  <c r="EH122" i="10"/>
  <c r="EI122" i="10"/>
  <c r="EV122" i="10"/>
  <c r="CU122" i="10"/>
  <c r="CV122" i="10"/>
  <c r="CW122" i="10"/>
  <c r="DB122" i="10"/>
  <c r="CR122" i="10"/>
  <c r="CS122" i="10"/>
  <c r="CT122" i="10"/>
  <c r="DA122" i="10"/>
  <c r="CO122" i="10"/>
  <c r="CP122" i="10"/>
  <c r="CQ122" i="10"/>
  <c r="CZ122" i="10"/>
  <c r="CL122" i="10"/>
  <c r="CM122" i="10"/>
  <c r="CN122" i="10"/>
  <c r="CY122" i="10"/>
  <c r="CI122" i="10"/>
  <c r="CJ122" i="10"/>
  <c r="CK122" i="10"/>
  <c r="CX122" i="10"/>
  <c r="AW122" i="10"/>
  <c r="AX122" i="10"/>
  <c r="AY122" i="10"/>
  <c r="BD122" i="10"/>
  <c r="AT122" i="10"/>
  <c r="AU122" i="10"/>
  <c r="AV122" i="10"/>
  <c r="BC122" i="10"/>
  <c r="AQ122" i="10"/>
  <c r="AR122" i="10"/>
  <c r="AS122" i="10"/>
  <c r="BB122" i="10"/>
  <c r="AN122" i="10"/>
  <c r="AO122" i="10"/>
  <c r="AP122" i="10"/>
  <c r="BA122" i="10"/>
  <c r="AK122" i="10"/>
  <c r="AL122" i="10"/>
  <c r="AM122" i="10"/>
  <c r="AZ122" i="10"/>
  <c r="ES121" i="10"/>
  <c r="ET121" i="10"/>
  <c r="EU121" i="10"/>
  <c r="EZ121" i="10"/>
  <c r="EP121" i="10"/>
  <c r="EQ121" i="10"/>
  <c r="ER121" i="10"/>
  <c r="EY121" i="10"/>
  <c r="EM121" i="10"/>
  <c r="EN121" i="10"/>
  <c r="EO121" i="10"/>
  <c r="EX121" i="10"/>
  <c r="EJ121" i="10"/>
  <c r="EK121" i="10"/>
  <c r="EL121" i="10"/>
  <c r="EW121" i="10"/>
  <c r="EG121" i="10"/>
  <c r="EH121" i="10"/>
  <c r="EI121" i="10"/>
  <c r="EV121" i="10"/>
  <c r="CU121" i="10"/>
  <c r="CV121" i="10"/>
  <c r="CW121" i="10"/>
  <c r="DB121" i="10"/>
  <c r="CR121" i="10"/>
  <c r="CS121" i="10"/>
  <c r="CT121" i="10"/>
  <c r="DA121" i="10"/>
  <c r="CO121" i="10"/>
  <c r="CP121" i="10"/>
  <c r="CQ121" i="10"/>
  <c r="CZ121" i="10"/>
  <c r="CL121" i="10"/>
  <c r="CM121" i="10"/>
  <c r="CN121" i="10"/>
  <c r="CY121" i="10"/>
  <c r="CI121" i="10"/>
  <c r="CJ121" i="10"/>
  <c r="CK121" i="10"/>
  <c r="CX121" i="10"/>
  <c r="AW121" i="10"/>
  <c r="AX121" i="10"/>
  <c r="AY121" i="10"/>
  <c r="BD121" i="10"/>
  <c r="AT121" i="10"/>
  <c r="AU121" i="10"/>
  <c r="AV121" i="10"/>
  <c r="BC121" i="10"/>
  <c r="AQ121" i="10"/>
  <c r="AR121" i="10"/>
  <c r="AS121" i="10"/>
  <c r="BB121" i="10"/>
  <c r="AN121" i="10"/>
  <c r="AO121" i="10"/>
  <c r="AP121" i="10"/>
  <c r="BA121" i="10"/>
  <c r="AK121" i="10"/>
  <c r="AL121" i="10"/>
  <c r="AM121" i="10"/>
  <c r="AZ121" i="10"/>
  <c r="ES120" i="10"/>
  <c r="ET120" i="10"/>
  <c r="EU120" i="10"/>
  <c r="EZ120" i="10"/>
  <c r="EP120" i="10"/>
  <c r="EQ120" i="10"/>
  <c r="ER120" i="10"/>
  <c r="EY120" i="10"/>
  <c r="EM120" i="10"/>
  <c r="EN120" i="10"/>
  <c r="EO120" i="10"/>
  <c r="EX120" i="10"/>
  <c r="EJ120" i="10"/>
  <c r="EK120" i="10"/>
  <c r="EL120" i="10"/>
  <c r="EW120" i="10"/>
  <c r="EG120" i="10"/>
  <c r="EH120" i="10"/>
  <c r="EI120" i="10"/>
  <c r="EV120" i="10"/>
  <c r="CU120" i="10"/>
  <c r="CV120" i="10"/>
  <c r="CW120" i="10"/>
  <c r="DB120" i="10"/>
  <c r="CR120" i="10"/>
  <c r="CS120" i="10"/>
  <c r="CT120" i="10"/>
  <c r="DA120" i="10"/>
  <c r="CO120" i="10"/>
  <c r="CP120" i="10"/>
  <c r="CQ120" i="10"/>
  <c r="CZ120" i="10"/>
  <c r="CL120" i="10"/>
  <c r="CM120" i="10"/>
  <c r="CN120" i="10"/>
  <c r="CY120" i="10"/>
  <c r="CI120" i="10"/>
  <c r="CJ120" i="10"/>
  <c r="CK120" i="10"/>
  <c r="CX120" i="10"/>
  <c r="AW120" i="10"/>
  <c r="AX120" i="10"/>
  <c r="AY120" i="10"/>
  <c r="BD120" i="10"/>
  <c r="AT120" i="10"/>
  <c r="AU120" i="10"/>
  <c r="AV120" i="10"/>
  <c r="BC120" i="10"/>
  <c r="AQ120" i="10"/>
  <c r="AR120" i="10"/>
  <c r="AS120" i="10"/>
  <c r="BB120" i="10"/>
  <c r="AN120" i="10"/>
  <c r="AO120" i="10"/>
  <c r="AP120" i="10"/>
  <c r="BA120" i="10"/>
  <c r="AK120" i="10"/>
  <c r="AL120" i="10"/>
  <c r="AM120" i="10"/>
  <c r="AZ120" i="10"/>
  <c r="ES119" i="10"/>
  <c r="ET119" i="10"/>
  <c r="EU119" i="10"/>
  <c r="EZ119" i="10"/>
  <c r="EP119" i="10"/>
  <c r="EQ119" i="10"/>
  <c r="ER119" i="10"/>
  <c r="EY119" i="10"/>
  <c r="EM119" i="10"/>
  <c r="EN119" i="10"/>
  <c r="EO119" i="10"/>
  <c r="EX119" i="10"/>
  <c r="EJ119" i="10"/>
  <c r="EK119" i="10"/>
  <c r="EL119" i="10"/>
  <c r="EW119" i="10"/>
  <c r="EG119" i="10"/>
  <c r="EH119" i="10"/>
  <c r="EI119" i="10"/>
  <c r="EV119" i="10"/>
  <c r="CU119" i="10"/>
  <c r="CV119" i="10"/>
  <c r="CW119" i="10"/>
  <c r="DB119" i="10"/>
  <c r="CR119" i="10"/>
  <c r="CS119" i="10"/>
  <c r="CT119" i="10"/>
  <c r="DA119" i="10"/>
  <c r="CO119" i="10"/>
  <c r="CP119" i="10"/>
  <c r="CQ119" i="10"/>
  <c r="CZ119" i="10"/>
  <c r="CL119" i="10"/>
  <c r="CM119" i="10"/>
  <c r="CN119" i="10"/>
  <c r="CY119" i="10"/>
  <c r="CI119" i="10"/>
  <c r="CJ119" i="10"/>
  <c r="CK119" i="10"/>
  <c r="CX119" i="10"/>
  <c r="AW119" i="10"/>
  <c r="AX119" i="10"/>
  <c r="AY119" i="10"/>
  <c r="BD119" i="10"/>
  <c r="AT119" i="10"/>
  <c r="AU119" i="10"/>
  <c r="AV119" i="10"/>
  <c r="BC119" i="10"/>
  <c r="AQ119" i="10"/>
  <c r="AR119" i="10"/>
  <c r="AS119" i="10"/>
  <c r="BB119" i="10"/>
  <c r="AN119" i="10"/>
  <c r="AO119" i="10"/>
  <c r="AP119" i="10"/>
  <c r="BA119" i="10"/>
  <c r="AK119" i="10"/>
  <c r="AL119" i="10"/>
  <c r="AM119" i="10"/>
  <c r="AZ119" i="10"/>
  <c r="ES118" i="10"/>
  <c r="ET118" i="10"/>
  <c r="EU118" i="10"/>
  <c r="EZ118" i="10"/>
  <c r="EP118" i="10"/>
  <c r="EQ118" i="10"/>
  <c r="ER118" i="10"/>
  <c r="EY118" i="10"/>
  <c r="EM118" i="10"/>
  <c r="EN118" i="10"/>
  <c r="EO118" i="10"/>
  <c r="EX118" i="10"/>
  <c r="EJ118" i="10"/>
  <c r="EK118" i="10"/>
  <c r="EL118" i="10"/>
  <c r="EW118" i="10"/>
  <c r="EG118" i="10"/>
  <c r="EH118" i="10"/>
  <c r="EI118" i="10"/>
  <c r="EV118" i="10"/>
  <c r="CU118" i="10"/>
  <c r="CV118" i="10"/>
  <c r="CW118" i="10"/>
  <c r="DB118" i="10"/>
  <c r="CR118" i="10"/>
  <c r="CS118" i="10"/>
  <c r="CT118" i="10"/>
  <c r="DA118" i="10"/>
  <c r="CO118" i="10"/>
  <c r="CP118" i="10"/>
  <c r="CQ118" i="10"/>
  <c r="CZ118" i="10"/>
  <c r="CL118" i="10"/>
  <c r="CM118" i="10"/>
  <c r="CN118" i="10"/>
  <c r="CY118" i="10"/>
  <c r="CI118" i="10"/>
  <c r="CJ118" i="10"/>
  <c r="CK118" i="10"/>
  <c r="CX118" i="10"/>
  <c r="AW118" i="10"/>
  <c r="AX118" i="10"/>
  <c r="AY118" i="10"/>
  <c r="BD118" i="10"/>
  <c r="AT118" i="10"/>
  <c r="AU118" i="10"/>
  <c r="AV118" i="10"/>
  <c r="BC118" i="10"/>
  <c r="AQ118" i="10"/>
  <c r="AR118" i="10"/>
  <c r="AS118" i="10"/>
  <c r="BB118" i="10"/>
  <c r="AN118" i="10"/>
  <c r="AO118" i="10"/>
  <c r="AP118" i="10"/>
  <c r="BA118" i="10"/>
  <c r="AK118" i="10"/>
  <c r="AL118" i="10"/>
  <c r="AM118" i="10"/>
  <c r="AZ118" i="10"/>
  <c r="ES117" i="10"/>
  <c r="ET117" i="10"/>
  <c r="EU117" i="10"/>
  <c r="EZ117" i="10"/>
  <c r="EP117" i="10"/>
  <c r="EQ117" i="10"/>
  <c r="ER117" i="10"/>
  <c r="EY117" i="10"/>
  <c r="EM117" i="10"/>
  <c r="EN117" i="10"/>
  <c r="EO117" i="10"/>
  <c r="EX117" i="10"/>
  <c r="EJ117" i="10"/>
  <c r="EK117" i="10"/>
  <c r="EL117" i="10"/>
  <c r="EW117" i="10"/>
  <c r="EG117" i="10"/>
  <c r="EH117" i="10"/>
  <c r="EI117" i="10"/>
  <c r="EV117" i="10"/>
  <c r="CU117" i="10"/>
  <c r="CV117" i="10"/>
  <c r="CW117" i="10"/>
  <c r="DB117" i="10"/>
  <c r="CR117" i="10"/>
  <c r="CS117" i="10"/>
  <c r="CT117" i="10"/>
  <c r="DA117" i="10"/>
  <c r="CO117" i="10"/>
  <c r="CP117" i="10"/>
  <c r="CQ117" i="10"/>
  <c r="CZ117" i="10"/>
  <c r="CL117" i="10"/>
  <c r="CM117" i="10"/>
  <c r="CN117" i="10"/>
  <c r="CY117" i="10"/>
  <c r="CI117" i="10"/>
  <c r="CJ117" i="10"/>
  <c r="CK117" i="10"/>
  <c r="CX117" i="10"/>
  <c r="AW117" i="10"/>
  <c r="AX117" i="10"/>
  <c r="AY117" i="10"/>
  <c r="BD117" i="10"/>
  <c r="AT117" i="10"/>
  <c r="AU117" i="10"/>
  <c r="AV117" i="10"/>
  <c r="BC117" i="10"/>
  <c r="AQ117" i="10"/>
  <c r="AR117" i="10"/>
  <c r="AS117" i="10"/>
  <c r="BB117" i="10"/>
  <c r="AN117" i="10"/>
  <c r="AO117" i="10"/>
  <c r="AP117" i="10"/>
  <c r="BA117" i="10"/>
  <c r="AK117" i="10"/>
  <c r="AL117" i="10"/>
  <c r="AM117" i="10"/>
  <c r="AZ117" i="10"/>
  <c r="ES116" i="10"/>
  <c r="ET116" i="10"/>
  <c r="EU116" i="10"/>
  <c r="EZ116" i="10"/>
  <c r="EP116" i="10"/>
  <c r="EQ116" i="10"/>
  <c r="ER116" i="10"/>
  <c r="EY116" i="10"/>
  <c r="EM116" i="10"/>
  <c r="EN116" i="10"/>
  <c r="EO116" i="10"/>
  <c r="EX116" i="10"/>
  <c r="EJ116" i="10"/>
  <c r="EK116" i="10"/>
  <c r="EL116" i="10"/>
  <c r="EW116" i="10"/>
  <c r="EG116" i="10"/>
  <c r="EH116" i="10"/>
  <c r="EI116" i="10"/>
  <c r="EV116" i="10"/>
  <c r="CU116" i="10"/>
  <c r="CV116" i="10"/>
  <c r="CW116" i="10"/>
  <c r="DB116" i="10"/>
  <c r="CR116" i="10"/>
  <c r="CS116" i="10"/>
  <c r="CT116" i="10"/>
  <c r="DA116" i="10"/>
  <c r="CO116" i="10"/>
  <c r="CP116" i="10"/>
  <c r="CQ116" i="10"/>
  <c r="CZ116" i="10"/>
  <c r="CL116" i="10"/>
  <c r="CM116" i="10"/>
  <c r="CN116" i="10"/>
  <c r="CY116" i="10"/>
  <c r="CI116" i="10"/>
  <c r="CJ116" i="10"/>
  <c r="CK116" i="10"/>
  <c r="CX116" i="10"/>
  <c r="AW116" i="10"/>
  <c r="AX116" i="10"/>
  <c r="AY116" i="10"/>
  <c r="BD116" i="10"/>
  <c r="AT116" i="10"/>
  <c r="AU116" i="10"/>
  <c r="AV116" i="10"/>
  <c r="BC116" i="10"/>
  <c r="AQ116" i="10"/>
  <c r="AR116" i="10"/>
  <c r="AS116" i="10"/>
  <c r="BB116" i="10"/>
  <c r="AN116" i="10"/>
  <c r="AO116" i="10"/>
  <c r="AP116" i="10"/>
  <c r="BA116" i="10"/>
  <c r="AK116" i="10"/>
  <c r="AL116" i="10"/>
  <c r="AM116" i="10"/>
  <c r="AZ116" i="10"/>
  <c r="ES115" i="10"/>
  <c r="ET115" i="10"/>
  <c r="EU115" i="10"/>
  <c r="EZ115" i="10"/>
  <c r="EP115" i="10"/>
  <c r="EQ115" i="10"/>
  <c r="ER115" i="10"/>
  <c r="EY115" i="10"/>
  <c r="EM115" i="10"/>
  <c r="EN115" i="10"/>
  <c r="EO115" i="10"/>
  <c r="EX115" i="10"/>
  <c r="EJ115" i="10"/>
  <c r="EK115" i="10"/>
  <c r="EL115" i="10"/>
  <c r="EW115" i="10"/>
  <c r="EG115" i="10"/>
  <c r="EH115" i="10"/>
  <c r="EI115" i="10"/>
  <c r="EV115" i="10"/>
  <c r="CU115" i="10"/>
  <c r="CV115" i="10"/>
  <c r="CW115" i="10"/>
  <c r="DB115" i="10"/>
  <c r="CR115" i="10"/>
  <c r="CS115" i="10"/>
  <c r="CT115" i="10"/>
  <c r="DA115" i="10"/>
  <c r="CO115" i="10"/>
  <c r="CP115" i="10"/>
  <c r="CQ115" i="10"/>
  <c r="CZ115" i="10"/>
  <c r="CL115" i="10"/>
  <c r="CM115" i="10"/>
  <c r="CN115" i="10"/>
  <c r="CY115" i="10"/>
  <c r="CI115" i="10"/>
  <c r="CJ115" i="10"/>
  <c r="CK115" i="10"/>
  <c r="CX115" i="10"/>
  <c r="AW115" i="10"/>
  <c r="AX115" i="10"/>
  <c r="AY115" i="10"/>
  <c r="BD115" i="10"/>
  <c r="AT115" i="10"/>
  <c r="AU115" i="10"/>
  <c r="AV115" i="10"/>
  <c r="BC115" i="10"/>
  <c r="AQ115" i="10"/>
  <c r="AR115" i="10"/>
  <c r="AS115" i="10"/>
  <c r="BB115" i="10"/>
  <c r="AN115" i="10"/>
  <c r="AO115" i="10"/>
  <c r="AP115" i="10"/>
  <c r="BA115" i="10"/>
  <c r="AK115" i="10"/>
  <c r="AL115" i="10"/>
  <c r="AM115" i="10"/>
  <c r="AZ115" i="10"/>
  <c r="ES114" i="10"/>
  <c r="ET114" i="10"/>
  <c r="EU114" i="10"/>
  <c r="EZ114" i="10"/>
  <c r="EP114" i="10"/>
  <c r="EQ114" i="10"/>
  <c r="ER114" i="10"/>
  <c r="EY114" i="10"/>
  <c r="EM114" i="10"/>
  <c r="EN114" i="10"/>
  <c r="EO114" i="10"/>
  <c r="EX114" i="10"/>
  <c r="EJ114" i="10"/>
  <c r="EK114" i="10"/>
  <c r="EL114" i="10"/>
  <c r="EW114" i="10"/>
  <c r="EG114" i="10"/>
  <c r="EH114" i="10"/>
  <c r="EI114" i="10"/>
  <c r="EV114" i="10"/>
  <c r="CU114" i="10"/>
  <c r="CV114" i="10"/>
  <c r="CW114" i="10"/>
  <c r="DB114" i="10"/>
  <c r="CR114" i="10"/>
  <c r="CS114" i="10"/>
  <c r="CT114" i="10"/>
  <c r="DA114" i="10"/>
  <c r="CO114" i="10"/>
  <c r="CP114" i="10"/>
  <c r="CQ114" i="10"/>
  <c r="CZ114" i="10"/>
  <c r="CL114" i="10"/>
  <c r="CM114" i="10"/>
  <c r="CN114" i="10"/>
  <c r="CY114" i="10"/>
  <c r="CI114" i="10"/>
  <c r="CJ114" i="10"/>
  <c r="CK114" i="10"/>
  <c r="CX114" i="10"/>
  <c r="AW114" i="10"/>
  <c r="AX114" i="10"/>
  <c r="AY114" i="10"/>
  <c r="BD114" i="10"/>
  <c r="AT114" i="10"/>
  <c r="AU114" i="10"/>
  <c r="AV114" i="10"/>
  <c r="BC114" i="10"/>
  <c r="AQ114" i="10"/>
  <c r="AR114" i="10"/>
  <c r="AS114" i="10"/>
  <c r="BB114" i="10"/>
  <c r="AN114" i="10"/>
  <c r="AO114" i="10"/>
  <c r="AP114" i="10"/>
  <c r="BA114" i="10"/>
  <c r="AK114" i="10"/>
  <c r="AL114" i="10"/>
  <c r="AM114" i="10"/>
  <c r="AZ114" i="10"/>
  <c r="ES113" i="10"/>
  <c r="ET113" i="10"/>
  <c r="EU113" i="10"/>
  <c r="EZ113" i="10"/>
  <c r="EP113" i="10"/>
  <c r="EQ113" i="10"/>
  <c r="ER113" i="10"/>
  <c r="EY113" i="10"/>
  <c r="EM113" i="10"/>
  <c r="EN113" i="10"/>
  <c r="EO113" i="10"/>
  <c r="EX113" i="10"/>
  <c r="EJ113" i="10"/>
  <c r="EK113" i="10"/>
  <c r="EL113" i="10"/>
  <c r="EW113" i="10"/>
  <c r="EG113" i="10"/>
  <c r="EH113" i="10"/>
  <c r="EI113" i="10"/>
  <c r="EV113" i="10"/>
  <c r="CU113" i="10"/>
  <c r="CV113" i="10"/>
  <c r="CW113" i="10"/>
  <c r="DB113" i="10"/>
  <c r="CR113" i="10"/>
  <c r="CS113" i="10"/>
  <c r="CT113" i="10"/>
  <c r="DA113" i="10"/>
  <c r="CO113" i="10"/>
  <c r="CP113" i="10"/>
  <c r="CQ113" i="10"/>
  <c r="CZ113" i="10"/>
  <c r="CL113" i="10"/>
  <c r="CM113" i="10"/>
  <c r="CN113" i="10"/>
  <c r="CY113" i="10"/>
  <c r="CI113" i="10"/>
  <c r="CJ113" i="10"/>
  <c r="CK113" i="10"/>
  <c r="CX113" i="10"/>
  <c r="AW113" i="10"/>
  <c r="AX113" i="10"/>
  <c r="AY113" i="10"/>
  <c r="BD113" i="10"/>
  <c r="AT113" i="10"/>
  <c r="AU113" i="10"/>
  <c r="AV113" i="10"/>
  <c r="BC113" i="10"/>
  <c r="AQ113" i="10"/>
  <c r="AR113" i="10"/>
  <c r="AS113" i="10"/>
  <c r="BB113" i="10"/>
  <c r="AN113" i="10"/>
  <c r="AO113" i="10"/>
  <c r="AP113" i="10"/>
  <c r="BA113" i="10"/>
  <c r="AK113" i="10"/>
  <c r="AL113" i="10"/>
  <c r="AM113" i="10"/>
  <c r="AZ113" i="10"/>
  <c r="ES112" i="10"/>
  <c r="ET112" i="10"/>
  <c r="EU112" i="10"/>
  <c r="EZ112" i="10"/>
  <c r="EP112" i="10"/>
  <c r="EQ112" i="10"/>
  <c r="ER112" i="10"/>
  <c r="EY112" i="10"/>
  <c r="EM112" i="10"/>
  <c r="EN112" i="10"/>
  <c r="EO112" i="10"/>
  <c r="EX112" i="10"/>
  <c r="EJ112" i="10"/>
  <c r="EK112" i="10"/>
  <c r="EL112" i="10"/>
  <c r="EW112" i="10"/>
  <c r="EG112" i="10"/>
  <c r="EH112" i="10"/>
  <c r="EI112" i="10"/>
  <c r="EV112" i="10"/>
  <c r="CU112" i="10"/>
  <c r="CV112" i="10"/>
  <c r="CW112" i="10"/>
  <c r="DB112" i="10"/>
  <c r="CR112" i="10"/>
  <c r="CS112" i="10"/>
  <c r="CT112" i="10"/>
  <c r="DA112" i="10"/>
  <c r="CO112" i="10"/>
  <c r="CP112" i="10"/>
  <c r="CQ112" i="10"/>
  <c r="CZ112" i="10"/>
  <c r="CL112" i="10"/>
  <c r="CM112" i="10"/>
  <c r="CN112" i="10"/>
  <c r="CY112" i="10"/>
  <c r="CI112" i="10"/>
  <c r="CJ112" i="10"/>
  <c r="CK112" i="10"/>
  <c r="CX112" i="10"/>
  <c r="AW112" i="10"/>
  <c r="AX112" i="10"/>
  <c r="AY112" i="10"/>
  <c r="BD112" i="10"/>
  <c r="AT112" i="10"/>
  <c r="AU112" i="10"/>
  <c r="AV112" i="10"/>
  <c r="BC112" i="10"/>
  <c r="AQ112" i="10"/>
  <c r="AR112" i="10"/>
  <c r="AS112" i="10"/>
  <c r="BB112" i="10"/>
  <c r="AN112" i="10"/>
  <c r="AO112" i="10"/>
  <c r="AP112" i="10"/>
  <c r="BA112" i="10"/>
  <c r="AK112" i="10"/>
  <c r="AL112" i="10"/>
  <c r="AM112" i="10"/>
  <c r="AZ112" i="10"/>
  <c r="ES111" i="10"/>
  <c r="ET111" i="10"/>
  <c r="EU111" i="10"/>
  <c r="EZ111" i="10"/>
  <c r="EP111" i="10"/>
  <c r="EQ111" i="10"/>
  <c r="ER111" i="10"/>
  <c r="EY111" i="10"/>
  <c r="EM111" i="10"/>
  <c r="EN111" i="10"/>
  <c r="EO111" i="10"/>
  <c r="EX111" i="10"/>
  <c r="EJ111" i="10"/>
  <c r="EK111" i="10"/>
  <c r="EL111" i="10"/>
  <c r="EW111" i="10"/>
  <c r="EG111" i="10"/>
  <c r="EH111" i="10"/>
  <c r="EI111" i="10"/>
  <c r="EV111" i="10"/>
  <c r="CU111" i="10"/>
  <c r="CV111" i="10"/>
  <c r="CW111" i="10"/>
  <c r="DB111" i="10"/>
  <c r="CR111" i="10"/>
  <c r="CS111" i="10"/>
  <c r="CT111" i="10"/>
  <c r="DA111" i="10"/>
  <c r="CO111" i="10"/>
  <c r="CP111" i="10"/>
  <c r="CQ111" i="10"/>
  <c r="CZ111" i="10"/>
  <c r="CL111" i="10"/>
  <c r="CM111" i="10"/>
  <c r="CN111" i="10"/>
  <c r="CY111" i="10"/>
  <c r="CI111" i="10"/>
  <c r="CJ111" i="10"/>
  <c r="CK111" i="10"/>
  <c r="CX111" i="10"/>
  <c r="AW111" i="10"/>
  <c r="AX111" i="10"/>
  <c r="AY111" i="10"/>
  <c r="BD111" i="10"/>
  <c r="AT111" i="10"/>
  <c r="AU111" i="10"/>
  <c r="AV111" i="10"/>
  <c r="BC111" i="10"/>
  <c r="AQ111" i="10"/>
  <c r="AR111" i="10"/>
  <c r="AS111" i="10"/>
  <c r="BB111" i="10"/>
  <c r="AN111" i="10"/>
  <c r="AO111" i="10"/>
  <c r="AP111" i="10"/>
  <c r="BA111" i="10"/>
  <c r="AK111" i="10"/>
  <c r="AL111" i="10"/>
  <c r="AM111" i="10"/>
  <c r="AZ111" i="10"/>
  <c r="ES110" i="10"/>
  <c r="ET110" i="10"/>
  <c r="EU110" i="10"/>
  <c r="EZ110" i="10"/>
  <c r="EP110" i="10"/>
  <c r="EQ110" i="10"/>
  <c r="ER110" i="10"/>
  <c r="EY110" i="10"/>
  <c r="EM110" i="10"/>
  <c r="EN110" i="10"/>
  <c r="EO110" i="10"/>
  <c r="EX110" i="10"/>
  <c r="EJ110" i="10"/>
  <c r="EK110" i="10"/>
  <c r="EL110" i="10"/>
  <c r="EW110" i="10"/>
  <c r="EG110" i="10"/>
  <c r="EH110" i="10"/>
  <c r="EI110" i="10"/>
  <c r="EV110" i="10"/>
  <c r="CU110" i="10"/>
  <c r="CV110" i="10"/>
  <c r="CW110" i="10"/>
  <c r="DB110" i="10"/>
  <c r="CR110" i="10"/>
  <c r="CS110" i="10"/>
  <c r="CT110" i="10"/>
  <c r="DA110" i="10"/>
  <c r="CO110" i="10"/>
  <c r="CP110" i="10"/>
  <c r="CQ110" i="10"/>
  <c r="CZ110" i="10"/>
  <c r="CL110" i="10"/>
  <c r="CM110" i="10"/>
  <c r="CN110" i="10"/>
  <c r="CY110" i="10"/>
  <c r="CI110" i="10"/>
  <c r="CJ110" i="10"/>
  <c r="CK110" i="10"/>
  <c r="CX110" i="10"/>
  <c r="AW110" i="10"/>
  <c r="AX110" i="10"/>
  <c r="AY110" i="10"/>
  <c r="BD110" i="10"/>
  <c r="AT110" i="10"/>
  <c r="AU110" i="10"/>
  <c r="AV110" i="10"/>
  <c r="BC110" i="10"/>
  <c r="AQ110" i="10"/>
  <c r="AR110" i="10"/>
  <c r="AS110" i="10"/>
  <c r="BB110" i="10"/>
  <c r="AN110" i="10"/>
  <c r="AO110" i="10"/>
  <c r="AP110" i="10"/>
  <c r="BA110" i="10"/>
  <c r="AK110" i="10"/>
  <c r="AL110" i="10"/>
  <c r="AM110" i="10"/>
  <c r="AZ110" i="10"/>
  <c r="ES109" i="10"/>
  <c r="ET109" i="10"/>
  <c r="EU109" i="10"/>
  <c r="EZ109" i="10"/>
  <c r="EP109" i="10"/>
  <c r="EQ109" i="10"/>
  <c r="ER109" i="10"/>
  <c r="EY109" i="10"/>
  <c r="EM109" i="10"/>
  <c r="EN109" i="10"/>
  <c r="EO109" i="10"/>
  <c r="EX109" i="10"/>
  <c r="EJ109" i="10"/>
  <c r="EK109" i="10"/>
  <c r="EL109" i="10"/>
  <c r="EW109" i="10"/>
  <c r="EG109" i="10"/>
  <c r="EH109" i="10"/>
  <c r="EI109" i="10"/>
  <c r="EV109" i="10"/>
  <c r="CU109" i="10"/>
  <c r="CV109" i="10"/>
  <c r="CW109" i="10"/>
  <c r="DB109" i="10"/>
  <c r="CR109" i="10"/>
  <c r="CS109" i="10"/>
  <c r="CT109" i="10"/>
  <c r="DA109" i="10"/>
  <c r="CO109" i="10"/>
  <c r="CP109" i="10"/>
  <c r="CQ109" i="10"/>
  <c r="CZ109" i="10"/>
  <c r="CL109" i="10"/>
  <c r="CM109" i="10"/>
  <c r="CN109" i="10"/>
  <c r="CY109" i="10"/>
  <c r="CI109" i="10"/>
  <c r="CJ109" i="10"/>
  <c r="CK109" i="10"/>
  <c r="CX109" i="10"/>
  <c r="AW109" i="10"/>
  <c r="AX109" i="10"/>
  <c r="AY109" i="10"/>
  <c r="BD109" i="10"/>
  <c r="AT109" i="10"/>
  <c r="AU109" i="10"/>
  <c r="AV109" i="10"/>
  <c r="BC109" i="10"/>
  <c r="AQ109" i="10"/>
  <c r="AR109" i="10"/>
  <c r="AS109" i="10"/>
  <c r="BB109" i="10"/>
  <c r="AN109" i="10"/>
  <c r="AO109" i="10"/>
  <c r="AP109" i="10"/>
  <c r="BA109" i="10"/>
  <c r="AK109" i="10"/>
  <c r="AL109" i="10"/>
  <c r="AM109" i="10"/>
  <c r="AZ109" i="10"/>
  <c r="ES108" i="10"/>
  <c r="ET108" i="10"/>
  <c r="EU108" i="10"/>
  <c r="EZ108" i="10"/>
  <c r="EP108" i="10"/>
  <c r="EQ108" i="10"/>
  <c r="ER108" i="10"/>
  <c r="EY108" i="10"/>
  <c r="EM108" i="10"/>
  <c r="EN108" i="10"/>
  <c r="EO108" i="10"/>
  <c r="EX108" i="10"/>
  <c r="EJ108" i="10"/>
  <c r="EK108" i="10"/>
  <c r="EL108" i="10"/>
  <c r="EW108" i="10"/>
  <c r="EG108" i="10"/>
  <c r="EH108" i="10"/>
  <c r="EI108" i="10"/>
  <c r="EV108" i="10"/>
  <c r="CU108" i="10"/>
  <c r="CV108" i="10"/>
  <c r="CW108" i="10"/>
  <c r="DB108" i="10"/>
  <c r="CR108" i="10"/>
  <c r="CS108" i="10"/>
  <c r="CT108" i="10"/>
  <c r="DA108" i="10"/>
  <c r="CO108" i="10"/>
  <c r="CP108" i="10"/>
  <c r="CQ108" i="10"/>
  <c r="CZ108" i="10"/>
  <c r="CL108" i="10"/>
  <c r="CM108" i="10"/>
  <c r="CN108" i="10"/>
  <c r="CY108" i="10"/>
  <c r="CI108" i="10"/>
  <c r="CJ108" i="10"/>
  <c r="CK108" i="10"/>
  <c r="CX108" i="10"/>
  <c r="AW108" i="10"/>
  <c r="AX108" i="10"/>
  <c r="AY108" i="10"/>
  <c r="BD108" i="10"/>
  <c r="AT108" i="10"/>
  <c r="AU108" i="10"/>
  <c r="AV108" i="10"/>
  <c r="BC108" i="10"/>
  <c r="AQ108" i="10"/>
  <c r="AR108" i="10"/>
  <c r="AS108" i="10"/>
  <c r="BB108" i="10"/>
  <c r="AN108" i="10"/>
  <c r="AO108" i="10"/>
  <c r="AP108" i="10"/>
  <c r="BA108" i="10"/>
  <c r="AK108" i="10"/>
  <c r="AL108" i="10"/>
  <c r="AM108" i="10"/>
  <c r="AZ108" i="10"/>
  <c r="ES107" i="10"/>
  <c r="ET107" i="10"/>
  <c r="EU107" i="10"/>
  <c r="EZ107" i="10"/>
  <c r="EP107" i="10"/>
  <c r="EQ107" i="10"/>
  <c r="ER107" i="10"/>
  <c r="EY107" i="10"/>
  <c r="EM107" i="10"/>
  <c r="EN107" i="10"/>
  <c r="EO107" i="10"/>
  <c r="EX107" i="10"/>
  <c r="EJ107" i="10"/>
  <c r="EK107" i="10"/>
  <c r="EL107" i="10"/>
  <c r="EW107" i="10"/>
  <c r="EG107" i="10"/>
  <c r="EH107" i="10"/>
  <c r="EI107" i="10"/>
  <c r="EV107" i="10"/>
  <c r="CU107" i="10"/>
  <c r="CV107" i="10"/>
  <c r="CW107" i="10"/>
  <c r="DB107" i="10"/>
  <c r="CR107" i="10"/>
  <c r="CS107" i="10"/>
  <c r="CT107" i="10"/>
  <c r="DA107" i="10"/>
  <c r="CO107" i="10"/>
  <c r="CP107" i="10"/>
  <c r="CQ107" i="10"/>
  <c r="CZ107" i="10"/>
  <c r="CL107" i="10"/>
  <c r="CM107" i="10"/>
  <c r="CN107" i="10"/>
  <c r="CY107" i="10"/>
  <c r="CI107" i="10"/>
  <c r="CJ107" i="10"/>
  <c r="CK107" i="10"/>
  <c r="CX107" i="10"/>
  <c r="AW107" i="10"/>
  <c r="AX107" i="10"/>
  <c r="AY107" i="10"/>
  <c r="BD107" i="10"/>
  <c r="AT107" i="10"/>
  <c r="AU107" i="10"/>
  <c r="AV107" i="10"/>
  <c r="BC107" i="10"/>
  <c r="AQ107" i="10"/>
  <c r="AR107" i="10"/>
  <c r="AS107" i="10"/>
  <c r="BB107" i="10"/>
  <c r="AN107" i="10"/>
  <c r="AO107" i="10"/>
  <c r="AP107" i="10"/>
  <c r="BA107" i="10"/>
  <c r="AK107" i="10"/>
  <c r="AL107" i="10"/>
  <c r="AM107" i="10"/>
  <c r="AZ107" i="10"/>
  <c r="ES106" i="10"/>
  <c r="ET106" i="10"/>
  <c r="EU106" i="10"/>
  <c r="EZ106" i="10"/>
  <c r="EP106" i="10"/>
  <c r="EQ106" i="10"/>
  <c r="ER106" i="10"/>
  <c r="EY106" i="10"/>
  <c r="EM106" i="10"/>
  <c r="EN106" i="10"/>
  <c r="EO106" i="10"/>
  <c r="EX106" i="10"/>
  <c r="EJ106" i="10"/>
  <c r="EK106" i="10"/>
  <c r="EL106" i="10"/>
  <c r="EW106" i="10"/>
  <c r="EG106" i="10"/>
  <c r="EH106" i="10"/>
  <c r="EI106" i="10"/>
  <c r="EV106" i="10"/>
  <c r="CU106" i="10"/>
  <c r="CV106" i="10"/>
  <c r="CW106" i="10"/>
  <c r="DB106" i="10"/>
  <c r="CR106" i="10"/>
  <c r="CS106" i="10"/>
  <c r="CT106" i="10"/>
  <c r="DA106" i="10"/>
  <c r="CO106" i="10"/>
  <c r="CP106" i="10"/>
  <c r="CQ106" i="10"/>
  <c r="CZ106" i="10"/>
  <c r="CL106" i="10"/>
  <c r="CM106" i="10"/>
  <c r="CN106" i="10"/>
  <c r="CY106" i="10"/>
  <c r="CI106" i="10"/>
  <c r="CJ106" i="10"/>
  <c r="CK106" i="10"/>
  <c r="CX106" i="10"/>
  <c r="AW106" i="10"/>
  <c r="AX106" i="10"/>
  <c r="AY106" i="10"/>
  <c r="BD106" i="10"/>
  <c r="AT106" i="10"/>
  <c r="AU106" i="10"/>
  <c r="AV106" i="10"/>
  <c r="BC106" i="10"/>
  <c r="AQ106" i="10"/>
  <c r="AR106" i="10"/>
  <c r="AS106" i="10"/>
  <c r="BB106" i="10"/>
  <c r="AN106" i="10"/>
  <c r="AO106" i="10"/>
  <c r="AP106" i="10"/>
  <c r="BA106" i="10"/>
  <c r="AK106" i="10"/>
  <c r="AL106" i="10"/>
  <c r="AM106" i="10"/>
  <c r="AZ106" i="10"/>
  <c r="ES105" i="10"/>
  <c r="ET105" i="10"/>
  <c r="EU105" i="10"/>
  <c r="EZ105" i="10"/>
  <c r="EP105" i="10"/>
  <c r="EQ105" i="10"/>
  <c r="ER105" i="10"/>
  <c r="EY105" i="10"/>
  <c r="EM105" i="10"/>
  <c r="EN105" i="10"/>
  <c r="EO105" i="10"/>
  <c r="EX105" i="10"/>
  <c r="EJ105" i="10"/>
  <c r="EK105" i="10"/>
  <c r="EL105" i="10"/>
  <c r="EW105" i="10"/>
  <c r="EG105" i="10"/>
  <c r="EH105" i="10"/>
  <c r="EI105" i="10"/>
  <c r="EV105" i="10"/>
  <c r="CU105" i="10"/>
  <c r="CV105" i="10"/>
  <c r="CW105" i="10"/>
  <c r="DB105" i="10"/>
  <c r="CR105" i="10"/>
  <c r="CS105" i="10"/>
  <c r="CT105" i="10"/>
  <c r="DA105" i="10"/>
  <c r="CO105" i="10"/>
  <c r="CP105" i="10"/>
  <c r="CQ105" i="10"/>
  <c r="CZ105" i="10"/>
  <c r="CL105" i="10"/>
  <c r="CM105" i="10"/>
  <c r="CN105" i="10"/>
  <c r="CY105" i="10"/>
  <c r="CI105" i="10"/>
  <c r="CJ105" i="10"/>
  <c r="CK105" i="10"/>
  <c r="CX105" i="10"/>
  <c r="AW105" i="10"/>
  <c r="AX105" i="10"/>
  <c r="AY105" i="10"/>
  <c r="BD105" i="10"/>
  <c r="AT105" i="10"/>
  <c r="AU105" i="10"/>
  <c r="AV105" i="10"/>
  <c r="BC105" i="10"/>
  <c r="AQ105" i="10"/>
  <c r="AR105" i="10"/>
  <c r="AS105" i="10"/>
  <c r="BB105" i="10"/>
  <c r="AN105" i="10"/>
  <c r="AO105" i="10"/>
  <c r="AP105" i="10"/>
  <c r="BA105" i="10"/>
  <c r="AK105" i="10"/>
  <c r="AL105" i="10"/>
  <c r="AM105" i="10"/>
  <c r="AZ105" i="10"/>
  <c r="ES104" i="10"/>
  <c r="ET104" i="10"/>
  <c r="EU104" i="10"/>
  <c r="EZ104" i="10"/>
  <c r="EP104" i="10"/>
  <c r="EQ104" i="10"/>
  <c r="ER104" i="10"/>
  <c r="EY104" i="10"/>
  <c r="EM104" i="10"/>
  <c r="EN104" i="10"/>
  <c r="EO104" i="10"/>
  <c r="EX104" i="10"/>
  <c r="EJ104" i="10"/>
  <c r="EK104" i="10"/>
  <c r="EL104" i="10"/>
  <c r="EW104" i="10"/>
  <c r="EG104" i="10"/>
  <c r="EH104" i="10"/>
  <c r="EI104" i="10"/>
  <c r="EV104" i="10"/>
  <c r="CU104" i="10"/>
  <c r="CV104" i="10"/>
  <c r="CW104" i="10"/>
  <c r="DB104" i="10"/>
  <c r="CR104" i="10"/>
  <c r="CS104" i="10"/>
  <c r="CT104" i="10"/>
  <c r="DA104" i="10"/>
  <c r="CO104" i="10"/>
  <c r="CP104" i="10"/>
  <c r="CQ104" i="10"/>
  <c r="CZ104" i="10"/>
  <c r="CL104" i="10"/>
  <c r="CM104" i="10"/>
  <c r="CN104" i="10"/>
  <c r="CY104" i="10"/>
  <c r="CI104" i="10"/>
  <c r="CJ104" i="10"/>
  <c r="CK104" i="10"/>
  <c r="CX104" i="10"/>
  <c r="AW104" i="10"/>
  <c r="AX104" i="10"/>
  <c r="AY104" i="10"/>
  <c r="BD104" i="10"/>
  <c r="AT104" i="10"/>
  <c r="AU104" i="10"/>
  <c r="AV104" i="10"/>
  <c r="BC104" i="10"/>
  <c r="AQ104" i="10"/>
  <c r="AR104" i="10"/>
  <c r="AS104" i="10"/>
  <c r="BB104" i="10"/>
  <c r="AN104" i="10"/>
  <c r="AO104" i="10"/>
  <c r="AP104" i="10"/>
  <c r="BA104" i="10"/>
  <c r="AK104" i="10"/>
  <c r="AL104" i="10"/>
  <c r="AM104" i="10"/>
  <c r="AZ104" i="10"/>
  <c r="ES103" i="10"/>
  <c r="ET103" i="10"/>
  <c r="EU103" i="10"/>
  <c r="EZ103" i="10"/>
  <c r="EP103" i="10"/>
  <c r="EQ103" i="10"/>
  <c r="ER103" i="10"/>
  <c r="EY103" i="10"/>
  <c r="EM103" i="10"/>
  <c r="EN103" i="10"/>
  <c r="EO103" i="10"/>
  <c r="EX103" i="10"/>
  <c r="EJ103" i="10"/>
  <c r="EK103" i="10"/>
  <c r="EL103" i="10"/>
  <c r="EW103" i="10"/>
  <c r="EG103" i="10"/>
  <c r="EH103" i="10"/>
  <c r="EI103" i="10"/>
  <c r="EV103" i="10"/>
  <c r="CU103" i="10"/>
  <c r="CV103" i="10"/>
  <c r="CW103" i="10"/>
  <c r="DB103" i="10"/>
  <c r="CR103" i="10"/>
  <c r="CS103" i="10"/>
  <c r="CT103" i="10"/>
  <c r="DA103" i="10"/>
  <c r="CO103" i="10"/>
  <c r="CP103" i="10"/>
  <c r="CQ103" i="10"/>
  <c r="CZ103" i="10"/>
  <c r="CL103" i="10"/>
  <c r="CM103" i="10"/>
  <c r="CN103" i="10"/>
  <c r="CY103" i="10"/>
  <c r="CI103" i="10"/>
  <c r="CJ103" i="10"/>
  <c r="CK103" i="10"/>
  <c r="CX103" i="10"/>
  <c r="AW103" i="10"/>
  <c r="AX103" i="10"/>
  <c r="AY103" i="10"/>
  <c r="BD103" i="10"/>
  <c r="AT103" i="10"/>
  <c r="AU103" i="10"/>
  <c r="AV103" i="10"/>
  <c r="BC103" i="10"/>
  <c r="AQ103" i="10"/>
  <c r="AR103" i="10"/>
  <c r="AS103" i="10"/>
  <c r="BB103" i="10"/>
  <c r="AN103" i="10"/>
  <c r="AO103" i="10"/>
  <c r="AP103" i="10"/>
  <c r="BA103" i="10"/>
  <c r="AK103" i="10"/>
  <c r="AL103" i="10"/>
  <c r="AM103" i="10"/>
  <c r="AZ103" i="10"/>
  <c r="ES102" i="10"/>
  <c r="ET102" i="10"/>
  <c r="EU102" i="10"/>
  <c r="EZ102" i="10"/>
  <c r="EP102" i="10"/>
  <c r="EQ102" i="10"/>
  <c r="ER102" i="10"/>
  <c r="EY102" i="10"/>
  <c r="EM102" i="10"/>
  <c r="EN102" i="10"/>
  <c r="EO102" i="10"/>
  <c r="EX102" i="10"/>
  <c r="EJ102" i="10"/>
  <c r="EK102" i="10"/>
  <c r="EL102" i="10"/>
  <c r="EW102" i="10"/>
  <c r="EG102" i="10"/>
  <c r="EH102" i="10"/>
  <c r="EI102" i="10"/>
  <c r="EV102" i="10"/>
  <c r="CU102" i="10"/>
  <c r="CV102" i="10"/>
  <c r="CW102" i="10"/>
  <c r="DB102" i="10"/>
  <c r="CR102" i="10"/>
  <c r="CS102" i="10"/>
  <c r="CT102" i="10"/>
  <c r="DA102" i="10"/>
  <c r="CO102" i="10"/>
  <c r="CP102" i="10"/>
  <c r="CQ102" i="10"/>
  <c r="CZ102" i="10"/>
  <c r="CL102" i="10"/>
  <c r="CM102" i="10"/>
  <c r="CN102" i="10"/>
  <c r="CY102" i="10"/>
  <c r="CI102" i="10"/>
  <c r="CJ102" i="10"/>
  <c r="CK102" i="10"/>
  <c r="CX102" i="10"/>
  <c r="AW102" i="10"/>
  <c r="AX102" i="10"/>
  <c r="AY102" i="10"/>
  <c r="BD102" i="10"/>
  <c r="AT102" i="10"/>
  <c r="AU102" i="10"/>
  <c r="AV102" i="10"/>
  <c r="BC102" i="10"/>
  <c r="AQ102" i="10"/>
  <c r="AR102" i="10"/>
  <c r="AS102" i="10"/>
  <c r="BB102" i="10"/>
  <c r="AN102" i="10"/>
  <c r="AO102" i="10"/>
  <c r="AP102" i="10"/>
  <c r="BA102" i="10"/>
  <c r="AK102" i="10"/>
  <c r="AL102" i="10"/>
  <c r="AM102" i="10"/>
  <c r="AZ102" i="10"/>
  <c r="ES101" i="10"/>
  <c r="ET101" i="10"/>
  <c r="EU101" i="10"/>
  <c r="EZ101" i="10"/>
  <c r="EP101" i="10"/>
  <c r="EQ101" i="10"/>
  <c r="ER101" i="10"/>
  <c r="EY101" i="10"/>
  <c r="EM101" i="10"/>
  <c r="EN101" i="10"/>
  <c r="EO101" i="10"/>
  <c r="EX101" i="10"/>
  <c r="EJ101" i="10"/>
  <c r="EK101" i="10"/>
  <c r="EL101" i="10"/>
  <c r="EW101" i="10"/>
  <c r="EG101" i="10"/>
  <c r="EH101" i="10"/>
  <c r="EI101" i="10"/>
  <c r="EV101" i="10"/>
  <c r="CU101" i="10"/>
  <c r="CV101" i="10"/>
  <c r="CW101" i="10"/>
  <c r="DB101" i="10"/>
  <c r="CR101" i="10"/>
  <c r="CS101" i="10"/>
  <c r="CT101" i="10"/>
  <c r="DA101" i="10"/>
  <c r="CO101" i="10"/>
  <c r="CP101" i="10"/>
  <c r="CQ101" i="10"/>
  <c r="CZ101" i="10"/>
  <c r="CL101" i="10"/>
  <c r="CM101" i="10"/>
  <c r="CN101" i="10"/>
  <c r="CY101" i="10"/>
  <c r="CI101" i="10"/>
  <c r="CJ101" i="10"/>
  <c r="CK101" i="10"/>
  <c r="CX101" i="10"/>
  <c r="AW101" i="10"/>
  <c r="AX101" i="10"/>
  <c r="AY101" i="10"/>
  <c r="BD101" i="10"/>
  <c r="AT101" i="10"/>
  <c r="AU101" i="10"/>
  <c r="AV101" i="10"/>
  <c r="BC101" i="10"/>
  <c r="AQ101" i="10"/>
  <c r="AR101" i="10"/>
  <c r="AS101" i="10"/>
  <c r="BB101" i="10"/>
  <c r="AN101" i="10"/>
  <c r="AO101" i="10"/>
  <c r="AP101" i="10"/>
  <c r="BA101" i="10"/>
  <c r="AK101" i="10"/>
  <c r="AL101" i="10"/>
  <c r="AM101" i="10"/>
  <c r="AZ101" i="10"/>
  <c r="ES100" i="10"/>
  <c r="ET100" i="10"/>
  <c r="EU100" i="10"/>
  <c r="EZ100" i="10"/>
  <c r="EP100" i="10"/>
  <c r="EQ100" i="10"/>
  <c r="ER100" i="10"/>
  <c r="EY100" i="10"/>
  <c r="EM100" i="10"/>
  <c r="EN100" i="10"/>
  <c r="EO100" i="10"/>
  <c r="EX100" i="10"/>
  <c r="EJ100" i="10"/>
  <c r="EK100" i="10"/>
  <c r="EL100" i="10"/>
  <c r="EW100" i="10"/>
  <c r="EG100" i="10"/>
  <c r="EH100" i="10"/>
  <c r="EI100" i="10"/>
  <c r="EV100" i="10"/>
  <c r="CU100" i="10"/>
  <c r="CV100" i="10"/>
  <c r="CW100" i="10"/>
  <c r="DB100" i="10"/>
  <c r="CR100" i="10"/>
  <c r="CS100" i="10"/>
  <c r="CT100" i="10"/>
  <c r="DA100" i="10"/>
  <c r="CO100" i="10"/>
  <c r="CP100" i="10"/>
  <c r="CQ100" i="10"/>
  <c r="CZ100" i="10"/>
  <c r="CL100" i="10"/>
  <c r="CM100" i="10"/>
  <c r="CN100" i="10"/>
  <c r="CY100" i="10"/>
  <c r="CI100" i="10"/>
  <c r="CJ100" i="10"/>
  <c r="CK100" i="10"/>
  <c r="CX100" i="10"/>
  <c r="AW100" i="10"/>
  <c r="AX100" i="10"/>
  <c r="AY100" i="10"/>
  <c r="BD100" i="10"/>
  <c r="AT100" i="10"/>
  <c r="AU100" i="10"/>
  <c r="AV100" i="10"/>
  <c r="BC100" i="10"/>
  <c r="AQ100" i="10"/>
  <c r="AR100" i="10"/>
  <c r="AS100" i="10"/>
  <c r="BB100" i="10"/>
  <c r="AN100" i="10"/>
  <c r="AO100" i="10"/>
  <c r="AP100" i="10"/>
  <c r="BA100" i="10"/>
  <c r="AK100" i="10"/>
  <c r="AL100" i="10"/>
  <c r="AM100" i="10"/>
  <c r="AZ100" i="10"/>
  <c r="ES99" i="10"/>
  <c r="ET99" i="10"/>
  <c r="EU99" i="10"/>
  <c r="EZ99" i="10"/>
  <c r="EP99" i="10"/>
  <c r="EQ99" i="10"/>
  <c r="ER99" i="10"/>
  <c r="EY99" i="10"/>
  <c r="EM99" i="10"/>
  <c r="EN99" i="10"/>
  <c r="EO99" i="10"/>
  <c r="EX99" i="10"/>
  <c r="EJ99" i="10"/>
  <c r="EK99" i="10"/>
  <c r="EL99" i="10"/>
  <c r="EW99" i="10"/>
  <c r="EG99" i="10"/>
  <c r="EH99" i="10"/>
  <c r="EI99" i="10"/>
  <c r="EV99" i="10"/>
  <c r="CU99" i="10"/>
  <c r="CV99" i="10"/>
  <c r="CW99" i="10"/>
  <c r="DB99" i="10"/>
  <c r="CR99" i="10"/>
  <c r="CS99" i="10"/>
  <c r="CT99" i="10"/>
  <c r="DA99" i="10"/>
  <c r="CO99" i="10"/>
  <c r="CP99" i="10"/>
  <c r="CQ99" i="10"/>
  <c r="CZ99" i="10"/>
  <c r="CL99" i="10"/>
  <c r="CM99" i="10"/>
  <c r="CN99" i="10"/>
  <c r="CY99" i="10"/>
  <c r="CI99" i="10"/>
  <c r="CJ99" i="10"/>
  <c r="CK99" i="10"/>
  <c r="CX99" i="10"/>
  <c r="AW99" i="10"/>
  <c r="AX99" i="10"/>
  <c r="AY99" i="10"/>
  <c r="BD99" i="10"/>
  <c r="AT99" i="10"/>
  <c r="AU99" i="10"/>
  <c r="AV99" i="10"/>
  <c r="BC99" i="10"/>
  <c r="AQ99" i="10"/>
  <c r="AR99" i="10"/>
  <c r="AS99" i="10"/>
  <c r="BB99" i="10"/>
  <c r="AN99" i="10"/>
  <c r="AO99" i="10"/>
  <c r="AP99" i="10"/>
  <c r="BA99" i="10"/>
  <c r="AK99" i="10"/>
  <c r="AL99" i="10"/>
  <c r="AM99" i="10"/>
  <c r="AZ99" i="10"/>
  <c r="ES98" i="10"/>
  <c r="ET98" i="10"/>
  <c r="EU98" i="10"/>
  <c r="EZ98" i="10"/>
  <c r="EP98" i="10"/>
  <c r="EQ98" i="10"/>
  <c r="ER98" i="10"/>
  <c r="EY98" i="10"/>
  <c r="EM98" i="10"/>
  <c r="EN98" i="10"/>
  <c r="EO98" i="10"/>
  <c r="EX98" i="10"/>
  <c r="EJ98" i="10"/>
  <c r="EK98" i="10"/>
  <c r="EL98" i="10"/>
  <c r="EW98" i="10"/>
  <c r="EG98" i="10"/>
  <c r="EH98" i="10"/>
  <c r="EI98" i="10"/>
  <c r="EV98" i="10"/>
  <c r="CU98" i="10"/>
  <c r="CV98" i="10"/>
  <c r="CW98" i="10"/>
  <c r="DB98" i="10"/>
  <c r="CR98" i="10"/>
  <c r="CS98" i="10"/>
  <c r="CT98" i="10"/>
  <c r="DA98" i="10"/>
  <c r="CO98" i="10"/>
  <c r="CP98" i="10"/>
  <c r="CQ98" i="10"/>
  <c r="CZ98" i="10"/>
  <c r="CL98" i="10"/>
  <c r="CM98" i="10"/>
  <c r="CN98" i="10"/>
  <c r="CY98" i="10"/>
  <c r="CI98" i="10"/>
  <c r="CJ98" i="10"/>
  <c r="CK98" i="10"/>
  <c r="CX98" i="10"/>
  <c r="AW98" i="10"/>
  <c r="AX98" i="10"/>
  <c r="AY98" i="10"/>
  <c r="BD98" i="10"/>
  <c r="AT98" i="10"/>
  <c r="AU98" i="10"/>
  <c r="AV98" i="10"/>
  <c r="BC98" i="10"/>
  <c r="AQ98" i="10"/>
  <c r="AR98" i="10"/>
  <c r="AS98" i="10"/>
  <c r="BB98" i="10"/>
  <c r="AN98" i="10"/>
  <c r="AO98" i="10"/>
  <c r="AP98" i="10"/>
  <c r="BA98" i="10"/>
  <c r="AK98" i="10"/>
  <c r="AL98" i="10"/>
  <c r="AM98" i="10"/>
  <c r="AZ98" i="10"/>
  <c r="ES97" i="10"/>
  <c r="ET97" i="10"/>
  <c r="EU97" i="10"/>
  <c r="EZ97" i="10"/>
  <c r="EP97" i="10"/>
  <c r="EQ97" i="10"/>
  <c r="ER97" i="10"/>
  <c r="EY97" i="10"/>
  <c r="EM97" i="10"/>
  <c r="EN97" i="10"/>
  <c r="EO97" i="10"/>
  <c r="EX97" i="10"/>
  <c r="EJ97" i="10"/>
  <c r="EK97" i="10"/>
  <c r="EL97" i="10"/>
  <c r="EW97" i="10"/>
  <c r="EG97" i="10"/>
  <c r="EH97" i="10"/>
  <c r="EI97" i="10"/>
  <c r="EV97" i="10"/>
  <c r="CU97" i="10"/>
  <c r="CV97" i="10"/>
  <c r="CW97" i="10"/>
  <c r="DB97" i="10"/>
  <c r="CR97" i="10"/>
  <c r="CS97" i="10"/>
  <c r="CT97" i="10"/>
  <c r="DA97" i="10"/>
  <c r="CO97" i="10"/>
  <c r="CP97" i="10"/>
  <c r="CQ97" i="10"/>
  <c r="CZ97" i="10"/>
  <c r="CL97" i="10"/>
  <c r="CM97" i="10"/>
  <c r="CN97" i="10"/>
  <c r="CY97" i="10"/>
  <c r="CI97" i="10"/>
  <c r="CJ97" i="10"/>
  <c r="CK97" i="10"/>
  <c r="CX97" i="10"/>
  <c r="AW97" i="10"/>
  <c r="AX97" i="10"/>
  <c r="AY97" i="10"/>
  <c r="BD97" i="10"/>
  <c r="AT97" i="10"/>
  <c r="AU97" i="10"/>
  <c r="AV97" i="10"/>
  <c r="BC97" i="10"/>
  <c r="AQ97" i="10"/>
  <c r="AR97" i="10"/>
  <c r="AS97" i="10"/>
  <c r="BB97" i="10"/>
  <c r="AN97" i="10"/>
  <c r="AO97" i="10"/>
  <c r="AP97" i="10"/>
  <c r="BA97" i="10"/>
  <c r="AK97" i="10"/>
  <c r="AL97" i="10"/>
  <c r="AM97" i="10"/>
  <c r="AZ97" i="10"/>
  <c r="ES96" i="10"/>
  <c r="ET96" i="10"/>
  <c r="EU96" i="10"/>
  <c r="EZ96" i="10"/>
  <c r="EP96" i="10"/>
  <c r="EQ96" i="10"/>
  <c r="ER96" i="10"/>
  <c r="EY96" i="10"/>
  <c r="EM96" i="10"/>
  <c r="EN96" i="10"/>
  <c r="EO96" i="10"/>
  <c r="EX96" i="10"/>
  <c r="EJ96" i="10"/>
  <c r="EK96" i="10"/>
  <c r="EL96" i="10"/>
  <c r="EW96" i="10"/>
  <c r="EG96" i="10"/>
  <c r="EH96" i="10"/>
  <c r="EI96" i="10"/>
  <c r="EV96" i="10"/>
  <c r="CU96" i="10"/>
  <c r="CV96" i="10"/>
  <c r="CW96" i="10"/>
  <c r="DB96" i="10"/>
  <c r="CR96" i="10"/>
  <c r="CS96" i="10"/>
  <c r="CT96" i="10"/>
  <c r="DA96" i="10"/>
  <c r="CO96" i="10"/>
  <c r="CP96" i="10"/>
  <c r="CQ96" i="10"/>
  <c r="CZ96" i="10"/>
  <c r="CL96" i="10"/>
  <c r="CM96" i="10"/>
  <c r="CN96" i="10"/>
  <c r="CY96" i="10"/>
  <c r="CI96" i="10"/>
  <c r="CJ96" i="10"/>
  <c r="CK96" i="10"/>
  <c r="CX96" i="10"/>
  <c r="AW96" i="10"/>
  <c r="AX96" i="10"/>
  <c r="AY96" i="10"/>
  <c r="BD96" i="10"/>
  <c r="AT96" i="10"/>
  <c r="AU96" i="10"/>
  <c r="AV96" i="10"/>
  <c r="BC96" i="10"/>
  <c r="AQ96" i="10"/>
  <c r="AR96" i="10"/>
  <c r="AS96" i="10"/>
  <c r="BB96" i="10"/>
  <c r="AN96" i="10"/>
  <c r="AO96" i="10"/>
  <c r="AP96" i="10"/>
  <c r="BA96" i="10"/>
  <c r="AK96" i="10"/>
  <c r="AL96" i="10"/>
  <c r="AM96" i="10"/>
  <c r="AZ96" i="10"/>
  <c r="ES95" i="10"/>
  <c r="ET95" i="10"/>
  <c r="EU95" i="10"/>
  <c r="EZ95" i="10"/>
  <c r="EP95" i="10"/>
  <c r="EQ95" i="10"/>
  <c r="ER95" i="10"/>
  <c r="EY95" i="10"/>
  <c r="EM95" i="10"/>
  <c r="EN95" i="10"/>
  <c r="EO95" i="10"/>
  <c r="EX95" i="10"/>
  <c r="EJ95" i="10"/>
  <c r="EK95" i="10"/>
  <c r="EL95" i="10"/>
  <c r="EW95" i="10"/>
  <c r="EG95" i="10"/>
  <c r="EH95" i="10"/>
  <c r="EI95" i="10"/>
  <c r="EV95" i="10"/>
  <c r="CU95" i="10"/>
  <c r="CV95" i="10"/>
  <c r="CW95" i="10"/>
  <c r="DB95" i="10"/>
  <c r="CR95" i="10"/>
  <c r="CS95" i="10"/>
  <c r="CT95" i="10"/>
  <c r="DA95" i="10"/>
  <c r="CO95" i="10"/>
  <c r="CP95" i="10"/>
  <c r="CQ95" i="10"/>
  <c r="CZ95" i="10"/>
  <c r="CL95" i="10"/>
  <c r="CM95" i="10"/>
  <c r="CN95" i="10"/>
  <c r="CY95" i="10"/>
  <c r="CI95" i="10"/>
  <c r="CJ95" i="10"/>
  <c r="CK95" i="10"/>
  <c r="CX95" i="10"/>
  <c r="AW95" i="10"/>
  <c r="AX95" i="10"/>
  <c r="AY95" i="10"/>
  <c r="BD95" i="10"/>
  <c r="AT95" i="10"/>
  <c r="AU95" i="10"/>
  <c r="AV95" i="10"/>
  <c r="BC95" i="10"/>
  <c r="AQ95" i="10"/>
  <c r="AR95" i="10"/>
  <c r="AS95" i="10"/>
  <c r="BB95" i="10"/>
  <c r="AN95" i="10"/>
  <c r="AO95" i="10"/>
  <c r="AP95" i="10"/>
  <c r="BA95" i="10"/>
  <c r="AK95" i="10"/>
  <c r="AL95" i="10"/>
  <c r="AM95" i="10"/>
  <c r="AZ95" i="10"/>
  <c r="ES94" i="10"/>
  <c r="ET94" i="10"/>
  <c r="EU94" i="10"/>
  <c r="EZ94" i="10"/>
  <c r="EP94" i="10"/>
  <c r="EQ94" i="10"/>
  <c r="ER94" i="10"/>
  <c r="EY94" i="10"/>
  <c r="EM94" i="10"/>
  <c r="EN94" i="10"/>
  <c r="EO94" i="10"/>
  <c r="EX94" i="10"/>
  <c r="EJ94" i="10"/>
  <c r="EK94" i="10"/>
  <c r="EL94" i="10"/>
  <c r="EW94" i="10"/>
  <c r="EG94" i="10"/>
  <c r="EH94" i="10"/>
  <c r="EI94" i="10"/>
  <c r="EV94" i="10"/>
  <c r="CU94" i="10"/>
  <c r="CV94" i="10"/>
  <c r="CW94" i="10"/>
  <c r="DB94" i="10"/>
  <c r="CR94" i="10"/>
  <c r="CS94" i="10"/>
  <c r="CT94" i="10"/>
  <c r="DA94" i="10"/>
  <c r="CO94" i="10"/>
  <c r="CP94" i="10"/>
  <c r="CQ94" i="10"/>
  <c r="CZ94" i="10"/>
  <c r="CL94" i="10"/>
  <c r="CM94" i="10"/>
  <c r="CN94" i="10"/>
  <c r="CY94" i="10"/>
  <c r="CI94" i="10"/>
  <c r="CJ94" i="10"/>
  <c r="CK94" i="10"/>
  <c r="CX94" i="10"/>
  <c r="AW94" i="10"/>
  <c r="AX94" i="10"/>
  <c r="AY94" i="10"/>
  <c r="BD94" i="10"/>
  <c r="AT94" i="10"/>
  <c r="AU94" i="10"/>
  <c r="AV94" i="10"/>
  <c r="BC94" i="10"/>
  <c r="AQ94" i="10"/>
  <c r="AR94" i="10"/>
  <c r="AS94" i="10"/>
  <c r="BB94" i="10"/>
  <c r="AN94" i="10"/>
  <c r="AO94" i="10"/>
  <c r="AP94" i="10"/>
  <c r="BA94" i="10"/>
  <c r="AK94" i="10"/>
  <c r="AL94" i="10"/>
  <c r="AM94" i="10"/>
  <c r="AZ94" i="10"/>
  <c r="ES93" i="10"/>
  <c r="ET93" i="10"/>
  <c r="EU93" i="10"/>
  <c r="EZ93" i="10"/>
  <c r="EP93" i="10"/>
  <c r="EQ93" i="10"/>
  <c r="ER93" i="10"/>
  <c r="EY93" i="10"/>
  <c r="EM93" i="10"/>
  <c r="EN93" i="10"/>
  <c r="EO93" i="10"/>
  <c r="EX93" i="10"/>
  <c r="EJ93" i="10"/>
  <c r="EK93" i="10"/>
  <c r="EL93" i="10"/>
  <c r="EW93" i="10"/>
  <c r="EG93" i="10"/>
  <c r="EH93" i="10"/>
  <c r="EI93" i="10"/>
  <c r="EV93" i="10"/>
  <c r="CU93" i="10"/>
  <c r="CV93" i="10"/>
  <c r="CW93" i="10"/>
  <c r="DB93" i="10"/>
  <c r="CR93" i="10"/>
  <c r="CS93" i="10"/>
  <c r="CT93" i="10"/>
  <c r="DA93" i="10"/>
  <c r="CO93" i="10"/>
  <c r="CP93" i="10"/>
  <c r="CQ93" i="10"/>
  <c r="CZ93" i="10"/>
  <c r="CL93" i="10"/>
  <c r="CM93" i="10"/>
  <c r="CN93" i="10"/>
  <c r="CY93" i="10"/>
  <c r="CI93" i="10"/>
  <c r="CJ93" i="10"/>
  <c r="CK93" i="10"/>
  <c r="CX93" i="10"/>
  <c r="AW93" i="10"/>
  <c r="AX93" i="10"/>
  <c r="AY93" i="10"/>
  <c r="BD93" i="10"/>
  <c r="AT93" i="10"/>
  <c r="AU93" i="10"/>
  <c r="AV93" i="10"/>
  <c r="BC93" i="10"/>
  <c r="AQ93" i="10"/>
  <c r="AR93" i="10"/>
  <c r="AS93" i="10"/>
  <c r="BB93" i="10"/>
  <c r="AN93" i="10"/>
  <c r="AO93" i="10"/>
  <c r="AP93" i="10"/>
  <c r="BA93" i="10"/>
  <c r="AK93" i="10"/>
  <c r="AL93" i="10"/>
  <c r="AM93" i="10"/>
  <c r="AZ93" i="10"/>
  <c r="ES92" i="10"/>
  <c r="ET92" i="10"/>
  <c r="EU92" i="10"/>
  <c r="EZ92" i="10"/>
  <c r="EP92" i="10"/>
  <c r="EQ92" i="10"/>
  <c r="ER92" i="10"/>
  <c r="EY92" i="10"/>
  <c r="EM92" i="10"/>
  <c r="EN92" i="10"/>
  <c r="EO92" i="10"/>
  <c r="EX92" i="10"/>
  <c r="EJ92" i="10"/>
  <c r="EK92" i="10"/>
  <c r="EL92" i="10"/>
  <c r="EW92" i="10"/>
  <c r="EG92" i="10"/>
  <c r="EH92" i="10"/>
  <c r="EI92" i="10"/>
  <c r="EV92" i="10"/>
  <c r="CU92" i="10"/>
  <c r="CV92" i="10"/>
  <c r="CW92" i="10"/>
  <c r="DB92" i="10"/>
  <c r="CR92" i="10"/>
  <c r="CS92" i="10"/>
  <c r="CT92" i="10"/>
  <c r="DA92" i="10"/>
  <c r="CO92" i="10"/>
  <c r="CP92" i="10"/>
  <c r="CQ92" i="10"/>
  <c r="CZ92" i="10"/>
  <c r="CL92" i="10"/>
  <c r="CM92" i="10"/>
  <c r="CN92" i="10"/>
  <c r="CY92" i="10"/>
  <c r="CI92" i="10"/>
  <c r="CJ92" i="10"/>
  <c r="CK92" i="10"/>
  <c r="CX92" i="10"/>
  <c r="AW92" i="10"/>
  <c r="AX92" i="10"/>
  <c r="AY92" i="10"/>
  <c r="BD92" i="10"/>
  <c r="AT92" i="10"/>
  <c r="AU92" i="10"/>
  <c r="AV92" i="10"/>
  <c r="BC92" i="10"/>
  <c r="AQ92" i="10"/>
  <c r="AR92" i="10"/>
  <c r="AS92" i="10"/>
  <c r="BB92" i="10"/>
  <c r="AN92" i="10"/>
  <c r="AO92" i="10"/>
  <c r="AP92" i="10"/>
  <c r="BA92" i="10"/>
  <c r="AK92" i="10"/>
  <c r="AL92" i="10"/>
  <c r="AM92" i="10"/>
  <c r="AZ92" i="10"/>
  <c r="ES91" i="10"/>
  <c r="ET91" i="10"/>
  <c r="EU91" i="10"/>
  <c r="EZ91" i="10"/>
  <c r="EP91" i="10"/>
  <c r="EQ91" i="10"/>
  <c r="ER91" i="10"/>
  <c r="EY91" i="10"/>
  <c r="EM91" i="10"/>
  <c r="EN91" i="10"/>
  <c r="EO91" i="10"/>
  <c r="EX91" i="10"/>
  <c r="EJ91" i="10"/>
  <c r="EK91" i="10"/>
  <c r="EL91" i="10"/>
  <c r="EW91" i="10"/>
  <c r="EG91" i="10"/>
  <c r="EH91" i="10"/>
  <c r="EI91" i="10"/>
  <c r="EV91" i="10"/>
  <c r="CU91" i="10"/>
  <c r="CV91" i="10"/>
  <c r="CW91" i="10"/>
  <c r="DB91" i="10"/>
  <c r="CR91" i="10"/>
  <c r="CS91" i="10"/>
  <c r="CT91" i="10"/>
  <c r="DA91" i="10"/>
  <c r="CO91" i="10"/>
  <c r="CP91" i="10"/>
  <c r="CQ91" i="10"/>
  <c r="CZ91" i="10"/>
  <c r="CL91" i="10"/>
  <c r="CM91" i="10"/>
  <c r="CN91" i="10"/>
  <c r="CY91" i="10"/>
  <c r="CI91" i="10"/>
  <c r="CJ91" i="10"/>
  <c r="CK91" i="10"/>
  <c r="CX91" i="10"/>
  <c r="AW91" i="10"/>
  <c r="AX91" i="10"/>
  <c r="AY91" i="10"/>
  <c r="BD91" i="10"/>
  <c r="AT91" i="10"/>
  <c r="AU91" i="10"/>
  <c r="AV91" i="10"/>
  <c r="BC91" i="10"/>
  <c r="AQ91" i="10"/>
  <c r="AR91" i="10"/>
  <c r="AS91" i="10"/>
  <c r="BB91" i="10"/>
  <c r="AN91" i="10"/>
  <c r="AO91" i="10"/>
  <c r="AP91" i="10"/>
  <c r="BA91" i="10"/>
  <c r="AK91" i="10"/>
  <c r="AL91" i="10"/>
  <c r="AM91" i="10"/>
  <c r="AZ91" i="10"/>
  <c r="ES90" i="10"/>
  <c r="ET90" i="10"/>
  <c r="EU90" i="10"/>
  <c r="EZ90" i="10"/>
  <c r="EP90" i="10"/>
  <c r="EQ90" i="10"/>
  <c r="ER90" i="10"/>
  <c r="EY90" i="10"/>
  <c r="EM90" i="10"/>
  <c r="EN90" i="10"/>
  <c r="EO90" i="10"/>
  <c r="EX90" i="10"/>
  <c r="EJ90" i="10"/>
  <c r="EK90" i="10"/>
  <c r="EL90" i="10"/>
  <c r="EW90" i="10"/>
  <c r="EG90" i="10"/>
  <c r="EH90" i="10"/>
  <c r="EI90" i="10"/>
  <c r="EV90" i="10"/>
  <c r="CU90" i="10"/>
  <c r="CV90" i="10"/>
  <c r="CW90" i="10"/>
  <c r="DB90" i="10"/>
  <c r="CR90" i="10"/>
  <c r="CS90" i="10"/>
  <c r="CT90" i="10"/>
  <c r="DA90" i="10"/>
  <c r="CO90" i="10"/>
  <c r="CP90" i="10"/>
  <c r="CQ90" i="10"/>
  <c r="CZ90" i="10"/>
  <c r="CL90" i="10"/>
  <c r="CM90" i="10"/>
  <c r="CN90" i="10"/>
  <c r="CY90" i="10"/>
  <c r="CI90" i="10"/>
  <c r="CJ90" i="10"/>
  <c r="CK90" i="10"/>
  <c r="CX90" i="10"/>
  <c r="AW90" i="10"/>
  <c r="AX90" i="10"/>
  <c r="AY90" i="10"/>
  <c r="BD90" i="10"/>
  <c r="AT90" i="10"/>
  <c r="AU90" i="10"/>
  <c r="AV90" i="10"/>
  <c r="BC90" i="10"/>
  <c r="AQ90" i="10"/>
  <c r="AR90" i="10"/>
  <c r="AS90" i="10"/>
  <c r="BB90" i="10"/>
  <c r="AN90" i="10"/>
  <c r="AO90" i="10"/>
  <c r="AP90" i="10"/>
  <c r="BA90" i="10"/>
  <c r="AK90" i="10"/>
  <c r="AL90" i="10"/>
  <c r="AM90" i="10"/>
  <c r="AZ90" i="10"/>
  <c r="ES89" i="10"/>
  <c r="ET89" i="10"/>
  <c r="EU89" i="10"/>
  <c r="EZ89" i="10"/>
  <c r="EP89" i="10"/>
  <c r="EQ89" i="10"/>
  <c r="ER89" i="10"/>
  <c r="EY89" i="10"/>
  <c r="EM89" i="10"/>
  <c r="EN89" i="10"/>
  <c r="EO89" i="10"/>
  <c r="EX89" i="10"/>
  <c r="EJ89" i="10"/>
  <c r="EK89" i="10"/>
  <c r="EL89" i="10"/>
  <c r="EW89" i="10"/>
  <c r="EG89" i="10"/>
  <c r="EH89" i="10"/>
  <c r="EI89" i="10"/>
  <c r="EV89" i="10"/>
  <c r="CU89" i="10"/>
  <c r="CV89" i="10"/>
  <c r="CW89" i="10"/>
  <c r="DB89" i="10"/>
  <c r="CR89" i="10"/>
  <c r="CS89" i="10"/>
  <c r="CT89" i="10"/>
  <c r="DA89" i="10"/>
  <c r="CO89" i="10"/>
  <c r="CP89" i="10"/>
  <c r="CQ89" i="10"/>
  <c r="CZ89" i="10"/>
  <c r="CL89" i="10"/>
  <c r="CM89" i="10"/>
  <c r="CN89" i="10"/>
  <c r="CY89" i="10"/>
  <c r="CI89" i="10"/>
  <c r="CJ89" i="10"/>
  <c r="CK89" i="10"/>
  <c r="CX89" i="10"/>
  <c r="AW89" i="10"/>
  <c r="AX89" i="10"/>
  <c r="AY89" i="10"/>
  <c r="BD89" i="10"/>
  <c r="AT89" i="10"/>
  <c r="AU89" i="10"/>
  <c r="AV89" i="10"/>
  <c r="BC89" i="10"/>
  <c r="AQ89" i="10"/>
  <c r="AR89" i="10"/>
  <c r="AS89" i="10"/>
  <c r="BB89" i="10"/>
  <c r="AN89" i="10"/>
  <c r="AO89" i="10"/>
  <c r="AP89" i="10"/>
  <c r="BA89" i="10"/>
  <c r="AK89" i="10"/>
  <c r="AL89" i="10"/>
  <c r="AM89" i="10"/>
  <c r="AZ89" i="10"/>
  <c r="ES88" i="10"/>
  <c r="ET88" i="10"/>
  <c r="EU88" i="10"/>
  <c r="EZ88" i="10"/>
  <c r="EP88" i="10"/>
  <c r="EQ88" i="10"/>
  <c r="ER88" i="10"/>
  <c r="EY88" i="10"/>
  <c r="EM88" i="10"/>
  <c r="EN88" i="10"/>
  <c r="EO88" i="10"/>
  <c r="EX88" i="10"/>
  <c r="EJ88" i="10"/>
  <c r="EK88" i="10"/>
  <c r="EL88" i="10"/>
  <c r="EW88" i="10"/>
  <c r="EG88" i="10"/>
  <c r="EH88" i="10"/>
  <c r="EI88" i="10"/>
  <c r="EV88" i="10"/>
  <c r="CU88" i="10"/>
  <c r="CV88" i="10"/>
  <c r="CW88" i="10"/>
  <c r="DB88" i="10"/>
  <c r="CR88" i="10"/>
  <c r="CS88" i="10"/>
  <c r="CT88" i="10"/>
  <c r="DA88" i="10"/>
  <c r="CO88" i="10"/>
  <c r="CP88" i="10"/>
  <c r="CQ88" i="10"/>
  <c r="CZ88" i="10"/>
  <c r="CL88" i="10"/>
  <c r="CM88" i="10"/>
  <c r="CN88" i="10"/>
  <c r="CY88" i="10"/>
  <c r="CI88" i="10"/>
  <c r="CJ88" i="10"/>
  <c r="CK88" i="10"/>
  <c r="CX88" i="10"/>
  <c r="AW88" i="10"/>
  <c r="AX88" i="10"/>
  <c r="AY88" i="10"/>
  <c r="BD88" i="10"/>
  <c r="AT88" i="10"/>
  <c r="AU88" i="10"/>
  <c r="AV88" i="10"/>
  <c r="BC88" i="10"/>
  <c r="AQ88" i="10"/>
  <c r="AR88" i="10"/>
  <c r="AS88" i="10"/>
  <c r="BB88" i="10"/>
  <c r="AN88" i="10"/>
  <c r="AO88" i="10"/>
  <c r="AP88" i="10"/>
  <c r="BA88" i="10"/>
  <c r="AK88" i="10"/>
  <c r="AL88" i="10"/>
  <c r="AM88" i="10"/>
  <c r="AZ88" i="10"/>
  <c r="ES87" i="10"/>
  <c r="ET87" i="10"/>
  <c r="EU87" i="10"/>
  <c r="EZ87" i="10"/>
  <c r="EP87" i="10"/>
  <c r="EQ87" i="10"/>
  <c r="ER87" i="10"/>
  <c r="EY87" i="10"/>
  <c r="EM87" i="10"/>
  <c r="EN87" i="10"/>
  <c r="EO87" i="10"/>
  <c r="EX87" i="10"/>
  <c r="EJ87" i="10"/>
  <c r="EK87" i="10"/>
  <c r="EL87" i="10"/>
  <c r="EW87" i="10"/>
  <c r="EG87" i="10"/>
  <c r="EH87" i="10"/>
  <c r="EI87" i="10"/>
  <c r="EV87" i="10"/>
  <c r="CU87" i="10"/>
  <c r="CV87" i="10"/>
  <c r="CW87" i="10"/>
  <c r="DB87" i="10"/>
  <c r="CR87" i="10"/>
  <c r="CS87" i="10"/>
  <c r="CT87" i="10"/>
  <c r="DA87" i="10"/>
  <c r="CO87" i="10"/>
  <c r="CP87" i="10"/>
  <c r="CQ87" i="10"/>
  <c r="CZ87" i="10"/>
  <c r="CL87" i="10"/>
  <c r="CM87" i="10"/>
  <c r="CN87" i="10"/>
  <c r="CY87" i="10"/>
  <c r="CI87" i="10"/>
  <c r="CJ87" i="10"/>
  <c r="CK87" i="10"/>
  <c r="CX87" i="10"/>
  <c r="AW87" i="10"/>
  <c r="AX87" i="10"/>
  <c r="AY87" i="10"/>
  <c r="BD87" i="10"/>
  <c r="AT87" i="10"/>
  <c r="AU87" i="10"/>
  <c r="AV87" i="10"/>
  <c r="BC87" i="10"/>
  <c r="AQ87" i="10"/>
  <c r="AR87" i="10"/>
  <c r="AS87" i="10"/>
  <c r="BB87" i="10"/>
  <c r="AN87" i="10"/>
  <c r="AO87" i="10"/>
  <c r="AP87" i="10"/>
  <c r="BA87" i="10"/>
  <c r="AK87" i="10"/>
  <c r="AL87" i="10"/>
  <c r="AM87" i="10"/>
  <c r="AZ87" i="10"/>
  <c r="ES86" i="10"/>
  <c r="ET86" i="10"/>
  <c r="EU86" i="10"/>
  <c r="EZ86" i="10"/>
  <c r="EP86" i="10"/>
  <c r="EQ86" i="10"/>
  <c r="ER86" i="10"/>
  <c r="EY86" i="10"/>
  <c r="EM86" i="10"/>
  <c r="EN86" i="10"/>
  <c r="EO86" i="10"/>
  <c r="EX86" i="10"/>
  <c r="EJ86" i="10"/>
  <c r="EK86" i="10"/>
  <c r="EL86" i="10"/>
  <c r="EW86" i="10"/>
  <c r="EG86" i="10"/>
  <c r="EH86" i="10"/>
  <c r="EI86" i="10"/>
  <c r="EV86" i="10"/>
  <c r="CU86" i="10"/>
  <c r="CV86" i="10"/>
  <c r="CW86" i="10"/>
  <c r="DB86" i="10"/>
  <c r="CR86" i="10"/>
  <c r="CS86" i="10"/>
  <c r="CT86" i="10"/>
  <c r="DA86" i="10"/>
  <c r="CO86" i="10"/>
  <c r="CP86" i="10"/>
  <c r="CQ86" i="10"/>
  <c r="CZ86" i="10"/>
  <c r="CL86" i="10"/>
  <c r="CM86" i="10"/>
  <c r="CN86" i="10"/>
  <c r="CY86" i="10"/>
  <c r="CI86" i="10"/>
  <c r="CJ86" i="10"/>
  <c r="CK86" i="10"/>
  <c r="CX86" i="10"/>
  <c r="AW86" i="10"/>
  <c r="AX86" i="10"/>
  <c r="AY86" i="10"/>
  <c r="BD86" i="10"/>
  <c r="AT86" i="10"/>
  <c r="AU86" i="10"/>
  <c r="AV86" i="10"/>
  <c r="BC86" i="10"/>
  <c r="AQ86" i="10"/>
  <c r="AR86" i="10"/>
  <c r="AS86" i="10"/>
  <c r="BB86" i="10"/>
  <c r="AN86" i="10"/>
  <c r="AO86" i="10"/>
  <c r="AP86" i="10"/>
  <c r="BA86" i="10"/>
  <c r="AK86" i="10"/>
  <c r="AL86" i="10"/>
  <c r="AM86" i="10"/>
  <c r="AZ86" i="10"/>
  <c r="ES85" i="10"/>
  <c r="ET85" i="10"/>
  <c r="EU85" i="10"/>
  <c r="EZ85" i="10"/>
  <c r="EP85" i="10"/>
  <c r="EQ85" i="10"/>
  <c r="ER85" i="10"/>
  <c r="EY85" i="10"/>
  <c r="EM85" i="10"/>
  <c r="EN85" i="10"/>
  <c r="EO85" i="10"/>
  <c r="EX85" i="10"/>
  <c r="EJ85" i="10"/>
  <c r="EK85" i="10"/>
  <c r="EL85" i="10"/>
  <c r="EW85" i="10"/>
  <c r="EG85" i="10"/>
  <c r="EH85" i="10"/>
  <c r="EI85" i="10"/>
  <c r="EV85" i="10"/>
  <c r="CU85" i="10"/>
  <c r="CV85" i="10"/>
  <c r="CW85" i="10"/>
  <c r="DB85" i="10"/>
  <c r="CR85" i="10"/>
  <c r="CS85" i="10"/>
  <c r="CT85" i="10"/>
  <c r="DA85" i="10"/>
  <c r="CO85" i="10"/>
  <c r="CP85" i="10"/>
  <c r="CQ85" i="10"/>
  <c r="CZ85" i="10"/>
  <c r="CL85" i="10"/>
  <c r="CM85" i="10"/>
  <c r="CN85" i="10"/>
  <c r="CY85" i="10"/>
  <c r="CI85" i="10"/>
  <c r="CJ85" i="10"/>
  <c r="CK85" i="10"/>
  <c r="CX85" i="10"/>
  <c r="AW85" i="10"/>
  <c r="AX85" i="10"/>
  <c r="AY85" i="10"/>
  <c r="BD85" i="10"/>
  <c r="AT85" i="10"/>
  <c r="AU85" i="10"/>
  <c r="AV85" i="10"/>
  <c r="BC85" i="10"/>
  <c r="AQ85" i="10"/>
  <c r="AR85" i="10"/>
  <c r="AS85" i="10"/>
  <c r="BB85" i="10"/>
  <c r="AN85" i="10"/>
  <c r="AO85" i="10"/>
  <c r="AP85" i="10"/>
  <c r="BA85" i="10"/>
  <c r="AK85" i="10"/>
  <c r="AL85" i="10"/>
  <c r="AM85" i="10"/>
  <c r="AZ85" i="10"/>
  <c r="ES84" i="10"/>
  <c r="ET84" i="10"/>
  <c r="EU84" i="10"/>
  <c r="EZ84" i="10"/>
  <c r="EP84" i="10"/>
  <c r="EQ84" i="10"/>
  <c r="ER84" i="10"/>
  <c r="EY84" i="10"/>
  <c r="EM84" i="10"/>
  <c r="EN84" i="10"/>
  <c r="EO84" i="10"/>
  <c r="EX84" i="10"/>
  <c r="EJ84" i="10"/>
  <c r="EK84" i="10"/>
  <c r="EL84" i="10"/>
  <c r="EW84" i="10"/>
  <c r="EG84" i="10"/>
  <c r="EH84" i="10"/>
  <c r="EI84" i="10"/>
  <c r="EV84" i="10"/>
  <c r="CU84" i="10"/>
  <c r="CV84" i="10"/>
  <c r="CW84" i="10"/>
  <c r="DB84" i="10"/>
  <c r="CR84" i="10"/>
  <c r="CS84" i="10"/>
  <c r="CT84" i="10"/>
  <c r="DA84" i="10"/>
  <c r="CO84" i="10"/>
  <c r="CP84" i="10"/>
  <c r="CQ84" i="10"/>
  <c r="CZ84" i="10"/>
  <c r="CL84" i="10"/>
  <c r="CM84" i="10"/>
  <c r="CN84" i="10"/>
  <c r="CY84" i="10"/>
  <c r="CI84" i="10"/>
  <c r="CJ84" i="10"/>
  <c r="CK84" i="10"/>
  <c r="CX84" i="10"/>
  <c r="AW84" i="10"/>
  <c r="AX84" i="10"/>
  <c r="AY84" i="10"/>
  <c r="BD84" i="10"/>
  <c r="AT84" i="10"/>
  <c r="AU84" i="10"/>
  <c r="AV84" i="10"/>
  <c r="BC84" i="10"/>
  <c r="AQ84" i="10"/>
  <c r="AR84" i="10"/>
  <c r="AS84" i="10"/>
  <c r="BB84" i="10"/>
  <c r="AN84" i="10"/>
  <c r="AO84" i="10"/>
  <c r="AP84" i="10"/>
  <c r="BA84" i="10"/>
  <c r="AK84" i="10"/>
  <c r="AL84" i="10"/>
  <c r="AM84" i="10"/>
  <c r="AZ84" i="10"/>
  <c r="ES83" i="10"/>
  <c r="ET83" i="10"/>
  <c r="EU83" i="10"/>
  <c r="EZ83" i="10"/>
  <c r="EP83" i="10"/>
  <c r="EQ83" i="10"/>
  <c r="ER83" i="10"/>
  <c r="EY83" i="10"/>
  <c r="EM83" i="10"/>
  <c r="EN83" i="10"/>
  <c r="EO83" i="10"/>
  <c r="EX83" i="10"/>
  <c r="EJ83" i="10"/>
  <c r="EK83" i="10"/>
  <c r="EL83" i="10"/>
  <c r="EW83" i="10"/>
  <c r="EG83" i="10"/>
  <c r="EH83" i="10"/>
  <c r="EI83" i="10"/>
  <c r="EV83" i="10"/>
  <c r="CU83" i="10"/>
  <c r="CV83" i="10"/>
  <c r="CW83" i="10"/>
  <c r="DB83" i="10"/>
  <c r="CR83" i="10"/>
  <c r="CS83" i="10"/>
  <c r="CT83" i="10"/>
  <c r="DA83" i="10"/>
  <c r="CO83" i="10"/>
  <c r="CP83" i="10"/>
  <c r="CQ83" i="10"/>
  <c r="CZ83" i="10"/>
  <c r="CL83" i="10"/>
  <c r="CM83" i="10"/>
  <c r="CN83" i="10"/>
  <c r="CY83" i="10"/>
  <c r="CI83" i="10"/>
  <c r="CJ83" i="10"/>
  <c r="CK83" i="10"/>
  <c r="CX83" i="10"/>
  <c r="AW83" i="10"/>
  <c r="AX83" i="10"/>
  <c r="AY83" i="10"/>
  <c r="BD83" i="10"/>
  <c r="AT83" i="10"/>
  <c r="AU83" i="10"/>
  <c r="AV83" i="10"/>
  <c r="BC83" i="10"/>
  <c r="AQ83" i="10"/>
  <c r="AR83" i="10"/>
  <c r="AS83" i="10"/>
  <c r="BB83" i="10"/>
  <c r="AN83" i="10"/>
  <c r="AO83" i="10"/>
  <c r="AP83" i="10"/>
  <c r="BA83" i="10"/>
  <c r="AK83" i="10"/>
  <c r="AL83" i="10"/>
  <c r="AM83" i="10"/>
  <c r="AZ83" i="10"/>
  <c r="ES82" i="10"/>
  <c r="ET82" i="10"/>
  <c r="EU82" i="10"/>
  <c r="EZ82" i="10"/>
  <c r="EP82" i="10"/>
  <c r="EQ82" i="10"/>
  <c r="ER82" i="10"/>
  <c r="EY82" i="10"/>
  <c r="EM82" i="10"/>
  <c r="EN82" i="10"/>
  <c r="EO82" i="10"/>
  <c r="EX82" i="10"/>
  <c r="EJ82" i="10"/>
  <c r="EK82" i="10"/>
  <c r="EL82" i="10"/>
  <c r="EW82" i="10"/>
  <c r="EG82" i="10"/>
  <c r="EH82" i="10"/>
  <c r="EI82" i="10"/>
  <c r="EV82" i="10"/>
  <c r="CU82" i="10"/>
  <c r="CV82" i="10"/>
  <c r="CW82" i="10"/>
  <c r="DB82" i="10"/>
  <c r="CR82" i="10"/>
  <c r="CS82" i="10"/>
  <c r="CT82" i="10"/>
  <c r="DA82" i="10"/>
  <c r="CO82" i="10"/>
  <c r="CP82" i="10"/>
  <c r="CQ82" i="10"/>
  <c r="CZ82" i="10"/>
  <c r="CL82" i="10"/>
  <c r="CM82" i="10"/>
  <c r="CN82" i="10"/>
  <c r="CY82" i="10"/>
  <c r="CI82" i="10"/>
  <c r="CJ82" i="10"/>
  <c r="CK82" i="10"/>
  <c r="CX82" i="10"/>
  <c r="AW82" i="10"/>
  <c r="AX82" i="10"/>
  <c r="AY82" i="10"/>
  <c r="BD82" i="10"/>
  <c r="AT82" i="10"/>
  <c r="AU82" i="10"/>
  <c r="AV82" i="10"/>
  <c r="BC82" i="10"/>
  <c r="AQ82" i="10"/>
  <c r="AR82" i="10"/>
  <c r="AS82" i="10"/>
  <c r="BB82" i="10"/>
  <c r="AN82" i="10"/>
  <c r="AO82" i="10"/>
  <c r="AP82" i="10"/>
  <c r="BA82" i="10"/>
  <c r="AK82" i="10"/>
  <c r="AL82" i="10"/>
  <c r="AM82" i="10"/>
  <c r="AZ82" i="10"/>
  <c r="ES81" i="10"/>
  <c r="ET81" i="10"/>
  <c r="EU81" i="10"/>
  <c r="EZ81" i="10"/>
  <c r="EP81" i="10"/>
  <c r="EQ81" i="10"/>
  <c r="ER81" i="10"/>
  <c r="EY81" i="10"/>
  <c r="EM81" i="10"/>
  <c r="EN81" i="10"/>
  <c r="EO81" i="10"/>
  <c r="EX81" i="10"/>
  <c r="EJ81" i="10"/>
  <c r="EK81" i="10"/>
  <c r="EL81" i="10"/>
  <c r="EW81" i="10"/>
  <c r="EG81" i="10"/>
  <c r="EH81" i="10"/>
  <c r="EI81" i="10"/>
  <c r="EV81" i="10"/>
  <c r="CU81" i="10"/>
  <c r="CV81" i="10"/>
  <c r="CW81" i="10"/>
  <c r="DB81" i="10"/>
  <c r="CR81" i="10"/>
  <c r="CS81" i="10"/>
  <c r="CT81" i="10"/>
  <c r="DA81" i="10"/>
  <c r="CO81" i="10"/>
  <c r="CP81" i="10"/>
  <c r="CQ81" i="10"/>
  <c r="CZ81" i="10"/>
  <c r="CL81" i="10"/>
  <c r="CM81" i="10"/>
  <c r="CN81" i="10"/>
  <c r="CY81" i="10"/>
  <c r="CI81" i="10"/>
  <c r="CJ81" i="10"/>
  <c r="CK81" i="10"/>
  <c r="CX81" i="10"/>
  <c r="AW81" i="10"/>
  <c r="AX81" i="10"/>
  <c r="AY81" i="10"/>
  <c r="BD81" i="10"/>
  <c r="AT81" i="10"/>
  <c r="AU81" i="10"/>
  <c r="AV81" i="10"/>
  <c r="BC81" i="10"/>
  <c r="AQ81" i="10"/>
  <c r="AR81" i="10"/>
  <c r="AS81" i="10"/>
  <c r="BB81" i="10"/>
  <c r="AN81" i="10"/>
  <c r="AO81" i="10"/>
  <c r="AP81" i="10"/>
  <c r="BA81" i="10"/>
  <c r="AK81" i="10"/>
  <c r="AL81" i="10"/>
  <c r="AM81" i="10"/>
  <c r="AZ81" i="10"/>
  <c r="ES80" i="10"/>
  <c r="ET80" i="10"/>
  <c r="EU80" i="10"/>
  <c r="EZ80" i="10"/>
  <c r="EP80" i="10"/>
  <c r="EQ80" i="10"/>
  <c r="ER80" i="10"/>
  <c r="EY80" i="10"/>
  <c r="EM80" i="10"/>
  <c r="EN80" i="10"/>
  <c r="EO80" i="10"/>
  <c r="EX80" i="10"/>
  <c r="EJ80" i="10"/>
  <c r="EK80" i="10"/>
  <c r="EL80" i="10"/>
  <c r="EW80" i="10"/>
  <c r="EG80" i="10"/>
  <c r="EH80" i="10"/>
  <c r="EI80" i="10"/>
  <c r="EV80" i="10"/>
  <c r="CU80" i="10"/>
  <c r="CV80" i="10"/>
  <c r="CW80" i="10"/>
  <c r="DB80" i="10"/>
  <c r="CR80" i="10"/>
  <c r="CS80" i="10"/>
  <c r="CT80" i="10"/>
  <c r="DA80" i="10"/>
  <c r="CO80" i="10"/>
  <c r="CP80" i="10"/>
  <c r="CQ80" i="10"/>
  <c r="CZ80" i="10"/>
  <c r="CL80" i="10"/>
  <c r="CM80" i="10"/>
  <c r="CN80" i="10"/>
  <c r="CY80" i="10"/>
  <c r="CI80" i="10"/>
  <c r="CJ80" i="10"/>
  <c r="CK80" i="10"/>
  <c r="CX80" i="10"/>
  <c r="AW80" i="10"/>
  <c r="AX80" i="10"/>
  <c r="AY80" i="10"/>
  <c r="BD80" i="10"/>
  <c r="AT80" i="10"/>
  <c r="AU80" i="10"/>
  <c r="AV80" i="10"/>
  <c r="BC80" i="10"/>
  <c r="AQ80" i="10"/>
  <c r="AR80" i="10"/>
  <c r="AS80" i="10"/>
  <c r="BB80" i="10"/>
  <c r="AN80" i="10"/>
  <c r="AO80" i="10"/>
  <c r="AP80" i="10"/>
  <c r="BA80" i="10"/>
  <c r="AK80" i="10"/>
  <c r="AL80" i="10"/>
  <c r="AM80" i="10"/>
  <c r="AZ80" i="10"/>
  <c r="ES79" i="10"/>
  <c r="ET79" i="10"/>
  <c r="EU79" i="10"/>
  <c r="EZ79" i="10"/>
  <c r="EP79" i="10"/>
  <c r="EQ79" i="10"/>
  <c r="ER79" i="10"/>
  <c r="EY79" i="10"/>
  <c r="EM79" i="10"/>
  <c r="EN79" i="10"/>
  <c r="EO79" i="10"/>
  <c r="EX79" i="10"/>
  <c r="EJ79" i="10"/>
  <c r="EK79" i="10"/>
  <c r="EL79" i="10"/>
  <c r="EW79" i="10"/>
  <c r="EG79" i="10"/>
  <c r="EH79" i="10"/>
  <c r="EI79" i="10"/>
  <c r="EV79" i="10"/>
  <c r="CU79" i="10"/>
  <c r="CV79" i="10"/>
  <c r="CW79" i="10"/>
  <c r="DB79" i="10"/>
  <c r="CR79" i="10"/>
  <c r="CS79" i="10"/>
  <c r="CT79" i="10"/>
  <c r="DA79" i="10"/>
  <c r="CO79" i="10"/>
  <c r="CP79" i="10"/>
  <c r="CQ79" i="10"/>
  <c r="CZ79" i="10"/>
  <c r="CL79" i="10"/>
  <c r="CM79" i="10"/>
  <c r="CN79" i="10"/>
  <c r="CY79" i="10"/>
  <c r="CI79" i="10"/>
  <c r="CJ79" i="10"/>
  <c r="CK79" i="10"/>
  <c r="CX79" i="10"/>
  <c r="AW79" i="10"/>
  <c r="AX79" i="10"/>
  <c r="AY79" i="10"/>
  <c r="BD79" i="10"/>
  <c r="AT79" i="10"/>
  <c r="AU79" i="10"/>
  <c r="AV79" i="10"/>
  <c r="BC79" i="10"/>
  <c r="AQ79" i="10"/>
  <c r="AR79" i="10"/>
  <c r="AS79" i="10"/>
  <c r="BB79" i="10"/>
  <c r="AN79" i="10"/>
  <c r="AO79" i="10"/>
  <c r="AP79" i="10"/>
  <c r="BA79" i="10"/>
  <c r="AK79" i="10"/>
  <c r="AL79" i="10"/>
  <c r="AM79" i="10"/>
  <c r="AZ79" i="10"/>
  <c r="ES78" i="10"/>
  <c r="ET78" i="10"/>
  <c r="EU78" i="10"/>
  <c r="EZ78" i="10"/>
  <c r="EP78" i="10"/>
  <c r="EQ78" i="10"/>
  <c r="ER78" i="10"/>
  <c r="EY78" i="10"/>
  <c r="EM78" i="10"/>
  <c r="EN78" i="10"/>
  <c r="EO78" i="10"/>
  <c r="EX78" i="10"/>
  <c r="EJ78" i="10"/>
  <c r="EK78" i="10"/>
  <c r="EL78" i="10"/>
  <c r="EW78" i="10"/>
  <c r="EG78" i="10"/>
  <c r="EH78" i="10"/>
  <c r="EI78" i="10"/>
  <c r="EV78" i="10"/>
  <c r="CU78" i="10"/>
  <c r="CV78" i="10"/>
  <c r="CW78" i="10"/>
  <c r="DB78" i="10"/>
  <c r="CR78" i="10"/>
  <c r="CS78" i="10"/>
  <c r="CT78" i="10"/>
  <c r="DA78" i="10"/>
  <c r="CO78" i="10"/>
  <c r="CP78" i="10"/>
  <c r="CQ78" i="10"/>
  <c r="CZ78" i="10"/>
  <c r="CL78" i="10"/>
  <c r="CM78" i="10"/>
  <c r="CN78" i="10"/>
  <c r="CY78" i="10"/>
  <c r="CI78" i="10"/>
  <c r="CJ78" i="10"/>
  <c r="CK78" i="10"/>
  <c r="CX78" i="10"/>
  <c r="AW78" i="10"/>
  <c r="AX78" i="10"/>
  <c r="AY78" i="10"/>
  <c r="BD78" i="10"/>
  <c r="AT78" i="10"/>
  <c r="AU78" i="10"/>
  <c r="AV78" i="10"/>
  <c r="BC78" i="10"/>
  <c r="AQ78" i="10"/>
  <c r="AR78" i="10"/>
  <c r="AS78" i="10"/>
  <c r="BB78" i="10"/>
  <c r="AN78" i="10"/>
  <c r="AO78" i="10"/>
  <c r="AP78" i="10"/>
  <c r="BA78" i="10"/>
  <c r="AK78" i="10"/>
  <c r="AL78" i="10"/>
  <c r="AM78" i="10"/>
  <c r="AZ78" i="10"/>
  <c r="ES77" i="10"/>
  <c r="ET77" i="10"/>
  <c r="EU77" i="10"/>
  <c r="EZ77" i="10"/>
  <c r="EP77" i="10"/>
  <c r="EQ77" i="10"/>
  <c r="ER77" i="10"/>
  <c r="EY77" i="10"/>
  <c r="EM77" i="10"/>
  <c r="EN77" i="10"/>
  <c r="EO77" i="10"/>
  <c r="EX77" i="10"/>
  <c r="EJ77" i="10"/>
  <c r="EK77" i="10"/>
  <c r="EL77" i="10"/>
  <c r="EW77" i="10"/>
  <c r="EG77" i="10"/>
  <c r="EH77" i="10"/>
  <c r="EI77" i="10"/>
  <c r="EV77" i="10"/>
  <c r="CU77" i="10"/>
  <c r="CV77" i="10"/>
  <c r="CW77" i="10"/>
  <c r="DB77" i="10"/>
  <c r="CR77" i="10"/>
  <c r="CS77" i="10"/>
  <c r="CT77" i="10"/>
  <c r="DA77" i="10"/>
  <c r="CO77" i="10"/>
  <c r="CP77" i="10"/>
  <c r="CQ77" i="10"/>
  <c r="CZ77" i="10"/>
  <c r="CL77" i="10"/>
  <c r="CM77" i="10"/>
  <c r="CN77" i="10"/>
  <c r="CY77" i="10"/>
  <c r="CI77" i="10"/>
  <c r="CJ77" i="10"/>
  <c r="CK77" i="10"/>
  <c r="CX77" i="10"/>
  <c r="AW77" i="10"/>
  <c r="AX77" i="10"/>
  <c r="AY77" i="10"/>
  <c r="BD77" i="10"/>
  <c r="AT77" i="10"/>
  <c r="AU77" i="10"/>
  <c r="AV77" i="10"/>
  <c r="BC77" i="10"/>
  <c r="AQ77" i="10"/>
  <c r="AR77" i="10"/>
  <c r="AS77" i="10"/>
  <c r="BB77" i="10"/>
  <c r="AN77" i="10"/>
  <c r="AO77" i="10"/>
  <c r="AP77" i="10"/>
  <c r="BA77" i="10"/>
  <c r="AK77" i="10"/>
  <c r="AL77" i="10"/>
  <c r="AM77" i="10"/>
  <c r="AZ77" i="10"/>
  <c r="ES76" i="10"/>
  <c r="ET76" i="10"/>
  <c r="EU76" i="10"/>
  <c r="EZ76" i="10"/>
  <c r="EP76" i="10"/>
  <c r="EQ76" i="10"/>
  <c r="ER76" i="10"/>
  <c r="EY76" i="10"/>
  <c r="EM76" i="10"/>
  <c r="EN76" i="10"/>
  <c r="EO76" i="10"/>
  <c r="EX76" i="10"/>
  <c r="EJ76" i="10"/>
  <c r="EK76" i="10"/>
  <c r="EL76" i="10"/>
  <c r="EW76" i="10"/>
  <c r="EG76" i="10"/>
  <c r="EH76" i="10"/>
  <c r="EI76" i="10"/>
  <c r="EV76" i="10"/>
  <c r="CU76" i="10"/>
  <c r="CV76" i="10"/>
  <c r="CW76" i="10"/>
  <c r="DB76" i="10"/>
  <c r="CR76" i="10"/>
  <c r="CS76" i="10"/>
  <c r="CT76" i="10"/>
  <c r="DA76" i="10"/>
  <c r="CO76" i="10"/>
  <c r="CP76" i="10"/>
  <c r="CQ76" i="10"/>
  <c r="CZ76" i="10"/>
  <c r="CL76" i="10"/>
  <c r="CM76" i="10"/>
  <c r="CN76" i="10"/>
  <c r="CY76" i="10"/>
  <c r="CI76" i="10"/>
  <c r="CJ76" i="10"/>
  <c r="CK76" i="10"/>
  <c r="CX76" i="10"/>
  <c r="AW76" i="10"/>
  <c r="AX76" i="10"/>
  <c r="AY76" i="10"/>
  <c r="BD76" i="10"/>
  <c r="AT76" i="10"/>
  <c r="AU76" i="10"/>
  <c r="AV76" i="10"/>
  <c r="BC76" i="10"/>
  <c r="AQ76" i="10"/>
  <c r="AR76" i="10"/>
  <c r="AS76" i="10"/>
  <c r="BB76" i="10"/>
  <c r="AN76" i="10"/>
  <c r="AO76" i="10"/>
  <c r="AP76" i="10"/>
  <c r="BA76" i="10"/>
  <c r="AK76" i="10"/>
  <c r="AL76" i="10"/>
  <c r="AM76" i="10"/>
  <c r="AZ76" i="10"/>
  <c r="ES75" i="10"/>
  <c r="ET75" i="10"/>
  <c r="EU75" i="10"/>
  <c r="EZ75" i="10"/>
  <c r="EP75" i="10"/>
  <c r="EQ75" i="10"/>
  <c r="ER75" i="10"/>
  <c r="EY75" i="10"/>
  <c r="EM75" i="10"/>
  <c r="EN75" i="10"/>
  <c r="EO75" i="10"/>
  <c r="EX75" i="10"/>
  <c r="EJ75" i="10"/>
  <c r="EK75" i="10"/>
  <c r="EL75" i="10"/>
  <c r="EW75" i="10"/>
  <c r="EG75" i="10"/>
  <c r="EH75" i="10"/>
  <c r="EI75" i="10"/>
  <c r="EV75" i="10"/>
  <c r="CU75" i="10"/>
  <c r="CV75" i="10"/>
  <c r="CW75" i="10"/>
  <c r="DB75" i="10"/>
  <c r="CR75" i="10"/>
  <c r="CS75" i="10"/>
  <c r="CT75" i="10"/>
  <c r="DA75" i="10"/>
  <c r="CO75" i="10"/>
  <c r="CP75" i="10"/>
  <c r="CQ75" i="10"/>
  <c r="CZ75" i="10"/>
  <c r="CL75" i="10"/>
  <c r="CM75" i="10"/>
  <c r="CN75" i="10"/>
  <c r="CY75" i="10"/>
  <c r="CI75" i="10"/>
  <c r="CJ75" i="10"/>
  <c r="CK75" i="10"/>
  <c r="CX75" i="10"/>
  <c r="AW75" i="10"/>
  <c r="AX75" i="10"/>
  <c r="AY75" i="10"/>
  <c r="BD75" i="10"/>
  <c r="AT75" i="10"/>
  <c r="AU75" i="10"/>
  <c r="AV75" i="10"/>
  <c r="BC75" i="10"/>
  <c r="AQ75" i="10"/>
  <c r="AR75" i="10"/>
  <c r="AS75" i="10"/>
  <c r="BB75" i="10"/>
  <c r="AN75" i="10"/>
  <c r="AO75" i="10"/>
  <c r="AP75" i="10"/>
  <c r="BA75" i="10"/>
  <c r="AK75" i="10"/>
  <c r="AL75" i="10"/>
  <c r="AM75" i="10"/>
  <c r="AZ75" i="10"/>
  <c r="ES74" i="10"/>
  <c r="ET74" i="10"/>
  <c r="EU74" i="10"/>
  <c r="EZ74" i="10"/>
  <c r="EP74" i="10"/>
  <c r="EQ74" i="10"/>
  <c r="ER74" i="10"/>
  <c r="EY74" i="10"/>
  <c r="EM74" i="10"/>
  <c r="EN74" i="10"/>
  <c r="EO74" i="10"/>
  <c r="EX74" i="10"/>
  <c r="EJ74" i="10"/>
  <c r="EK74" i="10"/>
  <c r="EL74" i="10"/>
  <c r="EW74" i="10"/>
  <c r="EG74" i="10"/>
  <c r="EH74" i="10"/>
  <c r="EI74" i="10"/>
  <c r="EV74" i="10"/>
  <c r="CU74" i="10"/>
  <c r="CV74" i="10"/>
  <c r="CW74" i="10"/>
  <c r="DB74" i="10"/>
  <c r="CR74" i="10"/>
  <c r="CS74" i="10"/>
  <c r="CT74" i="10"/>
  <c r="DA74" i="10"/>
  <c r="CO74" i="10"/>
  <c r="CP74" i="10"/>
  <c r="CQ74" i="10"/>
  <c r="CZ74" i="10"/>
  <c r="CL74" i="10"/>
  <c r="CM74" i="10"/>
  <c r="CN74" i="10"/>
  <c r="CY74" i="10"/>
  <c r="CI74" i="10"/>
  <c r="CJ74" i="10"/>
  <c r="CK74" i="10"/>
  <c r="CX74" i="10"/>
  <c r="AW74" i="10"/>
  <c r="AX74" i="10"/>
  <c r="AY74" i="10"/>
  <c r="BD74" i="10"/>
  <c r="AT74" i="10"/>
  <c r="AU74" i="10"/>
  <c r="AV74" i="10"/>
  <c r="BC74" i="10"/>
  <c r="AQ74" i="10"/>
  <c r="AR74" i="10"/>
  <c r="AS74" i="10"/>
  <c r="BB74" i="10"/>
  <c r="AN74" i="10"/>
  <c r="AO74" i="10"/>
  <c r="AP74" i="10"/>
  <c r="BA74" i="10"/>
  <c r="AK74" i="10"/>
  <c r="AL74" i="10"/>
  <c r="AM74" i="10"/>
  <c r="AZ74" i="10"/>
  <c r="ES73" i="10"/>
  <c r="ET73" i="10"/>
  <c r="EU73" i="10"/>
  <c r="EZ73" i="10"/>
  <c r="EP73" i="10"/>
  <c r="EQ73" i="10"/>
  <c r="ER73" i="10"/>
  <c r="EY73" i="10"/>
  <c r="EM73" i="10"/>
  <c r="EN73" i="10"/>
  <c r="EO73" i="10"/>
  <c r="EX73" i="10"/>
  <c r="EJ73" i="10"/>
  <c r="EK73" i="10"/>
  <c r="EL73" i="10"/>
  <c r="EW73" i="10"/>
  <c r="EG73" i="10"/>
  <c r="EH73" i="10"/>
  <c r="EI73" i="10"/>
  <c r="EV73" i="10"/>
  <c r="CU73" i="10"/>
  <c r="CV73" i="10"/>
  <c r="CW73" i="10"/>
  <c r="DB73" i="10"/>
  <c r="CR73" i="10"/>
  <c r="CS73" i="10"/>
  <c r="CT73" i="10"/>
  <c r="DA73" i="10"/>
  <c r="CO73" i="10"/>
  <c r="CP73" i="10"/>
  <c r="CQ73" i="10"/>
  <c r="CZ73" i="10"/>
  <c r="CL73" i="10"/>
  <c r="CM73" i="10"/>
  <c r="CN73" i="10"/>
  <c r="CY73" i="10"/>
  <c r="CI73" i="10"/>
  <c r="CJ73" i="10"/>
  <c r="CK73" i="10"/>
  <c r="CX73" i="10"/>
  <c r="AW73" i="10"/>
  <c r="AX73" i="10"/>
  <c r="AY73" i="10"/>
  <c r="BD73" i="10"/>
  <c r="AT73" i="10"/>
  <c r="AU73" i="10"/>
  <c r="AV73" i="10"/>
  <c r="BC73" i="10"/>
  <c r="AQ73" i="10"/>
  <c r="AR73" i="10"/>
  <c r="AS73" i="10"/>
  <c r="BB73" i="10"/>
  <c r="AN73" i="10"/>
  <c r="AO73" i="10"/>
  <c r="AP73" i="10"/>
  <c r="BA73" i="10"/>
  <c r="AK73" i="10"/>
  <c r="AL73" i="10"/>
  <c r="AM73" i="10"/>
  <c r="AZ73" i="10"/>
  <c r="ES72" i="10"/>
  <c r="ET72" i="10"/>
  <c r="EU72" i="10"/>
  <c r="EZ72" i="10"/>
  <c r="EP72" i="10"/>
  <c r="EQ72" i="10"/>
  <c r="ER72" i="10"/>
  <c r="EY72" i="10"/>
  <c r="EM72" i="10"/>
  <c r="EN72" i="10"/>
  <c r="EO72" i="10"/>
  <c r="EX72" i="10"/>
  <c r="EJ72" i="10"/>
  <c r="EK72" i="10"/>
  <c r="EL72" i="10"/>
  <c r="EW72" i="10"/>
  <c r="EG72" i="10"/>
  <c r="EH72" i="10"/>
  <c r="EI72" i="10"/>
  <c r="EV72" i="10"/>
  <c r="CU72" i="10"/>
  <c r="CV72" i="10"/>
  <c r="CW72" i="10"/>
  <c r="DB72" i="10"/>
  <c r="CR72" i="10"/>
  <c r="CS72" i="10"/>
  <c r="CT72" i="10"/>
  <c r="DA72" i="10"/>
  <c r="CO72" i="10"/>
  <c r="CP72" i="10"/>
  <c r="CQ72" i="10"/>
  <c r="CZ72" i="10"/>
  <c r="CL72" i="10"/>
  <c r="CM72" i="10"/>
  <c r="CN72" i="10"/>
  <c r="CY72" i="10"/>
  <c r="CI72" i="10"/>
  <c r="CJ72" i="10"/>
  <c r="CK72" i="10"/>
  <c r="CX72" i="10"/>
  <c r="AW72" i="10"/>
  <c r="AX72" i="10"/>
  <c r="AY72" i="10"/>
  <c r="BD72" i="10"/>
  <c r="AT72" i="10"/>
  <c r="AU72" i="10"/>
  <c r="AV72" i="10"/>
  <c r="BC72" i="10"/>
  <c r="AQ72" i="10"/>
  <c r="AR72" i="10"/>
  <c r="AS72" i="10"/>
  <c r="BB72" i="10"/>
  <c r="AN72" i="10"/>
  <c r="AO72" i="10"/>
  <c r="AP72" i="10"/>
  <c r="BA72" i="10"/>
  <c r="AK72" i="10"/>
  <c r="AL72" i="10"/>
  <c r="AM72" i="10"/>
  <c r="AZ72" i="10"/>
  <c r="ES71" i="10"/>
  <c r="ET71" i="10"/>
  <c r="EU71" i="10"/>
  <c r="EZ71" i="10"/>
  <c r="EP71" i="10"/>
  <c r="EQ71" i="10"/>
  <c r="ER71" i="10"/>
  <c r="EY71" i="10"/>
  <c r="EM71" i="10"/>
  <c r="EN71" i="10"/>
  <c r="EO71" i="10"/>
  <c r="EX71" i="10"/>
  <c r="EJ71" i="10"/>
  <c r="EK71" i="10"/>
  <c r="EL71" i="10"/>
  <c r="EW71" i="10"/>
  <c r="EG71" i="10"/>
  <c r="EH71" i="10"/>
  <c r="EI71" i="10"/>
  <c r="EV71" i="10"/>
  <c r="CU71" i="10"/>
  <c r="CV71" i="10"/>
  <c r="CW71" i="10"/>
  <c r="DB71" i="10"/>
  <c r="CR71" i="10"/>
  <c r="CS71" i="10"/>
  <c r="CT71" i="10"/>
  <c r="DA71" i="10"/>
  <c r="CO71" i="10"/>
  <c r="CP71" i="10"/>
  <c r="CQ71" i="10"/>
  <c r="CZ71" i="10"/>
  <c r="CL71" i="10"/>
  <c r="CM71" i="10"/>
  <c r="CN71" i="10"/>
  <c r="CY71" i="10"/>
  <c r="CI71" i="10"/>
  <c r="CJ71" i="10"/>
  <c r="CK71" i="10"/>
  <c r="CX71" i="10"/>
  <c r="AW71" i="10"/>
  <c r="AX71" i="10"/>
  <c r="AY71" i="10"/>
  <c r="BD71" i="10"/>
  <c r="AT71" i="10"/>
  <c r="AU71" i="10"/>
  <c r="AV71" i="10"/>
  <c r="BC71" i="10"/>
  <c r="AQ71" i="10"/>
  <c r="AR71" i="10"/>
  <c r="AS71" i="10"/>
  <c r="BB71" i="10"/>
  <c r="AN71" i="10"/>
  <c r="AO71" i="10"/>
  <c r="AP71" i="10"/>
  <c r="BA71" i="10"/>
  <c r="AK71" i="10"/>
  <c r="AL71" i="10"/>
  <c r="AM71" i="10"/>
  <c r="AZ71" i="10"/>
  <c r="ES70" i="10"/>
  <c r="ET70" i="10"/>
  <c r="EU70" i="10"/>
  <c r="EZ70" i="10"/>
  <c r="EP70" i="10"/>
  <c r="EQ70" i="10"/>
  <c r="ER70" i="10"/>
  <c r="EY70" i="10"/>
  <c r="EM70" i="10"/>
  <c r="EN70" i="10"/>
  <c r="EO70" i="10"/>
  <c r="EX70" i="10"/>
  <c r="EJ70" i="10"/>
  <c r="EK70" i="10"/>
  <c r="EL70" i="10"/>
  <c r="EW70" i="10"/>
  <c r="EG70" i="10"/>
  <c r="EH70" i="10"/>
  <c r="EI70" i="10"/>
  <c r="EV70" i="10"/>
  <c r="CU70" i="10"/>
  <c r="CV70" i="10"/>
  <c r="CW70" i="10"/>
  <c r="DB70" i="10"/>
  <c r="CR70" i="10"/>
  <c r="CS70" i="10"/>
  <c r="CT70" i="10"/>
  <c r="DA70" i="10"/>
  <c r="CO70" i="10"/>
  <c r="CP70" i="10"/>
  <c r="CQ70" i="10"/>
  <c r="CZ70" i="10"/>
  <c r="CL70" i="10"/>
  <c r="CM70" i="10"/>
  <c r="CN70" i="10"/>
  <c r="CY70" i="10"/>
  <c r="CI70" i="10"/>
  <c r="CJ70" i="10"/>
  <c r="CK70" i="10"/>
  <c r="CX70" i="10"/>
  <c r="AW70" i="10"/>
  <c r="AX70" i="10"/>
  <c r="AY70" i="10"/>
  <c r="BD70" i="10"/>
  <c r="AT70" i="10"/>
  <c r="AU70" i="10"/>
  <c r="AV70" i="10"/>
  <c r="BC70" i="10"/>
  <c r="AQ70" i="10"/>
  <c r="AR70" i="10"/>
  <c r="AS70" i="10"/>
  <c r="BB70" i="10"/>
  <c r="AN70" i="10"/>
  <c r="AO70" i="10"/>
  <c r="AP70" i="10"/>
  <c r="BA70" i="10"/>
  <c r="AK70" i="10"/>
  <c r="AL70" i="10"/>
  <c r="AM70" i="10"/>
  <c r="AZ70" i="10"/>
  <c r="ES69" i="10"/>
  <c r="ET69" i="10"/>
  <c r="EU69" i="10"/>
  <c r="EZ69" i="10"/>
  <c r="EP69" i="10"/>
  <c r="EQ69" i="10"/>
  <c r="ER69" i="10"/>
  <c r="EY69" i="10"/>
  <c r="EM69" i="10"/>
  <c r="EN69" i="10"/>
  <c r="EO69" i="10"/>
  <c r="EX69" i="10"/>
  <c r="EJ69" i="10"/>
  <c r="EK69" i="10"/>
  <c r="EL69" i="10"/>
  <c r="EW69" i="10"/>
  <c r="EG69" i="10"/>
  <c r="EH69" i="10"/>
  <c r="EI69" i="10"/>
  <c r="EV69" i="10"/>
  <c r="CU69" i="10"/>
  <c r="CV69" i="10"/>
  <c r="CW69" i="10"/>
  <c r="DB69" i="10"/>
  <c r="CR69" i="10"/>
  <c r="CS69" i="10"/>
  <c r="CT69" i="10"/>
  <c r="DA69" i="10"/>
  <c r="CO69" i="10"/>
  <c r="CP69" i="10"/>
  <c r="CQ69" i="10"/>
  <c r="CZ69" i="10"/>
  <c r="CL69" i="10"/>
  <c r="CM69" i="10"/>
  <c r="CN69" i="10"/>
  <c r="CY69" i="10"/>
  <c r="CI69" i="10"/>
  <c r="CJ69" i="10"/>
  <c r="CK69" i="10"/>
  <c r="CX69" i="10"/>
  <c r="AW69" i="10"/>
  <c r="AX69" i="10"/>
  <c r="AY69" i="10"/>
  <c r="BD69" i="10"/>
  <c r="AT69" i="10"/>
  <c r="AU69" i="10"/>
  <c r="AV69" i="10"/>
  <c r="BC69" i="10"/>
  <c r="AQ69" i="10"/>
  <c r="AR69" i="10"/>
  <c r="AS69" i="10"/>
  <c r="BB69" i="10"/>
  <c r="AN69" i="10"/>
  <c r="AO69" i="10"/>
  <c r="AP69" i="10"/>
  <c r="BA69" i="10"/>
  <c r="AK69" i="10"/>
  <c r="AL69" i="10"/>
  <c r="AM69" i="10"/>
  <c r="AZ69" i="10"/>
  <c r="ES68" i="10"/>
  <c r="ET68" i="10"/>
  <c r="EU68" i="10"/>
  <c r="EZ68" i="10"/>
  <c r="EP68" i="10"/>
  <c r="EQ68" i="10"/>
  <c r="ER68" i="10"/>
  <c r="EY68" i="10"/>
  <c r="EM68" i="10"/>
  <c r="EN68" i="10"/>
  <c r="EO68" i="10"/>
  <c r="EX68" i="10"/>
  <c r="EJ68" i="10"/>
  <c r="EK68" i="10"/>
  <c r="EL68" i="10"/>
  <c r="EW68" i="10"/>
  <c r="EG68" i="10"/>
  <c r="EH68" i="10"/>
  <c r="EI68" i="10"/>
  <c r="EV68" i="10"/>
  <c r="CU68" i="10"/>
  <c r="CV68" i="10"/>
  <c r="CW68" i="10"/>
  <c r="DB68" i="10"/>
  <c r="CR68" i="10"/>
  <c r="CS68" i="10"/>
  <c r="CT68" i="10"/>
  <c r="DA68" i="10"/>
  <c r="CO68" i="10"/>
  <c r="CP68" i="10"/>
  <c r="CQ68" i="10"/>
  <c r="CZ68" i="10"/>
  <c r="CL68" i="10"/>
  <c r="CM68" i="10"/>
  <c r="CN68" i="10"/>
  <c r="CY68" i="10"/>
  <c r="CI68" i="10"/>
  <c r="CJ68" i="10"/>
  <c r="CK68" i="10"/>
  <c r="CX68" i="10"/>
  <c r="AW68" i="10"/>
  <c r="AX68" i="10"/>
  <c r="AY68" i="10"/>
  <c r="BD68" i="10"/>
  <c r="AT68" i="10"/>
  <c r="AU68" i="10"/>
  <c r="AV68" i="10"/>
  <c r="BC68" i="10"/>
  <c r="AQ68" i="10"/>
  <c r="AR68" i="10"/>
  <c r="AS68" i="10"/>
  <c r="BB68" i="10"/>
  <c r="AN68" i="10"/>
  <c r="AO68" i="10"/>
  <c r="AP68" i="10"/>
  <c r="BA68" i="10"/>
  <c r="AK68" i="10"/>
  <c r="AL68" i="10"/>
  <c r="AM68" i="10"/>
  <c r="AZ68" i="10"/>
  <c r="ES67" i="10"/>
  <c r="ET67" i="10"/>
  <c r="EU67" i="10"/>
  <c r="EZ67" i="10"/>
  <c r="EP67" i="10"/>
  <c r="EQ67" i="10"/>
  <c r="ER67" i="10"/>
  <c r="EY67" i="10"/>
  <c r="EM67" i="10"/>
  <c r="EN67" i="10"/>
  <c r="EO67" i="10"/>
  <c r="EX67" i="10"/>
  <c r="EJ67" i="10"/>
  <c r="EK67" i="10"/>
  <c r="EL67" i="10"/>
  <c r="EW67" i="10"/>
  <c r="EG67" i="10"/>
  <c r="EH67" i="10"/>
  <c r="EI67" i="10"/>
  <c r="EV67" i="10"/>
  <c r="CU67" i="10"/>
  <c r="CV67" i="10"/>
  <c r="CW67" i="10"/>
  <c r="DB67" i="10"/>
  <c r="CR67" i="10"/>
  <c r="CS67" i="10"/>
  <c r="CT67" i="10"/>
  <c r="DA67" i="10"/>
  <c r="CO67" i="10"/>
  <c r="CP67" i="10"/>
  <c r="CQ67" i="10"/>
  <c r="CZ67" i="10"/>
  <c r="CL67" i="10"/>
  <c r="CM67" i="10"/>
  <c r="CN67" i="10"/>
  <c r="CY67" i="10"/>
  <c r="CI67" i="10"/>
  <c r="CJ67" i="10"/>
  <c r="CK67" i="10"/>
  <c r="CX67" i="10"/>
  <c r="AW67" i="10"/>
  <c r="AX67" i="10"/>
  <c r="AY67" i="10"/>
  <c r="BD67" i="10"/>
  <c r="AT67" i="10"/>
  <c r="AU67" i="10"/>
  <c r="AV67" i="10"/>
  <c r="BC67" i="10"/>
  <c r="AQ67" i="10"/>
  <c r="AR67" i="10"/>
  <c r="AS67" i="10"/>
  <c r="BB67" i="10"/>
  <c r="AN67" i="10"/>
  <c r="AO67" i="10"/>
  <c r="AP67" i="10"/>
  <c r="BA67" i="10"/>
  <c r="AK67" i="10"/>
  <c r="AL67" i="10"/>
  <c r="AM67" i="10"/>
  <c r="AZ67" i="10"/>
  <c r="ES66" i="10"/>
  <c r="ET66" i="10"/>
  <c r="EU66" i="10"/>
  <c r="EZ66" i="10"/>
  <c r="EP66" i="10"/>
  <c r="EQ66" i="10"/>
  <c r="ER66" i="10"/>
  <c r="EY66" i="10"/>
  <c r="EM66" i="10"/>
  <c r="EN66" i="10"/>
  <c r="EO66" i="10"/>
  <c r="EX66" i="10"/>
  <c r="EJ66" i="10"/>
  <c r="EK66" i="10"/>
  <c r="EL66" i="10"/>
  <c r="EW66" i="10"/>
  <c r="EG66" i="10"/>
  <c r="EH66" i="10"/>
  <c r="EI66" i="10"/>
  <c r="EV66" i="10"/>
  <c r="CU66" i="10"/>
  <c r="CV66" i="10"/>
  <c r="CW66" i="10"/>
  <c r="DB66" i="10"/>
  <c r="CR66" i="10"/>
  <c r="CS66" i="10"/>
  <c r="CT66" i="10"/>
  <c r="DA66" i="10"/>
  <c r="CO66" i="10"/>
  <c r="CP66" i="10"/>
  <c r="CQ66" i="10"/>
  <c r="CZ66" i="10"/>
  <c r="CL66" i="10"/>
  <c r="CM66" i="10"/>
  <c r="CN66" i="10"/>
  <c r="CY66" i="10"/>
  <c r="CI66" i="10"/>
  <c r="CJ66" i="10"/>
  <c r="CK66" i="10"/>
  <c r="CX66" i="10"/>
  <c r="AW66" i="10"/>
  <c r="AX66" i="10"/>
  <c r="AY66" i="10"/>
  <c r="BD66" i="10"/>
  <c r="AT66" i="10"/>
  <c r="AU66" i="10"/>
  <c r="AV66" i="10"/>
  <c r="BC66" i="10"/>
  <c r="AQ66" i="10"/>
  <c r="AR66" i="10"/>
  <c r="AS66" i="10"/>
  <c r="BB66" i="10"/>
  <c r="AN66" i="10"/>
  <c r="AO66" i="10"/>
  <c r="AP66" i="10"/>
  <c r="BA66" i="10"/>
  <c r="AK66" i="10"/>
  <c r="AL66" i="10"/>
  <c r="AM66" i="10"/>
  <c r="AZ66" i="10"/>
  <c r="ES65" i="10"/>
  <c r="ET65" i="10"/>
  <c r="EU65" i="10"/>
  <c r="EZ65" i="10"/>
  <c r="EP65" i="10"/>
  <c r="EQ65" i="10"/>
  <c r="ER65" i="10"/>
  <c r="EY65" i="10"/>
  <c r="EM65" i="10"/>
  <c r="EN65" i="10"/>
  <c r="EO65" i="10"/>
  <c r="EX65" i="10"/>
  <c r="EJ65" i="10"/>
  <c r="EK65" i="10"/>
  <c r="EL65" i="10"/>
  <c r="EW65" i="10"/>
  <c r="EG65" i="10"/>
  <c r="EH65" i="10"/>
  <c r="EI65" i="10"/>
  <c r="EV65" i="10"/>
  <c r="CU65" i="10"/>
  <c r="CV65" i="10"/>
  <c r="CW65" i="10"/>
  <c r="DB65" i="10"/>
  <c r="CR65" i="10"/>
  <c r="CS65" i="10"/>
  <c r="CT65" i="10"/>
  <c r="DA65" i="10"/>
  <c r="CO65" i="10"/>
  <c r="CP65" i="10"/>
  <c r="CQ65" i="10"/>
  <c r="CZ65" i="10"/>
  <c r="CL65" i="10"/>
  <c r="CM65" i="10"/>
  <c r="CN65" i="10"/>
  <c r="CY65" i="10"/>
  <c r="CI65" i="10"/>
  <c r="CJ65" i="10"/>
  <c r="CK65" i="10"/>
  <c r="CX65" i="10"/>
  <c r="AW65" i="10"/>
  <c r="AX65" i="10"/>
  <c r="AY65" i="10"/>
  <c r="BD65" i="10"/>
  <c r="AT65" i="10"/>
  <c r="AU65" i="10"/>
  <c r="AV65" i="10"/>
  <c r="BC65" i="10"/>
  <c r="AQ65" i="10"/>
  <c r="AR65" i="10"/>
  <c r="AS65" i="10"/>
  <c r="BB65" i="10"/>
  <c r="AN65" i="10"/>
  <c r="AO65" i="10"/>
  <c r="AP65" i="10"/>
  <c r="BA65" i="10"/>
  <c r="AK65" i="10"/>
  <c r="AL65" i="10"/>
  <c r="AM65" i="10"/>
  <c r="AZ65" i="10"/>
  <c r="ES64" i="10"/>
  <c r="ET64" i="10"/>
  <c r="EU64" i="10"/>
  <c r="EZ64" i="10"/>
  <c r="EP64" i="10"/>
  <c r="EQ64" i="10"/>
  <c r="ER64" i="10"/>
  <c r="EY64" i="10"/>
  <c r="EM64" i="10"/>
  <c r="EN64" i="10"/>
  <c r="EO64" i="10"/>
  <c r="EX64" i="10"/>
  <c r="EJ64" i="10"/>
  <c r="EK64" i="10"/>
  <c r="EL64" i="10"/>
  <c r="EW64" i="10"/>
  <c r="EG64" i="10"/>
  <c r="EH64" i="10"/>
  <c r="EI64" i="10"/>
  <c r="EV64" i="10"/>
  <c r="CU64" i="10"/>
  <c r="CV64" i="10"/>
  <c r="CW64" i="10"/>
  <c r="DB64" i="10"/>
  <c r="CR64" i="10"/>
  <c r="CS64" i="10"/>
  <c r="CT64" i="10"/>
  <c r="DA64" i="10"/>
  <c r="CO64" i="10"/>
  <c r="CP64" i="10"/>
  <c r="CQ64" i="10"/>
  <c r="CZ64" i="10"/>
  <c r="CL64" i="10"/>
  <c r="CM64" i="10"/>
  <c r="CN64" i="10"/>
  <c r="CY64" i="10"/>
  <c r="CI64" i="10"/>
  <c r="CJ64" i="10"/>
  <c r="CK64" i="10"/>
  <c r="CX64" i="10"/>
  <c r="AW64" i="10"/>
  <c r="AX64" i="10"/>
  <c r="AY64" i="10"/>
  <c r="BD64" i="10"/>
  <c r="AT64" i="10"/>
  <c r="AU64" i="10"/>
  <c r="AV64" i="10"/>
  <c r="BC64" i="10"/>
  <c r="AQ64" i="10"/>
  <c r="AR64" i="10"/>
  <c r="AS64" i="10"/>
  <c r="BB64" i="10"/>
  <c r="AN64" i="10"/>
  <c r="AO64" i="10"/>
  <c r="AP64" i="10"/>
  <c r="BA64" i="10"/>
  <c r="AK64" i="10"/>
  <c r="AL64" i="10"/>
  <c r="AM64" i="10"/>
  <c r="AZ64" i="10"/>
  <c r="ES63" i="10"/>
  <c r="ET63" i="10"/>
  <c r="EU63" i="10"/>
  <c r="EZ63" i="10"/>
  <c r="EP63" i="10"/>
  <c r="EQ63" i="10"/>
  <c r="ER63" i="10"/>
  <c r="EY63" i="10"/>
  <c r="EM63" i="10"/>
  <c r="EN63" i="10"/>
  <c r="EO63" i="10"/>
  <c r="EX63" i="10"/>
  <c r="EJ63" i="10"/>
  <c r="EK63" i="10"/>
  <c r="EL63" i="10"/>
  <c r="EW63" i="10"/>
  <c r="EG63" i="10"/>
  <c r="EH63" i="10"/>
  <c r="EI63" i="10"/>
  <c r="EV63" i="10"/>
  <c r="CU63" i="10"/>
  <c r="CV63" i="10"/>
  <c r="CW63" i="10"/>
  <c r="DB63" i="10"/>
  <c r="CR63" i="10"/>
  <c r="CS63" i="10"/>
  <c r="CT63" i="10"/>
  <c r="DA63" i="10"/>
  <c r="CO63" i="10"/>
  <c r="CP63" i="10"/>
  <c r="CQ63" i="10"/>
  <c r="CZ63" i="10"/>
  <c r="CL63" i="10"/>
  <c r="CM63" i="10"/>
  <c r="CN63" i="10"/>
  <c r="CY63" i="10"/>
  <c r="CI63" i="10"/>
  <c r="CJ63" i="10"/>
  <c r="CK63" i="10"/>
  <c r="CX63" i="10"/>
  <c r="AW63" i="10"/>
  <c r="AX63" i="10"/>
  <c r="AY63" i="10"/>
  <c r="BD63" i="10"/>
  <c r="AT63" i="10"/>
  <c r="AU63" i="10"/>
  <c r="AV63" i="10"/>
  <c r="BC63" i="10"/>
  <c r="AQ63" i="10"/>
  <c r="AR63" i="10"/>
  <c r="AS63" i="10"/>
  <c r="BB63" i="10"/>
  <c r="AN63" i="10"/>
  <c r="AO63" i="10"/>
  <c r="AP63" i="10"/>
  <c r="BA63" i="10"/>
  <c r="AK63" i="10"/>
  <c r="AL63" i="10"/>
  <c r="AM63" i="10"/>
  <c r="AZ63" i="10"/>
  <c r="ES62" i="10"/>
  <c r="ET62" i="10"/>
  <c r="EU62" i="10"/>
  <c r="EZ62" i="10"/>
  <c r="EP62" i="10"/>
  <c r="EQ62" i="10"/>
  <c r="ER62" i="10"/>
  <c r="EY62" i="10"/>
  <c r="EM62" i="10"/>
  <c r="EN62" i="10"/>
  <c r="EO62" i="10"/>
  <c r="EX62" i="10"/>
  <c r="EJ62" i="10"/>
  <c r="EK62" i="10"/>
  <c r="EL62" i="10"/>
  <c r="EW62" i="10"/>
  <c r="EG62" i="10"/>
  <c r="EH62" i="10"/>
  <c r="EI62" i="10"/>
  <c r="EV62" i="10"/>
  <c r="CU62" i="10"/>
  <c r="CV62" i="10"/>
  <c r="CW62" i="10"/>
  <c r="DB62" i="10"/>
  <c r="CR62" i="10"/>
  <c r="CS62" i="10"/>
  <c r="CT62" i="10"/>
  <c r="DA62" i="10"/>
  <c r="CO62" i="10"/>
  <c r="CP62" i="10"/>
  <c r="CQ62" i="10"/>
  <c r="CZ62" i="10"/>
  <c r="CL62" i="10"/>
  <c r="CM62" i="10"/>
  <c r="CN62" i="10"/>
  <c r="CY62" i="10"/>
  <c r="CI62" i="10"/>
  <c r="CJ62" i="10"/>
  <c r="CK62" i="10"/>
  <c r="CX62" i="10"/>
  <c r="AW62" i="10"/>
  <c r="AX62" i="10"/>
  <c r="AY62" i="10"/>
  <c r="BD62" i="10"/>
  <c r="AT62" i="10"/>
  <c r="AU62" i="10"/>
  <c r="AV62" i="10"/>
  <c r="BC62" i="10"/>
  <c r="AQ62" i="10"/>
  <c r="AR62" i="10"/>
  <c r="AS62" i="10"/>
  <c r="BB62" i="10"/>
  <c r="AN62" i="10"/>
  <c r="AO62" i="10"/>
  <c r="AP62" i="10"/>
  <c r="BA62" i="10"/>
  <c r="AK62" i="10"/>
  <c r="AL62" i="10"/>
  <c r="AM62" i="10"/>
  <c r="AZ62" i="10"/>
  <c r="ES61" i="10"/>
  <c r="ET61" i="10"/>
  <c r="EU61" i="10"/>
  <c r="EZ61" i="10"/>
  <c r="EP61" i="10"/>
  <c r="EQ61" i="10"/>
  <c r="ER61" i="10"/>
  <c r="EY61" i="10"/>
  <c r="EM61" i="10"/>
  <c r="EN61" i="10"/>
  <c r="EO61" i="10"/>
  <c r="EX61" i="10"/>
  <c r="EJ61" i="10"/>
  <c r="EK61" i="10"/>
  <c r="EL61" i="10"/>
  <c r="EW61" i="10"/>
  <c r="EG61" i="10"/>
  <c r="EH61" i="10"/>
  <c r="EI61" i="10"/>
  <c r="EV61" i="10"/>
  <c r="CU61" i="10"/>
  <c r="CV61" i="10"/>
  <c r="CW61" i="10"/>
  <c r="DB61" i="10"/>
  <c r="CR61" i="10"/>
  <c r="CS61" i="10"/>
  <c r="CT61" i="10"/>
  <c r="DA61" i="10"/>
  <c r="CO61" i="10"/>
  <c r="CP61" i="10"/>
  <c r="CQ61" i="10"/>
  <c r="CZ61" i="10"/>
  <c r="CL61" i="10"/>
  <c r="CM61" i="10"/>
  <c r="CN61" i="10"/>
  <c r="CY61" i="10"/>
  <c r="CI61" i="10"/>
  <c r="CJ61" i="10"/>
  <c r="CK61" i="10"/>
  <c r="CX61" i="10"/>
  <c r="AW61" i="10"/>
  <c r="AX61" i="10"/>
  <c r="AY61" i="10"/>
  <c r="BD61" i="10"/>
  <c r="AT61" i="10"/>
  <c r="AU61" i="10"/>
  <c r="AV61" i="10"/>
  <c r="BC61" i="10"/>
  <c r="AQ61" i="10"/>
  <c r="AR61" i="10"/>
  <c r="AS61" i="10"/>
  <c r="BB61" i="10"/>
  <c r="AN61" i="10"/>
  <c r="AO61" i="10"/>
  <c r="AP61" i="10"/>
  <c r="BA61" i="10"/>
  <c r="AK61" i="10"/>
  <c r="AL61" i="10"/>
  <c r="AM61" i="10"/>
  <c r="AZ61" i="10"/>
  <c r="ES60" i="10"/>
  <c r="ET60" i="10"/>
  <c r="EU60" i="10"/>
  <c r="EZ60" i="10"/>
  <c r="EP60" i="10"/>
  <c r="EQ60" i="10"/>
  <c r="ER60" i="10"/>
  <c r="EY60" i="10"/>
  <c r="EM60" i="10"/>
  <c r="EN60" i="10"/>
  <c r="EO60" i="10"/>
  <c r="EX60" i="10"/>
  <c r="EJ60" i="10"/>
  <c r="EK60" i="10"/>
  <c r="EL60" i="10"/>
  <c r="EW60" i="10"/>
  <c r="EG60" i="10"/>
  <c r="EH60" i="10"/>
  <c r="EI60" i="10"/>
  <c r="EV60" i="10"/>
  <c r="CU60" i="10"/>
  <c r="CV60" i="10"/>
  <c r="CW60" i="10"/>
  <c r="DB60" i="10"/>
  <c r="CR60" i="10"/>
  <c r="CS60" i="10"/>
  <c r="CT60" i="10"/>
  <c r="DA60" i="10"/>
  <c r="CO60" i="10"/>
  <c r="CP60" i="10"/>
  <c r="CQ60" i="10"/>
  <c r="CZ60" i="10"/>
  <c r="CL60" i="10"/>
  <c r="CM60" i="10"/>
  <c r="CN60" i="10"/>
  <c r="CY60" i="10"/>
  <c r="CI60" i="10"/>
  <c r="CJ60" i="10"/>
  <c r="CK60" i="10"/>
  <c r="CX60" i="10"/>
  <c r="AW60" i="10"/>
  <c r="AX60" i="10"/>
  <c r="AY60" i="10"/>
  <c r="BD60" i="10"/>
  <c r="AT60" i="10"/>
  <c r="AU60" i="10"/>
  <c r="AV60" i="10"/>
  <c r="BC60" i="10"/>
  <c r="AQ60" i="10"/>
  <c r="AR60" i="10"/>
  <c r="AS60" i="10"/>
  <c r="BB60" i="10"/>
  <c r="AN60" i="10"/>
  <c r="AO60" i="10"/>
  <c r="AP60" i="10"/>
  <c r="BA60" i="10"/>
  <c r="AK60" i="10"/>
  <c r="AL60" i="10"/>
  <c r="AM60" i="10"/>
  <c r="AZ60" i="10"/>
  <c r="ES59" i="10"/>
  <c r="ET59" i="10"/>
  <c r="EU59" i="10"/>
  <c r="EZ59" i="10"/>
  <c r="EP59" i="10"/>
  <c r="EQ59" i="10"/>
  <c r="ER59" i="10"/>
  <c r="EY59" i="10"/>
  <c r="EM59" i="10"/>
  <c r="EN59" i="10"/>
  <c r="EO59" i="10"/>
  <c r="EX59" i="10"/>
  <c r="EJ59" i="10"/>
  <c r="EK59" i="10"/>
  <c r="EL59" i="10"/>
  <c r="EW59" i="10"/>
  <c r="EG59" i="10"/>
  <c r="EH59" i="10"/>
  <c r="EI59" i="10"/>
  <c r="EV59" i="10"/>
  <c r="CU59" i="10"/>
  <c r="CV59" i="10"/>
  <c r="CW59" i="10"/>
  <c r="DB59" i="10"/>
  <c r="CR59" i="10"/>
  <c r="CS59" i="10"/>
  <c r="CT59" i="10"/>
  <c r="DA59" i="10"/>
  <c r="CO59" i="10"/>
  <c r="CP59" i="10"/>
  <c r="CQ59" i="10"/>
  <c r="CZ59" i="10"/>
  <c r="CL59" i="10"/>
  <c r="CM59" i="10"/>
  <c r="CN59" i="10"/>
  <c r="CY59" i="10"/>
  <c r="CI59" i="10"/>
  <c r="CJ59" i="10"/>
  <c r="CK59" i="10"/>
  <c r="CX59" i="10"/>
  <c r="AW59" i="10"/>
  <c r="AX59" i="10"/>
  <c r="AY59" i="10"/>
  <c r="BD59" i="10"/>
  <c r="AT59" i="10"/>
  <c r="AU59" i="10"/>
  <c r="AV59" i="10"/>
  <c r="BC59" i="10"/>
  <c r="AQ59" i="10"/>
  <c r="AR59" i="10"/>
  <c r="AS59" i="10"/>
  <c r="BB59" i="10"/>
  <c r="AN59" i="10"/>
  <c r="AO59" i="10"/>
  <c r="AP59" i="10"/>
  <c r="BA59" i="10"/>
  <c r="AK59" i="10"/>
  <c r="AL59" i="10"/>
  <c r="AM59" i="10"/>
  <c r="AZ59" i="10"/>
  <c r="ES58" i="10"/>
  <c r="ET58" i="10"/>
  <c r="EU58" i="10"/>
  <c r="EZ58" i="10"/>
  <c r="EP58" i="10"/>
  <c r="EQ58" i="10"/>
  <c r="ER58" i="10"/>
  <c r="EY58" i="10"/>
  <c r="EM58" i="10"/>
  <c r="EN58" i="10"/>
  <c r="EO58" i="10"/>
  <c r="EX58" i="10"/>
  <c r="EJ58" i="10"/>
  <c r="EK58" i="10"/>
  <c r="EL58" i="10"/>
  <c r="EW58" i="10"/>
  <c r="EG58" i="10"/>
  <c r="EH58" i="10"/>
  <c r="EI58" i="10"/>
  <c r="EV58" i="10"/>
  <c r="CU58" i="10"/>
  <c r="CV58" i="10"/>
  <c r="CW58" i="10"/>
  <c r="DB58" i="10"/>
  <c r="CR58" i="10"/>
  <c r="CS58" i="10"/>
  <c r="CT58" i="10"/>
  <c r="DA58" i="10"/>
  <c r="CO58" i="10"/>
  <c r="CP58" i="10"/>
  <c r="CQ58" i="10"/>
  <c r="CZ58" i="10"/>
  <c r="CL58" i="10"/>
  <c r="CM58" i="10"/>
  <c r="CN58" i="10"/>
  <c r="CY58" i="10"/>
  <c r="CI58" i="10"/>
  <c r="CJ58" i="10"/>
  <c r="CK58" i="10"/>
  <c r="CX58" i="10"/>
  <c r="AW58" i="10"/>
  <c r="AX58" i="10"/>
  <c r="AY58" i="10"/>
  <c r="BD58" i="10"/>
  <c r="AT58" i="10"/>
  <c r="AU58" i="10"/>
  <c r="AV58" i="10"/>
  <c r="BC58" i="10"/>
  <c r="AQ58" i="10"/>
  <c r="AR58" i="10"/>
  <c r="AS58" i="10"/>
  <c r="BB58" i="10"/>
  <c r="AN58" i="10"/>
  <c r="AO58" i="10"/>
  <c r="AP58" i="10"/>
  <c r="BA58" i="10"/>
  <c r="AK58" i="10"/>
  <c r="AL58" i="10"/>
  <c r="AM58" i="10"/>
  <c r="AZ58" i="10"/>
  <c r="ES57" i="10"/>
  <c r="ET57" i="10"/>
  <c r="EU57" i="10"/>
  <c r="EZ57" i="10"/>
  <c r="EP57" i="10"/>
  <c r="EQ57" i="10"/>
  <c r="ER57" i="10"/>
  <c r="EY57" i="10"/>
  <c r="EM57" i="10"/>
  <c r="EN57" i="10"/>
  <c r="EO57" i="10"/>
  <c r="EX57" i="10"/>
  <c r="EJ57" i="10"/>
  <c r="EK57" i="10"/>
  <c r="EL57" i="10"/>
  <c r="EW57" i="10"/>
  <c r="EG57" i="10"/>
  <c r="EH57" i="10"/>
  <c r="EI57" i="10"/>
  <c r="EV57" i="10"/>
  <c r="CU57" i="10"/>
  <c r="CV57" i="10"/>
  <c r="CW57" i="10"/>
  <c r="DB57" i="10"/>
  <c r="CR57" i="10"/>
  <c r="CS57" i="10"/>
  <c r="CT57" i="10"/>
  <c r="DA57" i="10"/>
  <c r="CO57" i="10"/>
  <c r="CP57" i="10"/>
  <c r="CQ57" i="10"/>
  <c r="CZ57" i="10"/>
  <c r="CL57" i="10"/>
  <c r="CM57" i="10"/>
  <c r="CN57" i="10"/>
  <c r="CY57" i="10"/>
  <c r="CI57" i="10"/>
  <c r="CJ57" i="10"/>
  <c r="CK57" i="10"/>
  <c r="CX57" i="10"/>
  <c r="AW57" i="10"/>
  <c r="AX57" i="10"/>
  <c r="AY57" i="10"/>
  <c r="BD57" i="10"/>
  <c r="AT57" i="10"/>
  <c r="AU57" i="10"/>
  <c r="AV57" i="10"/>
  <c r="BC57" i="10"/>
  <c r="AQ57" i="10"/>
  <c r="AR57" i="10"/>
  <c r="AS57" i="10"/>
  <c r="BB57" i="10"/>
  <c r="AN57" i="10"/>
  <c r="AO57" i="10"/>
  <c r="AP57" i="10"/>
  <c r="BA57" i="10"/>
  <c r="AK57" i="10"/>
  <c r="AL57" i="10"/>
  <c r="AM57" i="10"/>
  <c r="AZ57" i="10"/>
  <c r="ES56" i="10"/>
  <c r="ET56" i="10"/>
  <c r="EU56" i="10"/>
  <c r="EZ56" i="10"/>
  <c r="EP56" i="10"/>
  <c r="EQ56" i="10"/>
  <c r="ER56" i="10"/>
  <c r="EY56" i="10"/>
  <c r="EM56" i="10"/>
  <c r="EN56" i="10"/>
  <c r="EO56" i="10"/>
  <c r="EX56" i="10"/>
  <c r="EJ56" i="10"/>
  <c r="EK56" i="10"/>
  <c r="EL56" i="10"/>
  <c r="EW56" i="10"/>
  <c r="EG56" i="10"/>
  <c r="EH56" i="10"/>
  <c r="EI56" i="10"/>
  <c r="EV56" i="10"/>
  <c r="CU56" i="10"/>
  <c r="CV56" i="10"/>
  <c r="CW56" i="10"/>
  <c r="DB56" i="10"/>
  <c r="CR56" i="10"/>
  <c r="CS56" i="10"/>
  <c r="CT56" i="10"/>
  <c r="DA56" i="10"/>
  <c r="CO56" i="10"/>
  <c r="CP56" i="10"/>
  <c r="CQ56" i="10"/>
  <c r="CZ56" i="10"/>
  <c r="CL56" i="10"/>
  <c r="CM56" i="10"/>
  <c r="CN56" i="10"/>
  <c r="CY56" i="10"/>
  <c r="CI56" i="10"/>
  <c r="CJ56" i="10"/>
  <c r="CK56" i="10"/>
  <c r="CX56" i="10"/>
  <c r="AW56" i="10"/>
  <c r="AX56" i="10"/>
  <c r="AY56" i="10"/>
  <c r="BD56" i="10"/>
  <c r="AT56" i="10"/>
  <c r="AU56" i="10"/>
  <c r="AV56" i="10"/>
  <c r="BC56" i="10"/>
  <c r="AQ56" i="10"/>
  <c r="AR56" i="10"/>
  <c r="AS56" i="10"/>
  <c r="BB56" i="10"/>
  <c r="AN56" i="10"/>
  <c r="AO56" i="10"/>
  <c r="AP56" i="10"/>
  <c r="BA56" i="10"/>
  <c r="AK56" i="10"/>
  <c r="AL56" i="10"/>
  <c r="AM56" i="10"/>
  <c r="AZ56" i="10"/>
  <c r="ES55" i="10"/>
  <c r="ET55" i="10"/>
  <c r="EU55" i="10"/>
  <c r="EZ55" i="10"/>
  <c r="EP55" i="10"/>
  <c r="EQ55" i="10"/>
  <c r="ER55" i="10"/>
  <c r="EY55" i="10"/>
  <c r="EM55" i="10"/>
  <c r="EN55" i="10"/>
  <c r="EO55" i="10"/>
  <c r="EX55" i="10"/>
  <c r="EJ55" i="10"/>
  <c r="EK55" i="10"/>
  <c r="EL55" i="10"/>
  <c r="EW55" i="10"/>
  <c r="EG55" i="10"/>
  <c r="EH55" i="10"/>
  <c r="EI55" i="10"/>
  <c r="EV55" i="10"/>
  <c r="CU55" i="10"/>
  <c r="CV55" i="10"/>
  <c r="CW55" i="10"/>
  <c r="DB55" i="10"/>
  <c r="CR55" i="10"/>
  <c r="CS55" i="10"/>
  <c r="CT55" i="10"/>
  <c r="DA55" i="10"/>
  <c r="CO55" i="10"/>
  <c r="CP55" i="10"/>
  <c r="CQ55" i="10"/>
  <c r="CZ55" i="10"/>
  <c r="CL55" i="10"/>
  <c r="CM55" i="10"/>
  <c r="CN55" i="10"/>
  <c r="CY55" i="10"/>
  <c r="CI55" i="10"/>
  <c r="CJ55" i="10"/>
  <c r="CK55" i="10"/>
  <c r="CX55" i="10"/>
  <c r="AW55" i="10"/>
  <c r="AX55" i="10"/>
  <c r="AY55" i="10"/>
  <c r="BD55" i="10"/>
  <c r="AT55" i="10"/>
  <c r="AU55" i="10"/>
  <c r="AV55" i="10"/>
  <c r="BC55" i="10"/>
  <c r="AQ55" i="10"/>
  <c r="AR55" i="10"/>
  <c r="AS55" i="10"/>
  <c r="BB55" i="10"/>
  <c r="AN55" i="10"/>
  <c r="AO55" i="10"/>
  <c r="AP55" i="10"/>
  <c r="BA55" i="10"/>
  <c r="AK55" i="10"/>
  <c r="AL55" i="10"/>
  <c r="AM55" i="10"/>
  <c r="AZ55" i="10"/>
  <c r="ES54" i="10"/>
  <c r="ET54" i="10"/>
  <c r="EU54" i="10"/>
  <c r="EZ54" i="10"/>
  <c r="EP54" i="10"/>
  <c r="EQ54" i="10"/>
  <c r="ER54" i="10"/>
  <c r="EY54" i="10"/>
  <c r="EM54" i="10"/>
  <c r="EN54" i="10"/>
  <c r="EO54" i="10"/>
  <c r="EX54" i="10"/>
  <c r="EJ54" i="10"/>
  <c r="EK54" i="10"/>
  <c r="EL54" i="10"/>
  <c r="EW54" i="10"/>
  <c r="EG54" i="10"/>
  <c r="EH54" i="10"/>
  <c r="EI54" i="10"/>
  <c r="EV54" i="10"/>
  <c r="CU54" i="10"/>
  <c r="CV54" i="10"/>
  <c r="CW54" i="10"/>
  <c r="DB54" i="10"/>
  <c r="CR54" i="10"/>
  <c r="CS54" i="10"/>
  <c r="CT54" i="10"/>
  <c r="DA54" i="10"/>
  <c r="CO54" i="10"/>
  <c r="CP54" i="10"/>
  <c r="CQ54" i="10"/>
  <c r="CZ54" i="10"/>
  <c r="CL54" i="10"/>
  <c r="CM54" i="10"/>
  <c r="CN54" i="10"/>
  <c r="CY54" i="10"/>
  <c r="CI54" i="10"/>
  <c r="CJ54" i="10"/>
  <c r="CK54" i="10"/>
  <c r="CX54" i="10"/>
  <c r="AW54" i="10"/>
  <c r="AX54" i="10"/>
  <c r="AY54" i="10"/>
  <c r="BD54" i="10"/>
  <c r="AT54" i="10"/>
  <c r="AU54" i="10"/>
  <c r="AV54" i="10"/>
  <c r="BC54" i="10"/>
  <c r="AQ54" i="10"/>
  <c r="AR54" i="10"/>
  <c r="AS54" i="10"/>
  <c r="BB54" i="10"/>
  <c r="AN54" i="10"/>
  <c r="AO54" i="10"/>
  <c r="AP54" i="10"/>
  <c r="BA54" i="10"/>
  <c r="AK54" i="10"/>
  <c r="AL54" i="10"/>
  <c r="AM54" i="10"/>
  <c r="AZ54" i="10"/>
  <c r="ES53" i="10"/>
  <c r="ET53" i="10"/>
  <c r="EU53" i="10"/>
  <c r="EZ53" i="10"/>
  <c r="EP53" i="10"/>
  <c r="EQ53" i="10"/>
  <c r="ER53" i="10"/>
  <c r="EY53" i="10"/>
  <c r="EM53" i="10"/>
  <c r="EN53" i="10"/>
  <c r="EO53" i="10"/>
  <c r="EX53" i="10"/>
  <c r="EJ53" i="10"/>
  <c r="EK53" i="10"/>
  <c r="EL53" i="10"/>
  <c r="EW53" i="10"/>
  <c r="EG53" i="10"/>
  <c r="EH53" i="10"/>
  <c r="EI53" i="10"/>
  <c r="EV53" i="10"/>
  <c r="CU53" i="10"/>
  <c r="CV53" i="10"/>
  <c r="CW53" i="10"/>
  <c r="DB53" i="10"/>
  <c r="CR53" i="10"/>
  <c r="CS53" i="10"/>
  <c r="CT53" i="10"/>
  <c r="DA53" i="10"/>
  <c r="CO53" i="10"/>
  <c r="CP53" i="10"/>
  <c r="CQ53" i="10"/>
  <c r="CZ53" i="10"/>
  <c r="CL53" i="10"/>
  <c r="CM53" i="10"/>
  <c r="CN53" i="10"/>
  <c r="CY53" i="10"/>
  <c r="CI53" i="10"/>
  <c r="CJ53" i="10"/>
  <c r="CK53" i="10"/>
  <c r="CX53" i="10"/>
  <c r="AW53" i="10"/>
  <c r="AX53" i="10"/>
  <c r="AY53" i="10"/>
  <c r="BD53" i="10"/>
  <c r="AT53" i="10"/>
  <c r="AU53" i="10"/>
  <c r="AV53" i="10"/>
  <c r="BC53" i="10"/>
  <c r="AQ53" i="10"/>
  <c r="AR53" i="10"/>
  <c r="AS53" i="10"/>
  <c r="BB53" i="10"/>
  <c r="AN53" i="10"/>
  <c r="AO53" i="10"/>
  <c r="AP53" i="10"/>
  <c r="BA53" i="10"/>
  <c r="AK53" i="10"/>
  <c r="AL53" i="10"/>
  <c r="AM53" i="10"/>
  <c r="AZ53" i="10"/>
  <c r="ES52" i="10"/>
  <c r="ET52" i="10"/>
  <c r="EU52" i="10"/>
  <c r="EZ52" i="10"/>
  <c r="EP52" i="10"/>
  <c r="EQ52" i="10"/>
  <c r="ER52" i="10"/>
  <c r="EY52" i="10"/>
  <c r="EM52" i="10"/>
  <c r="EN52" i="10"/>
  <c r="EO52" i="10"/>
  <c r="EX52" i="10"/>
  <c r="EJ52" i="10"/>
  <c r="EK52" i="10"/>
  <c r="EL52" i="10"/>
  <c r="EW52" i="10"/>
  <c r="EG52" i="10"/>
  <c r="EH52" i="10"/>
  <c r="EI52" i="10"/>
  <c r="EV52" i="10"/>
  <c r="CU52" i="10"/>
  <c r="CV52" i="10"/>
  <c r="CW52" i="10"/>
  <c r="DB52" i="10"/>
  <c r="CR52" i="10"/>
  <c r="CS52" i="10"/>
  <c r="CT52" i="10"/>
  <c r="DA52" i="10"/>
  <c r="CO52" i="10"/>
  <c r="CP52" i="10"/>
  <c r="CQ52" i="10"/>
  <c r="CZ52" i="10"/>
  <c r="CL52" i="10"/>
  <c r="CM52" i="10"/>
  <c r="CN52" i="10"/>
  <c r="CY52" i="10"/>
  <c r="CI52" i="10"/>
  <c r="CJ52" i="10"/>
  <c r="CK52" i="10"/>
  <c r="CX52" i="10"/>
  <c r="AW52" i="10"/>
  <c r="AX52" i="10"/>
  <c r="AY52" i="10"/>
  <c r="BD52" i="10"/>
  <c r="AT52" i="10"/>
  <c r="AU52" i="10"/>
  <c r="AV52" i="10"/>
  <c r="BC52" i="10"/>
  <c r="AQ52" i="10"/>
  <c r="AR52" i="10"/>
  <c r="AS52" i="10"/>
  <c r="BB52" i="10"/>
  <c r="AN52" i="10"/>
  <c r="AO52" i="10"/>
  <c r="AP52" i="10"/>
  <c r="BA52" i="10"/>
  <c r="AK52" i="10"/>
  <c r="AL52" i="10"/>
  <c r="AM52" i="10"/>
  <c r="AZ52" i="10"/>
  <c r="ES51" i="10"/>
  <c r="ET51" i="10"/>
  <c r="EU51" i="10"/>
  <c r="EZ51" i="10"/>
  <c r="EP51" i="10"/>
  <c r="EQ51" i="10"/>
  <c r="ER51" i="10"/>
  <c r="EY51" i="10"/>
  <c r="EM51" i="10"/>
  <c r="EN51" i="10"/>
  <c r="EO51" i="10"/>
  <c r="EX51" i="10"/>
  <c r="EJ51" i="10"/>
  <c r="EK51" i="10"/>
  <c r="EL51" i="10"/>
  <c r="EW51" i="10"/>
  <c r="EG51" i="10"/>
  <c r="EH51" i="10"/>
  <c r="EI51" i="10"/>
  <c r="EV51" i="10"/>
  <c r="CU51" i="10"/>
  <c r="CV51" i="10"/>
  <c r="CW51" i="10"/>
  <c r="DB51" i="10"/>
  <c r="CR51" i="10"/>
  <c r="CS51" i="10"/>
  <c r="CT51" i="10"/>
  <c r="DA51" i="10"/>
  <c r="CO51" i="10"/>
  <c r="CP51" i="10"/>
  <c r="CQ51" i="10"/>
  <c r="CZ51" i="10"/>
  <c r="CL51" i="10"/>
  <c r="CM51" i="10"/>
  <c r="CN51" i="10"/>
  <c r="CY51" i="10"/>
  <c r="CI51" i="10"/>
  <c r="CJ51" i="10"/>
  <c r="CK51" i="10"/>
  <c r="CX51" i="10"/>
  <c r="AW51" i="10"/>
  <c r="AX51" i="10"/>
  <c r="AY51" i="10"/>
  <c r="BD51" i="10"/>
  <c r="AT51" i="10"/>
  <c r="AU51" i="10"/>
  <c r="AV51" i="10"/>
  <c r="BC51" i="10"/>
  <c r="AQ51" i="10"/>
  <c r="AR51" i="10"/>
  <c r="AS51" i="10"/>
  <c r="BB51" i="10"/>
  <c r="AN51" i="10"/>
  <c r="AO51" i="10"/>
  <c r="AP51" i="10"/>
  <c r="BA51" i="10"/>
  <c r="AK51" i="10"/>
  <c r="AL51" i="10"/>
  <c r="AM51" i="10"/>
  <c r="AZ51" i="10"/>
  <c r="ES50" i="10"/>
  <c r="ET50" i="10"/>
  <c r="EU50" i="10"/>
  <c r="EZ50" i="10"/>
  <c r="EP50" i="10"/>
  <c r="EQ50" i="10"/>
  <c r="ER50" i="10"/>
  <c r="EY50" i="10"/>
  <c r="EM50" i="10"/>
  <c r="EN50" i="10"/>
  <c r="EO50" i="10"/>
  <c r="EX50" i="10"/>
  <c r="EJ50" i="10"/>
  <c r="EK50" i="10"/>
  <c r="EL50" i="10"/>
  <c r="EW50" i="10"/>
  <c r="EG50" i="10"/>
  <c r="EH50" i="10"/>
  <c r="EI50" i="10"/>
  <c r="EV50" i="10"/>
  <c r="CU50" i="10"/>
  <c r="CV50" i="10"/>
  <c r="CW50" i="10"/>
  <c r="DB50" i="10"/>
  <c r="CR50" i="10"/>
  <c r="CS50" i="10"/>
  <c r="CT50" i="10"/>
  <c r="DA50" i="10"/>
  <c r="CO50" i="10"/>
  <c r="CP50" i="10"/>
  <c r="CQ50" i="10"/>
  <c r="CZ50" i="10"/>
  <c r="CL50" i="10"/>
  <c r="CM50" i="10"/>
  <c r="CN50" i="10"/>
  <c r="CY50" i="10"/>
  <c r="CI50" i="10"/>
  <c r="CJ50" i="10"/>
  <c r="CK50" i="10"/>
  <c r="CX50" i="10"/>
  <c r="AW50" i="10"/>
  <c r="AX50" i="10"/>
  <c r="AY50" i="10"/>
  <c r="BD50" i="10"/>
  <c r="AT50" i="10"/>
  <c r="AU50" i="10"/>
  <c r="AV50" i="10"/>
  <c r="BC50" i="10"/>
  <c r="AQ50" i="10"/>
  <c r="AR50" i="10"/>
  <c r="AS50" i="10"/>
  <c r="BB50" i="10"/>
  <c r="AN50" i="10"/>
  <c r="AO50" i="10"/>
  <c r="AP50" i="10"/>
  <c r="BA50" i="10"/>
  <c r="AK50" i="10"/>
  <c r="AL50" i="10"/>
  <c r="AM50" i="10"/>
  <c r="AZ50" i="10"/>
  <c r="ES49" i="10"/>
  <c r="ET49" i="10"/>
  <c r="EU49" i="10"/>
  <c r="EZ49" i="10"/>
  <c r="EP49" i="10"/>
  <c r="EQ49" i="10"/>
  <c r="ER49" i="10"/>
  <c r="EY49" i="10"/>
  <c r="EM49" i="10"/>
  <c r="EN49" i="10"/>
  <c r="EO49" i="10"/>
  <c r="EX49" i="10"/>
  <c r="EJ49" i="10"/>
  <c r="EK49" i="10"/>
  <c r="EL49" i="10"/>
  <c r="EW49" i="10"/>
  <c r="EG49" i="10"/>
  <c r="EH49" i="10"/>
  <c r="EI49" i="10"/>
  <c r="EV49" i="10"/>
  <c r="CU49" i="10"/>
  <c r="CV49" i="10"/>
  <c r="CW49" i="10"/>
  <c r="DB49" i="10"/>
  <c r="CR49" i="10"/>
  <c r="CS49" i="10"/>
  <c r="CT49" i="10"/>
  <c r="DA49" i="10"/>
  <c r="CO49" i="10"/>
  <c r="CP49" i="10"/>
  <c r="CQ49" i="10"/>
  <c r="CZ49" i="10"/>
  <c r="CL49" i="10"/>
  <c r="CM49" i="10"/>
  <c r="CN49" i="10"/>
  <c r="CY49" i="10"/>
  <c r="CI49" i="10"/>
  <c r="CJ49" i="10"/>
  <c r="CK49" i="10"/>
  <c r="CX49" i="10"/>
  <c r="AW49" i="10"/>
  <c r="AX49" i="10"/>
  <c r="AY49" i="10"/>
  <c r="BD49" i="10"/>
  <c r="AT49" i="10"/>
  <c r="AU49" i="10"/>
  <c r="AV49" i="10"/>
  <c r="BC49" i="10"/>
  <c r="AQ49" i="10"/>
  <c r="AR49" i="10"/>
  <c r="AS49" i="10"/>
  <c r="BB49" i="10"/>
  <c r="AN49" i="10"/>
  <c r="AO49" i="10"/>
  <c r="AP49" i="10"/>
  <c r="BA49" i="10"/>
  <c r="AK49" i="10"/>
  <c r="AL49" i="10"/>
  <c r="AM49" i="10"/>
  <c r="AZ49" i="10"/>
  <c r="ES48" i="10"/>
  <c r="ET48" i="10"/>
  <c r="EU48" i="10"/>
  <c r="EZ48" i="10"/>
  <c r="EP48" i="10"/>
  <c r="EQ48" i="10"/>
  <c r="ER48" i="10"/>
  <c r="EY48" i="10"/>
  <c r="EM48" i="10"/>
  <c r="EN48" i="10"/>
  <c r="EO48" i="10"/>
  <c r="EX48" i="10"/>
  <c r="EJ48" i="10"/>
  <c r="EK48" i="10"/>
  <c r="EL48" i="10"/>
  <c r="EW48" i="10"/>
  <c r="EG48" i="10"/>
  <c r="EH48" i="10"/>
  <c r="EI48" i="10"/>
  <c r="EV48" i="10"/>
  <c r="CU48" i="10"/>
  <c r="CV48" i="10"/>
  <c r="CW48" i="10"/>
  <c r="DB48" i="10"/>
  <c r="CR48" i="10"/>
  <c r="CS48" i="10"/>
  <c r="CT48" i="10"/>
  <c r="DA48" i="10"/>
  <c r="CO48" i="10"/>
  <c r="CP48" i="10"/>
  <c r="CQ48" i="10"/>
  <c r="CZ48" i="10"/>
  <c r="CL48" i="10"/>
  <c r="CM48" i="10"/>
  <c r="CN48" i="10"/>
  <c r="CY48" i="10"/>
  <c r="CI48" i="10"/>
  <c r="CJ48" i="10"/>
  <c r="CK48" i="10"/>
  <c r="CX48" i="10"/>
  <c r="AW48" i="10"/>
  <c r="AX48" i="10"/>
  <c r="AY48" i="10"/>
  <c r="BD48" i="10"/>
  <c r="AT48" i="10"/>
  <c r="AU48" i="10"/>
  <c r="AV48" i="10"/>
  <c r="BC48" i="10"/>
  <c r="AQ48" i="10"/>
  <c r="AR48" i="10"/>
  <c r="AS48" i="10"/>
  <c r="BB48" i="10"/>
  <c r="AN48" i="10"/>
  <c r="AO48" i="10"/>
  <c r="AP48" i="10"/>
  <c r="BA48" i="10"/>
  <c r="AK48" i="10"/>
  <c r="AL48" i="10"/>
  <c r="AM48" i="10"/>
  <c r="AZ48" i="10"/>
  <c r="ES47" i="10"/>
  <c r="ET47" i="10"/>
  <c r="EU47" i="10"/>
  <c r="EZ47" i="10"/>
  <c r="EP47" i="10"/>
  <c r="EQ47" i="10"/>
  <c r="ER47" i="10"/>
  <c r="EY47" i="10"/>
  <c r="EM47" i="10"/>
  <c r="EN47" i="10"/>
  <c r="EO47" i="10"/>
  <c r="EX47" i="10"/>
  <c r="EJ47" i="10"/>
  <c r="EK47" i="10"/>
  <c r="EL47" i="10"/>
  <c r="EW47" i="10"/>
  <c r="EG47" i="10"/>
  <c r="EH47" i="10"/>
  <c r="EI47" i="10"/>
  <c r="EV47" i="10"/>
  <c r="CU47" i="10"/>
  <c r="CV47" i="10"/>
  <c r="CW47" i="10"/>
  <c r="DB47" i="10"/>
  <c r="CR47" i="10"/>
  <c r="CS47" i="10"/>
  <c r="CT47" i="10"/>
  <c r="DA47" i="10"/>
  <c r="CO47" i="10"/>
  <c r="CP47" i="10"/>
  <c r="CQ47" i="10"/>
  <c r="CZ47" i="10"/>
  <c r="CL47" i="10"/>
  <c r="CM47" i="10"/>
  <c r="CN47" i="10"/>
  <c r="CY47" i="10"/>
  <c r="CI47" i="10"/>
  <c r="CJ47" i="10"/>
  <c r="CK47" i="10"/>
  <c r="CX47" i="10"/>
  <c r="AW47" i="10"/>
  <c r="AX47" i="10"/>
  <c r="AY47" i="10"/>
  <c r="BD47" i="10"/>
  <c r="AT47" i="10"/>
  <c r="AU47" i="10"/>
  <c r="AV47" i="10"/>
  <c r="BC47" i="10"/>
  <c r="AQ47" i="10"/>
  <c r="AR47" i="10"/>
  <c r="AS47" i="10"/>
  <c r="BB47" i="10"/>
  <c r="AN47" i="10"/>
  <c r="AO47" i="10"/>
  <c r="AP47" i="10"/>
  <c r="BA47" i="10"/>
  <c r="AK47" i="10"/>
  <c r="AL47" i="10"/>
  <c r="AM47" i="10"/>
  <c r="AZ47" i="10"/>
  <c r="ES46" i="10"/>
  <c r="ET46" i="10"/>
  <c r="EU46" i="10"/>
  <c r="EZ46" i="10"/>
  <c r="EP46" i="10"/>
  <c r="EQ46" i="10"/>
  <c r="ER46" i="10"/>
  <c r="EY46" i="10"/>
  <c r="EM46" i="10"/>
  <c r="EN46" i="10"/>
  <c r="EO46" i="10"/>
  <c r="EX46" i="10"/>
  <c r="EJ46" i="10"/>
  <c r="EK46" i="10"/>
  <c r="EL46" i="10"/>
  <c r="EW46" i="10"/>
  <c r="EG46" i="10"/>
  <c r="EH46" i="10"/>
  <c r="EI46" i="10"/>
  <c r="EV46" i="10"/>
  <c r="CU46" i="10"/>
  <c r="CV46" i="10"/>
  <c r="CW46" i="10"/>
  <c r="DB46" i="10"/>
  <c r="CR46" i="10"/>
  <c r="CS46" i="10"/>
  <c r="CT46" i="10"/>
  <c r="DA46" i="10"/>
  <c r="CO46" i="10"/>
  <c r="CP46" i="10"/>
  <c r="CQ46" i="10"/>
  <c r="CZ46" i="10"/>
  <c r="CL46" i="10"/>
  <c r="CM46" i="10"/>
  <c r="CN46" i="10"/>
  <c r="CY46" i="10"/>
  <c r="CI46" i="10"/>
  <c r="CJ46" i="10"/>
  <c r="CK46" i="10"/>
  <c r="CX46" i="10"/>
  <c r="AW46" i="10"/>
  <c r="AX46" i="10"/>
  <c r="AY46" i="10"/>
  <c r="BD46" i="10"/>
  <c r="AT46" i="10"/>
  <c r="AU46" i="10"/>
  <c r="AV46" i="10"/>
  <c r="BC46" i="10"/>
  <c r="AQ46" i="10"/>
  <c r="AR46" i="10"/>
  <c r="AS46" i="10"/>
  <c r="BB46" i="10"/>
  <c r="AN46" i="10"/>
  <c r="AO46" i="10"/>
  <c r="AP46" i="10"/>
  <c r="BA46" i="10"/>
  <c r="AK46" i="10"/>
  <c r="AL46" i="10"/>
  <c r="AM46" i="10"/>
  <c r="AZ46" i="10"/>
  <c r="ES45" i="10"/>
  <c r="ET45" i="10"/>
  <c r="EU45" i="10"/>
  <c r="EZ45" i="10"/>
  <c r="EP45" i="10"/>
  <c r="EQ45" i="10"/>
  <c r="ER45" i="10"/>
  <c r="EY45" i="10"/>
  <c r="EM45" i="10"/>
  <c r="EN45" i="10"/>
  <c r="EO45" i="10"/>
  <c r="EX45" i="10"/>
  <c r="EJ45" i="10"/>
  <c r="EK45" i="10"/>
  <c r="EL45" i="10"/>
  <c r="EW45" i="10"/>
  <c r="EG45" i="10"/>
  <c r="EH45" i="10"/>
  <c r="EI45" i="10"/>
  <c r="EV45" i="10"/>
  <c r="CU45" i="10"/>
  <c r="CV45" i="10"/>
  <c r="CW45" i="10"/>
  <c r="DB45" i="10"/>
  <c r="CR45" i="10"/>
  <c r="CS45" i="10"/>
  <c r="CT45" i="10"/>
  <c r="DA45" i="10"/>
  <c r="CO45" i="10"/>
  <c r="CP45" i="10"/>
  <c r="CQ45" i="10"/>
  <c r="CZ45" i="10"/>
  <c r="CL45" i="10"/>
  <c r="CM45" i="10"/>
  <c r="CN45" i="10"/>
  <c r="CY45" i="10"/>
  <c r="CI45" i="10"/>
  <c r="CJ45" i="10"/>
  <c r="CK45" i="10"/>
  <c r="CX45" i="10"/>
  <c r="AW45" i="10"/>
  <c r="AX45" i="10"/>
  <c r="AY45" i="10"/>
  <c r="BD45" i="10"/>
  <c r="AT45" i="10"/>
  <c r="AU45" i="10"/>
  <c r="AV45" i="10"/>
  <c r="BC45" i="10"/>
  <c r="AQ45" i="10"/>
  <c r="AR45" i="10"/>
  <c r="AS45" i="10"/>
  <c r="BB45" i="10"/>
  <c r="AN45" i="10"/>
  <c r="AO45" i="10"/>
  <c r="AP45" i="10"/>
  <c r="BA45" i="10"/>
  <c r="AK45" i="10"/>
  <c r="AL45" i="10"/>
  <c r="AM45" i="10"/>
  <c r="AZ45" i="10"/>
  <c r="ES44" i="10"/>
  <c r="ET44" i="10"/>
  <c r="EU44" i="10"/>
  <c r="EZ44" i="10"/>
  <c r="EP44" i="10"/>
  <c r="EQ44" i="10"/>
  <c r="ER44" i="10"/>
  <c r="EY44" i="10"/>
  <c r="EM44" i="10"/>
  <c r="EN44" i="10"/>
  <c r="EO44" i="10"/>
  <c r="EX44" i="10"/>
  <c r="EJ44" i="10"/>
  <c r="EK44" i="10"/>
  <c r="EL44" i="10"/>
  <c r="EW44" i="10"/>
  <c r="EG44" i="10"/>
  <c r="EH44" i="10"/>
  <c r="EI44" i="10"/>
  <c r="EV44" i="10"/>
  <c r="CU44" i="10"/>
  <c r="CV44" i="10"/>
  <c r="CW44" i="10"/>
  <c r="DB44" i="10"/>
  <c r="CR44" i="10"/>
  <c r="CS44" i="10"/>
  <c r="CT44" i="10"/>
  <c r="DA44" i="10"/>
  <c r="CO44" i="10"/>
  <c r="CP44" i="10"/>
  <c r="CQ44" i="10"/>
  <c r="CZ44" i="10"/>
  <c r="CL44" i="10"/>
  <c r="CM44" i="10"/>
  <c r="CN44" i="10"/>
  <c r="CY44" i="10"/>
  <c r="CI44" i="10"/>
  <c r="CJ44" i="10"/>
  <c r="CK44" i="10"/>
  <c r="CX44" i="10"/>
  <c r="AW44" i="10"/>
  <c r="AX44" i="10"/>
  <c r="AY44" i="10"/>
  <c r="BD44" i="10"/>
  <c r="AT44" i="10"/>
  <c r="AU44" i="10"/>
  <c r="AV44" i="10"/>
  <c r="BC44" i="10"/>
  <c r="AQ44" i="10"/>
  <c r="AR44" i="10"/>
  <c r="AS44" i="10"/>
  <c r="BB44" i="10"/>
  <c r="AN44" i="10"/>
  <c r="AO44" i="10"/>
  <c r="AP44" i="10"/>
  <c r="BA44" i="10"/>
  <c r="AK44" i="10"/>
  <c r="AL44" i="10"/>
  <c r="AM44" i="10"/>
  <c r="AZ44" i="10"/>
  <c r="ES43" i="10"/>
  <c r="ET43" i="10"/>
  <c r="EU43" i="10"/>
  <c r="EZ43" i="10"/>
  <c r="EP43" i="10"/>
  <c r="EQ43" i="10"/>
  <c r="ER43" i="10"/>
  <c r="EY43" i="10"/>
  <c r="EM43" i="10"/>
  <c r="EN43" i="10"/>
  <c r="EO43" i="10"/>
  <c r="EX43" i="10"/>
  <c r="EJ43" i="10"/>
  <c r="EK43" i="10"/>
  <c r="EL43" i="10"/>
  <c r="EW43" i="10"/>
  <c r="EG43" i="10"/>
  <c r="EH43" i="10"/>
  <c r="EI43" i="10"/>
  <c r="EV43" i="10"/>
  <c r="CU43" i="10"/>
  <c r="CV43" i="10"/>
  <c r="CW43" i="10"/>
  <c r="DB43" i="10"/>
  <c r="CR43" i="10"/>
  <c r="CS43" i="10"/>
  <c r="CT43" i="10"/>
  <c r="DA43" i="10"/>
  <c r="CO43" i="10"/>
  <c r="CP43" i="10"/>
  <c r="CQ43" i="10"/>
  <c r="CZ43" i="10"/>
  <c r="CL43" i="10"/>
  <c r="CM43" i="10"/>
  <c r="CN43" i="10"/>
  <c r="CY43" i="10"/>
  <c r="CI43" i="10"/>
  <c r="CJ43" i="10"/>
  <c r="CK43" i="10"/>
  <c r="CX43" i="10"/>
  <c r="AW43" i="10"/>
  <c r="AX43" i="10"/>
  <c r="AY43" i="10"/>
  <c r="BD43" i="10"/>
  <c r="AT43" i="10"/>
  <c r="AU43" i="10"/>
  <c r="AV43" i="10"/>
  <c r="BC43" i="10"/>
  <c r="AQ43" i="10"/>
  <c r="AR43" i="10"/>
  <c r="AS43" i="10"/>
  <c r="BB43" i="10"/>
  <c r="AN43" i="10"/>
  <c r="AO43" i="10"/>
  <c r="AP43" i="10"/>
  <c r="BA43" i="10"/>
  <c r="AK43" i="10"/>
  <c r="AL43" i="10"/>
  <c r="AM43" i="10"/>
  <c r="AZ43" i="10"/>
  <c r="ES42" i="10"/>
  <c r="ET42" i="10"/>
  <c r="EU42" i="10"/>
  <c r="EZ42" i="10"/>
  <c r="EP42" i="10"/>
  <c r="EQ42" i="10"/>
  <c r="ER42" i="10"/>
  <c r="EY42" i="10"/>
  <c r="EM42" i="10"/>
  <c r="EN42" i="10"/>
  <c r="EO42" i="10"/>
  <c r="EX42" i="10"/>
  <c r="EJ42" i="10"/>
  <c r="EK42" i="10"/>
  <c r="EL42" i="10"/>
  <c r="EW42" i="10"/>
  <c r="EG42" i="10"/>
  <c r="EH42" i="10"/>
  <c r="EI42" i="10"/>
  <c r="EV42" i="10"/>
  <c r="CU42" i="10"/>
  <c r="CV42" i="10"/>
  <c r="CW42" i="10"/>
  <c r="DB42" i="10"/>
  <c r="CR42" i="10"/>
  <c r="CS42" i="10"/>
  <c r="CT42" i="10"/>
  <c r="DA42" i="10"/>
  <c r="CO42" i="10"/>
  <c r="CP42" i="10"/>
  <c r="CQ42" i="10"/>
  <c r="CZ42" i="10"/>
  <c r="CL42" i="10"/>
  <c r="CM42" i="10"/>
  <c r="CN42" i="10"/>
  <c r="CY42" i="10"/>
  <c r="CI42" i="10"/>
  <c r="CJ42" i="10"/>
  <c r="CK42" i="10"/>
  <c r="CX42" i="10"/>
  <c r="AW42" i="10"/>
  <c r="AX42" i="10"/>
  <c r="AY42" i="10"/>
  <c r="BD42" i="10"/>
  <c r="AT42" i="10"/>
  <c r="AU42" i="10"/>
  <c r="AV42" i="10"/>
  <c r="BC42" i="10"/>
  <c r="AQ42" i="10"/>
  <c r="AR42" i="10"/>
  <c r="AS42" i="10"/>
  <c r="BB42" i="10"/>
  <c r="AN42" i="10"/>
  <c r="AO42" i="10"/>
  <c r="AP42" i="10"/>
  <c r="BA42" i="10"/>
  <c r="AK42" i="10"/>
  <c r="AL42" i="10"/>
  <c r="AM42" i="10"/>
  <c r="AZ42" i="10"/>
  <c r="ES41" i="10"/>
  <c r="ET41" i="10"/>
  <c r="EU41" i="10"/>
  <c r="EZ41" i="10"/>
  <c r="EP41" i="10"/>
  <c r="EQ41" i="10"/>
  <c r="ER41" i="10"/>
  <c r="EY41" i="10"/>
  <c r="EM41" i="10"/>
  <c r="EN41" i="10"/>
  <c r="EO41" i="10"/>
  <c r="EX41" i="10"/>
  <c r="EJ41" i="10"/>
  <c r="EK41" i="10"/>
  <c r="EL41" i="10"/>
  <c r="EW41" i="10"/>
  <c r="EG41" i="10"/>
  <c r="EH41" i="10"/>
  <c r="EI41" i="10"/>
  <c r="EV41" i="10"/>
  <c r="CU41" i="10"/>
  <c r="CV41" i="10"/>
  <c r="CW41" i="10"/>
  <c r="DB41" i="10"/>
  <c r="CR41" i="10"/>
  <c r="CS41" i="10"/>
  <c r="CT41" i="10"/>
  <c r="DA41" i="10"/>
  <c r="CO41" i="10"/>
  <c r="CP41" i="10"/>
  <c r="CQ41" i="10"/>
  <c r="CZ41" i="10"/>
  <c r="CL41" i="10"/>
  <c r="CM41" i="10"/>
  <c r="CN41" i="10"/>
  <c r="CY41" i="10"/>
  <c r="CI41" i="10"/>
  <c r="CJ41" i="10"/>
  <c r="CK41" i="10"/>
  <c r="CX41" i="10"/>
  <c r="AW41" i="10"/>
  <c r="AX41" i="10"/>
  <c r="AY41" i="10"/>
  <c r="BD41" i="10"/>
  <c r="AT41" i="10"/>
  <c r="AU41" i="10"/>
  <c r="AV41" i="10"/>
  <c r="BC41" i="10"/>
  <c r="AQ41" i="10"/>
  <c r="AR41" i="10"/>
  <c r="AS41" i="10"/>
  <c r="BB41" i="10"/>
  <c r="AN41" i="10"/>
  <c r="AO41" i="10"/>
  <c r="AP41" i="10"/>
  <c r="BA41" i="10"/>
  <c r="AK41" i="10"/>
  <c r="AL41" i="10"/>
  <c r="AM41" i="10"/>
  <c r="AZ41" i="10"/>
  <c r="ES40" i="10"/>
  <c r="ET40" i="10"/>
  <c r="EU40" i="10"/>
  <c r="EZ40" i="10"/>
  <c r="EP40" i="10"/>
  <c r="EQ40" i="10"/>
  <c r="ER40" i="10"/>
  <c r="EY40" i="10"/>
  <c r="EM40" i="10"/>
  <c r="EN40" i="10"/>
  <c r="EO40" i="10"/>
  <c r="EX40" i="10"/>
  <c r="EJ40" i="10"/>
  <c r="EK40" i="10"/>
  <c r="EL40" i="10"/>
  <c r="EW40" i="10"/>
  <c r="EG40" i="10"/>
  <c r="EH40" i="10"/>
  <c r="EI40" i="10"/>
  <c r="EV40" i="10"/>
  <c r="CU40" i="10"/>
  <c r="CV40" i="10"/>
  <c r="CW40" i="10"/>
  <c r="DB40" i="10"/>
  <c r="CR40" i="10"/>
  <c r="CS40" i="10"/>
  <c r="CT40" i="10"/>
  <c r="DA40" i="10"/>
  <c r="CO40" i="10"/>
  <c r="CP40" i="10"/>
  <c r="CQ40" i="10"/>
  <c r="CZ40" i="10"/>
  <c r="CL40" i="10"/>
  <c r="CM40" i="10"/>
  <c r="CN40" i="10"/>
  <c r="CY40" i="10"/>
  <c r="CI40" i="10"/>
  <c r="CJ40" i="10"/>
  <c r="CK40" i="10"/>
  <c r="CX40" i="10"/>
  <c r="AW40" i="10"/>
  <c r="AX40" i="10"/>
  <c r="AY40" i="10"/>
  <c r="BD40" i="10"/>
  <c r="AT40" i="10"/>
  <c r="AU40" i="10"/>
  <c r="AV40" i="10"/>
  <c r="BC40" i="10"/>
  <c r="AQ40" i="10"/>
  <c r="AR40" i="10"/>
  <c r="AS40" i="10"/>
  <c r="BB40" i="10"/>
  <c r="AN40" i="10"/>
  <c r="AO40" i="10"/>
  <c r="AP40" i="10"/>
  <c r="BA40" i="10"/>
  <c r="AK40" i="10"/>
  <c r="AL40" i="10"/>
  <c r="AM40" i="10"/>
  <c r="AZ40" i="10"/>
  <c r="ES39" i="10"/>
  <c r="ET39" i="10"/>
  <c r="EU39" i="10"/>
  <c r="EZ39" i="10"/>
  <c r="EP39" i="10"/>
  <c r="EQ39" i="10"/>
  <c r="ER39" i="10"/>
  <c r="EY39" i="10"/>
  <c r="EM39" i="10"/>
  <c r="EN39" i="10"/>
  <c r="EO39" i="10"/>
  <c r="EX39" i="10"/>
  <c r="EJ39" i="10"/>
  <c r="EK39" i="10"/>
  <c r="EL39" i="10"/>
  <c r="EW39" i="10"/>
  <c r="EG39" i="10"/>
  <c r="EH39" i="10"/>
  <c r="EI39" i="10"/>
  <c r="EV39" i="10"/>
  <c r="CU39" i="10"/>
  <c r="CV39" i="10"/>
  <c r="CW39" i="10"/>
  <c r="DB39" i="10"/>
  <c r="CR39" i="10"/>
  <c r="CS39" i="10"/>
  <c r="CT39" i="10"/>
  <c r="DA39" i="10"/>
  <c r="CO39" i="10"/>
  <c r="CP39" i="10"/>
  <c r="CQ39" i="10"/>
  <c r="CZ39" i="10"/>
  <c r="CL39" i="10"/>
  <c r="CM39" i="10"/>
  <c r="CN39" i="10"/>
  <c r="CY39" i="10"/>
  <c r="CI39" i="10"/>
  <c r="CJ39" i="10"/>
  <c r="CK39" i="10"/>
  <c r="CX39" i="10"/>
  <c r="AW39" i="10"/>
  <c r="AX39" i="10"/>
  <c r="AY39" i="10"/>
  <c r="BD39" i="10"/>
  <c r="AT39" i="10"/>
  <c r="AU39" i="10"/>
  <c r="AV39" i="10"/>
  <c r="BC39" i="10"/>
  <c r="AQ39" i="10"/>
  <c r="AR39" i="10"/>
  <c r="AS39" i="10"/>
  <c r="BB39" i="10"/>
  <c r="AN39" i="10"/>
  <c r="AO39" i="10"/>
  <c r="AP39" i="10"/>
  <c r="BA39" i="10"/>
  <c r="AK39" i="10"/>
  <c r="AL39" i="10"/>
  <c r="AM39" i="10"/>
  <c r="AZ39" i="10"/>
  <c r="ES38" i="10"/>
  <c r="ET38" i="10"/>
  <c r="EU38" i="10"/>
  <c r="EZ38" i="10"/>
  <c r="EP38" i="10"/>
  <c r="EQ38" i="10"/>
  <c r="ER38" i="10"/>
  <c r="EY38" i="10"/>
  <c r="EM38" i="10"/>
  <c r="EN38" i="10"/>
  <c r="EO38" i="10"/>
  <c r="EX38" i="10"/>
  <c r="EJ38" i="10"/>
  <c r="EK38" i="10"/>
  <c r="EL38" i="10"/>
  <c r="EW38" i="10"/>
  <c r="EG38" i="10"/>
  <c r="EH38" i="10"/>
  <c r="EI38" i="10"/>
  <c r="EV38" i="10"/>
  <c r="CU38" i="10"/>
  <c r="CV38" i="10"/>
  <c r="CW38" i="10"/>
  <c r="DB38" i="10"/>
  <c r="CR38" i="10"/>
  <c r="CS38" i="10"/>
  <c r="CT38" i="10"/>
  <c r="DA38" i="10"/>
  <c r="CO38" i="10"/>
  <c r="CP38" i="10"/>
  <c r="CQ38" i="10"/>
  <c r="CZ38" i="10"/>
  <c r="CL38" i="10"/>
  <c r="CM38" i="10"/>
  <c r="CN38" i="10"/>
  <c r="CY38" i="10"/>
  <c r="CI38" i="10"/>
  <c r="CJ38" i="10"/>
  <c r="CK38" i="10"/>
  <c r="CX38" i="10"/>
  <c r="AW38" i="10"/>
  <c r="AX38" i="10"/>
  <c r="AY38" i="10"/>
  <c r="BD38" i="10"/>
  <c r="AT38" i="10"/>
  <c r="AU38" i="10"/>
  <c r="AV38" i="10"/>
  <c r="BC38" i="10"/>
  <c r="AQ38" i="10"/>
  <c r="AR38" i="10"/>
  <c r="AS38" i="10"/>
  <c r="BB38" i="10"/>
  <c r="AN38" i="10"/>
  <c r="AO38" i="10"/>
  <c r="AP38" i="10"/>
  <c r="BA38" i="10"/>
  <c r="AK38" i="10"/>
  <c r="AL38" i="10"/>
  <c r="AM38" i="10"/>
  <c r="AZ38" i="10"/>
  <c r="ES37" i="10"/>
  <c r="ET37" i="10"/>
  <c r="EU37" i="10"/>
  <c r="EZ37" i="10"/>
  <c r="EP37" i="10"/>
  <c r="EQ37" i="10"/>
  <c r="ER37" i="10"/>
  <c r="EY37" i="10"/>
  <c r="EM37" i="10"/>
  <c r="EN37" i="10"/>
  <c r="EO37" i="10"/>
  <c r="EX37" i="10"/>
  <c r="EJ37" i="10"/>
  <c r="EK37" i="10"/>
  <c r="EL37" i="10"/>
  <c r="EW37" i="10"/>
  <c r="EG37" i="10"/>
  <c r="EH37" i="10"/>
  <c r="EI37" i="10"/>
  <c r="EV37" i="10"/>
  <c r="CU37" i="10"/>
  <c r="CV37" i="10"/>
  <c r="CW37" i="10"/>
  <c r="DB37" i="10"/>
  <c r="CR37" i="10"/>
  <c r="CS37" i="10"/>
  <c r="CT37" i="10"/>
  <c r="DA37" i="10"/>
  <c r="CO37" i="10"/>
  <c r="CP37" i="10"/>
  <c r="CQ37" i="10"/>
  <c r="CZ37" i="10"/>
  <c r="CL37" i="10"/>
  <c r="CM37" i="10"/>
  <c r="CN37" i="10"/>
  <c r="CY37" i="10"/>
  <c r="CI37" i="10"/>
  <c r="CJ37" i="10"/>
  <c r="CK37" i="10"/>
  <c r="CX37" i="10"/>
  <c r="AW37" i="10"/>
  <c r="AX37" i="10"/>
  <c r="AY37" i="10"/>
  <c r="BD37" i="10"/>
  <c r="AT37" i="10"/>
  <c r="AU37" i="10"/>
  <c r="AV37" i="10"/>
  <c r="BC37" i="10"/>
  <c r="AQ37" i="10"/>
  <c r="AR37" i="10"/>
  <c r="AS37" i="10"/>
  <c r="BB37" i="10"/>
  <c r="AN37" i="10"/>
  <c r="AO37" i="10"/>
  <c r="AP37" i="10"/>
  <c r="BA37" i="10"/>
  <c r="AK37" i="10"/>
  <c r="AL37" i="10"/>
  <c r="AM37" i="10"/>
  <c r="AZ37" i="10"/>
  <c r="ES36" i="10"/>
  <c r="ET36" i="10"/>
  <c r="EU36" i="10"/>
  <c r="EZ36" i="10"/>
  <c r="EP36" i="10"/>
  <c r="EQ36" i="10"/>
  <c r="ER36" i="10"/>
  <c r="EY36" i="10"/>
  <c r="EM36" i="10"/>
  <c r="EN36" i="10"/>
  <c r="EO36" i="10"/>
  <c r="EX36" i="10"/>
  <c r="EJ36" i="10"/>
  <c r="EK36" i="10"/>
  <c r="EL36" i="10"/>
  <c r="EW36" i="10"/>
  <c r="EG36" i="10"/>
  <c r="EH36" i="10"/>
  <c r="EI36" i="10"/>
  <c r="EV36" i="10"/>
  <c r="CU36" i="10"/>
  <c r="CV36" i="10"/>
  <c r="CW36" i="10"/>
  <c r="DB36" i="10"/>
  <c r="CR36" i="10"/>
  <c r="CS36" i="10"/>
  <c r="CT36" i="10"/>
  <c r="DA36" i="10"/>
  <c r="CO36" i="10"/>
  <c r="CP36" i="10"/>
  <c r="CQ36" i="10"/>
  <c r="CZ36" i="10"/>
  <c r="CL36" i="10"/>
  <c r="CM36" i="10"/>
  <c r="CN36" i="10"/>
  <c r="CY36" i="10"/>
  <c r="CI36" i="10"/>
  <c r="CJ36" i="10"/>
  <c r="CK36" i="10"/>
  <c r="CX36" i="10"/>
  <c r="AW36" i="10"/>
  <c r="AX36" i="10"/>
  <c r="AY36" i="10"/>
  <c r="BD36" i="10"/>
  <c r="AT36" i="10"/>
  <c r="AU36" i="10"/>
  <c r="AV36" i="10"/>
  <c r="BC36" i="10"/>
  <c r="AQ36" i="10"/>
  <c r="AR36" i="10"/>
  <c r="AS36" i="10"/>
  <c r="BB36" i="10"/>
  <c r="AN36" i="10"/>
  <c r="AO36" i="10"/>
  <c r="AP36" i="10"/>
  <c r="BA36" i="10"/>
  <c r="AK36" i="10"/>
  <c r="AL36" i="10"/>
  <c r="AM36" i="10"/>
  <c r="AZ36" i="10"/>
  <c r="ES35" i="10"/>
  <c r="ET35" i="10"/>
  <c r="EU35" i="10"/>
  <c r="EZ35" i="10"/>
  <c r="EP35" i="10"/>
  <c r="EQ35" i="10"/>
  <c r="ER35" i="10"/>
  <c r="EY35" i="10"/>
  <c r="EM35" i="10"/>
  <c r="EN35" i="10"/>
  <c r="EO35" i="10"/>
  <c r="EX35" i="10"/>
  <c r="EJ35" i="10"/>
  <c r="EK35" i="10"/>
  <c r="EL35" i="10"/>
  <c r="EW35" i="10"/>
  <c r="EG35" i="10"/>
  <c r="EH35" i="10"/>
  <c r="EI35" i="10"/>
  <c r="EV35" i="10"/>
  <c r="CU35" i="10"/>
  <c r="CV35" i="10"/>
  <c r="CW35" i="10"/>
  <c r="DB35" i="10"/>
  <c r="CR35" i="10"/>
  <c r="CS35" i="10"/>
  <c r="CT35" i="10"/>
  <c r="DA35" i="10"/>
  <c r="CO35" i="10"/>
  <c r="CP35" i="10"/>
  <c r="CQ35" i="10"/>
  <c r="CZ35" i="10"/>
  <c r="CL35" i="10"/>
  <c r="CM35" i="10"/>
  <c r="CN35" i="10"/>
  <c r="CY35" i="10"/>
  <c r="CI35" i="10"/>
  <c r="CJ35" i="10"/>
  <c r="CK35" i="10"/>
  <c r="CX35" i="10"/>
  <c r="AW35" i="10"/>
  <c r="AX35" i="10"/>
  <c r="AY35" i="10"/>
  <c r="BD35" i="10"/>
  <c r="AT35" i="10"/>
  <c r="AU35" i="10"/>
  <c r="AV35" i="10"/>
  <c r="BC35" i="10"/>
  <c r="AQ35" i="10"/>
  <c r="AR35" i="10"/>
  <c r="AS35" i="10"/>
  <c r="BB35" i="10"/>
  <c r="AN35" i="10"/>
  <c r="AO35" i="10"/>
  <c r="AP35" i="10"/>
  <c r="BA35" i="10"/>
  <c r="AK35" i="10"/>
  <c r="AL35" i="10"/>
  <c r="AM35" i="10"/>
  <c r="AZ35" i="10"/>
  <c r="ES34" i="10"/>
  <c r="ET34" i="10"/>
  <c r="EU34" i="10"/>
  <c r="EZ34" i="10"/>
  <c r="EP34" i="10"/>
  <c r="EQ34" i="10"/>
  <c r="ER34" i="10"/>
  <c r="EY34" i="10"/>
  <c r="EM34" i="10"/>
  <c r="EN34" i="10"/>
  <c r="EO34" i="10"/>
  <c r="EX34" i="10"/>
  <c r="EJ34" i="10"/>
  <c r="EK34" i="10"/>
  <c r="EL34" i="10"/>
  <c r="EW34" i="10"/>
  <c r="EG34" i="10"/>
  <c r="EH34" i="10"/>
  <c r="EI34" i="10"/>
  <c r="EV34" i="10"/>
  <c r="CU34" i="10"/>
  <c r="CV34" i="10"/>
  <c r="CW34" i="10"/>
  <c r="DB34" i="10"/>
  <c r="CR34" i="10"/>
  <c r="CS34" i="10"/>
  <c r="CT34" i="10"/>
  <c r="DA34" i="10"/>
  <c r="CO34" i="10"/>
  <c r="CP34" i="10"/>
  <c r="CQ34" i="10"/>
  <c r="CZ34" i="10"/>
  <c r="CL34" i="10"/>
  <c r="CM34" i="10"/>
  <c r="CN34" i="10"/>
  <c r="CY34" i="10"/>
  <c r="CI34" i="10"/>
  <c r="CJ34" i="10"/>
  <c r="CK34" i="10"/>
  <c r="CX34" i="10"/>
  <c r="AW34" i="10"/>
  <c r="AX34" i="10"/>
  <c r="AY34" i="10"/>
  <c r="BD34" i="10"/>
  <c r="AT34" i="10"/>
  <c r="AU34" i="10"/>
  <c r="AV34" i="10"/>
  <c r="BC34" i="10"/>
  <c r="AQ34" i="10"/>
  <c r="AR34" i="10"/>
  <c r="AS34" i="10"/>
  <c r="BB34" i="10"/>
  <c r="AN34" i="10"/>
  <c r="AO34" i="10"/>
  <c r="AP34" i="10"/>
  <c r="BA34" i="10"/>
  <c r="AK34" i="10"/>
  <c r="AL34" i="10"/>
  <c r="AM34" i="10"/>
  <c r="AZ34" i="10"/>
  <c r="ES33" i="10"/>
  <c r="ET33" i="10"/>
  <c r="EU33" i="10"/>
  <c r="EZ33" i="10"/>
  <c r="EP33" i="10"/>
  <c r="EQ33" i="10"/>
  <c r="ER33" i="10"/>
  <c r="EY33" i="10"/>
  <c r="EM33" i="10"/>
  <c r="EN33" i="10"/>
  <c r="EO33" i="10"/>
  <c r="EX33" i="10"/>
  <c r="EJ33" i="10"/>
  <c r="EK33" i="10"/>
  <c r="EL33" i="10"/>
  <c r="EW33" i="10"/>
  <c r="EG33" i="10"/>
  <c r="EH33" i="10"/>
  <c r="EI33" i="10"/>
  <c r="EV33" i="10"/>
  <c r="CU33" i="10"/>
  <c r="CV33" i="10"/>
  <c r="CW33" i="10"/>
  <c r="DB33" i="10"/>
  <c r="CR33" i="10"/>
  <c r="CS33" i="10"/>
  <c r="CT33" i="10"/>
  <c r="DA33" i="10"/>
  <c r="CO33" i="10"/>
  <c r="CP33" i="10"/>
  <c r="CQ33" i="10"/>
  <c r="CZ33" i="10"/>
  <c r="CL33" i="10"/>
  <c r="CM33" i="10"/>
  <c r="CN33" i="10"/>
  <c r="CY33" i="10"/>
  <c r="CI33" i="10"/>
  <c r="CJ33" i="10"/>
  <c r="CK33" i="10"/>
  <c r="CX33" i="10"/>
  <c r="AW33" i="10"/>
  <c r="AX33" i="10"/>
  <c r="AY33" i="10"/>
  <c r="BD33" i="10"/>
  <c r="AT33" i="10"/>
  <c r="AU33" i="10"/>
  <c r="AV33" i="10"/>
  <c r="BC33" i="10"/>
  <c r="AQ33" i="10"/>
  <c r="AR33" i="10"/>
  <c r="AS33" i="10"/>
  <c r="BB33" i="10"/>
  <c r="AN33" i="10"/>
  <c r="AO33" i="10"/>
  <c r="AP33" i="10"/>
  <c r="BA33" i="10"/>
  <c r="AK33" i="10"/>
  <c r="AL33" i="10"/>
  <c r="AM33" i="10"/>
  <c r="AZ33" i="10"/>
  <c r="ES32" i="10"/>
  <c r="ET32" i="10"/>
  <c r="EU32" i="10"/>
  <c r="EZ32" i="10"/>
  <c r="EP32" i="10"/>
  <c r="EQ32" i="10"/>
  <c r="ER32" i="10"/>
  <c r="EY32" i="10"/>
  <c r="EM32" i="10"/>
  <c r="EN32" i="10"/>
  <c r="EO32" i="10"/>
  <c r="EX32" i="10"/>
  <c r="EJ32" i="10"/>
  <c r="EK32" i="10"/>
  <c r="EL32" i="10"/>
  <c r="EW32" i="10"/>
  <c r="EG32" i="10"/>
  <c r="EH32" i="10"/>
  <c r="EI32" i="10"/>
  <c r="EV32" i="10"/>
  <c r="CU32" i="10"/>
  <c r="CV32" i="10"/>
  <c r="CW32" i="10"/>
  <c r="DB32" i="10"/>
  <c r="CR32" i="10"/>
  <c r="CS32" i="10"/>
  <c r="CT32" i="10"/>
  <c r="DA32" i="10"/>
  <c r="CO32" i="10"/>
  <c r="CP32" i="10"/>
  <c r="CQ32" i="10"/>
  <c r="CZ32" i="10"/>
  <c r="CL32" i="10"/>
  <c r="CM32" i="10"/>
  <c r="CN32" i="10"/>
  <c r="CY32" i="10"/>
  <c r="CI32" i="10"/>
  <c r="CJ32" i="10"/>
  <c r="CK32" i="10"/>
  <c r="CX32" i="10"/>
  <c r="AW32" i="10"/>
  <c r="AX32" i="10"/>
  <c r="AY32" i="10"/>
  <c r="BD32" i="10"/>
  <c r="AT32" i="10"/>
  <c r="AU32" i="10"/>
  <c r="AV32" i="10"/>
  <c r="BC32" i="10"/>
  <c r="AQ32" i="10"/>
  <c r="AR32" i="10"/>
  <c r="AS32" i="10"/>
  <c r="BB32" i="10"/>
  <c r="AN32" i="10"/>
  <c r="AO32" i="10"/>
  <c r="AP32" i="10"/>
  <c r="BA32" i="10"/>
  <c r="AK32" i="10"/>
  <c r="AL32" i="10"/>
  <c r="AM32" i="10"/>
  <c r="AZ32" i="10"/>
  <c r="ES31" i="10"/>
  <c r="ET31" i="10"/>
  <c r="EU31" i="10"/>
  <c r="EZ31" i="10"/>
  <c r="EP31" i="10"/>
  <c r="EQ31" i="10"/>
  <c r="ER31" i="10"/>
  <c r="EY31" i="10"/>
  <c r="EM31" i="10"/>
  <c r="EN31" i="10"/>
  <c r="EO31" i="10"/>
  <c r="EX31" i="10"/>
  <c r="EJ31" i="10"/>
  <c r="EK31" i="10"/>
  <c r="EL31" i="10"/>
  <c r="EW31" i="10"/>
  <c r="EG31" i="10"/>
  <c r="EH31" i="10"/>
  <c r="EI31" i="10"/>
  <c r="EV31" i="10"/>
  <c r="CU31" i="10"/>
  <c r="CV31" i="10"/>
  <c r="CW31" i="10"/>
  <c r="DB31" i="10"/>
  <c r="CR31" i="10"/>
  <c r="CS31" i="10"/>
  <c r="CT31" i="10"/>
  <c r="DA31" i="10"/>
  <c r="CO31" i="10"/>
  <c r="CP31" i="10"/>
  <c r="CQ31" i="10"/>
  <c r="CZ31" i="10"/>
  <c r="CL31" i="10"/>
  <c r="CM31" i="10"/>
  <c r="CN31" i="10"/>
  <c r="CY31" i="10"/>
  <c r="CI31" i="10"/>
  <c r="CJ31" i="10"/>
  <c r="CK31" i="10"/>
  <c r="CX31" i="10"/>
  <c r="AW31" i="10"/>
  <c r="AX31" i="10"/>
  <c r="AY31" i="10"/>
  <c r="BD31" i="10"/>
  <c r="AT31" i="10"/>
  <c r="AU31" i="10"/>
  <c r="AV31" i="10"/>
  <c r="BC31" i="10"/>
  <c r="AQ31" i="10"/>
  <c r="AR31" i="10"/>
  <c r="AS31" i="10"/>
  <c r="BB31" i="10"/>
  <c r="AN31" i="10"/>
  <c r="AO31" i="10"/>
  <c r="AP31" i="10"/>
  <c r="BA31" i="10"/>
  <c r="AK31" i="10"/>
  <c r="AL31" i="10"/>
  <c r="AM31" i="10"/>
  <c r="AZ31" i="10"/>
  <c r="ES30" i="10"/>
  <c r="ET30" i="10"/>
  <c r="EU30" i="10"/>
  <c r="EZ30" i="10"/>
  <c r="EP30" i="10"/>
  <c r="EQ30" i="10"/>
  <c r="ER30" i="10"/>
  <c r="EY30" i="10"/>
  <c r="EM30" i="10"/>
  <c r="EN30" i="10"/>
  <c r="EO30" i="10"/>
  <c r="EX30" i="10"/>
  <c r="EJ30" i="10"/>
  <c r="EK30" i="10"/>
  <c r="EL30" i="10"/>
  <c r="EW30" i="10"/>
  <c r="EG30" i="10"/>
  <c r="EH30" i="10"/>
  <c r="EI30" i="10"/>
  <c r="EV30" i="10"/>
  <c r="CU30" i="10"/>
  <c r="CV30" i="10"/>
  <c r="CW30" i="10"/>
  <c r="DB30" i="10"/>
  <c r="CR30" i="10"/>
  <c r="CS30" i="10"/>
  <c r="CT30" i="10"/>
  <c r="DA30" i="10"/>
  <c r="CO30" i="10"/>
  <c r="CP30" i="10"/>
  <c r="CQ30" i="10"/>
  <c r="CZ30" i="10"/>
  <c r="CL30" i="10"/>
  <c r="CM30" i="10"/>
  <c r="CN30" i="10"/>
  <c r="CY30" i="10"/>
  <c r="CI30" i="10"/>
  <c r="CJ30" i="10"/>
  <c r="CK30" i="10"/>
  <c r="CX30" i="10"/>
  <c r="AW30" i="10"/>
  <c r="AX30" i="10"/>
  <c r="AY30" i="10"/>
  <c r="BD30" i="10"/>
  <c r="AT30" i="10"/>
  <c r="AU30" i="10"/>
  <c r="AV30" i="10"/>
  <c r="BC30" i="10"/>
  <c r="AQ30" i="10"/>
  <c r="AR30" i="10"/>
  <c r="AS30" i="10"/>
  <c r="BB30" i="10"/>
  <c r="AN30" i="10"/>
  <c r="AO30" i="10"/>
  <c r="AP30" i="10"/>
  <c r="BA30" i="10"/>
  <c r="AK30" i="10"/>
  <c r="AL30" i="10"/>
  <c r="AM30" i="10"/>
  <c r="AZ30" i="10"/>
  <c r="ES29" i="10"/>
  <c r="ET29" i="10"/>
  <c r="EU29" i="10"/>
  <c r="EZ29" i="10"/>
  <c r="EP29" i="10"/>
  <c r="EQ29" i="10"/>
  <c r="ER29" i="10"/>
  <c r="EY29" i="10"/>
  <c r="EM29" i="10"/>
  <c r="EN29" i="10"/>
  <c r="EO29" i="10"/>
  <c r="EX29" i="10"/>
  <c r="EJ29" i="10"/>
  <c r="EK29" i="10"/>
  <c r="EL29" i="10"/>
  <c r="EW29" i="10"/>
  <c r="EG29" i="10"/>
  <c r="EH29" i="10"/>
  <c r="EI29" i="10"/>
  <c r="EV29" i="10"/>
  <c r="CU29" i="10"/>
  <c r="CV29" i="10"/>
  <c r="CW29" i="10"/>
  <c r="DB29" i="10"/>
  <c r="CR29" i="10"/>
  <c r="CS29" i="10"/>
  <c r="CT29" i="10"/>
  <c r="DA29" i="10"/>
  <c r="CO29" i="10"/>
  <c r="CP29" i="10"/>
  <c r="CQ29" i="10"/>
  <c r="CZ29" i="10"/>
  <c r="CL29" i="10"/>
  <c r="CM29" i="10"/>
  <c r="CN29" i="10"/>
  <c r="CY29" i="10"/>
  <c r="CI29" i="10"/>
  <c r="CJ29" i="10"/>
  <c r="CK29" i="10"/>
  <c r="CX29" i="10"/>
  <c r="AW29" i="10"/>
  <c r="AX29" i="10"/>
  <c r="AY29" i="10"/>
  <c r="BD29" i="10"/>
  <c r="AT29" i="10"/>
  <c r="AU29" i="10"/>
  <c r="AV29" i="10"/>
  <c r="BC29" i="10"/>
  <c r="AQ29" i="10"/>
  <c r="AR29" i="10"/>
  <c r="AS29" i="10"/>
  <c r="BB29" i="10"/>
  <c r="AN29" i="10"/>
  <c r="AO29" i="10"/>
  <c r="AP29" i="10"/>
  <c r="BA29" i="10"/>
  <c r="AK29" i="10"/>
  <c r="AL29" i="10"/>
  <c r="AM29" i="10"/>
  <c r="AZ29" i="10"/>
  <c r="ES28" i="10"/>
  <c r="ET28" i="10"/>
  <c r="EU28" i="10"/>
  <c r="EZ28" i="10"/>
  <c r="EP28" i="10"/>
  <c r="EQ28" i="10"/>
  <c r="ER28" i="10"/>
  <c r="EY28" i="10"/>
  <c r="EM28" i="10"/>
  <c r="EN28" i="10"/>
  <c r="EO28" i="10"/>
  <c r="EX28" i="10"/>
  <c r="EJ28" i="10"/>
  <c r="EK28" i="10"/>
  <c r="EL28" i="10"/>
  <c r="EW28" i="10"/>
  <c r="EG28" i="10"/>
  <c r="EH28" i="10"/>
  <c r="EI28" i="10"/>
  <c r="EV28" i="10"/>
  <c r="CU28" i="10"/>
  <c r="CV28" i="10"/>
  <c r="CW28" i="10"/>
  <c r="DB28" i="10"/>
  <c r="CR28" i="10"/>
  <c r="CS28" i="10"/>
  <c r="CT28" i="10"/>
  <c r="DA28" i="10"/>
  <c r="CO28" i="10"/>
  <c r="CP28" i="10"/>
  <c r="CQ28" i="10"/>
  <c r="CZ28" i="10"/>
  <c r="CL28" i="10"/>
  <c r="CM28" i="10"/>
  <c r="CN28" i="10"/>
  <c r="CY28" i="10"/>
  <c r="CI28" i="10"/>
  <c r="CJ28" i="10"/>
  <c r="CK28" i="10"/>
  <c r="CX28" i="10"/>
  <c r="AW28" i="10"/>
  <c r="AX28" i="10"/>
  <c r="AY28" i="10"/>
  <c r="BD28" i="10"/>
  <c r="AT28" i="10"/>
  <c r="AU28" i="10"/>
  <c r="AV28" i="10"/>
  <c r="BC28" i="10"/>
  <c r="AQ28" i="10"/>
  <c r="AR28" i="10"/>
  <c r="AS28" i="10"/>
  <c r="BB28" i="10"/>
  <c r="AN28" i="10"/>
  <c r="AO28" i="10"/>
  <c r="AP28" i="10"/>
  <c r="BA28" i="10"/>
  <c r="AK28" i="10"/>
  <c r="AL28" i="10"/>
  <c r="AM28" i="10"/>
  <c r="AZ28" i="10"/>
  <c r="ES27" i="10"/>
  <c r="ET27" i="10"/>
  <c r="EU27" i="10"/>
  <c r="EZ27" i="10"/>
  <c r="EP27" i="10"/>
  <c r="EQ27" i="10"/>
  <c r="ER27" i="10"/>
  <c r="EY27" i="10"/>
  <c r="EM27" i="10"/>
  <c r="EN27" i="10"/>
  <c r="EO27" i="10"/>
  <c r="EX27" i="10"/>
  <c r="EJ27" i="10"/>
  <c r="EK27" i="10"/>
  <c r="EL27" i="10"/>
  <c r="EW27" i="10"/>
  <c r="EG27" i="10"/>
  <c r="EH27" i="10"/>
  <c r="EI27" i="10"/>
  <c r="EV27" i="10"/>
  <c r="CU27" i="10"/>
  <c r="CV27" i="10"/>
  <c r="CW27" i="10"/>
  <c r="DB27" i="10"/>
  <c r="CR27" i="10"/>
  <c r="CS27" i="10"/>
  <c r="CT27" i="10"/>
  <c r="DA27" i="10"/>
  <c r="CO27" i="10"/>
  <c r="CP27" i="10"/>
  <c r="CQ27" i="10"/>
  <c r="CZ27" i="10"/>
  <c r="CL27" i="10"/>
  <c r="CM27" i="10"/>
  <c r="CN27" i="10"/>
  <c r="CY27" i="10"/>
  <c r="CI27" i="10"/>
  <c r="CJ27" i="10"/>
  <c r="CK27" i="10"/>
  <c r="CX27" i="10"/>
  <c r="AW27" i="10"/>
  <c r="AX27" i="10"/>
  <c r="AY27" i="10"/>
  <c r="BD27" i="10"/>
  <c r="AT27" i="10"/>
  <c r="AU27" i="10"/>
  <c r="AV27" i="10"/>
  <c r="BC27" i="10"/>
  <c r="AQ27" i="10"/>
  <c r="AR27" i="10"/>
  <c r="AS27" i="10"/>
  <c r="BB27" i="10"/>
  <c r="AN27" i="10"/>
  <c r="AO27" i="10"/>
  <c r="AP27" i="10"/>
  <c r="BA27" i="10"/>
  <c r="AK27" i="10"/>
  <c r="AL27" i="10"/>
  <c r="AM27" i="10"/>
  <c r="AZ27" i="10"/>
  <c r="ES26" i="10"/>
  <c r="ET26" i="10"/>
  <c r="EU26" i="10"/>
  <c r="EZ26" i="10"/>
  <c r="EP26" i="10"/>
  <c r="EQ26" i="10"/>
  <c r="ER26" i="10"/>
  <c r="EY26" i="10"/>
  <c r="EM26" i="10"/>
  <c r="EN26" i="10"/>
  <c r="EO26" i="10"/>
  <c r="EX26" i="10"/>
  <c r="EJ26" i="10"/>
  <c r="EK26" i="10"/>
  <c r="EL26" i="10"/>
  <c r="EW26" i="10"/>
  <c r="EG26" i="10"/>
  <c r="EH26" i="10"/>
  <c r="EI26" i="10"/>
  <c r="EV26" i="10"/>
  <c r="CU26" i="10"/>
  <c r="CV26" i="10"/>
  <c r="CW26" i="10"/>
  <c r="DB26" i="10"/>
  <c r="CR26" i="10"/>
  <c r="CS26" i="10"/>
  <c r="CT26" i="10"/>
  <c r="DA26" i="10"/>
  <c r="CO26" i="10"/>
  <c r="CP26" i="10"/>
  <c r="CQ26" i="10"/>
  <c r="CZ26" i="10"/>
  <c r="CL26" i="10"/>
  <c r="CM26" i="10"/>
  <c r="CN26" i="10"/>
  <c r="CY26" i="10"/>
  <c r="CI26" i="10"/>
  <c r="CJ26" i="10"/>
  <c r="CK26" i="10"/>
  <c r="CX26" i="10"/>
  <c r="AW26" i="10"/>
  <c r="AX26" i="10"/>
  <c r="AY26" i="10"/>
  <c r="BD26" i="10"/>
  <c r="AT26" i="10"/>
  <c r="AU26" i="10"/>
  <c r="AV26" i="10"/>
  <c r="BC26" i="10"/>
  <c r="AQ26" i="10"/>
  <c r="AR26" i="10"/>
  <c r="AS26" i="10"/>
  <c r="BB26" i="10"/>
  <c r="AN26" i="10"/>
  <c r="AO26" i="10"/>
  <c r="AP26" i="10"/>
  <c r="BA26" i="10"/>
  <c r="AK26" i="10"/>
  <c r="AL26" i="10"/>
  <c r="AM26" i="10"/>
  <c r="AZ26" i="10"/>
  <c r="ES25" i="10"/>
  <c r="ET25" i="10"/>
  <c r="EU25" i="10"/>
  <c r="EZ25" i="10"/>
  <c r="EP25" i="10"/>
  <c r="EQ25" i="10"/>
  <c r="ER25" i="10"/>
  <c r="EY25" i="10"/>
  <c r="EM25" i="10"/>
  <c r="EN25" i="10"/>
  <c r="EO25" i="10"/>
  <c r="EX25" i="10"/>
  <c r="EJ25" i="10"/>
  <c r="EK25" i="10"/>
  <c r="EL25" i="10"/>
  <c r="EW25" i="10"/>
  <c r="EG25" i="10"/>
  <c r="EH25" i="10"/>
  <c r="EI25" i="10"/>
  <c r="EV25" i="10"/>
  <c r="CU25" i="10"/>
  <c r="CV25" i="10"/>
  <c r="CW25" i="10"/>
  <c r="DB25" i="10"/>
  <c r="CR25" i="10"/>
  <c r="CS25" i="10"/>
  <c r="CT25" i="10"/>
  <c r="DA25" i="10"/>
  <c r="CO25" i="10"/>
  <c r="CP25" i="10"/>
  <c r="CQ25" i="10"/>
  <c r="CZ25" i="10"/>
  <c r="CL25" i="10"/>
  <c r="CM25" i="10"/>
  <c r="CN25" i="10"/>
  <c r="CY25" i="10"/>
  <c r="CI25" i="10"/>
  <c r="CJ25" i="10"/>
  <c r="CK25" i="10"/>
  <c r="CX25" i="10"/>
  <c r="AW25" i="10"/>
  <c r="AX25" i="10"/>
  <c r="AY25" i="10"/>
  <c r="BD25" i="10"/>
  <c r="AT25" i="10"/>
  <c r="AU25" i="10"/>
  <c r="AV25" i="10"/>
  <c r="BC25" i="10"/>
  <c r="AQ25" i="10"/>
  <c r="AR25" i="10"/>
  <c r="AS25" i="10"/>
  <c r="BB25" i="10"/>
  <c r="AN25" i="10"/>
  <c r="AO25" i="10"/>
  <c r="AP25" i="10"/>
  <c r="BA25" i="10"/>
  <c r="AK25" i="10"/>
  <c r="AL25" i="10"/>
  <c r="AM25" i="10"/>
  <c r="AZ25" i="10"/>
  <c r="ES24" i="10"/>
  <c r="ET24" i="10"/>
  <c r="EU24" i="10"/>
  <c r="EZ24" i="10"/>
  <c r="EP24" i="10"/>
  <c r="EQ24" i="10"/>
  <c r="ER24" i="10"/>
  <c r="EY24" i="10"/>
  <c r="EM24" i="10"/>
  <c r="EN24" i="10"/>
  <c r="EO24" i="10"/>
  <c r="EX24" i="10"/>
  <c r="EJ24" i="10"/>
  <c r="EK24" i="10"/>
  <c r="EL24" i="10"/>
  <c r="EW24" i="10"/>
  <c r="EG24" i="10"/>
  <c r="EH24" i="10"/>
  <c r="EI24" i="10"/>
  <c r="EV24" i="10"/>
  <c r="CU24" i="10"/>
  <c r="CV24" i="10"/>
  <c r="CW24" i="10"/>
  <c r="DB24" i="10"/>
  <c r="CR24" i="10"/>
  <c r="CS24" i="10"/>
  <c r="CT24" i="10"/>
  <c r="DA24" i="10"/>
  <c r="CO24" i="10"/>
  <c r="CP24" i="10"/>
  <c r="CQ24" i="10"/>
  <c r="CZ24" i="10"/>
  <c r="CL24" i="10"/>
  <c r="CM24" i="10"/>
  <c r="CN24" i="10"/>
  <c r="CY24" i="10"/>
  <c r="CI24" i="10"/>
  <c r="CJ24" i="10"/>
  <c r="CK24" i="10"/>
  <c r="CX24" i="10"/>
  <c r="AW24" i="10"/>
  <c r="AX24" i="10"/>
  <c r="AY24" i="10"/>
  <c r="BD24" i="10"/>
  <c r="AT24" i="10"/>
  <c r="AU24" i="10"/>
  <c r="AV24" i="10"/>
  <c r="BC24" i="10"/>
  <c r="AQ24" i="10"/>
  <c r="AR24" i="10"/>
  <c r="AS24" i="10"/>
  <c r="BB24" i="10"/>
  <c r="AN24" i="10"/>
  <c r="AO24" i="10"/>
  <c r="AP24" i="10"/>
  <c r="BA24" i="10"/>
  <c r="AK24" i="10"/>
  <c r="AL24" i="10"/>
  <c r="AM24" i="10"/>
  <c r="AZ24" i="10"/>
  <c r="ES23" i="10"/>
  <c r="ET23" i="10"/>
  <c r="EU23" i="10"/>
  <c r="EZ23" i="10"/>
  <c r="EP23" i="10"/>
  <c r="EQ23" i="10"/>
  <c r="ER23" i="10"/>
  <c r="EY23" i="10"/>
  <c r="EM23" i="10"/>
  <c r="EN23" i="10"/>
  <c r="EO23" i="10"/>
  <c r="EX23" i="10"/>
  <c r="EJ23" i="10"/>
  <c r="EK23" i="10"/>
  <c r="EL23" i="10"/>
  <c r="EW23" i="10"/>
  <c r="EG23" i="10"/>
  <c r="EH23" i="10"/>
  <c r="EI23" i="10"/>
  <c r="EV23" i="10"/>
  <c r="CU23" i="10"/>
  <c r="CV23" i="10"/>
  <c r="CW23" i="10"/>
  <c r="DB23" i="10"/>
  <c r="CR23" i="10"/>
  <c r="CS23" i="10"/>
  <c r="CT23" i="10"/>
  <c r="DA23" i="10"/>
  <c r="CO23" i="10"/>
  <c r="CP23" i="10"/>
  <c r="CQ23" i="10"/>
  <c r="CZ23" i="10"/>
  <c r="CL23" i="10"/>
  <c r="CM23" i="10"/>
  <c r="CN23" i="10"/>
  <c r="CY23" i="10"/>
  <c r="CI23" i="10"/>
  <c r="CJ23" i="10"/>
  <c r="CK23" i="10"/>
  <c r="CX23" i="10"/>
  <c r="AW23" i="10"/>
  <c r="AX23" i="10"/>
  <c r="AY23" i="10"/>
  <c r="BD23" i="10"/>
  <c r="AT23" i="10"/>
  <c r="AU23" i="10"/>
  <c r="AV23" i="10"/>
  <c r="BC23" i="10"/>
  <c r="AQ23" i="10"/>
  <c r="AR23" i="10"/>
  <c r="AS23" i="10"/>
  <c r="BB23" i="10"/>
  <c r="AN23" i="10"/>
  <c r="AO23" i="10"/>
  <c r="AP23" i="10"/>
  <c r="BA23" i="10"/>
  <c r="AK23" i="10"/>
  <c r="AL23" i="10"/>
  <c r="AM23" i="10"/>
  <c r="AZ23" i="10"/>
  <c r="ES22" i="10"/>
  <c r="ET22" i="10"/>
  <c r="EU22" i="10"/>
  <c r="EZ22" i="10"/>
  <c r="EP22" i="10"/>
  <c r="EQ22" i="10"/>
  <c r="ER22" i="10"/>
  <c r="EY22" i="10"/>
  <c r="EM22" i="10"/>
  <c r="EN22" i="10"/>
  <c r="EO22" i="10"/>
  <c r="EX22" i="10"/>
  <c r="EJ22" i="10"/>
  <c r="EK22" i="10"/>
  <c r="EL22" i="10"/>
  <c r="EW22" i="10"/>
  <c r="EG22" i="10"/>
  <c r="EH22" i="10"/>
  <c r="EI22" i="10"/>
  <c r="EV22" i="10"/>
  <c r="CU22" i="10"/>
  <c r="CV22" i="10"/>
  <c r="CW22" i="10"/>
  <c r="DB22" i="10"/>
  <c r="CR22" i="10"/>
  <c r="CS22" i="10"/>
  <c r="CT22" i="10"/>
  <c r="DA22" i="10"/>
  <c r="CO22" i="10"/>
  <c r="CP22" i="10"/>
  <c r="CQ22" i="10"/>
  <c r="CZ22" i="10"/>
  <c r="CL22" i="10"/>
  <c r="CM22" i="10"/>
  <c r="CN22" i="10"/>
  <c r="CY22" i="10"/>
  <c r="CI22" i="10"/>
  <c r="CJ22" i="10"/>
  <c r="CK22" i="10"/>
  <c r="CX22" i="10"/>
  <c r="AW22" i="10"/>
  <c r="AX22" i="10"/>
  <c r="AY22" i="10"/>
  <c r="BD22" i="10"/>
  <c r="AT22" i="10"/>
  <c r="AU22" i="10"/>
  <c r="AV22" i="10"/>
  <c r="BC22" i="10"/>
  <c r="AQ22" i="10"/>
  <c r="AR22" i="10"/>
  <c r="AS22" i="10"/>
  <c r="BB22" i="10"/>
  <c r="AN22" i="10"/>
  <c r="AO22" i="10"/>
  <c r="AP22" i="10"/>
  <c r="BA22" i="10"/>
  <c r="AK22" i="10"/>
  <c r="AL22" i="10"/>
  <c r="AM22" i="10"/>
  <c r="AZ22" i="10"/>
  <c r="ES21" i="10"/>
  <c r="ET21" i="10"/>
  <c r="EU21" i="10"/>
  <c r="EZ21" i="10"/>
  <c r="EP21" i="10"/>
  <c r="EQ21" i="10"/>
  <c r="ER21" i="10"/>
  <c r="EY21" i="10"/>
  <c r="EM21" i="10"/>
  <c r="EN21" i="10"/>
  <c r="EO21" i="10"/>
  <c r="EX21" i="10"/>
  <c r="EJ21" i="10"/>
  <c r="EK21" i="10"/>
  <c r="EL21" i="10"/>
  <c r="EW21" i="10"/>
  <c r="EG21" i="10"/>
  <c r="EH21" i="10"/>
  <c r="EI21" i="10"/>
  <c r="EV21" i="10"/>
  <c r="CU21" i="10"/>
  <c r="CV21" i="10"/>
  <c r="CW21" i="10"/>
  <c r="DB21" i="10"/>
  <c r="CR21" i="10"/>
  <c r="CS21" i="10"/>
  <c r="CT21" i="10"/>
  <c r="DA21" i="10"/>
  <c r="CO21" i="10"/>
  <c r="CP21" i="10"/>
  <c r="CQ21" i="10"/>
  <c r="CZ21" i="10"/>
  <c r="CL21" i="10"/>
  <c r="CM21" i="10"/>
  <c r="CN21" i="10"/>
  <c r="CY21" i="10"/>
  <c r="CI21" i="10"/>
  <c r="CJ21" i="10"/>
  <c r="CK21" i="10"/>
  <c r="CX21" i="10"/>
  <c r="AW21" i="10"/>
  <c r="AX21" i="10"/>
  <c r="AY21" i="10"/>
  <c r="BD21" i="10"/>
  <c r="AT21" i="10"/>
  <c r="AU21" i="10"/>
  <c r="AV21" i="10"/>
  <c r="BC21" i="10"/>
  <c r="AQ21" i="10"/>
  <c r="AR21" i="10"/>
  <c r="AS21" i="10"/>
  <c r="BB21" i="10"/>
  <c r="AN21" i="10"/>
  <c r="AO21" i="10"/>
  <c r="AP21" i="10"/>
  <c r="BA21" i="10"/>
  <c r="AK21" i="10"/>
  <c r="AL21" i="10"/>
  <c r="AM21" i="10"/>
  <c r="AZ21" i="10"/>
  <c r="ES20" i="10"/>
  <c r="ET20" i="10"/>
  <c r="EU20" i="10"/>
  <c r="EZ20" i="10"/>
  <c r="EP20" i="10"/>
  <c r="EQ20" i="10"/>
  <c r="ER20" i="10"/>
  <c r="EY20" i="10"/>
  <c r="EM20" i="10"/>
  <c r="EN20" i="10"/>
  <c r="EO20" i="10"/>
  <c r="EX20" i="10"/>
  <c r="EJ20" i="10"/>
  <c r="EK20" i="10"/>
  <c r="EL20" i="10"/>
  <c r="EW20" i="10"/>
  <c r="EG20" i="10"/>
  <c r="EH20" i="10"/>
  <c r="EI20" i="10"/>
  <c r="EV20" i="10"/>
  <c r="CU20" i="10"/>
  <c r="CV20" i="10"/>
  <c r="CW20" i="10"/>
  <c r="DB20" i="10"/>
  <c r="CR20" i="10"/>
  <c r="CS20" i="10"/>
  <c r="CT20" i="10"/>
  <c r="DA20" i="10"/>
  <c r="CO20" i="10"/>
  <c r="CP20" i="10"/>
  <c r="CQ20" i="10"/>
  <c r="CZ20" i="10"/>
  <c r="CL20" i="10"/>
  <c r="CM20" i="10"/>
  <c r="CN20" i="10"/>
  <c r="CY20" i="10"/>
  <c r="CI20" i="10"/>
  <c r="CJ20" i="10"/>
  <c r="CK20" i="10"/>
  <c r="CX20" i="10"/>
  <c r="AW20" i="10"/>
  <c r="AX20" i="10"/>
  <c r="AY20" i="10"/>
  <c r="BD20" i="10"/>
  <c r="AT20" i="10"/>
  <c r="AU20" i="10"/>
  <c r="AV20" i="10"/>
  <c r="BC20" i="10"/>
  <c r="AQ20" i="10"/>
  <c r="AR20" i="10"/>
  <c r="AS20" i="10"/>
  <c r="BB20" i="10"/>
  <c r="AN20" i="10"/>
  <c r="AO20" i="10"/>
  <c r="AP20" i="10"/>
  <c r="BA20" i="10"/>
  <c r="AK20" i="10"/>
  <c r="AL20" i="10"/>
  <c r="AM20" i="10"/>
  <c r="AZ20" i="10"/>
  <c r="ES19" i="10"/>
  <c r="ET19" i="10"/>
  <c r="EU19" i="10"/>
  <c r="EZ19" i="10"/>
  <c r="EP19" i="10"/>
  <c r="EQ19" i="10"/>
  <c r="ER19" i="10"/>
  <c r="EY19" i="10"/>
  <c r="EM19" i="10"/>
  <c r="EN19" i="10"/>
  <c r="EO19" i="10"/>
  <c r="EX19" i="10"/>
  <c r="EJ19" i="10"/>
  <c r="EK19" i="10"/>
  <c r="EL19" i="10"/>
  <c r="EW19" i="10"/>
  <c r="EG19" i="10"/>
  <c r="EH19" i="10"/>
  <c r="EI19" i="10"/>
  <c r="EV19" i="10"/>
  <c r="CU19" i="10"/>
  <c r="CV19" i="10"/>
  <c r="CW19" i="10"/>
  <c r="DB19" i="10"/>
  <c r="CR19" i="10"/>
  <c r="CS19" i="10"/>
  <c r="CT19" i="10"/>
  <c r="DA19" i="10"/>
  <c r="CO19" i="10"/>
  <c r="CP19" i="10"/>
  <c r="CQ19" i="10"/>
  <c r="CZ19" i="10"/>
  <c r="CL19" i="10"/>
  <c r="CM19" i="10"/>
  <c r="CN19" i="10"/>
  <c r="CY19" i="10"/>
  <c r="CI19" i="10"/>
  <c r="CJ19" i="10"/>
  <c r="CK19" i="10"/>
  <c r="CX19" i="10"/>
  <c r="AW19" i="10"/>
  <c r="AX19" i="10"/>
  <c r="AY19" i="10"/>
  <c r="BD19" i="10"/>
  <c r="AT19" i="10"/>
  <c r="AU19" i="10"/>
  <c r="AV19" i="10"/>
  <c r="BC19" i="10"/>
  <c r="AQ19" i="10"/>
  <c r="AR19" i="10"/>
  <c r="AS19" i="10"/>
  <c r="BB19" i="10"/>
  <c r="AN19" i="10"/>
  <c r="AO19" i="10"/>
  <c r="AP19" i="10"/>
  <c r="BA19" i="10"/>
  <c r="AK19" i="10"/>
  <c r="AL19" i="10"/>
  <c r="AM19" i="10"/>
  <c r="AZ19" i="10"/>
  <c r="ES18" i="10"/>
  <c r="ET18" i="10"/>
  <c r="EU18" i="10"/>
  <c r="EZ18" i="10"/>
  <c r="EP18" i="10"/>
  <c r="EQ18" i="10"/>
  <c r="ER18" i="10"/>
  <c r="EY18" i="10"/>
  <c r="EM18" i="10"/>
  <c r="EN18" i="10"/>
  <c r="EO18" i="10"/>
  <c r="EX18" i="10"/>
  <c r="EJ18" i="10"/>
  <c r="EK18" i="10"/>
  <c r="EL18" i="10"/>
  <c r="EW18" i="10"/>
  <c r="EG18" i="10"/>
  <c r="EH18" i="10"/>
  <c r="EI18" i="10"/>
  <c r="EV18" i="10"/>
  <c r="CU18" i="10"/>
  <c r="CV18" i="10"/>
  <c r="CW18" i="10"/>
  <c r="DB18" i="10"/>
  <c r="CR18" i="10"/>
  <c r="CS18" i="10"/>
  <c r="CT18" i="10"/>
  <c r="DA18" i="10"/>
  <c r="CO18" i="10"/>
  <c r="CP18" i="10"/>
  <c r="CQ18" i="10"/>
  <c r="CZ18" i="10"/>
  <c r="CL18" i="10"/>
  <c r="CM18" i="10"/>
  <c r="CN18" i="10"/>
  <c r="CY18" i="10"/>
  <c r="CI18" i="10"/>
  <c r="CJ18" i="10"/>
  <c r="CK18" i="10"/>
  <c r="CX18" i="10"/>
  <c r="AW18" i="10"/>
  <c r="AX18" i="10"/>
  <c r="AY18" i="10"/>
  <c r="BD18" i="10"/>
  <c r="AT18" i="10"/>
  <c r="AU18" i="10"/>
  <c r="AV18" i="10"/>
  <c r="BC18" i="10"/>
  <c r="AQ18" i="10"/>
  <c r="AR18" i="10"/>
  <c r="AS18" i="10"/>
  <c r="BB18" i="10"/>
  <c r="AN18" i="10"/>
  <c r="AO18" i="10"/>
  <c r="AP18" i="10"/>
  <c r="BA18" i="10"/>
  <c r="AK18" i="10"/>
  <c r="AL18" i="10"/>
  <c r="AM18" i="10"/>
  <c r="AZ18" i="10"/>
  <c r="ES17" i="10"/>
  <c r="ET17" i="10"/>
  <c r="EU17" i="10"/>
  <c r="EZ17" i="10"/>
  <c r="EP17" i="10"/>
  <c r="EQ17" i="10"/>
  <c r="ER17" i="10"/>
  <c r="EY17" i="10"/>
  <c r="EM17" i="10"/>
  <c r="EN17" i="10"/>
  <c r="EO17" i="10"/>
  <c r="EX17" i="10"/>
  <c r="EJ17" i="10"/>
  <c r="EK17" i="10"/>
  <c r="EL17" i="10"/>
  <c r="EW17" i="10"/>
  <c r="EG17" i="10"/>
  <c r="EH17" i="10"/>
  <c r="EI17" i="10"/>
  <c r="EV17" i="10"/>
  <c r="CU17" i="10"/>
  <c r="CV17" i="10"/>
  <c r="CW17" i="10"/>
  <c r="DB17" i="10"/>
  <c r="CR17" i="10"/>
  <c r="CS17" i="10"/>
  <c r="CT17" i="10"/>
  <c r="DA17" i="10"/>
  <c r="CO17" i="10"/>
  <c r="CP17" i="10"/>
  <c r="CQ17" i="10"/>
  <c r="CZ17" i="10"/>
  <c r="CL17" i="10"/>
  <c r="CM17" i="10"/>
  <c r="CN17" i="10"/>
  <c r="CY17" i="10"/>
  <c r="CI17" i="10"/>
  <c r="CJ17" i="10"/>
  <c r="CK17" i="10"/>
  <c r="CX17" i="10"/>
  <c r="AW17" i="10"/>
  <c r="AX17" i="10"/>
  <c r="AY17" i="10"/>
  <c r="BD17" i="10"/>
  <c r="AT17" i="10"/>
  <c r="AU17" i="10"/>
  <c r="AV17" i="10"/>
  <c r="BC17" i="10"/>
  <c r="AQ17" i="10"/>
  <c r="AR17" i="10"/>
  <c r="AS17" i="10"/>
  <c r="BB17" i="10"/>
  <c r="AN17" i="10"/>
  <c r="AO17" i="10"/>
  <c r="AP17" i="10"/>
  <c r="BA17" i="10"/>
  <c r="AK17" i="10"/>
  <c r="AL17" i="10"/>
  <c r="AM17" i="10"/>
  <c r="AZ17" i="10"/>
  <c r="ES16" i="10"/>
  <c r="ET16" i="10"/>
  <c r="EU16" i="10"/>
  <c r="EZ16" i="10"/>
  <c r="EP16" i="10"/>
  <c r="EQ16" i="10"/>
  <c r="ER16" i="10"/>
  <c r="EY16" i="10"/>
  <c r="EM16" i="10"/>
  <c r="EN16" i="10"/>
  <c r="EO16" i="10"/>
  <c r="EX16" i="10"/>
  <c r="EJ16" i="10"/>
  <c r="EK16" i="10"/>
  <c r="EL16" i="10"/>
  <c r="EW16" i="10"/>
  <c r="EG16" i="10"/>
  <c r="EH16" i="10"/>
  <c r="EI16" i="10"/>
  <c r="EV16" i="10"/>
  <c r="CU16" i="10"/>
  <c r="CV16" i="10"/>
  <c r="CW16" i="10"/>
  <c r="DB16" i="10"/>
  <c r="CR16" i="10"/>
  <c r="CS16" i="10"/>
  <c r="CT16" i="10"/>
  <c r="DA16" i="10"/>
  <c r="CO16" i="10"/>
  <c r="CP16" i="10"/>
  <c r="CQ16" i="10"/>
  <c r="CZ16" i="10"/>
  <c r="CL16" i="10"/>
  <c r="CM16" i="10"/>
  <c r="CN16" i="10"/>
  <c r="CY16" i="10"/>
  <c r="CI16" i="10"/>
  <c r="CJ16" i="10"/>
  <c r="CK16" i="10"/>
  <c r="CX16" i="10"/>
  <c r="AW16" i="10"/>
  <c r="AX16" i="10"/>
  <c r="AY16" i="10"/>
  <c r="BD16" i="10"/>
  <c r="AT16" i="10"/>
  <c r="AU16" i="10"/>
  <c r="AV16" i="10"/>
  <c r="BC16" i="10"/>
  <c r="AQ16" i="10"/>
  <c r="AR16" i="10"/>
  <c r="AS16" i="10"/>
  <c r="BB16" i="10"/>
  <c r="AN16" i="10"/>
  <c r="AO16" i="10"/>
  <c r="AP16" i="10"/>
  <c r="BA16" i="10"/>
  <c r="AK16" i="10"/>
  <c r="AL16" i="10"/>
  <c r="AM16" i="10"/>
  <c r="AZ16" i="10"/>
  <c r="ES15" i="10"/>
  <c r="ET15" i="10"/>
  <c r="EU15" i="10"/>
  <c r="EZ15" i="10"/>
  <c r="EP15" i="10"/>
  <c r="EQ15" i="10"/>
  <c r="ER15" i="10"/>
  <c r="EY15" i="10"/>
  <c r="EM15" i="10"/>
  <c r="EN15" i="10"/>
  <c r="EO15" i="10"/>
  <c r="EX15" i="10"/>
  <c r="EJ15" i="10"/>
  <c r="EK15" i="10"/>
  <c r="EL15" i="10"/>
  <c r="EW15" i="10"/>
  <c r="EG15" i="10"/>
  <c r="EH15" i="10"/>
  <c r="EI15" i="10"/>
  <c r="EV15" i="10"/>
  <c r="CU15" i="10"/>
  <c r="CV15" i="10"/>
  <c r="CW15" i="10"/>
  <c r="DB15" i="10"/>
  <c r="CR15" i="10"/>
  <c r="CS15" i="10"/>
  <c r="CT15" i="10"/>
  <c r="DA15" i="10"/>
  <c r="CO15" i="10"/>
  <c r="CP15" i="10"/>
  <c r="CQ15" i="10"/>
  <c r="CZ15" i="10"/>
  <c r="CL15" i="10"/>
  <c r="CM15" i="10"/>
  <c r="CN15" i="10"/>
  <c r="CY15" i="10"/>
  <c r="CI15" i="10"/>
  <c r="CJ15" i="10"/>
  <c r="CK15" i="10"/>
  <c r="CX15" i="10"/>
  <c r="AW15" i="10"/>
  <c r="AX15" i="10"/>
  <c r="AY15" i="10"/>
  <c r="BD15" i="10"/>
  <c r="AT15" i="10"/>
  <c r="AU15" i="10"/>
  <c r="AV15" i="10"/>
  <c r="BC15" i="10"/>
  <c r="AQ15" i="10"/>
  <c r="AR15" i="10"/>
  <c r="AS15" i="10"/>
  <c r="BB15" i="10"/>
  <c r="AN15" i="10"/>
  <c r="AO15" i="10"/>
  <c r="AP15" i="10"/>
  <c r="BA15" i="10"/>
  <c r="AK15" i="10"/>
  <c r="AL15" i="10"/>
  <c r="AM15" i="10"/>
  <c r="AZ15" i="10"/>
  <c r="ES14" i="10"/>
  <c r="ET14" i="10"/>
  <c r="EU14" i="10"/>
  <c r="EZ14" i="10"/>
  <c r="EP14" i="10"/>
  <c r="EQ14" i="10"/>
  <c r="ER14" i="10"/>
  <c r="EY14" i="10"/>
  <c r="EM14" i="10"/>
  <c r="EN14" i="10"/>
  <c r="EO14" i="10"/>
  <c r="EX14" i="10"/>
  <c r="EJ14" i="10"/>
  <c r="EK14" i="10"/>
  <c r="EL14" i="10"/>
  <c r="EW14" i="10"/>
  <c r="EG14" i="10"/>
  <c r="EH14" i="10"/>
  <c r="EI14" i="10"/>
  <c r="EV14" i="10"/>
  <c r="CU14" i="10"/>
  <c r="CV14" i="10"/>
  <c r="CW14" i="10"/>
  <c r="DB14" i="10"/>
  <c r="CR14" i="10"/>
  <c r="CS14" i="10"/>
  <c r="CT14" i="10"/>
  <c r="DA14" i="10"/>
  <c r="CO14" i="10"/>
  <c r="CP14" i="10"/>
  <c r="CQ14" i="10"/>
  <c r="CZ14" i="10"/>
  <c r="CL14" i="10"/>
  <c r="CM14" i="10"/>
  <c r="CN14" i="10"/>
  <c r="CY14" i="10"/>
  <c r="CI14" i="10"/>
  <c r="CJ14" i="10"/>
  <c r="CK14" i="10"/>
  <c r="CX14" i="10"/>
  <c r="AW14" i="10"/>
  <c r="AX14" i="10"/>
  <c r="AY14" i="10"/>
  <c r="BD14" i="10"/>
  <c r="AT14" i="10"/>
  <c r="AU14" i="10"/>
  <c r="AV14" i="10"/>
  <c r="BC14" i="10"/>
  <c r="AQ14" i="10"/>
  <c r="AR14" i="10"/>
  <c r="AS14" i="10"/>
  <c r="BB14" i="10"/>
  <c r="AN14" i="10"/>
  <c r="AO14" i="10"/>
  <c r="AP14" i="10"/>
  <c r="BA14" i="10"/>
  <c r="AK14" i="10"/>
  <c r="AL14" i="10"/>
  <c r="AM14" i="10"/>
  <c r="AZ14" i="10"/>
  <c r="ES13" i="10"/>
  <c r="ET13" i="10"/>
  <c r="EU13" i="10"/>
  <c r="EZ13" i="10"/>
  <c r="EP13" i="10"/>
  <c r="EQ13" i="10"/>
  <c r="ER13" i="10"/>
  <c r="EY13" i="10"/>
  <c r="EM13" i="10"/>
  <c r="EN13" i="10"/>
  <c r="EO13" i="10"/>
  <c r="EX13" i="10"/>
  <c r="EJ13" i="10"/>
  <c r="EK13" i="10"/>
  <c r="EL13" i="10"/>
  <c r="EW13" i="10"/>
  <c r="EG13" i="10"/>
  <c r="EH13" i="10"/>
  <c r="EI13" i="10"/>
  <c r="EV13" i="10"/>
  <c r="CU13" i="10"/>
  <c r="CV13" i="10"/>
  <c r="CW13" i="10"/>
  <c r="DB13" i="10"/>
  <c r="CR13" i="10"/>
  <c r="CS13" i="10"/>
  <c r="CT13" i="10"/>
  <c r="DA13" i="10"/>
  <c r="CO13" i="10"/>
  <c r="CP13" i="10"/>
  <c r="CQ13" i="10"/>
  <c r="CZ13" i="10"/>
  <c r="CL13" i="10"/>
  <c r="CM13" i="10"/>
  <c r="CN13" i="10"/>
  <c r="CY13" i="10"/>
  <c r="CI13" i="10"/>
  <c r="CJ13" i="10"/>
  <c r="CK13" i="10"/>
  <c r="CX13" i="10"/>
  <c r="AW13" i="10"/>
  <c r="AX13" i="10"/>
  <c r="AY13" i="10"/>
  <c r="BD13" i="10"/>
  <c r="AT13" i="10"/>
  <c r="AU13" i="10"/>
  <c r="AV13" i="10"/>
  <c r="BC13" i="10"/>
  <c r="AQ13" i="10"/>
  <c r="AR13" i="10"/>
  <c r="AS13" i="10"/>
  <c r="BB13" i="10"/>
  <c r="AN13" i="10"/>
  <c r="AO13" i="10"/>
  <c r="AP13" i="10"/>
  <c r="BA13" i="10"/>
  <c r="AK13" i="10"/>
  <c r="AL13" i="10"/>
  <c r="AM13" i="10"/>
  <c r="AZ13" i="10"/>
  <c r="ES12" i="10"/>
  <c r="ET12" i="10"/>
  <c r="EU12" i="10"/>
  <c r="EZ12" i="10"/>
  <c r="EP12" i="10"/>
  <c r="EQ12" i="10"/>
  <c r="ER12" i="10"/>
  <c r="EY12" i="10"/>
  <c r="EM12" i="10"/>
  <c r="EN12" i="10"/>
  <c r="EO12" i="10"/>
  <c r="EX12" i="10"/>
  <c r="EJ12" i="10"/>
  <c r="EK12" i="10"/>
  <c r="EL12" i="10"/>
  <c r="EW12" i="10"/>
  <c r="EG12" i="10"/>
  <c r="EH12" i="10"/>
  <c r="EI12" i="10"/>
  <c r="EV12" i="10"/>
  <c r="CU12" i="10"/>
  <c r="CV12" i="10"/>
  <c r="CW12" i="10"/>
  <c r="DB12" i="10"/>
  <c r="CR12" i="10"/>
  <c r="CS12" i="10"/>
  <c r="CT12" i="10"/>
  <c r="DA12" i="10"/>
  <c r="CO12" i="10"/>
  <c r="CP12" i="10"/>
  <c r="CQ12" i="10"/>
  <c r="CZ12" i="10"/>
  <c r="CL12" i="10"/>
  <c r="CM12" i="10"/>
  <c r="CN12" i="10"/>
  <c r="CY12" i="10"/>
  <c r="CI12" i="10"/>
  <c r="CJ12" i="10"/>
  <c r="CK12" i="10"/>
  <c r="CX12" i="10"/>
  <c r="AW12" i="10"/>
  <c r="AX12" i="10"/>
  <c r="AY12" i="10"/>
  <c r="BD12" i="10"/>
  <c r="AT12" i="10"/>
  <c r="AU12" i="10"/>
  <c r="AV12" i="10"/>
  <c r="BC12" i="10"/>
  <c r="AQ12" i="10"/>
  <c r="AR12" i="10"/>
  <c r="AS12" i="10"/>
  <c r="BB12" i="10"/>
  <c r="AN12" i="10"/>
  <c r="AO12" i="10"/>
  <c r="AP12" i="10"/>
  <c r="BA12" i="10"/>
  <c r="AK12" i="10"/>
  <c r="AL12" i="10"/>
  <c r="AM12" i="10"/>
  <c r="AZ12" i="10"/>
  <c r="ES11" i="10"/>
  <c r="ET11" i="10"/>
  <c r="EU11" i="10"/>
  <c r="EZ11" i="10"/>
  <c r="EP11" i="10"/>
  <c r="EQ11" i="10"/>
  <c r="ER11" i="10"/>
  <c r="EY11" i="10"/>
  <c r="EM11" i="10"/>
  <c r="EN11" i="10"/>
  <c r="EO11" i="10"/>
  <c r="EX11" i="10"/>
  <c r="EJ11" i="10"/>
  <c r="EK11" i="10"/>
  <c r="EL11" i="10"/>
  <c r="EW11" i="10"/>
  <c r="EG11" i="10"/>
  <c r="EH11" i="10"/>
  <c r="EI11" i="10"/>
  <c r="EV11" i="10"/>
  <c r="CU11" i="10"/>
  <c r="CV11" i="10"/>
  <c r="CW11" i="10"/>
  <c r="DB11" i="10"/>
  <c r="CR11" i="10"/>
  <c r="CS11" i="10"/>
  <c r="CT11" i="10"/>
  <c r="DA11" i="10"/>
  <c r="CO11" i="10"/>
  <c r="CP11" i="10"/>
  <c r="CQ11" i="10"/>
  <c r="CZ11" i="10"/>
  <c r="CL11" i="10"/>
  <c r="CM11" i="10"/>
  <c r="CN11" i="10"/>
  <c r="CY11" i="10"/>
  <c r="CI11" i="10"/>
  <c r="CJ11" i="10"/>
  <c r="CK11" i="10"/>
  <c r="CX11" i="10"/>
  <c r="AW11" i="10"/>
  <c r="AX11" i="10"/>
  <c r="AY11" i="10"/>
  <c r="BD11" i="10"/>
  <c r="AT11" i="10"/>
  <c r="AU11" i="10"/>
  <c r="AV11" i="10"/>
  <c r="BC11" i="10"/>
  <c r="AQ11" i="10"/>
  <c r="AR11" i="10"/>
  <c r="AS11" i="10"/>
  <c r="BB11" i="10"/>
  <c r="AN11" i="10"/>
  <c r="AO11" i="10"/>
  <c r="AP11" i="10"/>
  <c r="BA11" i="10"/>
  <c r="AK11" i="10"/>
  <c r="AL11" i="10"/>
  <c r="AM11" i="10"/>
  <c r="AZ11" i="10"/>
  <c r="ES10" i="10"/>
  <c r="ET10" i="10"/>
  <c r="EU10" i="10"/>
  <c r="EZ10" i="10"/>
  <c r="EP10" i="10"/>
  <c r="EQ10" i="10"/>
  <c r="ER10" i="10"/>
  <c r="EY10" i="10"/>
  <c r="EM10" i="10"/>
  <c r="EN10" i="10"/>
  <c r="EO10" i="10"/>
  <c r="EX10" i="10"/>
  <c r="EJ10" i="10"/>
  <c r="EK10" i="10"/>
  <c r="EL10" i="10"/>
  <c r="EW10" i="10"/>
  <c r="EG10" i="10"/>
  <c r="EH10" i="10"/>
  <c r="EI10" i="10"/>
  <c r="EV10" i="10"/>
  <c r="CU10" i="10"/>
  <c r="CV10" i="10"/>
  <c r="CW10" i="10"/>
  <c r="DB10" i="10"/>
  <c r="CR10" i="10"/>
  <c r="CS10" i="10"/>
  <c r="CT10" i="10"/>
  <c r="DA10" i="10"/>
  <c r="CO10" i="10"/>
  <c r="CP10" i="10"/>
  <c r="CQ10" i="10"/>
  <c r="CZ10" i="10"/>
  <c r="CL10" i="10"/>
  <c r="CM10" i="10"/>
  <c r="CN10" i="10"/>
  <c r="CY10" i="10"/>
  <c r="CI10" i="10"/>
  <c r="CJ10" i="10"/>
  <c r="CK10" i="10"/>
  <c r="CX10" i="10"/>
  <c r="AW10" i="10"/>
  <c r="AX10" i="10"/>
  <c r="AY10" i="10"/>
  <c r="BD10" i="10"/>
  <c r="AT10" i="10"/>
  <c r="AU10" i="10"/>
  <c r="AV10" i="10"/>
  <c r="BC10" i="10"/>
  <c r="AQ10" i="10"/>
  <c r="AR10" i="10"/>
  <c r="AS10" i="10"/>
  <c r="BB10" i="10"/>
  <c r="AN10" i="10"/>
  <c r="AO10" i="10"/>
  <c r="AP10" i="10"/>
  <c r="BA10" i="10"/>
  <c r="AK10" i="10"/>
  <c r="AL10" i="10"/>
  <c r="AM10" i="10"/>
  <c r="AZ10" i="10"/>
  <c r="ES9" i="10"/>
  <c r="ET9" i="10"/>
  <c r="EU9" i="10"/>
  <c r="EZ9" i="10"/>
  <c r="EP9" i="10"/>
  <c r="EQ9" i="10"/>
  <c r="ER9" i="10"/>
  <c r="EY9" i="10"/>
  <c r="EM9" i="10"/>
  <c r="EN9" i="10"/>
  <c r="EO9" i="10"/>
  <c r="EX9" i="10"/>
  <c r="EJ9" i="10"/>
  <c r="EK9" i="10"/>
  <c r="EL9" i="10"/>
  <c r="EW9" i="10"/>
  <c r="EG9" i="10"/>
  <c r="EH9" i="10"/>
  <c r="EI9" i="10"/>
  <c r="EV9" i="10"/>
  <c r="CU9" i="10"/>
  <c r="CV9" i="10"/>
  <c r="CW9" i="10"/>
  <c r="DB9" i="10"/>
  <c r="CR9" i="10"/>
  <c r="CS9" i="10"/>
  <c r="CT9" i="10"/>
  <c r="DA9" i="10"/>
  <c r="CO9" i="10"/>
  <c r="CP9" i="10"/>
  <c r="CQ9" i="10"/>
  <c r="CZ9" i="10"/>
  <c r="CL9" i="10"/>
  <c r="CM9" i="10"/>
  <c r="CN9" i="10"/>
  <c r="CY9" i="10"/>
  <c r="CI9" i="10"/>
  <c r="CJ9" i="10"/>
  <c r="CK9" i="10"/>
  <c r="CX9" i="10"/>
  <c r="AW9" i="10"/>
  <c r="AX9" i="10"/>
  <c r="AY9" i="10"/>
  <c r="BD9" i="10"/>
  <c r="AT9" i="10"/>
  <c r="AU9" i="10"/>
  <c r="AV9" i="10"/>
  <c r="BC9" i="10"/>
  <c r="AQ9" i="10"/>
  <c r="AR9" i="10"/>
  <c r="AS9" i="10"/>
  <c r="BB9" i="10"/>
  <c r="AN9" i="10"/>
  <c r="AO9" i="10"/>
  <c r="AP9" i="10"/>
  <c r="BA9" i="10"/>
  <c r="AK9" i="10"/>
  <c r="AL9" i="10"/>
  <c r="AM9" i="10"/>
  <c r="AZ9" i="10"/>
  <c r="ES8" i="10"/>
  <c r="ET8" i="10"/>
  <c r="EU8" i="10"/>
  <c r="EZ8" i="10"/>
  <c r="EP8" i="10"/>
  <c r="EQ8" i="10"/>
  <c r="ER8" i="10"/>
  <c r="EY8" i="10"/>
  <c r="EM8" i="10"/>
  <c r="EN8" i="10"/>
  <c r="EO8" i="10"/>
  <c r="EX8" i="10"/>
  <c r="EJ8" i="10"/>
  <c r="EK8" i="10"/>
  <c r="EL8" i="10"/>
  <c r="EW8" i="10"/>
  <c r="EG8" i="10"/>
  <c r="EH8" i="10"/>
  <c r="EI8" i="10"/>
  <c r="EV8" i="10"/>
  <c r="CU8" i="10"/>
  <c r="CV8" i="10"/>
  <c r="CW8" i="10"/>
  <c r="DB8" i="10"/>
  <c r="CR8" i="10"/>
  <c r="CS8" i="10"/>
  <c r="CT8" i="10"/>
  <c r="DA8" i="10"/>
  <c r="CO8" i="10"/>
  <c r="CP8" i="10"/>
  <c r="CQ8" i="10"/>
  <c r="CZ8" i="10"/>
  <c r="CL8" i="10"/>
  <c r="CM8" i="10"/>
  <c r="CN8" i="10"/>
  <c r="CY8" i="10"/>
  <c r="CI8" i="10"/>
  <c r="CJ8" i="10"/>
  <c r="CK8" i="10"/>
  <c r="CX8" i="10"/>
  <c r="AW8" i="10"/>
  <c r="AX8" i="10"/>
  <c r="AY8" i="10"/>
  <c r="BD8" i="10"/>
  <c r="AT8" i="10"/>
  <c r="AU8" i="10"/>
  <c r="AV8" i="10"/>
  <c r="BC8" i="10"/>
  <c r="AQ8" i="10"/>
  <c r="AR8" i="10"/>
  <c r="AS8" i="10"/>
  <c r="BB8" i="10"/>
  <c r="AN8" i="10"/>
  <c r="AO8" i="10"/>
  <c r="AP8" i="10"/>
  <c r="BA8" i="10"/>
  <c r="AK8" i="10"/>
  <c r="AL8" i="10"/>
  <c r="AM8" i="10"/>
  <c r="AZ8" i="10"/>
  <c r="ES7" i="10"/>
  <c r="ET7" i="10"/>
  <c r="EU7" i="10"/>
  <c r="EZ7" i="10"/>
  <c r="EP7" i="10"/>
  <c r="EQ7" i="10"/>
  <c r="ER7" i="10"/>
  <c r="EY7" i="10"/>
  <c r="EM7" i="10"/>
  <c r="EN7" i="10"/>
  <c r="EO7" i="10"/>
  <c r="EX7" i="10"/>
  <c r="EJ7" i="10"/>
  <c r="EK7" i="10"/>
  <c r="EL7" i="10"/>
  <c r="EW7" i="10"/>
  <c r="EG7" i="10"/>
  <c r="EH7" i="10"/>
  <c r="EI7" i="10"/>
  <c r="EV7" i="10"/>
  <c r="CU7" i="10"/>
  <c r="CV7" i="10"/>
  <c r="CW7" i="10"/>
  <c r="DB7" i="10"/>
  <c r="CR7" i="10"/>
  <c r="CS7" i="10"/>
  <c r="CT7" i="10"/>
  <c r="DA7" i="10"/>
  <c r="CO7" i="10"/>
  <c r="CP7" i="10"/>
  <c r="CQ7" i="10"/>
  <c r="CZ7" i="10"/>
  <c r="CL7" i="10"/>
  <c r="CM7" i="10"/>
  <c r="CN7" i="10"/>
  <c r="CY7" i="10"/>
  <c r="CI7" i="10"/>
  <c r="CJ7" i="10"/>
  <c r="CK7" i="10"/>
  <c r="CX7" i="10"/>
  <c r="AW7" i="10"/>
  <c r="AX7" i="10"/>
  <c r="AY7" i="10"/>
  <c r="BD7" i="10"/>
  <c r="AT7" i="10"/>
  <c r="AU7" i="10"/>
  <c r="AV7" i="10"/>
  <c r="BC7" i="10"/>
  <c r="AQ7" i="10"/>
  <c r="AR7" i="10"/>
  <c r="AS7" i="10"/>
  <c r="BB7" i="10"/>
  <c r="AN7" i="10"/>
  <c r="AO7" i="10"/>
  <c r="AP7" i="10"/>
  <c r="BA7" i="10"/>
  <c r="AK7" i="10"/>
  <c r="AL7" i="10"/>
  <c r="AM7" i="10"/>
  <c r="AZ7" i="10"/>
  <c r="ES6" i="10"/>
  <c r="ET6" i="10"/>
  <c r="EU6" i="10"/>
  <c r="EZ6" i="10"/>
  <c r="EP6" i="10"/>
  <c r="EQ6" i="10"/>
  <c r="ER6" i="10"/>
  <c r="EY6" i="10"/>
  <c r="EM6" i="10"/>
  <c r="EN6" i="10"/>
  <c r="EO6" i="10"/>
  <c r="EX6" i="10"/>
  <c r="EJ6" i="10"/>
  <c r="EK6" i="10"/>
  <c r="EL6" i="10"/>
  <c r="EW6" i="10"/>
  <c r="EG6" i="10"/>
  <c r="EH6" i="10"/>
  <c r="EI6" i="10"/>
  <c r="EV6" i="10"/>
  <c r="CU6" i="10"/>
  <c r="CV6" i="10"/>
  <c r="CW6" i="10"/>
  <c r="DB6" i="10"/>
  <c r="CR6" i="10"/>
  <c r="CS6" i="10"/>
  <c r="CT6" i="10"/>
  <c r="DA6" i="10"/>
  <c r="CO6" i="10"/>
  <c r="CP6" i="10"/>
  <c r="CQ6" i="10"/>
  <c r="CZ6" i="10"/>
  <c r="CL6" i="10"/>
  <c r="CM6" i="10"/>
  <c r="CN6" i="10"/>
  <c r="CY6" i="10"/>
  <c r="CI6" i="10"/>
  <c r="CJ6" i="10"/>
  <c r="CK6" i="10"/>
  <c r="CX6" i="10"/>
  <c r="AW6" i="10"/>
  <c r="AX6" i="10"/>
  <c r="AY6" i="10"/>
  <c r="BD6" i="10"/>
  <c r="AT6" i="10"/>
  <c r="AU6" i="10"/>
  <c r="AV6" i="10"/>
  <c r="BC6" i="10"/>
  <c r="AQ6" i="10"/>
  <c r="AR6" i="10"/>
  <c r="AS6" i="10"/>
  <c r="BB6" i="10"/>
  <c r="AN6" i="10"/>
  <c r="AO6" i="10"/>
  <c r="AP6" i="10"/>
  <c r="BA6" i="10"/>
  <c r="AK6" i="10"/>
  <c r="AL6" i="10"/>
  <c r="AM6" i="10"/>
  <c r="AZ6" i="10"/>
  <c r="ES5" i="10"/>
  <c r="ET5" i="10"/>
  <c r="EU5" i="10"/>
  <c r="EZ5" i="10"/>
  <c r="EP5" i="10"/>
  <c r="EQ5" i="10"/>
  <c r="ER5" i="10"/>
  <c r="EY5" i="10"/>
  <c r="EM5" i="10"/>
  <c r="EN5" i="10"/>
  <c r="EO5" i="10"/>
  <c r="EX5" i="10"/>
  <c r="EJ5" i="10"/>
  <c r="EK5" i="10"/>
  <c r="EL5" i="10"/>
  <c r="EW5" i="10"/>
  <c r="EG5" i="10"/>
  <c r="EH5" i="10"/>
  <c r="EI5" i="10"/>
  <c r="EV5" i="10"/>
  <c r="CU5" i="10"/>
  <c r="CV5" i="10"/>
  <c r="CW5" i="10"/>
  <c r="DB5" i="10"/>
  <c r="CR5" i="10"/>
  <c r="CS5" i="10"/>
  <c r="CT5" i="10"/>
  <c r="DA5" i="10"/>
  <c r="CO5" i="10"/>
  <c r="CP5" i="10"/>
  <c r="CQ5" i="10"/>
  <c r="CZ5" i="10"/>
  <c r="CL5" i="10"/>
  <c r="CM5" i="10"/>
  <c r="CN5" i="10"/>
  <c r="CY5" i="10"/>
  <c r="CI5" i="10"/>
  <c r="CJ5" i="10"/>
  <c r="CK5" i="10"/>
  <c r="CX5" i="10"/>
  <c r="AW5" i="10"/>
  <c r="AX5" i="10"/>
  <c r="AY5" i="10"/>
  <c r="BD5" i="10"/>
  <c r="AT5" i="10"/>
  <c r="AU5" i="10"/>
  <c r="AV5" i="10"/>
  <c r="BC5" i="10"/>
  <c r="AQ5" i="10"/>
  <c r="AR5" i="10"/>
  <c r="AS5" i="10"/>
  <c r="BB5" i="10"/>
  <c r="AN5" i="10"/>
  <c r="AO5" i="10"/>
  <c r="AP5" i="10"/>
  <c r="BA5" i="10"/>
  <c r="AK5" i="10"/>
  <c r="AL5" i="10"/>
  <c r="AM5" i="10"/>
  <c r="AZ5" i="10"/>
  <c r="EZ3" i="10"/>
  <c r="EY3" i="10"/>
  <c r="EX3" i="10"/>
  <c r="EW3" i="10"/>
  <c r="EV3" i="10"/>
  <c r="DB3" i="10"/>
  <c r="DA3" i="10"/>
  <c r="CZ3" i="10"/>
  <c r="CY3" i="10"/>
  <c r="CX3" i="10"/>
  <c r="BD3" i="10"/>
  <c r="BC3" i="10"/>
  <c r="BB3" i="10"/>
  <c r="BA3" i="10"/>
  <c r="AZ3" i="10"/>
</calcChain>
</file>

<file path=xl/sharedStrings.xml><?xml version="1.0" encoding="utf-8"?>
<sst xmlns="http://schemas.openxmlformats.org/spreadsheetml/2006/main" count="8792" uniqueCount="1180">
  <si>
    <t>CHOL</t>
  </si>
  <si>
    <t>CHOL_A</t>
  </si>
  <si>
    <t>CHOL_B</t>
  </si>
  <si>
    <t>CHOL_C</t>
  </si>
  <si>
    <t>CHOL_D</t>
  </si>
  <si>
    <t>CHOL_E</t>
  </si>
  <si>
    <t>#</t>
  </si>
  <si>
    <t>Accession Number</t>
  </si>
  <si>
    <t>Molecular Weight</t>
  </si>
  <si>
    <t>biological adhesion</t>
  </si>
  <si>
    <t>biological regulation</t>
  </si>
  <si>
    <t>cell killing</t>
  </si>
  <si>
    <t>cellular process</t>
  </si>
  <si>
    <t>developmental process</t>
  </si>
  <si>
    <t>establishment of localization</t>
  </si>
  <si>
    <t>growth</t>
  </si>
  <si>
    <t>immune system process</t>
  </si>
  <si>
    <t>localization</t>
  </si>
  <si>
    <t>locomotion</t>
  </si>
  <si>
    <t>metabolic process</t>
  </si>
  <si>
    <t>multi-organism process</t>
  </si>
  <si>
    <t>multicellular organismal process</t>
  </si>
  <si>
    <t>pigmentation</t>
  </si>
  <si>
    <t>reproduction</t>
  </si>
  <si>
    <t>reproductive process</t>
  </si>
  <si>
    <t>response to stimulus</t>
  </si>
  <si>
    <t>rhythmic process</t>
  </si>
  <si>
    <t>viral reproduction</t>
  </si>
  <si>
    <t>Golgi apparatus</t>
  </si>
  <si>
    <t>cytoplasm</t>
  </si>
  <si>
    <t>cytoskeleton</t>
  </si>
  <si>
    <t>endoplasmic reticulum</t>
  </si>
  <si>
    <t>endosome</t>
  </si>
  <si>
    <t>extracellular region</t>
  </si>
  <si>
    <t>intracellular organelle</t>
  </si>
  <si>
    <t>membrane</t>
  </si>
  <si>
    <t>mitochondrion</t>
  </si>
  <si>
    <t>nucleus</t>
  </si>
  <si>
    <t>organelle membrane</t>
  </si>
  <si>
    <t>organelle part</t>
  </si>
  <si>
    <t>plasma membrane</t>
  </si>
  <si>
    <t>ribosome</t>
  </si>
  <si>
    <t>antioxidant activity</t>
  </si>
  <si>
    <t>auxiliary transport protein activity</t>
  </si>
  <si>
    <t>binding</t>
  </si>
  <si>
    <t>catalytic activity</t>
  </si>
  <si>
    <t>chaperone regulator activity</t>
  </si>
  <si>
    <t>chemoattractant activity</t>
  </si>
  <si>
    <t>chemorepellent activity</t>
  </si>
  <si>
    <t>electron carrier activity</t>
  </si>
  <si>
    <t>enzyme regulator activity</t>
  </si>
  <si>
    <t>metallochaperone activity</t>
  </si>
  <si>
    <t>molecular function</t>
  </si>
  <si>
    <t>molecular transducer activity</t>
  </si>
  <si>
    <t>motor activity</t>
  </si>
  <si>
    <t>nutrient reservoir activity</t>
  </si>
  <si>
    <t>protein tag</t>
  </si>
  <si>
    <t>structural molecule activity</t>
  </si>
  <si>
    <t>transcription regulator activity</t>
  </si>
  <si>
    <t>translation regulator activity</t>
  </si>
  <si>
    <t>transporter activity</t>
  </si>
  <si>
    <t>Apolipoprotein B-100 OS=Homo sapiens GN=APOB PE=1 SV=2</t>
  </si>
  <si>
    <t>APOB_HUMAN</t>
  </si>
  <si>
    <t>Homo sapiens</t>
  </si>
  <si>
    <t>regulation of cholesterol biosynthetic process</t>
  </si>
  <si>
    <t>receptor-mediated endocytosis</t>
  </si>
  <si>
    <t>artery morphogenesis</t>
  </si>
  <si>
    <t>lipoprotein transport</t>
  </si>
  <si>
    <t>leukocyte migration</t>
  </si>
  <si>
    <t>sperm motility</t>
  </si>
  <si>
    <t>triacylglycerol catabolic process</t>
  </si>
  <si>
    <t>response to virus</t>
  </si>
  <si>
    <t>phototransduction, visible light</t>
  </si>
  <si>
    <t>spermatogenesis</t>
  </si>
  <si>
    <t>actin cytoskeleton</t>
  </si>
  <si>
    <t>endoplasmic reticulum membrane</t>
  </si>
  <si>
    <t>early endosome</t>
  </si>
  <si>
    <t>clathrin-coated endocytic vesicle membrane</t>
  </si>
  <si>
    <t>endosome membrane</t>
  </si>
  <si>
    <t>heparin binding</t>
  </si>
  <si>
    <t>cholesterol transporter activity</t>
  </si>
  <si>
    <t>Ig gamma-1 chain C region OS=Homo sapiens GN=IGHG1 PE=1 SV=1</t>
  </si>
  <si>
    <t>IGHG1_HUMAN</t>
  </si>
  <si>
    <t>complement activation</t>
  </si>
  <si>
    <t>complement activation, classical pathway</t>
  </si>
  <si>
    <t>innate immune response</t>
  </si>
  <si>
    <t>antigen binding</t>
  </si>
  <si>
    <t>Complement C3 OS=Homo sapiens GN=C3 PE=1 SV=2</t>
  </si>
  <si>
    <t>CO3_HUMAN</t>
  </si>
  <si>
    <t>positive regulation of protein amino acid phosphorylation</t>
  </si>
  <si>
    <t>G-protein coupled receptor protein signaling pathway</t>
  </si>
  <si>
    <t>immune response</t>
  </si>
  <si>
    <t>fatty acid metabolic process</t>
  </si>
  <si>
    <t>C5L2 anaphylatoxin chemotactic receptor binding</t>
  </si>
  <si>
    <t>endopeptidase inhibitor activity</t>
  </si>
  <si>
    <t>Vitronectin OS=Homo sapiens GN=VTN PE=1 SV=1</t>
  </si>
  <si>
    <t>VTNC_HUMAN</t>
  </si>
  <si>
    <t>cell adhesion</t>
  </si>
  <si>
    <t>positive regulation of protein binding</t>
  </si>
  <si>
    <t>extracellular matrix organization</t>
  </si>
  <si>
    <t>integrin binding</t>
  </si>
  <si>
    <t>scavenger receptor activity</t>
  </si>
  <si>
    <t>Ig kappa chain C region OS=Homo sapiens GN=IGKC PE=1 SV=1</t>
  </si>
  <si>
    <t>IGKC_HUMAN</t>
  </si>
  <si>
    <t>retina homeostasis</t>
  </si>
  <si>
    <t>Keratin, type II cytoskeletal 1 OS=Homo sapiens GN=KRT1 PE=1 SV=6</t>
  </si>
  <si>
    <t>K2C1_HUMAN</t>
  </si>
  <si>
    <t>complement activation, lectin pathway</t>
  </si>
  <si>
    <t>response to oxidative stress</t>
  </si>
  <si>
    <t>keratin filament</t>
  </si>
  <si>
    <t>extracellular space</t>
  </si>
  <si>
    <t>carbohydrate binding</t>
  </si>
  <si>
    <t>receptor activity</t>
  </si>
  <si>
    <t>Serum albumin OS=Homo sapiens GN=ALB PE=1 SV=2</t>
  </si>
  <si>
    <t>ALBU_HUMAN</t>
  </si>
  <si>
    <t>positive regulation of circadian sleep/wake cycle, non-REM sleep</t>
  </si>
  <si>
    <t>hemolysis by symbiont of host red blood cells</t>
  </si>
  <si>
    <t>bile acid metabolic process</t>
  </si>
  <si>
    <t>transport</t>
  </si>
  <si>
    <t>platelet degranulation</t>
  </si>
  <si>
    <t>lipoprotein metabolic process</t>
  </si>
  <si>
    <t>platelet alpha granule lumen</t>
  </si>
  <si>
    <t>DNA binding</t>
  </si>
  <si>
    <t>Ig mu chain C region OS=Homo sapiens GN=IGHM PE=1 SV=3</t>
  </si>
  <si>
    <t>IGHM_HUMAN</t>
  </si>
  <si>
    <t>antibacterial humoral response</t>
  </si>
  <si>
    <t>defense response to Gram-negative bacterium</t>
  </si>
  <si>
    <t>C4b-binding protein alpha chain OS=Homo sapiens GN=C4BPA PE=1 SV=2</t>
  </si>
  <si>
    <t>C4BPA_HUMAN</t>
  </si>
  <si>
    <t>positive regulation of protein catabolic process</t>
  </si>
  <si>
    <t>Complement C4-A OS=Homo sapiens GN=C4A PE=1 SV=2</t>
  </si>
  <si>
    <t>CO4A_HUMAN</t>
  </si>
  <si>
    <t>inflammatory response</t>
  </si>
  <si>
    <t>complement component C1q binding</t>
  </si>
  <si>
    <t>Ig gamma-2 chain C region OS=Homo sapiens GN=IGHG2 PE=1 SV=2</t>
  </si>
  <si>
    <t>IGHG2_HUMAN</t>
  </si>
  <si>
    <t>Keratin, type I cytoskeletal 9 OS=Homo sapiens GN=KRT9 PE=1 SV=3</t>
  </si>
  <si>
    <t>K1C9_HUMAN</t>
  </si>
  <si>
    <t>intermediate filament organization</t>
  </si>
  <si>
    <t>skin development</t>
  </si>
  <si>
    <t>intermediate filament</t>
  </si>
  <si>
    <t>structural constituent of cytoskeleton</t>
  </si>
  <si>
    <t>Fibrinogen beta chain OS=Homo sapiens GN=FGB PE=1 SV=2</t>
  </si>
  <si>
    <t>FIBB_HUMAN</t>
  </si>
  <si>
    <t>cell-matrix adhesion</t>
  </si>
  <si>
    <t>positive regulation of exocytosis</t>
  </si>
  <si>
    <t>platelet activation</t>
  </si>
  <si>
    <t>induction of bacterial agglutination</t>
  </si>
  <si>
    <t>blood coagulation</t>
  </si>
  <si>
    <t>response to calcium ion</t>
  </si>
  <si>
    <t>platelet alpha granule</t>
  </si>
  <si>
    <t>chaperone binding</t>
  </si>
  <si>
    <t>Keratin, type I cytoskeletal 10 OS=Homo sapiens GN=KRT10 PE=1 SV=6</t>
  </si>
  <si>
    <t>K1C10_HUMAN</t>
  </si>
  <si>
    <t>keratinocyte differentiation</t>
  </si>
  <si>
    <t>structural constituent of epidermis</t>
  </si>
  <si>
    <t>Complement factor H OS=Homo sapiens GN=CFH PE=1 SV=4</t>
  </si>
  <si>
    <t>CFAH_HUMAN</t>
  </si>
  <si>
    <t>complement activation, alternative pathway</t>
  </si>
  <si>
    <t>heparan sulfate proteoglycan binding</t>
  </si>
  <si>
    <t>Apolipoprotein D OS=Homo sapiens GN=APOD PE=1 SV=1</t>
  </si>
  <si>
    <t>APOD_HUMAN</t>
  </si>
  <si>
    <t>negative regulation of focal adhesion formation</t>
  </si>
  <si>
    <t>axon regeneration in the peripheral nervous system</t>
  </si>
  <si>
    <t>lipid transport</t>
  </si>
  <si>
    <t>tissue regeneration</t>
  </si>
  <si>
    <t>lipid metabolic process</t>
  </si>
  <si>
    <t>response to drug</t>
  </si>
  <si>
    <t>cytosolic ribosome</t>
  </si>
  <si>
    <t>cholesterol binding</t>
  </si>
  <si>
    <t>lipid transporter activity</t>
  </si>
  <si>
    <t>Filamin-A OS=Homo sapiens GN=FLNA PE=1 SV=4</t>
  </si>
  <si>
    <t>FLNA_HUMAN</t>
  </si>
  <si>
    <t>negative regulation of transcription factor activity</t>
  </si>
  <si>
    <t>mRNA transcription from RNA polymerase II promoter</t>
  </si>
  <si>
    <t>epithelial to mesenchymal transition</t>
  </si>
  <si>
    <t>protein localization at cell surface</t>
  </si>
  <si>
    <t>trans-Golgi network</t>
  </si>
  <si>
    <t>cortical cytoskeleton</t>
  </si>
  <si>
    <t>extracellular vesicular exosome</t>
  </si>
  <si>
    <t>Myb complex</t>
  </si>
  <si>
    <t>nucleolar part</t>
  </si>
  <si>
    <t>transcription factor binding</t>
  </si>
  <si>
    <t>signal transducer activity</t>
  </si>
  <si>
    <t>Fibrinogen gamma chain OS=Homo sapiens GN=FGG PE=1 SV=3</t>
  </si>
  <si>
    <t>FIBG_HUMAN</t>
  </si>
  <si>
    <t>cell adhesion molecule binding</t>
  </si>
  <si>
    <t>Prothrombin OS=Homo sapiens GN=F2 PE=1 SV=2</t>
  </si>
  <si>
    <t>THRB_HUMAN</t>
  </si>
  <si>
    <t>cytosolic calcium ion homeostasis</t>
  </si>
  <si>
    <t>multicellular organismal development</t>
  </si>
  <si>
    <t>cellular protein metabolic process</t>
  </si>
  <si>
    <t>Golgi lumen</t>
  </si>
  <si>
    <t>endoplasmic reticulum lumen</t>
  </si>
  <si>
    <t>calcium ion binding</t>
  </si>
  <si>
    <t>serine-type endopeptidase activity</t>
  </si>
  <si>
    <t>thrombospondin receptor activity</t>
  </si>
  <si>
    <t>Alpha-2-macroglobulin OS=Homo sapiens GN=A2M PE=1 SV=3</t>
  </si>
  <si>
    <t>A2MG_HUMAN</t>
  </si>
  <si>
    <t>regulation of small GTPase mediated signal transduction</t>
  </si>
  <si>
    <t>small GTPase mediated signal transduction</t>
  </si>
  <si>
    <t>stem cell differentiation</t>
  </si>
  <si>
    <t>growth factor binding</t>
  </si>
  <si>
    <t>serine-type endopeptidase inhibitor activity</t>
  </si>
  <si>
    <t>Immunoglobulin lambda-like polypeptide 5 OS=Homo sapiens GN=IGLL5 PE=2 SV=2</t>
  </si>
  <si>
    <t>IGLL5_HUMAN</t>
  </si>
  <si>
    <t>Keratin, type II cytoskeletal 6A OS=Homo sapiens GN=KRT6A PE=1 SV=3</t>
  </si>
  <si>
    <t>K2C6A_HUMAN</t>
  </si>
  <si>
    <t>positive regulation of cell proliferation</t>
  </si>
  <si>
    <t>cell differentiation</t>
  </si>
  <si>
    <t>morphogenesis of an epithelium</t>
  </si>
  <si>
    <t>wound healing</t>
  </si>
  <si>
    <t>Hyaluronan-binding protein 2 OS=Homo sapiens GN=HABP2 PE=1 SV=1</t>
  </si>
  <si>
    <t>HABP2_HUMAN</t>
  </si>
  <si>
    <t>glycosaminoglycan binding</t>
  </si>
  <si>
    <t>Keratin, type I cytoskeletal 16 OS=Homo sapiens GN=KRT16 PE=1 SV=4</t>
  </si>
  <si>
    <t>K1C16_HUMAN</t>
  </si>
  <si>
    <t>negative regulation of cell migration</t>
  </si>
  <si>
    <t>keratinization</t>
  </si>
  <si>
    <t>keratinocyte migration</t>
  </si>
  <si>
    <t>hair cycle</t>
  </si>
  <si>
    <t>Keratin, type II cytoskeletal 2 epidermal OS=Homo sapiens GN=KRT2 PE=1 SV=2</t>
  </si>
  <si>
    <t>K22E_HUMAN</t>
  </si>
  <si>
    <t>keratinocyte activation</t>
  </si>
  <si>
    <t>epidermis development</t>
  </si>
  <si>
    <t>Thrombospondin-1 OS=Homo sapiens GN=THBS1 PE=1 SV=2</t>
  </si>
  <si>
    <t>TSP1_HUMAN</t>
  </si>
  <si>
    <t>negative regulation of caspase activity</t>
  </si>
  <si>
    <t>sprouting angiogenesis</t>
  </si>
  <si>
    <t>cell migration</t>
  </si>
  <si>
    <t>activation of MAPK activity</t>
  </si>
  <si>
    <t>cellular response to heat</t>
  </si>
  <si>
    <t>sarcoplasmic reticulum</t>
  </si>
  <si>
    <t>external side of plasma membrane</t>
  </si>
  <si>
    <t>low-density lipoprotein binding</t>
  </si>
  <si>
    <t>Apolipoprotein(a) OS=Homo sapiens GN=LPA PE=1 SV=1</t>
  </si>
  <si>
    <t>APOA_HUMAN</t>
  </si>
  <si>
    <t>muscle maintenance</t>
  </si>
  <si>
    <t>proteolysis involved in cellular protein catabolic process</t>
  </si>
  <si>
    <t>myoblast differentiation</t>
  </si>
  <si>
    <t>blood circulation</t>
  </si>
  <si>
    <t>intracellular membrane-bounded organelle</t>
  </si>
  <si>
    <t>extrinsic to plasma membrane</t>
  </si>
  <si>
    <t>CD5 antigen-like OS=Homo sapiens GN=CD5L PE=1 SV=1</t>
  </si>
  <si>
    <t>CD5L_HUMAN</t>
  </si>
  <si>
    <t>apoptosis</t>
  </si>
  <si>
    <t>cellular defense response</t>
  </si>
  <si>
    <t>Haptoglobin OS=Homo sapiens GN=HP PE=1 SV=1</t>
  </si>
  <si>
    <t>HPT_HUMAN</t>
  </si>
  <si>
    <t>negative regulation of oxidoreductase activity</t>
  </si>
  <si>
    <t>defense response to bacterium</t>
  </si>
  <si>
    <t>response to hydrogen peroxide</t>
  </si>
  <si>
    <t>hemoglobin binding</t>
  </si>
  <si>
    <t>Serotransferrin OS=Homo sapiens GN=TF PE=1 SV=3</t>
  </si>
  <si>
    <t>TRFE_HUMAN</t>
  </si>
  <si>
    <t>cellular iron ion homeostasis</t>
  </si>
  <si>
    <t>transferrin transport</t>
  </si>
  <si>
    <t>secretory granule lumen</t>
  </si>
  <si>
    <t>cytoplasmic membrane-bounded vesicle</t>
  </si>
  <si>
    <t>apical plasma membrane</t>
  </si>
  <si>
    <t>ferric iron binding</t>
  </si>
  <si>
    <t>ferric iron transmembrane transporter activity</t>
  </si>
  <si>
    <t>Plasminogen OS=Homo sapiens GN=PLG PE=1 SV=2</t>
  </si>
  <si>
    <t>PLMN_HUMAN</t>
  </si>
  <si>
    <t>negative regulation of cell proliferation</t>
  </si>
  <si>
    <t>tissue remodeling</t>
  </si>
  <si>
    <t>extrinsic to external side of plasma membrane</t>
  </si>
  <si>
    <t>apolipoprotein binding</t>
  </si>
  <si>
    <t>serine-type peptidase activity</t>
  </si>
  <si>
    <t>Inter-alpha-trypsin inhibitor heavy chain H2 OS=Homo sapiens GN=ITIH2 PE=1 SV=2</t>
  </si>
  <si>
    <t>ITIH2_HUMAN</t>
  </si>
  <si>
    <t>hyaluronan metabolic process</t>
  </si>
  <si>
    <t>Apolipoprotein A-I OS=Homo sapiens GN=APOA1 PE=1 SV=1</t>
  </si>
  <si>
    <t>APOA1_HUMAN</t>
  </si>
  <si>
    <t>positive regulation of hydrolase activity</t>
  </si>
  <si>
    <t>organ regeneration</t>
  </si>
  <si>
    <t>negative chemotaxis</t>
  </si>
  <si>
    <t>retinoid metabolic process</t>
  </si>
  <si>
    <t>cytoplasmic vesicle</t>
  </si>
  <si>
    <t>beta-amyloid binding</t>
  </si>
  <si>
    <t>lipase inhibitor activity</t>
  </si>
  <si>
    <t>phospholipid transporter activity</t>
  </si>
  <si>
    <t>Integrin beta-3 OS=Homo sapiens GN=ITGB3 PE=1 SV=2</t>
  </si>
  <si>
    <t>ITB3_HUMAN</t>
  </si>
  <si>
    <t>activation of protein kinase activity</t>
  </si>
  <si>
    <t>substrate adhesion-dependent cell spreading</t>
  </si>
  <si>
    <t>angiogenesis involved in wound healing</t>
  </si>
  <si>
    <t>cell growth</t>
  </si>
  <si>
    <t>protein folding</t>
  </si>
  <si>
    <t>entry of virus into host cell</t>
  </si>
  <si>
    <t>axon guidance</t>
  </si>
  <si>
    <t>platelet alpha granule membrane</t>
  </si>
  <si>
    <t>melanosome</t>
  </si>
  <si>
    <t>extracellular matrix binding</t>
  </si>
  <si>
    <t>protein disulfide isomerase activity</t>
  </si>
  <si>
    <t>Fibrinogen alpha chain OS=Homo sapiens GN=FGA PE=1 SV=2</t>
  </si>
  <si>
    <t>FIBA_HUMAN</t>
  </si>
  <si>
    <t>Inter-alpha-trypsin inhibitor heavy chain H1 OS=Homo sapiens GN=ITIH1 PE=1 SV=3</t>
  </si>
  <si>
    <t>ITIH1_HUMAN</t>
  </si>
  <si>
    <t>Hornerin OS=Homo sapiens GN=HRNR PE=1 SV=2</t>
  </si>
  <si>
    <t>HORN_HUMAN</t>
  </si>
  <si>
    <t>cell envelope organization</t>
  </si>
  <si>
    <t>hemopoietic progenitor cell differentiation</t>
  </si>
  <si>
    <t>cornified envelope</t>
  </si>
  <si>
    <t>Ig alpha-1 chain C region OS=Homo sapiens GN=IGHA1 PE=1 SV=2</t>
  </si>
  <si>
    <t>IGHA1_HUMAN</t>
  </si>
  <si>
    <t>positive regulation of respiratory burst</t>
  </si>
  <si>
    <t>protein-chromophore linkage</t>
  </si>
  <si>
    <t>Beta-2-glycoprotein 1 OS=Homo sapiens GN=APOH PE=1 SV=3</t>
  </si>
  <si>
    <t>APOH_HUMAN</t>
  </si>
  <si>
    <t>blood coagulation, intrinsic pathway</t>
  </si>
  <si>
    <t>triacylglycerol metabolic process</t>
  </si>
  <si>
    <t>triacylglycerol transport</t>
  </si>
  <si>
    <t>plasminogen activation</t>
  </si>
  <si>
    <t>lipoprotein lipase activator activity</t>
  </si>
  <si>
    <t>Apolipoprotein E OS=Homo sapiens GN=APOE PE=1 SV=1</t>
  </si>
  <si>
    <t>APOE_HUMAN</t>
  </si>
  <si>
    <t>positive regulation of nitric-oxide synthase activity</t>
  </si>
  <si>
    <t>oligodendrocyte differentiation</t>
  </si>
  <si>
    <t>protein import</t>
  </si>
  <si>
    <t>virus assembly</t>
  </si>
  <si>
    <t>response to insulin stimulus</t>
  </si>
  <si>
    <t>microtubule</t>
  </si>
  <si>
    <t>late endosome</t>
  </si>
  <si>
    <t>nuclear envelope</t>
  </si>
  <si>
    <t>hydroxyapatite binding</t>
  </si>
  <si>
    <t>phosphatidylcholine-sterol O-acyltransferase activator activity</t>
  </si>
  <si>
    <t>Serum paraoxonase/arylesterase 1 OS=Homo sapiens GN=PON1 PE=1 SV=3</t>
  </si>
  <si>
    <t>PON1_HUMAN</t>
  </si>
  <si>
    <t>positive regulation of transporter activity</t>
  </si>
  <si>
    <t>organophosphate catabolic process</t>
  </si>
  <si>
    <t>phosphatidylcholine metabolic process</t>
  </si>
  <si>
    <t>response to external stimulus</t>
  </si>
  <si>
    <t>arylesterase activity</t>
  </si>
  <si>
    <t>Vitamin K-dependent protein S OS=Homo sapiens GN=PROS1 PE=1 SV=1</t>
  </si>
  <si>
    <t>PROS_HUMAN</t>
  </si>
  <si>
    <t>Golgi membrane</t>
  </si>
  <si>
    <t>Keratin, type II cytoskeletal 5 OS=Homo sapiens GN=KRT5 PE=1 SV=3</t>
  </si>
  <si>
    <t>K2C5_HUMAN</t>
  </si>
  <si>
    <t>cell junction assembly</t>
  </si>
  <si>
    <t>Keratin, type I cytoskeletal 14 OS=Homo sapiens GN=KRT14 PE=1 SV=4</t>
  </si>
  <si>
    <t>K1C14_HUMAN</t>
  </si>
  <si>
    <t>epithelial cell differentiation</t>
  </si>
  <si>
    <t>response to zinc ion</t>
  </si>
  <si>
    <t>cytosol</t>
  </si>
  <si>
    <t>Ceruloplasmin OS=Homo sapiens GN=CP PE=1 SV=1</t>
  </si>
  <si>
    <t>CERU_HUMAN</t>
  </si>
  <si>
    <t>transmembrane transport</t>
  </si>
  <si>
    <t>lysosomal membrane</t>
  </si>
  <si>
    <t>copper ion binding</t>
  </si>
  <si>
    <t>ferroxidase activity</t>
  </si>
  <si>
    <t>Complement C5 OS=Homo sapiens GN=C5 PE=1 SV=4</t>
  </si>
  <si>
    <t>CO5_HUMAN</t>
  </si>
  <si>
    <t>leukocyte migration during inflammatory response</t>
  </si>
  <si>
    <t>cytolysis</t>
  </si>
  <si>
    <t>in utero embryonic development</t>
  </si>
  <si>
    <t>response to stress</t>
  </si>
  <si>
    <t>membrane attack complex</t>
  </si>
  <si>
    <t>chemokine activity</t>
  </si>
  <si>
    <t>Fibronectin OS=Homo sapiens GN=FN1 PE=1 SV=4</t>
  </si>
  <si>
    <t>FINC_HUMAN</t>
  </si>
  <si>
    <t>positive regulation of axon extension</t>
  </si>
  <si>
    <t>integrin activation</t>
  </si>
  <si>
    <t>angiogenesis</t>
  </si>
  <si>
    <t>protease binding</t>
  </si>
  <si>
    <t>protease activator activity</t>
  </si>
  <si>
    <t>Clusterin OS=Homo sapiens GN=CLU PE=1 SV=1</t>
  </si>
  <si>
    <t>CLUS_HUMAN</t>
  </si>
  <si>
    <t>positive regulation of NF-kappaB transcription factor activity</t>
  </si>
  <si>
    <t>release of cytochrome c from mitochondria</t>
  </si>
  <si>
    <t>microglial cell activation</t>
  </si>
  <si>
    <t>myelin maintenance in the central nervous system</t>
  </si>
  <si>
    <t>response to misfolded protein</t>
  </si>
  <si>
    <t>mitochondrial membrane</t>
  </si>
  <si>
    <t>Complement C1q subcomponent subunit C OS=Homo sapiens GN=C1QC PE=1 SV=3</t>
  </si>
  <si>
    <t>C1QC_HUMAN</t>
  </si>
  <si>
    <t>Apolipoprotein C-III OS=Homo sapiens GN=APOC3 PE=1 SV=1</t>
  </si>
  <si>
    <t>APOC3_HUMAN</t>
  </si>
  <si>
    <t>cholesterol homeostasis</t>
  </si>
  <si>
    <t>phospholipid binding</t>
  </si>
  <si>
    <t>Immunoglobulin J chain OS=Homo sapiens GN=IGJ PE=1 SV=4</t>
  </si>
  <si>
    <t>IGJ_HUMAN</t>
  </si>
  <si>
    <t>IgA binding</t>
  </si>
  <si>
    <t>Coagulation factor V OS=Homo sapiens GN=F5 PE=1 SV=4</t>
  </si>
  <si>
    <t>FA5_HUMAN</t>
  </si>
  <si>
    <t>cell motion</t>
  </si>
  <si>
    <t>myofibril</t>
  </si>
  <si>
    <t>filamentous actin</t>
  </si>
  <si>
    <t>identical protein binding</t>
  </si>
  <si>
    <t>Ig gamma-3 chain C region OS=Homo sapiens GN=IGHG3 PE=1 SV=2</t>
  </si>
  <si>
    <t>IGHG3_HUMAN</t>
  </si>
  <si>
    <t>Inter-alpha-trypsin inhibitor heavy chain H3 OS=Homo sapiens GN=ITIH3 PE=1 SV=2</t>
  </si>
  <si>
    <t>ITIH3_HUMAN</t>
  </si>
  <si>
    <t>Alpha-1-antitrypsin OS=Homo sapiens GN=SERPINA1 PE=1 SV=3</t>
  </si>
  <si>
    <t>A1AT_HUMAN</t>
  </si>
  <si>
    <t>response to lipopolysaccharide</t>
  </si>
  <si>
    <t>response to estradiol stimulus</t>
  </si>
  <si>
    <t>glycoprotein binding</t>
  </si>
  <si>
    <t>Histidine-rich glycoprotein OS=Homo sapiens GN=HRG PE=1 SV=1</t>
  </si>
  <si>
    <t>HRG_HUMAN</t>
  </si>
  <si>
    <t>chemotaxis</t>
  </si>
  <si>
    <t>defense response to fungus</t>
  </si>
  <si>
    <t>Protein AMBP OS=Homo sapiens GN=AMBP PE=1 SV=1</t>
  </si>
  <si>
    <t>AMBP_HUMAN</t>
  </si>
  <si>
    <t>negative regulation of JNK cascade</t>
  </si>
  <si>
    <t>heme catabolic process</t>
  </si>
  <si>
    <t>female pregnancy</t>
  </si>
  <si>
    <t>calcium channel inhibitor activity</t>
  </si>
  <si>
    <t>heme binding</t>
  </si>
  <si>
    <t>Cartilage oligomeric matrix protein OS=Homo sapiens GN=COMP PE=1 SV=2</t>
  </si>
  <si>
    <t>COMP_HUMAN</t>
  </si>
  <si>
    <t>negative regulation of apoptosis</t>
  </si>
  <si>
    <t>skeletal development</t>
  </si>
  <si>
    <t>organ morphogenesis</t>
  </si>
  <si>
    <t>extracellular matrix structural constituent</t>
  </si>
  <si>
    <t>Complement C1s subcomponent OS=Homo sapiens GN=C1S PE=1 SV=1</t>
  </si>
  <si>
    <t>C1S_HUMAN</t>
  </si>
  <si>
    <t>Coagulation factor IX OS=Homo sapiens GN=F9 PE=1 SV=2</t>
  </si>
  <si>
    <t>FA9_HUMAN</t>
  </si>
  <si>
    <t>post-translational protein modification</t>
  </si>
  <si>
    <t>endopeptidase activity</t>
  </si>
  <si>
    <t>Apolipoprotein A-IV OS=Homo sapiens GN=APOA4 PE=1 SV=3</t>
  </si>
  <si>
    <t>APOA4_HUMAN</t>
  </si>
  <si>
    <t>leukocyte adhesion</t>
  </si>
  <si>
    <t>positive regulation of lipoprotein lipase activity</t>
  </si>
  <si>
    <t>neurite regeneration</t>
  </si>
  <si>
    <t>phospholipid efflux</t>
  </si>
  <si>
    <t>innate immune response in mucosa</t>
  </si>
  <si>
    <t>hydrogen peroxide catabolic process</t>
  </si>
  <si>
    <t>leukocyte chemotaxis</t>
  </si>
  <si>
    <t>CXCR3 chemokine receptor binding</t>
  </si>
  <si>
    <t>regulation of cell shape</t>
  </si>
  <si>
    <t>myoblast fusion</t>
  </si>
  <si>
    <t>protein transport</t>
  </si>
  <si>
    <t>membrane protein ectodomain proteolysis</t>
  </si>
  <si>
    <t>platelet formation</t>
  </si>
  <si>
    <t>spindle</t>
  </si>
  <si>
    <t>contractile ring</t>
  </si>
  <si>
    <t>ATP binding</t>
  </si>
  <si>
    <t>ATPase activity</t>
  </si>
  <si>
    <t>microfilament motor activity</t>
  </si>
  <si>
    <t>Ficolin-3 OS=Homo sapiens GN=FCN3 PE=1 SV=2</t>
  </si>
  <si>
    <t>FCN3_HUMAN</t>
  </si>
  <si>
    <t>cellular lipid metabolic process</t>
  </si>
  <si>
    <t>apoptotic cell clearance</t>
  </si>
  <si>
    <t>antigen processing and presentation of peptide antigen via MHC class I</t>
  </si>
  <si>
    <t>defense response to Gram-positive bacterium</t>
  </si>
  <si>
    <t>phagocytic vesicle</t>
  </si>
  <si>
    <t>lipid binding</t>
  </si>
  <si>
    <t>C4b-binding protein beta chain OS=Homo sapiens GN=C4BPB PE=1 SV=1</t>
  </si>
  <si>
    <t>C4BPB_HUMAN</t>
  </si>
  <si>
    <t>Properdin OS=Homo sapiens GN=CFP PE=1 SV=2</t>
  </si>
  <si>
    <t>PROP_HUMAN</t>
  </si>
  <si>
    <t>Kininogen-1 OS=Homo sapiens GN=KNG1 PE=1 SV=2</t>
  </si>
  <si>
    <t>KNG1_HUMAN</t>
  </si>
  <si>
    <t>positive regulation of apoptosis</t>
  </si>
  <si>
    <t>vasodilation</t>
  </si>
  <si>
    <t>receptor binding</t>
  </si>
  <si>
    <t>cysteine protease inhibitor activity</t>
  </si>
  <si>
    <t>Ig heavy chain V-III region GAL OS=Homo sapiens PE=1 SV=1</t>
  </si>
  <si>
    <t>HV320_HUMAN</t>
  </si>
  <si>
    <t>Erythrocyte band 7 integral membrane protein OS=Homo sapiens GN=STOM PE=1 SV=3</t>
  </si>
  <si>
    <t>STOM_HUMAN</t>
  </si>
  <si>
    <t>positive regulation of defense response to virus by host</t>
  </si>
  <si>
    <t>protein homooligomerization</t>
  </si>
  <si>
    <t>integral to plasma membrane</t>
  </si>
  <si>
    <t>RNA polymerase binding</t>
  </si>
  <si>
    <t>Ig heavy chain V-III region 23 OS=Homo sapiens GN=IGHV3-23 PE=1 SV=2</t>
  </si>
  <si>
    <t>HV303_HUMAN</t>
  </si>
  <si>
    <t>Tropomyosin alpha-4 chain OS=Homo sapiens GN=TPM4 PE=1 SV=3</t>
  </si>
  <si>
    <t>TPM4_HUMAN</t>
  </si>
  <si>
    <t>osteoblast differentiation</t>
  </si>
  <si>
    <t>muscle filament sliding</t>
  </si>
  <si>
    <t>stress fiber</t>
  </si>
  <si>
    <t>podosome</t>
  </si>
  <si>
    <t>focal adhesion</t>
  </si>
  <si>
    <t>structural constituent of muscle</t>
  </si>
  <si>
    <t>Complement component C9 OS=Homo sapiens GN=C9 PE=1 SV=2</t>
  </si>
  <si>
    <t>CO9_HUMAN</t>
  </si>
  <si>
    <t>Keratin, type I cytoskeletal 17 OS=Homo sapiens GN=KRT17 PE=1 SV=2</t>
  </si>
  <si>
    <t>K1C17_HUMAN</t>
  </si>
  <si>
    <t>positive regulation of cell growth</t>
  </si>
  <si>
    <t>hair follicle morphogenesis</t>
  </si>
  <si>
    <t>MHC class II protein binding</t>
  </si>
  <si>
    <t>MHC class II receptor activity</t>
  </si>
  <si>
    <t>Complement C1q subcomponent subunit B OS=Homo sapiens GN=C1QB PE=1 SV=3</t>
  </si>
  <si>
    <t>C1QB_HUMAN</t>
  </si>
  <si>
    <t>inner ear development</t>
  </si>
  <si>
    <t>Apolipoprotein M OS=Homo sapiens GN=APOM PE=1 SV=2</t>
  </si>
  <si>
    <t>APOM_HUMAN</t>
  </si>
  <si>
    <t>reverse cholesterol transport</t>
  </si>
  <si>
    <t>Heparin cofactor 2 OS=Homo sapiens GN=SERPIND1 PE=1 SV=3</t>
  </si>
  <si>
    <t>HEP2_HUMAN</t>
  </si>
  <si>
    <t>Haptoglobin-related protein OS=Homo sapiens GN=HPR PE=2 SV=2</t>
  </si>
  <si>
    <t>HPTR_HUMAN</t>
  </si>
  <si>
    <t>integrin-mediated signaling pathway</t>
  </si>
  <si>
    <t>metal ion binding</t>
  </si>
  <si>
    <t>calcium-independent cell-matrix adhesion</t>
  </si>
  <si>
    <t>protein transport within lipid bilayer</t>
  </si>
  <si>
    <t>cell migration during sprouting angiogenesis</t>
  </si>
  <si>
    <t>maternal process involved in pregnancy</t>
  </si>
  <si>
    <t>visual learning</t>
  </si>
  <si>
    <t>germ cell migration</t>
  </si>
  <si>
    <t>response to activity</t>
  </si>
  <si>
    <t>recycling endosome</t>
  </si>
  <si>
    <t>basement membrane</t>
  </si>
  <si>
    <t>acrosome</t>
  </si>
  <si>
    <t>sarcolemma</t>
  </si>
  <si>
    <t>viral receptor activity</t>
  </si>
  <si>
    <t>Desmoplakin OS=Homo sapiens GN=DSP PE=1 SV=3</t>
  </si>
  <si>
    <t>DESP_HUMAN</t>
  </si>
  <si>
    <t>cell structure disassembly during apoptosis</t>
  </si>
  <si>
    <t>peptide cross-linking</t>
  </si>
  <si>
    <t>protein binding, bridging</t>
  </si>
  <si>
    <t>Apolipoprotein C-II OS=Homo sapiens GN=APOC2 PE=1 SV=1</t>
  </si>
  <si>
    <t>APOC2_HUMAN</t>
  </si>
  <si>
    <t>triglyceride-rich lipoprotein particle remodeling</t>
  </si>
  <si>
    <t>protein homodimerization activity</t>
  </si>
  <si>
    <t>Coagulation factor X OS=Homo sapiens GN=F10 PE=1 SV=2</t>
  </si>
  <si>
    <t>FA10_HUMAN</t>
  </si>
  <si>
    <t>positive regulation of cell migration</t>
  </si>
  <si>
    <t>C-reactive protein OS=Homo sapiens GN=CRP PE=1 SV=1</t>
  </si>
  <si>
    <t>CRP_HUMAN</t>
  </si>
  <si>
    <t>negative regulation of foam cell differentiation</t>
  </si>
  <si>
    <t>opsonization</t>
  </si>
  <si>
    <t>aging</t>
  </si>
  <si>
    <t>Alpha-1-antichymotrypsin OS=Homo sapiens GN=SERPINA3 PE=1 SV=2</t>
  </si>
  <si>
    <t>AACT_HUMAN</t>
  </si>
  <si>
    <t>regulation of lipid metabolic process</t>
  </si>
  <si>
    <t>maintenance of gastrointestinal epithelium</t>
  </si>
  <si>
    <t>Ig kappa chain V-IV region (Fragment) OS=Homo sapiens GN=IGKV4-1 PE=4 SV=1</t>
  </si>
  <si>
    <t>Dermcidin OS=Homo sapiens GN=DCD PE=1 SV=2</t>
  </si>
  <si>
    <t>DCD_HUMAN</t>
  </si>
  <si>
    <t>killing of cells of another organism</t>
  </si>
  <si>
    <t>peptidase activity</t>
  </si>
  <si>
    <t>Complement C1r subcomponent OS=Homo sapiens GN=C1R PE=1 SV=2</t>
  </si>
  <si>
    <t>C1R_HUMAN</t>
  </si>
  <si>
    <t>Vitamin K-dependent protein C OS=Homo sapiens GN=PROC PE=1 SV=1</t>
  </si>
  <si>
    <t>PROC_HUMAN</t>
  </si>
  <si>
    <t>Ig heavy chain V-II region ARH-77 OS=Homo sapiens PE=4 SV=1</t>
  </si>
  <si>
    <t>HV209_HUMAN</t>
  </si>
  <si>
    <t>Complement C1q subcomponent subunit A OS=Homo sapiens GN=C1QA PE=1 SV=2</t>
  </si>
  <si>
    <t>C1QA_HUMAN</t>
  </si>
  <si>
    <t>cell-cell signaling</t>
  </si>
  <si>
    <t>Ig alpha-2 chain C region OS=Homo sapiens GN=IGHA2 PE=1 SV=3</t>
  </si>
  <si>
    <t>IGHA2_HUMAN</t>
  </si>
  <si>
    <t>Thrombospondin-4 OS=Homo sapiens GN=THBS4 PE=1 SV=2</t>
  </si>
  <si>
    <t>TSP4_HUMAN</t>
  </si>
  <si>
    <t>positive regulation of peptidyl-tyrosine phosphorylation</t>
  </si>
  <si>
    <t>response to endoplasmic reticulum stress</t>
  </si>
  <si>
    <t>myoblast migration</t>
  </si>
  <si>
    <t>Protein Z-dependent protease inhibitor OS=Homo sapiens GN=SERPINA10 PE=1 SV=1</t>
  </si>
  <si>
    <t>ZPI_HUMAN</t>
  </si>
  <si>
    <t>Complement factor H-related protein 1 OS=Homo sapiens GN=CFHR1 PE=1 SV=2</t>
  </si>
  <si>
    <t>FHR1_HUMAN</t>
  </si>
  <si>
    <t>Transthyretin OS=Homo sapiens GN=TTR PE=1 SV=1</t>
  </si>
  <si>
    <t>TTHY_HUMAN</t>
  </si>
  <si>
    <t>retinol metabolic process</t>
  </si>
  <si>
    <t>Complement component C8 alpha chain OS=Homo sapiens GN=C8A PE=1 SV=2</t>
  </si>
  <si>
    <t>CO8A_HUMAN</t>
  </si>
  <si>
    <t>Vitamin D-binding protein OS=Homo sapiens GN=GC PE=1 SV=1</t>
  </si>
  <si>
    <t>VTDB_HUMAN</t>
  </si>
  <si>
    <t>steroid metabolic process</t>
  </si>
  <si>
    <t>vitamin transport</t>
  </si>
  <si>
    <t>vitamin D metabolic process</t>
  </si>
  <si>
    <t>lysosomal lumen</t>
  </si>
  <si>
    <t>vitamin D binding</t>
  </si>
  <si>
    <t>actin binding</t>
  </si>
  <si>
    <t>vitamin transporter activity</t>
  </si>
  <si>
    <t>Serum amyloid P-component OS=Homo sapiens GN=APCS PE=1 SV=2</t>
  </si>
  <si>
    <t>SAMP_HUMAN</t>
  </si>
  <si>
    <t>negative regulation of monocyte differentiation</t>
  </si>
  <si>
    <t>chaperone-mediated protein complex assembly</t>
  </si>
  <si>
    <t>unfolded protein binding</t>
  </si>
  <si>
    <t>Ig lambda chain V-III region LOI OS=Homo sapiens PE=1 SV=1</t>
  </si>
  <si>
    <t>LV302_HUMAN</t>
  </si>
  <si>
    <t>Phosphatidylcholine-sterol acyltransferase OS=Homo sapiens GN=LCAT PE=1 SV=1</t>
  </si>
  <si>
    <t>LCAT_HUMAN</t>
  </si>
  <si>
    <t>high-density lipoprotein particle remodeling</t>
  </si>
  <si>
    <t>apolipoprotein A-I binding</t>
  </si>
  <si>
    <t>phosphatidylcholine-sterol O-acyltransferase activity</t>
  </si>
  <si>
    <t>Ig heavy chain V-I region V35 OS=Homo sapiens PE=1 SV=1</t>
  </si>
  <si>
    <t>HV103_HUMAN</t>
  </si>
  <si>
    <t>Ficolin-2 OS=Homo sapiens GN=FCN2 PE=1 SV=2</t>
  </si>
  <si>
    <t>FCN2_HUMAN</t>
  </si>
  <si>
    <t>Hemoglobin subunit beta OS=Homo sapiens GN=HBB PE=1 SV=2</t>
  </si>
  <si>
    <t>HBB_HUMAN</t>
  </si>
  <si>
    <t>positive regulation of nitric oxide biosynthetic process</t>
  </si>
  <si>
    <t>bicarbonate transport</t>
  </si>
  <si>
    <t>regulation of blood pressure</t>
  </si>
  <si>
    <t>hemoglobin complex</t>
  </si>
  <si>
    <t>oxygen binding</t>
  </si>
  <si>
    <t>oxygen transporter activity</t>
  </si>
  <si>
    <t>Ig gamma-4 chain C region OS=Homo sapiens GN=IGHG4 PE=1 SV=1</t>
  </si>
  <si>
    <t>IGHG4_HUMAN</t>
  </si>
  <si>
    <t>Heat shock 70 kDa protein 1-like OS=Homo sapiens GN=HSPA1L PE=1 SV=2</t>
  </si>
  <si>
    <t>HS71L_HUMAN</t>
  </si>
  <si>
    <t>Lysozyme C OS=Homo sapiens GN=LYZ PE=1 SV=1</t>
  </si>
  <si>
    <t>LYSC_HUMAN</t>
  </si>
  <si>
    <t>lysozyme activity</t>
  </si>
  <si>
    <t>Apolipoprotein A-II OS=Homo sapiens GN=APOA2 PE=1 SV=1</t>
  </si>
  <si>
    <t>APOA2_HUMAN</t>
  </si>
  <si>
    <t>negative regulation of lipase activity</t>
  </si>
  <si>
    <t>diacylglycerol catabolic process</t>
  </si>
  <si>
    <t>acute inflammatory response</t>
  </si>
  <si>
    <t>Ig heavy chain V-III region GA OS=Homo sapiens PE=1 SV=1</t>
  </si>
  <si>
    <t>HV308_HUMAN</t>
  </si>
  <si>
    <t>Complement component C8 beta chain OS=Homo sapiens GN=C8B PE=1 SV=3</t>
  </si>
  <si>
    <t>CO8B_HUMAN</t>
  </si>
  <si>
    <t>Small proline-rich protein 2A OS=Homo sapiens GN=SPRR2A PE=1 SV=1</t>
  </si>
  <si>
    <t>Secreted phosphoprotein 24 OS=Homo sapiens GN=SPP2 PE=1 SV=1</t>
  </si>
  <si>
    <t>SPP24_HUMAN</t>
  </si>
  <si>
    <t>protein complex assembly</t>
  </si>
  <si>
    <t>Filaggrin-2 OS=Homo sapiens GN=FLG2 PE=1 SV=1</t>
  </si>
  <si>
    <t>FILA2_HUMAN</t>
  </si>
  <si>
    <t>Apolipoprotein C-I OS=Homo sapiens GN=APOC1 PE=1 SV=1</t>
  </si>
  <si>
    <t>APOC1_HUMAN</t>
  </si>
  <si>
    <t>negative regulation of lipoprotein lipase activity</t>
  </si>
  <si>
    <t>fatty acid binding</t>
  </si>
  <si>
    <t>phospholipase inhibitor activity</t>
  </si>
  <si>
    <t>Complement component C8 gamma chain OS=Homo sapiens GN=C8G PE=1 SV=3</t>
  </si>
  <si>
    <t>CO8G_HUMAN</t>
  </si>
  <si>
    <t>regulation of complement activation</t>
  </si>
  <si>
    <t>retinol binding</t>
  </si>
  <si>
    <t>Trypsin-1 OS=Homo sapiens GN=PRSS1 PE=1 SV=1</t>
  </si>
  <si>
    <t>TRY1_HUMAN</t>
  </si>
  <si>
    <t>Galectin-3-binding protein OS=Homo sapiens GN=LGALS3BP PE=1 SV=1</t>
  </si>
  <si>
    <t>LG3BP_HUMAN</t>
  </si>
  <si>
    <t>Alpha-1-acid glycoprotein 1 OS=Homo sapiens GN=ORM1 PE=1 SV=1</t>
  </si>
  <si>
    <t>A1AG1_HUMAN</t>
  </si>
  <si>
    <t>negative regulation of tumor necrosis factor production</t>
  </si>
  <si>
    <t>Vitamin K-dependent protein Z OS=Homo sapiens GN=PROZ PE=1 SV=2</t>
  </si>
  <si>
    <t>PROZ_HUMAN</t>
  </si>
  <si>
    <t>glucose transport</t>
  </si>
  <si>
    <t>carbohydrate metabolic process</t>
  </si>
  <si>
    <t>sugar:hydrogen symporter activity</t>
  </si>
  <si>
    <t>Desmocollin-1 OS=Homo sapiens GN=DSC1 PE=1 SV=2</t>
  </si>
  <si>
    <t>DSC1_HUMAN</t>
  </si>
  <si>
    <t>homophilic cell adhesion</t>
  </si>
  <si>
    <t>regulation of intracellular pH</t>
  </si>
  <si>
    <t>cellular metabolic process</t>
  </si>
  <si>
    <t>mitochondrial ATP synthesis coupled proton transport</t>
  </si>
  <si>
    <t>negative regulation of cell adhesion involved in substrate-bound cell migration</t>
  </si>
  <si>
    <t>mitochondrial matrix</t>
  </si>
  <si>
    <t>mitochondrial proton-transporting ATP synthase complex</t>
  </si>
  <si>
    <t>mitochondrial proton-transporting ATP synthase, catalytic core</t>
  </si>
  <si>
    <t>MHC class I protein binding</t>
  </si>
  <si>
    <t>hydrogen ion transporting ATPase activity, rotational mechanism</t>
  </si>
  <si>
    <t>transmembrane transporter activity</t>
  </si>
  <si>
    <t>Phosphatidylinositol-glycan-specific phospholipase D OS=Homo sapiens GN=GPLD1 PE=1 SV=3</t>
  </si>
  <si>
    <t>PHLD_HUMAN</t>
  </si>
  <si>
    <t>intermediate filament cytoskeleton organization</t>
  </si>
  <si>
    <t>Hemopexin OS=Homo sapiens GN=HPX PE=1 SV=2</t>
  </si>
  <si>
    <t>HEMO_HUMAN</t>
  </si>
  <si>
    <t>heme metabolic process</t>
  </si>
  <si>
    <t>hemoglobin metabolic process</t>
  </si>
  <si>
    <t>heme transporter activity</t>
  </si>
  <si>
    <t>Neutrophil defensin 1 OS=Homo sapiens GN=DEFA1 PE=1 SV=1</t>
  </si>
  <si>
    <t>estrogen receptor signaling pathway</t>
  </si>
  <si>
    <t>Alpha-2-HS-glycoprotein OS=Homo sapiens GN=AHSG PE=1 SV=1</t>
  </si>
  <si>
    <t>FETUA_HUMAN</t>
  </si>
  <si>
    <t>negative regulation of phosphorylation</t>
  </si>
  <si>
    <t>pinocytosis</t>
  </si>
  <si>
    <t>ossification</t>
  </si>
  <si>
    <t>acute-phase response</t>
  </si>
  <si>
    <t>kinase inhibitor activity</t>
  </si>
  <si>
    <t>Mannan-binding lectin serine protease 1 OS=Homo sapiens GN=MASP1 PE=1 SV=3</t>
  </si>
  <si>
    <t>MASP1_HUMAN</t>
  </si>
  <si>
    <t>negative regulation of complement activation</t>
  </si>
  <si>
    <t>Hemoglobin subunit alpha OS=Homo sapiens GN=HBA1 PE=1 SV=2</t>
  </si>
  <si>
    <t>HBA_HUMAN</t>
  </si>
  <si>
    <t>oxygen transport</t>
  </si>
  <si>
    <t>oxidation reduction</t>
  </si>
  <si>
    <t>cytosolic small ribosomal subunit</t>
  </si>
  <si>
    <t>iron ion binding</t>
  </si>
  <si>
    <t>signal transduction</t>
  </si>
  <si>
    <t>gene expression</t>
  </si>
  <si>
    <t>programmed cell death</t>
  </si>
  <si>
    <t>establishment of Golgi localization</t>
  </si>
  <si>
    <t>histamine secretion by mast cell</t>
  </si>
  <si>
    <t>transcription initiation from RNA polymerase II promoter</t>
  </si>
  <si>
    <t>postsynaptic density</t>
  </si>
  <si>
    <t>cytoplasmic vesicle membrane</t>
  </si>
  <si>
    <t>Glyceraldehyde-3-phosphate dehydrogenase OS=Homo sapiens GN=GAPDH PE=1 SV=3</t>
  </si>
  <si>
    <t>G3P_HUMAN</t>
  </si>
  <si>
    <t>protein stabilization</t>
  </si>
  <si>
    <t>neuron apoptosis</t>
  </si>
  <si>
    <t>microtubule cytoskeleton</t>
  </si>
  <si>
    <t>nuclear membrane</t>
  </si>
  <si>
    <t>glyceraldehyde-3-phosphate dehydrogenase (phosphorylating) activity</t>
  </si>
  <si>
    <t>NADP binding</t>
  </si>
  <si>
    <t>Beta-Ala-His dipeptidase OS=Homo sapiens GN=CNDP1 PE=1 SV=4</t>
  </si>
  <si>
    <t>CNDP1_HUMAN</t>
  </si>
  <si>
    <t>paranodal junction assembly</t>
  </si>
  <si>
    <t>single fertilization</t>
  </si>
  <si>
    <t>response to water deprivation</t>
  </si>
  <si>
    <t>endocytic vesicle membrane</t>
  </si>
  <si>
    <t>Calmodulin-like protein 5 OS=Homo sapiens GN=CALML5 PE=1 SV=2</t>
  </si>
  <si>
    <t>CALL5_HUMAN</t>
  </si>
  <si>
    <t>Complement C4-B OS=Homo sapiens GN=C4B PE=1 SV=2</t>
  </si>
  <si>
    <t>CO4B_HUMAN</t>
  </si>
  <si>
    <t>detection of molecule of bacterial origin</t>
  </si>
  <si>
    <t>protein polymerization</t>
  </si>
  <si>
    <t>GTP binding</t>
  </si>
  <si>
    <t>GTPase activity</t>
  </si>
  <si>
    <t>Junction plakoglobin OS=Homo sapiens GN=JUP PE=1 SV=3</t>
  </si>
  <si>
    <t>PLAK_HUMAN</t>
  </si>
  <si>
    <t>cell-cell adhesion</t>
  </si>
  <si>
    <t>cytoskeletal anchoring at plasma membrane</t>
  </si>
  <si>
    <t>detection of mechanical stimulus</t>
  </si>
  <si>
    <t>Z disc</t>
  </si>
  <si>
    <t>protein phosphatase binding</t>
  </si>
  <si>
    <t>transcription coactivator activity</t>
  </si>
  <si>
    <t>endoplasmic reticulum unfolded protein response</t>
  </si>
  <si>
    <t>microtubule organizing center</t>
  </si>
  <si>
    <t>LIM domain binding</t>
  </si>
  <si>
    <t>microtubule-based process</t>
  </si>
  <si>
    <t>Lumican OS=Homo sapiens GN=LUM PE=1 SV=2</t>
  </si>
  <si>
    <t>LUM_HUMAN</t>
  </si>
  <si>
    <t>positive regulation of transcription from RNA polymerase II promoter</t>
  </si>
  <si>
    <t>collagen fibril organization</t>
  </si>
  <si>
    <t>cartilage development</t>
  </si>
  <si>
    <t>keratan sulfate biosynthetic process</t>
  </si>
  <si>
    <t>response to organic cyclic substance</t>
  </si>
  <si>
    <t>collagen binding</t>
  </si>
  <si>
    <t>liver development</t>
  </si>
  <si>
    <t>response to wounding</t>
  </si>
  <si>
    <t>cell surface receptor linked signal transduction</t>
  </si>
  <si>
    <t>transmembrane receptor activity</t>
  </si>
  <si>
    <t>Mannan-binding lectin serine protease 2 OS=Homo sapiens GN=MASP2 PE=1 SV=4</t>
  </si>
  <si>
    <t>MASP2_HUMAN</t>
  </si>
  <si>
    <t>Notch signaling pathway</t>
  </si>
  <si>
    <t>collateral sprouting in the absence of injury</t>
  </si>
  <si>
    <t>synaptic growth at neuromuscular junction</t>
  </si>
  <si>
    <t>axon cargo transport</t>
  </si>
  <si>
    <t>mRNA polyadenylation</t>
  </si>
  <si>
    <t>suckling behavior</t>
  </si>
  <si>
    <t>mating behavior</t>
  </si>
  <si>
    <t>ER to Golgi transport vesicle</t>
  </si>
  <si>
    <t>spindle midzone</t>
  </si>
  <si>
    <t>nuclear envelope lumen</t>
  </si>
  <si>
    <t>trans-Golgi network membrane</t>
  </si>
  <si>
    <t>adenine transport</t>
  </si>
  <si>
    <t>mitochondrial outer membrane</t>
  </si>
  <si>
    <t>nucleotide binding</t>
  </si>
  <si>
    <t>voltage-gated anion channel activity</t>
  </si>
  <si>
    <t>positive regulation of collagen metabolic process</t>
  </si>
  <si>
    <t>fat cell differentiation</t>
  </si>
  <si>
    <t>basolateral plasma membrane</t>
  </si>
  <si>
    <t>bicarbonate transmembrane transporter activity</t>
  </si>
  <si>
    <t>Filaggrin OS=Homo sapiens GN=FLG PE=1 SV=3</t>
  </si>
  <si>
    <t>FILA_HUMAN</t>
  </si>
  <si>
    <t>focal adhesion formation</t>
  </si>
  <si>
    <t>regulation of apoptosis</t>
  </si>
  <si>
    <t>ligand-dependent nuclear receptor transcription coactivator activity</t>
  </si>
  <si>
    <t>inhibition of phospholipase C activity</t>
  </si>
  <si>
    <t>cell projection organization</t>
  </si>
  <si>
    <t>phosphatidylinositol metabolic process</t>
  </si>
  <si>
    <t>ruffle membrane</t>
  </si>
  <si>
    <t>phosphatidylinositol-3,4-bisphosphate binding</t>
  </si>
  <si>
    <t>Calreticulin OS=Homo sapiens GN=CALR PE=1 SV=1</t>
  </si>
  <si>
    <t>CALR_HUMAN</t>
  </si>
  <si>
    <t>cellular calcium ion homeostasis</t>
  </si>
  <si>
    <t>protein maturation via protein folding</t>
  </si>
  <si>
    <t>negative regulation of neuron differentiation</t>
  </si>
  <si>
    <t>protein export from nucleus</t>
  </si>
  <si>
    <t>protein amino acid N-linked glycosylation via asparagine</t>
  </si>
  <si>
    <t>cardiac muscle cell differentiation</t>
  </si>
  <si>
    <t>response to testosterone stimulus</t>
  </si>
  <si>
    <t>sarcoplasmic reticulum lumen</t>
  </si>
  <si>
    <t>induction of apoptosis by granzyme</t>
  </si>
  <si>
    <t>biomineral formation</t>
  </si>
  <si>
    <t>maintenance of granzyme B location in T cell secretory granule</t>
  </si>
  <si>
    <t>protein processing</t>
  </si>
  <si>
    <t>mast cell granule</t>
  </si>
  <si>
    <t>negative regulation of endothelial cell proliferation</t>
  </si>
  <si>
    <t>embryonic development</t>
  </si>
  <si>
    <t>mitochondrial inner membrane</t>
  </si>
  <si>
    <t>Gelsolin OS=Homo sapiens GN=GSN PE=1 SV=1</t>
  </si>
  <si>
    <t>GELS_HUMAN</t>
  </si>
  <si>
    <t>protein destabilization</t>
  </si>
  <si>
    <t>cilium morphogenesis</t>
  </si>
  <si>
    <t>phagocytosis, engulfment</t>
  </si>
  <si>
    <t>sequestering of actin monomers</t>
  </si>
  <si>
    <t>sarcoplasm</t>
  </si>
  <si>
    <t>actin cap</t>
  </si>
  <si>
    <t>cortical actin cytoskeleton</t>
  </si>
  <si>
    <t>myosin II binding</t>
  </si>
  <si>
    <t>Alpha-2-antiplasmin OS=Homo sapiens GN=SERPINF2 PE=1 SV=3</t>
  </si>
  <si>
    <t>A2AP_HUMAN</t>
  </si>
  <si>
    <t>blood vessel morphogenesis</t>
  </si>
  <si>
    <t>response to organic substance</t>
  </si>
  <si>
    <t>high-density lipoprotein particle</t>
  </si>
  <si>
    <t>Lipopolysaccharide-binding protein OS=Homo sapiens GN=LBP PE=1 SV=3</t>
  </si>
  <si>
    <t>LBP_HUMAN</t>
  </si>
  <si>
    <t>positive regulation of macrophage activation</t>
  </si>
  <si>
    <t>leukocyte chemotaxis during inflammatory response</t>
  </si>
  <si>
    <t>lipopolysaccharide binding</t>
  </si>
  <si>
    <t>Serum amyloid A-4 protein OS=Homo sapiens GN=SAA4 PE=1 SV=2</t>
  </si>
  <si>
    <t>SAA4_HUMAN</t>
  </si>
  <si>
    <t>cell chemotaxis</t>
  </si>
  <si>
    <t>tricarboxylic acid cycle</t>
  </si>
  <si>
    <t>NAD binding</t>
  </si>
  <si>
    <t>isocitrate dehydrogenase (NADP+) activity</t>
  </si>
  <si>
    <t>magnesium ion binding</t>
  </si>
  <si>
    <t>Alpha-1-acid glycoprotein 2 OS=Homo sapiens GN=ORM2 PE=1 SV=2</t>
  </si>
  <si>
    <t>A1AG2_HUMAN</t>
  </si>
  <si>
    <t>regulation of immune system process</t>
  </si>
  <si>
    <t>response to bacterium</t>
  </si>
  <si>
    <t>sequestering of metal ion</t>
  </si>
  <si>
    <t>RAGE receptor binding</t>
  </si>
  <si>
    <t>zinc ion binding</t>
  </si>
  <si>
    <t>Suprabasin OS=Homo sapiens GN=SBSN PE=1 SV=2</t>
  </si>
  <si>
    <t>SBSN_HUMAN</t>
  </si>
  <si>
    <t>nucleoplasm</t>
  </si>
  <si>
    <t>post-embryonic development</t>
  </si>
  <si>
    <t>selenium binding</t>
  </si>
  <si>
    <t>Desmoglein-1 OS=Homo sapiens GN=DSG1 PE=1 SV=2</t>
  </si>
  <si>
    <t>DSG1_HUMAN</t>
  </si>
  <si>
    <t>response to progesterone stimulus</t>
  </si>
  <si>
    <t>Apolipoprotein F OS=Homo sapiens GN=APOF PE=1 SV=2</t>
  </si>
  <si>
    <t>APOF_HUMAN</t>
  </si>
  <si>
    <t>cholesterol metabolic process</t>
  </si>
  <si>
    <t>Inter-alpha-trypsin inhibitor heavy chain H4 OS=Homo sapiens GN=ITIH4 PE=1 SV=4</t>
  </si>
  <si>
    <t>ITIH4_HUMAN</t>
  </si>
  <si>
    <t>Collectin-11 OS=Homo sapiens GN=COLEC11 PE=1 SV=1</t>
  </si>
  <si>
    <t>COL11_HUMAN</t>
  </si>
  <si>
    <t>collagen</t>
  </si>
  <si>
    <t>mannose binding</t>
  </si>
  <si>
    <t>Extracellular superoxide dismutase [Cu-Zn] OS=Homo sapiens GN=SOD3 PE=1 SV=2</t>
  </si>
  <si>
    <t>SODE_HUMAN</t>
  </si>
  <si>
    <t>removal of superoxide radicals</t>
  </si>
  <si>
    <t>superoxide dismutase activity</t>
  </si>
  <si>
    <t>Angiotensinogen OS=Homo sapiens GN=AGT PE=1 SV=1</t>
  </si>
  <si>
    <t>ANGT_HUMAN</t>
  </si>
  <si>
    <t>cytokine secretion</t>
  </si>
  <si>
    <t>blood vessel remodeling</t>
  </si>
  <si>
    <t>ovarian follicle rupture</t>
  </si>
  <si>
    <t>sodium channel regulator activity</t>
  </si>
  <si>
    <t>misfolded protein binding</t>
  </si>
  <si>
    <t>Alpha-1B-glycoprotein OS=Homo sapiens GN=A1BG PE=1 SV=4</t>
  </si>
  <si>
    <t>A1BG_HUMAN</t>
  </si>
  <si>
    <t>Retinol-binding protein 4 OS=Homo sapiens GN=RBP4 PE=1 SV=3</t>
  </si>
  <si>
    <t>RET4_HUMAN</t>
  </si>
  <si>
    <t>heart trabecula formation</t>
  </si>
  <si>
    <t>retinol transport</t>
  </si>
  <si>
    <t>retinal binding</t>
  </si>
  <si>
    <t>retinol transporter activity</t>
  </si>
  <si>
    <t>Serum amyloid A-2 protein OS=Homo sapiens GN=SAA2 PE=1 SV=1</t>
  </si>
  <si>
    <t>SAA2_HUMAN</t>
  </si>
  <si>
    <t>Collectin-10 OS=Homo sapiens GN=COLEC10 PE=2 SV=2</t>
  </si>
  <si>
    <t>COL10_HUMAN</t>
  </si>
  <si>
    <t>Aggrecan core protein OS=Homo sapiens GN=ACAN PE=1 SV=2</t>
  </si>
  <si>
    <t>PGCA_HUMAN</t>
  </si>
  <si>
    <t>Complement component C6 OS=Homo sapiens GN=C6 PE=1 SV=3</t>
  </si>
  <si>
    <t>CO6_HUMAN</t>
  </si>
  <si>
    <t>response to unfolded protein</t>
  </si>
  <si>
    <t>Complement factor B OS=Homo sapiens GN=CFB PE=1 SV=2</t>
  </si>
  <si>
    <t>CFAB_HUMAN</t>
  </si>
  <si>
    <t>complement binding</t>
  </si>
  <si>
    <t>pI</t>
  </si>
  <si>
    <t>KV401_HUMAN</t>
  </si>
  <si>
    <t>DEF1_HUMAN</t>
  </si>
  <si>
    <t>Spectral counts / MW</t>
  </si>
  <si>
    <t>RPA%</t>
  </si>
  <si>
    <t>RPA% average over 3 runs</t>
  </si>
  <si>
    <t>Spectral counts</t>
  </si>
  <si>
    <t xml:space="preserve">CHOL </t>
  </si>
  <si>
    <t>DOPG_A</t>
  </si>
  <si>
    <t>DOPG_B</t>
  </si>
  <si>
    <t>DOPG_C</t>
  </si>
  <si>
    <t>DOPG_D</t>
  </si>
  <si>
    <t>DOPG_E</t>
  </si>
  <si>
    <t xml:space="preserve">DOPG </t>
  </si>
  <si>
    <t>DOTAP_A</t>
  </si>
  <si>
    <t>DOTAP_B</t>
  </si>
  <si>
    <t>DOTAP</t>
  </si>
  <si>
    <t>DOTAP_C</t>
  </si>
  <si>
    <t>DOTAP_D</t>
  </si>
  <si>
    <t>DOTAP_E</t>
  </si>
  <si>
    <t>Percent coverage</t>
  </si>
  <si>
    <t xml:space="preserve">Unique peptide </t>
  </si>
  <si>
    <t>DOPG</t>
  </si>
  <si>
    <t>N° prot</t>
  </si>
  <si>
    <t>&gt;300</t>
  </si>
  <si>
    <t>150-300</t>
  </si>
  <si>
    <t>100-150</t>
  </si>
  <si>
    <t>80-100</t>
  </si>
  <si>
    <t>70-80</t>
  </si>
  <si>
    <t>60-70</t>
  </si>
  <si>
    <t>50-60</t>
  </si>
  <si>
    <t>40-50</t>
  </si>
  <si>
    <t>30-40</t>
  </si>
  <si>
    <t>20-30</t>
  </si>
  <si>
    <t>&lt;20</t>
  </si>
  <si>
    <t>tot</t>
  </si>
  <si>
    <t>&gt;9</t>
  </si>
  <si>
    <t>08_09</t>
  </si>
  <si>
    <t>07_08</t>
  </si>
  <si>
    <t>06_07</t>
  </si>
  <si>
    <t>05_06</t>
  </si>
  <si>
    <t>&lt;5</t>
  </si>
  <si>
    <t>Lipoproteins</t>
  </si>
  <si>
    <t>Immunoglobulins</t>
  </si>
  <si>
    <t>Complement</t>
  </si>
  <si>
    <t>Tissue Linkage</t>
  </si>
  <si>
    <t>Others</t>
  </si>
  <si>
    <t>Coagulation</t>
  </si>
  <si>
    <t>Acute phase</t>
  </si>
  <si>
    <t>Actin, cytoplasmic 1 OS=Homo sapiens GN=ACTB PE=1 SV=1</t>
  </si>
  <si>
    <t>Ig lambda chain V-I region HA OS=Homo sapiens PE=1 SV=1</t>
  </si>
  <si>
    <t>LV102_HUMAN</t>
  </si>
  <si>
    <t>Antithrombin-III OS=Homo sapiens GN=SERPINC1 PE=1 SV=1</t>
  </si>
  <si>
    <t>ANT3_HUMAN</t>
  </si>
  <si>
    <t>Phospholipid transfer protein OS=Homo sapiens GN=PLTP PE=1 SV=1</t>
  </si>
  <si>
    <t>PLTP_HUMAN</t>
  </si>
  <si>
    <t>Elongation factor 1-alpha 1 OS=Homo sapiens GN=EEF1A1 PE=1 SV=1</t>
  </si>
  <si>
    <t>Serum paraoxonase/lactonase 3 OS=Homo sapiens GN=PON3 PE=1 SV=3</t>
  </si>
  <si>
    <t>PON3_HUMAN</t>
  </si>
  <si>
    <t>Pigment epithelium-derived factor OS=Homo sapiens GN=SERPINF1 PE=1 SV=4</t>
  </si>
  <si>
    <t>PEDF_HUMAN</t>
  </si>
  <si>
    <t>Complement factor I OS=Homo sapiens GN=CFI PE=1 SV=2</t>
  </si>
  <si>
    <t>CFAI_HUMAN</t>
  </si>
  <si>
    <t>Afamin OS=Homo sapiens GN=AFM PE=1 SV=1</t>
  </si>
  <si>
    <t>AFAM_HUMAN</t>
  </si>
  <si>
    <t>Plasma kallikrein OS=Homo sapiens GN=KLKB1 PE=1 SV=1</t>
  </si>
  <si>
    <t>KLKB1_HUMAN</t>
  </si>
  <si>
    <t>Endoplasmin OS=Homo sapiens GN=HSP90B1 PE=1 SV=1</t>
  </si>
  <si>
    <t>ENPL_HUMAN</t>
  </si>
  <si>
    <t>Coagulation factor VII OS=Homo sapiens GN=F7 PE=1 SV=1</t>
  </si>
  <si>
    <t>FA7_HUMAN</t>
  </si>
  <si>
    <t>Carboxypeptidase N catalytic chain OS=Homo sapiens GN=CPN1 PE=1 SV=1</t>
  </si>
  <si>
    <t>CBPN_HUMAN</t>
  </si>
  <si>
    <t>Glutathione peroxidase 3 OS=Homo sapiens GN=GPX3 PE=1 SV=2</t>
  </si>
  <si>
    <t>GPX3_HUMAN</t>
  </si>
  <si>
    <t>lipoprotein biosynthetic process</t>
  </si>
  <si>
    <t>endosome lumen</t>
  </si>
  <si>
    <t>maintenance of mitochondrion location</t>
  </si>
  <si>
    <t>adaptive immune response</t>
  </si>
  <si>
    <t>basal plasma membrane</t>
  </si>
  <si>
    <t>blood vessel endothelial cell migration</t>
  </si>
  <si>
    <t>intermediate filament cytoskeleton</t>
  </si>
  <si>
    <t>carboxylic acid catabolic process</t>
  </si>
  <si>
    <t>perinuclear region of cytoplasm</t>
  </si>
  <si>
    <t>response to cytokine stimulus</t>
  </si>
  <si>
    <t>response to retinoic acid</t>
  </si>
  <si>
    <t>negative regulation of macrophage differentiation</t>
  </si>
  <si>
    <t>intermediate filament bundle assembly</t>
  </si>
  <si>
    <t>proteolysis</t>
  </si>
  <si>
    <t>plasma lipoprotein particle</t>
  </si>
  <si>
    <t>negative regulation of immune response</t>
  </si>
  <si>
    <t>protein catabolic process</t>
  </si>
  <si>
    <t>protein amino acid O-linked glycosylation</t>
  </si>
  <si>
    <t>negative regulation of plasma lipoprotein oxidation</t>
  </si>
  <si>
    <t>positive regulation of gene expression</t>
  </si>
  <si>
    <t>positive regulation of cell division</t>
  </si>
  <si>
    <t>early endosome to late endosome transport</t>
  </si>
  <si>
    <t>lipid catabolic process</t>
  </si>
  <si>
    <t>cholesterol transport</t>
  </si>
  <si>
    <t>NuA4 histone acetyltransferase complex</t>
  </si>
  <si>
    <t>bone remodeling</t>
  </si>
  <si>
    <t>negative regulation of virion penetration into host cell</t>
  </si>
  <si>
    <t>muscle thin filament tropomyosin</t>
  </si>
  <si>
    <t>superoxide-generating NADPH oxidase activator activity</t>
  </si>
  <si>
    <t>striated muscle atrophy</t>
  </si>
  <si>
    <t>sequestering of calcium ion</t>
  </si>
  <si>
    <t>MHC class I peptide loading complex</t>
  </si>
  <si>
    <t>response to hypoxia</t>
  </si>
  <si>
    <t>phenylacetate catabolic process</t>
  </si>
  <si>
    <t>coumarin catabolic process</t>
  </si>
  <si>
    <t>positive chemotaxis</t>
  </si>
  <si>
    <t>cholesterol efflux</t>
  </si>
  <si>
    <t>ovulation cycle</t>
  </si>
  <si>
    <t>response to arsenic</t>
  </si>
  <si>
    <t>vitamin E binding</t>
  </si>
  <si>
    <t>positive regulation of transcription factor activity</t>
  </si>
  <si>
    <t>regulation of phosphoprotein phosphatase activity</t>
  </si>
  <si>
    <t>toll-like receptor signaling pathway</t>
  </si>
  <si>
    <t>circadian rhythm</t>
  </si>
  <si>
    <t>response to glucocorticoid stimulus</t>
  </si>
  <si>
    <t>metallocarboxypeptidase activity</t>
  </si>
  <si>
    <t>response to lipid hydroperoxide</t>
  </si>
  <si>
    <t>glutathione peroxidase activity</t>
  </si>
  <si>
    <t>Category</t>
  </si>
  <si>
    <t>EF1A1_HUMAN</t>
  </si>
  <si>
    <t>ACTB_HUMAN</t>
  </si>
  <si>
    <t>Pnacreas tumor</t>
  </si>
  <si>
    <t>Identified Proteins (195)</t>
  </si>
  <si>
    <t xml:space="preserve">Taxonomy </t>
  </si>
  <si>
    <t>2016-11-16_CHOLPC_pancreas_A_01</t>
  </si>
  <si>
    <t>2016-11-16_CHOLPC_pancreas_A_02</t>
  </si>
  <si>
    <t>2016-11-16_CHOLPC_pancreas_A_03</t>
  </si>
  <si>
    <t>2016-11-16_CHOLPC_pancreas_B_01</t>
  </si>
  <si>
    <t>2016-11-16_CHOLPC_pancreas_B_02</t>
  </si>
  <si>
    <t>2016-11-16_CHOLPC_pancreas_B_03</t>
  </si>
  <si>
    <t>2016-11-16_DOTAP_DOPE_pancreas_C_01</t>
  </si>
  <si>
    <t>2016-11-16_DOTAP_DOPE_pancreas_C_02</t>
  </si>
  <si>
    <t>2016-11-16_DOTAP_DOPE_pancreas_C_03</t>
  </si>
  <si>
    <t>2016-11-16_CHOLPC_pancreas_D_01</t>
  </si>
  <si>
    <t>2016-11-16_CHOLPC_pancreas_D_02</t>
  </si>
  <si>
    <t>2016-11-16_CHOLPC_pancreas_D_03</t>
  </si>
  <si>
    <t>2016-11-16_CHOLPC_pancreas_E_01</t>
  </si>
  <si>
    <t>2016-11-16_CHOLPC_pancreas_E_02</t>
  </si>
  <si>
    <t>2016-11-16_CHOLPC_pancreas_E_03</t>
  </si>
  <si>
    <t>2016-12-09_DOPG_pancreas_A_01</t>
  </si>
  <si>
    <t>2016-12-09_DOPG_pancreas_A_02</t>
  </si>
  <si>
    <t>2016-12-09_DOPG_pancreas_A_03</t>
  </si>
  <si>
    <t>2016-12-01_DOPG_pancreas_B_01</t>
  </si>
  <si>
    <t>2016-12-01_DOPG_pancreas_B_02</t>
  </si>
  <si>
    <t>2016-12-01_DOPG_pancreas_B_03</t>
  </si>
  <si>
    <t>2016-12-01_DOPG_pancreas_C_01</t>
  </si>
  <si>
    <t>2016-12-01_DOPG_pancreas_C_02</t>
  </si>
  <si>
    <t>2016-12-01_DOPG_pancreas_C_03</t>
  </si>
  <si>
    <t>2016-12-01_DOPG_pancreas_D_01</t>
  </si>
  <si>
    <t>2016-12-01_DOPG_pancreas_D_02</t>
  </si>
  <si>
    <t>2016-12-01_DOPG_pancreas_D_03</t>
  </si>
  <si>
    <t>2016-12-01_DOPG_pancreas_E_01</t>
  </si>
  <si>
    <t>2016-12-01_DOPG_pancreas_E_02</t>
  </si>
  <si>
    <t>2016-12-01_DOPG_pancreas_E_03</t>
  </si>
  <si>
    <t>2016-12-13_DOTAP_DOPE_pancreas_A_01</t>
  </si>
  <si>
    <t>2016-12-13_DOTAP_DOPE_pancreas_A_02</t>
  </si>
  <si>
    <t>2016-12-13_DOTAP_DOPE_pancreas_A_03</t>
  </si>
  <si>
    <t>2016-11-16_DOTAP_DOPE_pancreas_B_01_161222035930</t>
  </si>
  <si>
    <t>2016-11-16_DOTAP_DOPE_pancreas_B_02</t>
  </si>
  <si>
    <t>2016-11-16_DOTAP_DOPE_pancreas_B_03</t>
  </si>
  <si>
    <t>2016-11-16_DOTAP_DOPE_pancreas_D_01</t>
  </si>
  <si>
    <t>2016-11-16_DOTAP_DOPE_pancreas_D_02</t>
  </si>
  <si>
    <t>2016-11-16_DOTAP_DOPE_pancreas_D_03</t>
  </si>
  <si>
    <t>2016-11-16_DOTAP_DOPE_pancreas_E_01</t>
  </si>
  <si>
    <t>2016-11-16_DOTAP_DOPE_pancreas_E_02</t>
  </si>
  <si>
    <t>2016-11-16_DOTAP_DOPE_pancreas_E_03</t>
  </si>
  <si>
    <t>positive regulation of foam cell differentiation</t>
  </si>
  <si>
    <t>fertilization</t>
  </si>
  <si>
    <t>chylomicron</t>
  </si>
  <si>
    <t>negative regulation of blood coagulation</t>
  </si>
  <si>
    <t>pyridoxal phosphate binding</t>
  </si>
  <si>
    <t>negative regulation of complement activation, classical pathway</t>
  </si>
  <si>
    <t>brain development</t>
  </si>
  <si>
    <t>response to axon injury</t>
  </si>
  <si>
    <t>Ig lambda-2 chain C regions OS=Homo sapiens GN=IGLC2 PE=1 SV=1</t>
  </si>
  <si>
    <t>LAC2_HUMAN</t>
  </si>
  <si>
    <t>regulation of immune response</t>
  </si>
  <si>
    <t>interleukin-8 binding</t>
  </si>
  <si>
    <t>maintenance of location in cell</t>
  </si>
  <si>
    <t>intracellular transport</t>
  </si>
  <si>
    <t>response to dietary excess</t>
  </si>
  <si>
    <t>laminin binding</t>
  </si>
  <si>
    <t>response to peptide hormone stimulus</t>
  </si>
  <si>
    <t>limb development</t>
  </si>
  <si>
    <t>positive regulation of binding</t>
  </si>
  <si>
    <t>dephosphorylation</t>
  </si>
  <si>
    <t>elevation of cytosolic calcium ion concentration</t>
  </si>
  <si>
    <t>protein domain specific binding</t>
  </si>
  <si>
    <t>endocytic vesicle</t>
  </si>
  <si>
    <t>extracellular matrix</t>
  </si>
  <si>
    <t>zymogen activation</t>
  </si>
  <si>
    <t>choline binding</t>
  </si>
  <si>
    <t>low-density lipoprotein receptor binding</t>
  </si>
  <si>
    <t>phospholipase binding</t>
  </si>
  <si>
    <t>high-density lipoprotein particle assembly</t>
  </si>
  <si>
    <t>negative regulation of insulin receptor signaling pathway</t>
  </si>
  <si>
    <t>very-low-density lipoprotein particle remodeling</t>
  </si>
  <si>
    <t>cholesterol esterification</t>
  </si>
  <si>
    <t>positive regulation of angiogenesis</t>
  </si>
  <si>
    <t>nitric oxide transport</t>
  </si>
  <si>
    <t>Ig kappa chain V-III region HIC OS=Homo sapiens PE=1 SV=2</t>
  </si>
  <si>
    <t>KV313_HUMAN</t>
  </si>
  <si>
    <t>positive regulation of immunoglobulin secretion</t>
  </si>
  <si>
    <t>gluconeogenesis</t>
  </si>
  <si>
    <t>positive regulation of catalytic activity</t>
  </si>
  <si>
    <t>phospholipid catabolic process</t>
  </si>
  <si>
    <t>apolipoprotein receptor binding</t>
  </si>
  <si>
    <t>keratan sulfate metabolic process</t>
  </si>
  <si>
    <t>visual perception</t>
  </si>
  <si>
    <t>actin filament capping</t>
  </si>
  <si>
    <t>negative regulation of gene expression</t>
  </si>
  <si>
    <t>cell proliferation</t>
  </si>
  <si>
    <t>antigen processing and presentation of exogenous peptide antigen via MHC class I, TAP-dependent</t>
  </si>
  <si>
    <t>protein localization in nucleus</t>
  </si>
  <si>
    <t>peptide binding</t>
  </si>
  <si>
    <t>androgen receptor binding</t>
  </si>
  <si>
    <t>positive regulation of interferon-gamma-mediated signaling pathway</t>
  </si>
  <si>
    <t>fibrinolysis</t>
  </si>
  <si>
    <t>protein kinase C binding</t>
  </si>
  <si>
    <t>activation of NF-kappaB-inducing kinase activity</t>
  </si>
  <si>
    <t>fibroblast proliferation</t>
  </si>
  <si>
    <t>response to muscle activity involved in regulation of muscle adaptation</t>
  </si>
  <si>
    <t>type 1 angiotensin receptor binding</t>
  </si>
  <si>
    <t>Platelet factor 4 OS=Homo sapiens GN=PF4 PE=1 SV=2</t>
  </si>
  <si>
    <t>PLF4_HUMAN</t>
  </si>
  <si>
    <t>tube development</t>
  </si>
  <si>
    <t>dihydrocoumarin hydrolase activity</t>
  </si>
  <si>
    <t>calcium-dependent protein binding</t>
  </si>
  <si>
    <t>ER-associated protein catabolic process</t>
  </si>
  <si>
    <t>Ezrin OS=Homo sapiens GN=EZR PE=1 SV=4</t>
  </si>
  <si>
    <t>EZRI_HUMAN</t>
  </si>
  <si>
    <t>low-density lipoprotein particle</t>
  </si>
  <si>
    <t>Nephronectin OS=Homo sapiens GN=NPNT PE=2 SV=3</t>
  </si>
  <si>
    <t>NPNT_HUMAN</t>
  </si>
  <si>
    <t>Integrin alpha-IIb OS=Homo sapiens GN=ITGA2B PE=1 SV=3</t>
  </si>
  <si>
    <t>ITA2B_HUMAN</t>
  </si>
  <si>
    <t>macrophage activation during immune response</t>
  </si>
  <si>
    <t>Sodium/potassium-transporting ATPase subunit alpha-2 OS=Homo sapiens GN=ATP1A2 PE=1 SV=1</t>
  </si>
  <si>
    <t>AT1A2_HUMAN</t>
  </si>
  <si>
    <t>Ig lambda-7 chain C region OS=Homo sapiens GN=IGLC7 PE=4 SV=2</t>
  </si>
  <si>
    <t>LAC7_HUMAN</t>
  </si>
  <si>
    <t>Selenoprotein P OS=Homo sapiens GN=SEPP1 PE=1 SV=3</t>
  </si>
  <si>
    <t>SEPP1_HUMAN</t>
  </si>
  <si>
    <t>selenium metabolic process</t>
  </si>
  <si>
    <t>sexual reproduction</t>
  </si>
  <si>
    <t>Lipocalin-1 OS=Homo sapiens GN=LCN1 PE=1 SV=1</t>
  </si>
  <si>
    <t>LCN1_HUMAN</t>
  </si>
  <si>
    <t>Prenylcysteine oxidase 1 OS=Homo sapiens GN=PCYOX1 PE=1 SV=3</t>
  </si>
  <si>
    <t>PCYOX_HUMAN</t>
  </si>
  <si>
    <t>Serglycin OS=Homo sapiens GN=SRGN PE=1 SV=3</t>
  </si>
  <si>
    <t>SRGN_HUMAN</t>
  </si>
  <si>
    <t>negative regulation of cytokine secretion</t>
  </si>
  <si>
    <t>zymogen granule</t>
  </si>
  <si>
    <t>Keratin, type I cytoskeletal 13 OS=Homo sapiens GN=KRT13 PE=1 SV=4</t>
  </si>
  <si>
    <t>K1C13_HUMAN</t>
  </si>
  <si>
    <t>very-low-density lipoprotein particle assembly</t>
  </si>
  <si>
    <t>Pre-mRNA-splicing factor CWC25 homolog OS=Homo sapiens GN=CWC25 PE=1 SV=1</t>
  </si>
  <si>
    <t>CWC25_HUMAN</t>
  </si>
  <si>
    <t>protein homotetramerization</t>
  </si>
  <si>
    <t>Ig kappa chain V-I region HK102 (Fragment) OS=Homo sapiens GN=IGKV1-5 PE=4 SV=1</t>
  </si>
  <si>
    <t>KV110_HUMAN</t>
  </si>
  <si>
    <t>Amyloid beta A4 protein OS=Homo sapiens GN=APP PE=1 SV=3</t>
  </si>
  <si>
    <t>A4_HUMAN</t>
  </si>
  <si>
    <t>regulation of protein binding</t>
  </si>
  <si>
    <t>dendrite development</t>
  </si>
  <si>
    <t>protein amino acid phosphorylation</t>
  </si>
  <si>
    <t>ciliary rootlet</t>
  </si>
  <si>
    <t>hyaluronic acid binding</t>
  </si>
  <si>
    <t>Angiopoietin-related protein 6 OS=Homo sapiens GN=ANGPTL6 PE=1 SV=1</t>
  </si>
  <si>
    <t>ANGL6_HUMAN</t>
  </si>
  <si>
    <t>secretory granule</t>
  </si>
  <si>
    <t>14-3-3 protein zeta/delta OS=Homo sapiens GN=YWHAZ PE=1 SV=1</t>
  </si>
  <si>
    <t>1433Z_HUMAN</t>
  </si>
  <si>
    <t>Apolipoprotein L1 OS=Homo sapiens GN=APOL1 PE=1 SV=5</t>
  </si>
  <si>
    <t>APOL1_HUMAN</t>
  </si>
  <si>
    <t>intrinsic to membrane</t>
  </si>
  <si>
    <t>chloride channel activity</t>
  </si>
  <si>
    <t>Complement component C7 OS=Homo sapiens GN=C7 PE=1 SV=2</t>
  </si>
  <si>
    <t>CO7_HUMAN</t>
  </si>
  <si>
    <t>Tubulin alpha-4A chain OS=Homo sapiens GN=TUBA4A PE=1 SV=1</t>
  </si>
  <si>
    <t>TBA4A_HUMAN</t>
  </si>
  <si>
    <t>Fibulin-1 OS=Homo sapiens GN=FBLN1 PE=1 SV=4</t>
  </si>
  <si>
    <t>FBLN1_HUMAN</t>
  </si>
  <si>
    <t>embryo implantation</t>
  </si>
  <si>
    <t>vitamin E biosynthetic process</t>
  </si>
  <si>
    <t>toxin binding</t>
  </si>
  <si>
    <t>SPR2A_HUMAN</t>
  </si>
  <si>
    <t>Keratin, type II cytoskeletal 78 OS=Homo sapiens GN=KRT78 PE=2 SV=2</t>
  </si>
  <si>
    <t>K2C78_HUMAN</t>
  </si>
  <si>
    <t>Alpha-amylase 1 OS=Homo sapiens GN=AMY1A PE=1 SV=2</t>
  </si>
  <si>
    <t>AMY1_HUMAN</t>
  </si>
  <si>
    <t>Glucosidase 2 subunit beta OS=Homo sapiens GN=PRKCSH PE=1 SV=2</t>
  </si>
  <si>
    <t>GLU2B_HUMAN</t>
  </si>
  <si>
    <t>Dickkopf-related protein 3 OS=Homo sapiens GN=DKK3 PE=1 SV=2</t>
  </si>
  <si>
    <t>DKK3_HUMAN</t>
  </si>
  <si>
    <t>Wnt receptor signaling pathway</t>
  </si>
  <si>
    <t>anatomical structure morphogenesis</t>
  </si>
  <si>
    <t>adrenal gland development</t>
  </si>
  <si>
    <t>Keratin, type II cytoskeletal 4 OS=Homo sapiens GN=KRT4 PE=1 SV=4</t>
  </si>
  <si>
    <t>K2C4_HUMAN</t>
  </si>
  <si>
    <t>Integrin beta-1 OS=Homo sapiens GN=ITGB1 PE=1 SV=2</t>
  </si>
  <si>
    <t>ITB1_HUMAN</t>
  </si>
  <si>
    <t>G1/S transition of mitotic cell cycle</t>
  </si>
  <si>
    <t>tissue homeostasis</t>
  </si>
  <si>
    <t>Prolactin-inducible protein OS=Homo sapiens GN=PIP PE=1 SV=1</t>
  </si>
  <si>
    <t>PIP_HUMAN</t>
  </si>
  <si>
    <t>Extracellular glycoprotein lacritin OS=Homo sapiens GN=LACRT PE=1 SV=1</t>
  </si>
  <si>
    <t>LACRT_HUMAN</t>
  </si>
  <si>
    <t>Platelet basic protein OS=Homo sapiens GN=PPBP PE=1 SV=3</t>
  </si>
  <si>
    <t>CXCL7_HUMAN</t>
  </si>
  <si>
    <t>CXCR chemokine receptor binding</t>
  </si>
  <si>
    <t>glucose transmembrane transporter activity</t>
  </si>
  <si>
    <t>Tubulin beta-1 chain OS=Homo sapiens GN=TUBB1 PE=1 SV=1</t>
  </si>
  <si>
    <t>TBB1_HUMAN</t>
  </si>
  <si>
    <t>Pancreas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</si>
</sst>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18" fillId="0" borderId="0" xfId="0" applyFont="1"/>
    <xf numFmtId="2" fontId="0" fillId="0" borderId="0" xfId="0" applyNumberFormat="1" applyFont="1" applyBorder="1"/>
    <xf numFmtId="164" fontId="0" fillId="0" borderId="13" xfId="1" applyNumberFormat="1" applyFont="1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3" xfId="0" applyFont="1" applyBorder="1"/>
    <xf numFmtId="0" fontId="18" fillId="0" borderId="0" xfId="0" applyFont="1" applyBorder="1"/>
    <xf numFmtId="2" fontId="18" fillId="0" borderId="13" xfId="0" applyNumberFormat="1" applyFont="1" applyBorder="1" applyAlignment="1"/>
    <xf numFmtId="2" fontId="18" fillId="0" borderId="0" xfId="0" applyNumberFormat="1" applyFont="1" applyBorder="1" applyAlignment="1"/>
    <xf numFmtId="2" fontId="18" fillId="0" borderId="14" xfId="0" applyNumberFormat="1" applyFont="1" applyBorder="1" applyAlignment="1"/>
    <xf numFmtId="2" fontId="18" fillId="0" borderId="13" xfId="0" applyNumberFormat="1" applyFont="1" applyBorder="1"/>
    <xf numFmtId="2" fontId="18" fillId="0" borderId="0" xfId="0" applyNumberFormat="1" applyFont="1" applyBorder="1"/>
    <xf numFmtId="2" fontId="18" fillId="0" borderId="14" xfId="0" applyNumberFormat="1" applyFont="1" applyBorder="1"/>
    <xf numFmtId="2" fontId="18" fillId="0" borderId="16" xfId="0" applyNumberFormat="1" applyFont="1" applyBorder="1"/>
    <xf numFmtId="2" fontId="18" fillId="0" borderId="17" xfId="0" applyNumberFormat="1" applyFont="1" applyBorder="1"/>
    <xf numFmtId="2" fontId="18" fillId="0" borderId="15" xfId="0" applyNumberFormat="1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0" fontId="0" fillId="0" borderId="0" xfId="0" applyNumberFormat="1" applyBorder="1"/>
    <xf numFmtId="0" fontId="0" fillId="0" borderId="15" xfId="0" applyBorder="1"/>
    <xf numFmtId="0" fontId="0" fillId="0" borderId="16" xfId="0" applyBorder="1"/>
    <xf numFmtId="10" fontId="0" fillId="0" borderId="16" xfId="0" applyNumberFormat="1" applyBorder="1"/>
    <xf numFmtId="0" fontId="0" fillId="0" borderId="17" xfId="0" applyBorder="1"/>
    <xf numFmtId="164" fontId="0" fillId="0" borderId="0" xfId="0" applyNumberFormat="1"/>
    <xf numFmtId="0" fontId="0" fillId="0" borderId="0" xfId="0" applyFill="1"/>
    <xf numFmtId="0" fontId="0" fillId="33" borderId="0" xfId="0" applyFill="1"/>
    <xf numFmtId="0" fontId="20" fillId="34" borderId="0" xfId="0" applyFont="1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17" fontId="0" fillId="43" borderId="0" xfId="0" applyNumberFormat="1" applyFill="1"/>
    <xf numFmtId="164" fontId="0" fillId="0" borderId="0" xfId="0" applyNumberFormat="1" applyBorder="1"/>
    <xf numFmtId="0" fontId="0" fillId="34" borderId="0" xfId="0" applyFill="1"/>
    <xf numFmtId="16" fontId="0" fillId="37" borderId="0" xfId="0" applyNumberFormat="1" applyFill="1"/>
    <xf numFmtId="16" fontId="0" fillId="44" borderId="0" xfId="0" applyNumberFormat="1" applyFill="1"/>
    <xf numFmtId="0" fontId="0" fillId="44" borderId="0" xfId="0" applyFill="1"/>
    <xf numFmtId="164" fontId="14" fillId="0" borderId="10" xfId="1" applyNumberFormat="1" applyFont="1" applyBorder="1"/>
    <xf numFmtId="164" fontId="14" fillId="0" borderId="13" xfId="1" applyNumberFormat="1" applyFont="1" applyBorder="1"/>
    <xf numFmtId="164" fontId="14" fillId="0" borderId="0" xfId="1" applyNumberFormat="1" applyFont="1" applyBorder="1"/>
    <xf numFmtId="164" fontId="14" fillId="0" borderId="14" xfId="1" applyNumberFormat="1" applyFont="1" applyBorder="1"/>
    <xf numFmtId="164" fontId="0" fillId="34" borderId="13" xfId="1" applyNumberFormat="1" applyFont="1" applyFill="1" applyBorder="1"/>
    <xf numFmtId="164" fontId="0" fillId="34" borderId="0" xfId="1" applyNumberFormat="1" applyFont="1" applyFill="1" applyBorder="1"/>
    <xf numFmtId="164" fontId="0" fillId="34" borderId="14" xfId="1" applyNumberFormat="1" applyFont="1" applyFill="1" applyBorder="1"/>
    <xf numFmtId="164" fontId="0" fillId="35" borderId="13" xfId="1" applyNumberFormat="1" applyFont="1" applyFill="1" applyBorder="1"/>
    <xf numFmtId="164" fontId="0" fillId="35" borderId="0" xfId="1" applyNumberFormat="1" applyFont="1" applyFill="1" applyBorder="1"/>
    <xf numFmtId="164" fontId="0" fillId="35" borderId="14" xfId="1" applyNumberFormat="1" applyFont="1" applyFill="1" applyBorder="1"/>
    <xf numFmtId="164" fontId="0" fillId="37" borderId="13" xfId="1" applyNumberFormat="1" applyFont="1" applyFill="1" applyBorder="1"/>
    <xf numFmtId="164" fontId="0" fillId="37" borderId="0" xfId="1" applyNumberFormat="1" applyFont="1" applyFill="1" applyBorder="1"/>
    <xf numFmtId="164" fontId="0" fillId="37" borderId="14" xfId="1" applyNumberFormat="1" applyFont="1" applyFill="1" applyBorder="1"/>
    <xf numFmtId="164" fontId="0" fillId="36" borderId="13" xfId="1" applyNumberFormat="1" applyFont="1" applyFill="1" applyBorder="1"/>
    <xf numFmtId="164" fontId="0" fillId="36" borderId="0" xfId="1" applyNumberFormat="1" applyFont="1" applyFill="1" applyBorder="1"/>
    <xf numFmtId="164" fontId="0" fillId="36" borderId="14" xfId="1" applyNumberFormat="1" applyFont="1" applyFill="1" applyBorder="1"/>
    <xf numFmtId="164" fontId="0" fillId="44" borderId="13" xfId="1" applyNumberFormat="1" applyFont="1" applyFill="1" applyBorder="1"/>
    <xf numFmtId="164" fontId="0" fillId="44" borderId="0" xfId="1" applyNumberFormat="1" applyFont="1" applyFill="1" applyBorder="1"/>
    <xf numFmtId="164" fontId="0" fillId="44" borderId="14" xfId="1" applyNumberFormat="1" applyFont="1" applyFill="1" applyBorder="1"/>
    <xf numFmtId="164" fontId="14" fillId="0" borderId="15" xfId="1" applyNumberFormat="1" applyFont="1" applyBorder="1"/>
    <xf numFmtId="164" fontId="14" fillId="0" borderId="16" xfId="1" applyNumberFormat="1" applyFont="1" applyBorder="1"/>
    <xf numFmtId="164" fontId="14" fillId="0" borderId="17" xfId="1" applyNumberFormat="1" applyFont="1" applyBorder="1"/>
    <xf numFmtId="164" fontId="20" fillId="0" borderId="0" xfId="1" applyNumberFormat="1" applyFont="1" applyBorder="1"/>
    <xf numFmtId="164" fontId="0" fillId="33" borderId="10" xfId="1" applyNumberFormat="1" applyFont="1" applyFill="1" applyBorder="1"/>
    <xf numFmtId="164" fontId="0" fillId="33" borderId="11" xfId="1" applyNumberFormat="1" applyFont="1" applyFill="1" applyBorder="1"/>
    <xf numFmtId="164" fontId="0" fillId="33" borderId="12" xfId="1" applyNumberFormat="1" applyFont="1" applyFill="1" applyBorder="1"/>
    <xf numFmtId="164" fontId="0" fillId="33" borderId="13" xfId="1" applyNumberFormat="1" applyFont="1" applyFill="1" applyBorder="1"/>
    <xf numFmtId="164" fontId="0" fillId="33" borderId="0" xfId="1" applyNumberFormat="1" applyFont="1" applyFill="1" applyBorder="1"/>
    <xf numFmtId="164" fontId="0" fillId="33" borderId="14" xfId="1" applyNumberFormat="1" applyFont="1" applyFill="1" applyBorder="1"/>
    <xf numFmtId="164" fontId="0" fillId="40" borderId="13" xfId="1" applyNumberFormat="1" applyFont="1" applyFill="1" applyBorder="1"/>
    <xf numFmtId="164" fontId="0" fillId="40" borderId="0" xfId="1" applyNumberFormat="1" applyFont="1" applyFill="1" applyBorder="1"/>
    <xf numFmtId="164" fontId="0" fillId="40" borderId="14" xfId="1" applyNumberFormat="1" applyFont="1" applyFill="1" applyBorder="1"/>
    <xf numFmtId="164" fontId="20" fillId="0" borderId="11" xfId="1" applyNumberFormat="1" applyFont="1" applyBorder="1"/>
    <xf numFmtId="164" fontId="14" fillId="0" borderId="11" xfId="1" applyNumberFormat="1" applyFont="1" applyBorder="1"/>
    <xf numFmtId="164" fontId="20" fillId="0" borderId="12" xfId="1" applyNumberFormat="1" applyFont="1" applyBorder="1"/>
    <xf numFmtId="164" fontId="20" fillId="0" borderId="10" xfId="1" applyNumberFormat="1" applyFont="1" applyBorder="1"/>
    <xf numFmtId="164" fontId="20" fillId="0" borderId="13" xfId="1" applyNumberFormat="1" applyFont="1" applyBorder="1"/>
    <xf numFmtId="164" fontId="20" fillId="0" borderId="14" xfId="1" applyNumberFormat="1" applyFont="1" applyBorder="1"/>
    <xf numFmtId="2" fontId="21" fillId="0" borderId="18" xfId="0" applyNumberFormat="1" applyFont="1" applyBorder="1"/>
    <xf numFmtId="2" fontId="21" fillId="0" borderId="19" xfId="0" applyNumberFormat="1" applyFont="1" applyBorder="1"/>
    <xf numFmtId="2" fontId="21" fillId="0" borderId="20" xfId="0" applyNumberFormat="1" applyFont="1" applyBorder="1"/>
    <xf numFmtId="164" fontId="14" fillId="0" borderId="12" xfId="1" applyNumberFormat="1" applyFont="1" applyBorder="1"/>
    <xf numFmtId="164" fontId="14" fillId="0" borderId="0" xfId="0" applyNumberFormat="1" applyFont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164" fontId="0" fillId="0" borderId="14" xfId="1" applyNumberFormat="1" applyFont="1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18" fillId="44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18" fillId="40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[1]MW!$Z$23</c:f>
              <c:strCache>
                <c:ptCount val="1"/>
                <c:pt idx="0">
                  <c:v>CHOL_A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[1]MW!$Z$24:$Z$34</c:f>
              <c:numCache>
                <c:formatCode>General</c:formatCode>
                <c:ptCount val="11"/>
                <c:pt idx="0">
                  <c:v>8.5700181237034871E-3</c:v>
                </c:pt>
                <c:pt idx="1">
                  <c:v>2.6452997575785554E-2</c:v>
                </c:pt>
                <c:pt idx="2">
                  <c:v>2.9918672868678789E-3</c:v>
                </c:pt>
                <c:pt idx="3">
                  <c:v>0</c:v>
                </c:pt>
                <c:pt idx="4">
                  <c:v>0</c:v>
                </c:pt>
                <c:pt idx="5">
                  <c:v>0.11932716703611579</c:v>
                </c:pt>
                <c:pt idx="6">
                  <c:v>3.1698378342398997E-2</c:v>
                </c:pt>
                <c:pt idx="7">
                  <c:v>0.15800339959873047</c:v>
                </c:pt>
                <c:pt idx="8">
                  <c:v>0.15304645020124469</c:v>
                </c:pt>
                <c:pt idx="9">
                  <c:v>0.11067732360512816</c:v>
                </c:pt>
                <c:pt idx="10">
                  <c:v>0.38923239823002498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2-42F0-BCB2-CEFDE3E504F8}"/>
            </c:ext>
          </c:extLst>
        </c:ser>
        <c:ser>
          <c:idx val="1"/>
          <c:order val="1"/>
          <c:tx>
            <c:strRef>
              <c:f>[1]MW!$AA$23</c:f>
              <c:strCache>
                <c:ptCount val="1"/>
                <c:pt idx="0">
                  <c:v>CHOL_B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[1]MW!$AA$24:$AA$34</c:f>
              <c:numCache>
                <c:formatCode>General</c:formatCode>
                <c:ptCount val="11"/>
                <c:pt idx="0">
                  <c:v>8.0209462211851545E-3</c:v>
                </c:pt>
                <c:pt idx="1">
                  <c:v>2.4568801355187145E-2</c:v>
                </c:pt>
                <c:pt idx="2">
                  <c:v>0</c:v>
                </c:pt>
                <c:pt idx="3">
                  <c:v>0</c:v>
                </c:pt>
                <c:pt idx="4">
                  <c:v>5.0129340208353648E-3</c:v>
                </c:pt>
                <c:pt idx="5">
                  <c:v>0.1632926597994119</c:v>
                </c:pt>
                <c:pt idx="6">
                  <c:v>6.8349045227318994E-2</c:v>
                </c:pt>
                <c:pt idx="7">
                  <c:v>8.6672293765155228E-2</c:v>
                </c:pt>
                <c:pt idx="8">
                  <c:v>0.16310308314813576</c:v>
                </c:pt>
                <c:pt idx="9">
                  <c:v>0.11264180015319913</c:v>
                </c:pt>
                <c:pt idx="10">
                  <c:v>0.36833843630957119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2-42F0-BCB2-CEFDE3E504F8}"/>
            </c:ext>
          </c:extLst>
        </c:ser>
        <c:ser>
          <c:idx val="2"/>
          <c:order val="2"/>
          <c:tx>
            <c:strRef>
              <c:f>[1]MW!$AB$23</c:f>
              <c:strCache>
                <c:ptCount val="1"/>
                <c:pt idx="0">
                  <c:v>CHOL_C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[1]MW!$AB$24:$AB$34</c:f>
              <c:numCache>
                <c:formatCode>General</c:formatCode>
                <c:ptCount val="11"/>
                <c:pt idx="0">
                  <c:v>1.0260715284815942E-2</c:v>
                </c:pt>
                <c:pt idx="1">
                  <c:v>4.9639254091403864E-2</c:v>
                </c:pt>
                <c:pt idx="2">
                  <c:v>4.6041993815303772E-2</c:v>
                </c:pt>
                <c:pt idx="3">
                  <c:v>2.2884422237455238E-2</c:v>
                </c:pt>
                <c:pt idx="4">
                  <c:v>6.3021807132874058E-2</c:v>
                </c:pt>
                <c:pt idx="5">
                  <c:v>9.7276074103562649E-2</c:v>
                </c:pt>
                <c:pt idx="6">
                  <c:v>0.17449825972698585</c:v>
                </c:pt>
                <c:pt idx="7">
                  <c:v>0.10827195542966178</c:v>
                </c:pt>
                <c:pt idx="8">
                  <c:v>0.14359586911551647</c:v>
                </c:pt>
                <c:pt idx="9">
                  <c:v>0.11051928888147267</c:v>
                </c:pt>
                <c:pt idx="10">
                  <c:v>0.17399036018094727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2-42F0-BCB2-CEFDE3E504F8}"/>
            </c:ext>
          </c:extLst>
        </c:ser>
        <c:ser>
          <c:idx val="3"/>
          <c:order val="3"/>
          <c:tx>
            <c:strRef>
              <c:f>[1]MW!$AC$23</c:f>
              <c:strCache>
                <c:ptCount val="1"/>
                <c:pt idx="0">
                  <c:v>CHOL_D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[1]MW!$AC$24:$AC$34</c:f>
              <c:numCache>
                <c:formatCode>General</c:formatCode>
                <c:ptCount val="11"/>
                <c:pt idx="0">
                  <c:v>1.6829877574206533E-2</c:v>
                </c:pt>
                <c:pt idx="1">
                  <c:v>2.35520511183781E-2</c:v>
                </c:pt>
                <c:pt idx="2">
                  <c:v>1.220675752388059E-3</c:v>
                </c:pt>
                <c:pt idx="3">
                  <c:v>1.2065158545149293E-2</c:v>
                </c:pt>
                <c:pt idx="4">
                  <c:v>3.1319118288384643E-3</c:v>
                </c:pt>
                <c:pt idx="5">
                  <c:v>0.15507568660784607</c:v>
                </c:pt>
                <c:pt idx="6">
                  <c:v>7.9215745750117084E-2</c:v>
                </c:pt>
                <c:pt idx="7">
                  <c:v>7.0200729828927999E-2</c:v>
                </c:pt>
                <c:pt idx="8">
                  <c:v>0.21174095053552994</c:v>
                </c:pt>
                <c:pt idx="9">
                  <c:v>0.12391525701846362</c:v>
                </c:pt>
                <c:pt idx="10">
                  <c:v>0.30305195544015473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2-42F0-BCB2-CEFDE3E504F8}"/>
            </c:ext>
          </c:extLst>
        </c:ser>
        <c:ser>
          <c:idx val="4"/>
          <c:order val="4"/>
          <c:tx>
            <c:strRef>
              <c:f>[1]MW!$AD$23</c:f>
              <c:strCache>
                <c:ptCount val="1"/>
                <c:pt idx="0">
                  <c:v>CHOL_E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[1]MW!$AD$24:$AD$34</c:f>
              <c:numCache>
                <c:formatCode>General</c:formatCode>
                <c:ptCount val="11"/>
                <c:pt idx="0">
                  <c:v>2.5026801614219767E-3</c:v>
                </c:pt>
                <c:pt idx="1">
                  <c:v>2.1574620987269359E-2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0.12317710754597289</c:v>
                </c:pt>
                <c:pt idx="6">
                  <c:v>2.2180957881325181E-2</c:v>
                </c:pt>
                <c:pt idx="7">
                  <c:v>0.2077601021133117</c:v>
                </c:pt>
                <c:pt idx="8">
                  <c:v>0.18277320196128388</c:v>
                </c:pt>
                <c:pt idx="9">
                  <c:v>4.6942442587217914E-2</c:v>
                </c:pt>
                <c:pt idx="10">
                  <c:v>0.39308888676219733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2-42F0-BCB2-CEFDE3E504F8}"/>
            </c:ext>
          </c:extLst>
        </c:ser>
        <c:ser>
          <c:idx val="5"/>
          <c:order val="5"/>
          <c:tx>
            <c:strRef>
              <c:f>[1]MW!$AE$23</c:f>
              <c:strCache>
                <c:ptCount val="1"/>
                <c:pt idx="0">
                  <c:v>DOPG_A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[1]MW!$AE$24:$AE$34</c:f>
              <c:numCache>
                <c:formatCode>General</c:formatCode>
                <c:ptCount val="11"/>
                <c:pt idx="0">
                  <c:v>2.3385105845213903E-3</c:v>
                </c:pt>
                <c:pt idx="1">
                  <c:v>1.5958559339110553E-2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0.22946773881797258</c:v>
                </c:pt>
                <c:pt idx="6">
                  <c:v>0.10619241561906143</c:v>
                </c:pt>
                <c:pt idx="7">
                  <c:v>8.2988478397120313E-2</c:v>
                </c:pt>
                <c:pt idx="8">
                  <c:v>0.11909225391496631</c:v>
                </c:pt>
                <c:pt idx="9">
                  <c:v>9.6438810475438674E-2</c:v>
                </c:pt>
                <c:pt idx="10">
                  <c:v>0.34752323285180864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32-42F0-BCB2-CEFDE3E504F8}"/>
            </c:ext>
          </c:extLst>
        </c:ser>
        <c:ser>
          <c:idx val="6"/>
          <c:order val="6"/>
          <c:tx>
            <c:strRef>
              <c:f>[1]MW!$AF$23</c:f>
              <c:strCache>
                <c:ptCount val="1"/>
                <c:pt idx="0">
                  <c:v>DOPG_B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[1]MW!$AF$24:$AF$34</c:f>
              <c:numCache>
                <c:formatCode>General</c:formatCode>
                <c:ptCount val="11"/>
                <c:pt idx="0">
                  <c:v>4.1455050663790904E-3</c:v>
                </c:pt>
                <c:pt idx="1">
                  <c:v>2.0469532317907806E-2</c:v>
                </c:pt>
                <c:pt idx="2">
                  <c:v>0</c:v>
                </c:pt>
                <c:pt idx="3">
                  <c:v>0</c:v>
                </c:pt>
                <c:pt idx="4">
                  <c:v>1.0734412986644366E-2</c:v>
                </c:pt>
                <c:pt idx="5">
                  <c:v>0.21939646304724988</c:v>
                </c:pt>
                <c:pt idx="6">
                  <c:v>9.7951807249582246E-2</c:v>
                </c:pt>
                <c:pt idx="7">
                  <c:v>9.4396242915571693E-2</c:v>
                </c:pt>
                <c:pt idx="8">
                  <c:v>0.13152277197352191</c:v>
                </c:pt>
                <c:pt idx="9">
                  <c:v>7.710327624018587E-2</c:v>
                </c:pt>
                <c:pt idx="10">
                  <c:v>0.34427998820295702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32-42F0-BCB2-CEFDE3E504F8}"/>
            </c:ext>
          </c:extLst>
        </c:ser>
        <c:ser>
          <c:idx val="7"/>
          <c:order val="7"/>
          <c:tx>
            <c:strRef>
              <c:f>[1]MW!$AG$23</c:f>
              <c:strCache>
                <c:ptCount val="1"/>
                <c:pt idx="0">
                  <c:v>DOPG_C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[1]MW!$AG$24:$AG$34</c:f>
              <c:numCache>
                <c:formatCode>General</c:formatCode>
                <c:ptCount val="11"/>
                <c:pt idx="0">
                  <c:v>1.3069802361326301E-3</c:v>
                </c:pt>
                <c:pt idx="1">
                  <c:v>1.4624113698839307E-2</c:v>
                </c:pt>
                <c:pt idx="2">
                  <c:v>5.8846563103331223E-4</c:v>
                </c:pt>
                <c:pt idx="3">
                  <c:v>0</c:v>
                </c:pt>
                <c:pt idx="4">
                  <c:v>4.1370040528304619E-3</c:v>
                </c:pt>
                <c:pt idx="5">
                  <c:v>0.17648801963900232</c:v>
                </c:pt>
                <c:pt idx="6">
                  <c:v>6.0872081327920186E-2</c:v>
                </c:pt>
                <c:pt idx="7">
                  <c:v>0.14078540172010023</c:v>
                </c:pt>
                <c:pt idx="8">
                  <c:v>0.16228120998552498</c:v>
                </c:pt>
                <c:pt idx="9">
                  <c:v>8.8920724033449638E-2</c:v>
                </c:pt>
                <c:pt idx="10">
                  <c:v>0.34999599967516715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32-42F0-BCB2-CEFDE3E504F8}"/>
            </c:ext>
          </c:extLst>
        </c:ser>
        <c:ser>
          <c:idx val="8"/>
          <c:order val="8"/>
          <c:tx>
            <c:strRef>
              <c:f>[1]MW!$AH$23</c:f>
              <c:strCache>
                <c:ptCount val="1"/>
                <c:pt idx="0">
                  <c:v>DOPG_D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[1]MW!$AH$24:$AH$34</c:f>
              <c:numCache>
                <c:formatCode>General</c:formatCode>
                <c:ptCount val="11"/>
                <c:pt idx="0">
                  <c:v>4.5230386059974398E-3</c:v>
                </c:pt>
                <c:pt idx="1">
                  <c:v>1.1849693691992826E-2</c:v>
                </c:pt>
                <c:pt idx="2">
                  <c:v>4.2806641487569755E-3</c:v>
                </c:pt>
                <c:pt idx="3">
                  <c:v>2.4591189863501367E-3</c:v>
                </c:pt>
                <c:pt idx="4">
                  <c:v>2.0578367267082287E-3</c:v>
                </c:pt>
                <c:pt idx="5">
                  <c:v>6.6070244498995123E-2</c:v>
                </c:pt>
                <c:pt idx="6">
                  <c:v>4.1949166342016272E-2</c:v>
                </c:pt>
                <c:pt idx="7">
                  <c:v>0.12569149028770263</c:v>
                </c:pt>
                <c:pt idx="8">
                  <c:v>0.28120633087018543</c:v>
                </c:pt>
                <c:pt idx="9">
                  <c:v>7.2357618737617035E-2</c:v>
                </c:pt>
                <c:pt idx="10">
                  <c:v>0.38755479710367813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32-42F0-BCB2-CEFDE3E504F8}"/>
            </c:ext>
          </c:extLst>
        </c:ser>
        <c:ser>
          <c:idx val="9"/>
          <c:order val="9"/>
          <c:tx>
            <c:strRef>
              <c:f>[1]MW!$AI$23</c:f>
              <c:strCache>
                <c:ptCount val="1"/>
                <c:pt idx="0">
                  <c:v>DOPG_E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[1]MW!$AI$24:$AI$34</c:f>
              <c:numCache>
                <c:formatCode>General</c:formatCode>
                <c:ptCount val="11"/>
                <c:pt idx="0">
                  <c:v>2.7051113828493942E-3</c:v>
                </c:pt>
                <c:pt idx="1">
                  <c:v>1.2709482367236236E-2</c:v>
                </c:pt>
                <c:pt idx="2">
                  <c:v>6.1376080770844145E-3</c:v>
                </c:pt>
                <c:pt idx="3">
                  <c:v>1.8009838614615956E-3</c:v>
                </c:pt>
                <c:pt idx="4">
                  <c:v>2.1169453904262905E-3</c:v>
                </c:pt>
                <c:pt idx="5">
                  <c:v>0.1995213017903992</c:v>
                </c:pt>
                <c:pt idx="6">
                  <c:v>0.11926736538666319</c:v>
                </c:pt>
                <c:pt idx="7">
                  <c:v>0.11130209971836491</c:v>
                </c:pt>
                <c:pt idx="8">
                  <c:v>0.18385095982576033</c:v>
                </c:pt>
                <c:pt idx="9">
                  <c:v>4.5906691273928324E-2</c:v>
                </c:pt>
                <c:pt idx="10">
                  <c:v>0.31468145092582656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32-42F0-BCB2-CEFDE3E504F8}"/>
            </c:ext>
          </c:extLst>
        </c:ser>
        <c:ser>
          <c:idx val="10"/>
          <c:order val="10"/>
          <c:tx>
            <c:strRef>
              <c:f>[1]MW!$AJ$23</c:f>
              <c:strCache>
                <c:ptCount val="1"/>
                <c:pt idx="0">
                  <c:v>DOTAP_A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[1]MW!$AJ$24:$AJ$34</c:f>
              <c:numCache>
                <c:formatCode>General</c:formatCode>
                <c:ptCount val="11"/>
                <c:pt idx="0">
                  <c:v>3.5654179618804607E-3</c:v>
                </c:pt>
                <c:pt idx="1">
                  <c:v>3.008632069656204E-2</c:v>
                </c:pt>
                <c:pt idx="2">
                  <c:v>3.3314408508158179E-2</c:v>
                </c:pt>
                <c:pt idx="3">
                  <c:v>1.0383044704183136E-2</c:v>
                </c:pt>
                <c:pt idx="4">
                  <c:v>3.1860996805070319E-2</c:v>
                </c:pt>
                <c:pt idx="5">
                  <c:v>0.20618411756458216</c:v>
                </c:pt>
                <c:pt idx="6">
                  <c:v>0.21353604929501446</c:v>
                </c:pt>
                <c:pt idx="7">
                  <c:v>6.4120855614769101E-2</c:v>
                </c:pt>
                <c:pt idx="8">
                  <c:v>7.8193586850122676E-2</c:v>
                </c:pt>
                <c:pt idx="9">
                  <c:v>0.17231031222867232</c:v>
                </c:pt>
                <c:pt idx="10">
                  <c:v>0.15644488977098603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32-42F0-BCB2-CEFDE3E504F8}"/>
            </c:ext>
          </c:extLst>
        </c:ser>
        <c:ser>
          <c:idx val="11"/>
          <c:order val="11"/>
          <c:tx>
            <c:strRef>
              <c:f>[1]MW!$AK$23</c:f>
              <c:strCache>
                <c:ptCount val="1"/>
                <c:pt idx="0">
                  <c:v>DOTAP_B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[1]MW!$AK$24:$AK$34</c:f>
              <c:numCache>
                <c:formatCode>General</c:formatCode>
                <c:ptCount val="11"/>
                <c:pt idx="0">
                  <c:v>8.9240020815503206E-3</c:v>
                </c:pt>
                <c:pt idx="1">
                  <c:v>4.0106261700954236E-2</c:v>
                </c:pt>
                <c:pt idx="2">
                  <c:v>4.6327689875844881E-2</c:v>
                </c:pt>
                <c:pt idx="3">
                  <c:v>2.3906988298384238E-2</c:v>
                </c:pt>
                <c:pt idx="4">
                  <c:v>5.41818001221884E-2</c:v>
                </c:pt>
                <c:pt idx="5">
                  <c:v>0.12433207869295393</c:v>
                </c:pt>
                <c:pt idx="6">
                  <c:v>0.15517033324198959</c:v>
                </c:pt>
                <c:pt idx="7">
                  <c:v>9.733466269407598E-2</c:v>
                </c:pt>
                <c:pt idx="8">
                  <c:v>0.13303337900941725</c:v>
                </c:pt>
                <c:pt idx="9">
                  <c:v>0.12953137110157098</c:v>
                </c:pt>
                <c:pt idx="10">
                  <c:v>0.18715143318106997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32-42F0-BCB2-CEFDE3E504F8}"/>
            </c:ext>
          </c:extLst>
        </c:ser>
        <c:ser>
          <c:idx val="12"/>
          <c:order val="12"/>
          <c:tx>
            <c:strRef>
              <c:f>[1]MW!$AL$23</c:f>
              <c:strCache>
                <c:ptCount val="1"/>
                <c:pt idx="0">
                  <c:v>DOTAP_C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[1]MW!$AL$24:$AL$34</c:f>
              <c:numCache>
                <c:formatCode>General</c:formatCode>
                <c:ptCount val="11"/>
                <c:pt idx="0">
                  <c:v>1.0274327152845226E-2</c:v>
                </c:pt>
                <c:pt idx="1">
                  <c:v>4.9640077066202742E-2</c:v>
                </c:pt>
                <c:pt idx="2">
                  <c:v>4.6044043657696328E-2</c:v>
                </c:pt>
                <c:pt idx="3">
                  <c:v>2.2885638050172769E-2</c:v>
                </c:pt>
                <c:pt idx="4">
                  <c:v>6.3021405877730058E-2</c:v>
                </c:pt>
                <c:pt idx="5">
                  <c:v>9.7084982077479676E-2</c:v>
                </c:pt>
                <c:pt idx="6">
                  <c:v>0.17450753351444565</c:v>
                </c:pt>
                <c:pt idx="7">
                  <c:v>0.10843060130567977</c:v>
                </c:pt>
                <c:pt idx="8">
                  <c:v>0.14363022247152624</c:v>
                </c:pt>
                <c:pt idx="9">
                  <c:v>0.11051463486611823</c:v>
                </c:pt>
                <c:pt idx="10">
                  <c:v>0.17396653396010275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32-42F0-BCB2-CEFDE3E504F8}"/>
            </c:ext>
          </c:extLst>
        </c:ser>
        <c:ser>
          <c:idx val="13"/>
          <c:order val="13"/>
          <c:tx>
            <c:strRef>
              <c:f>[1]MW!$AM$23</c:f>
              <c:strCache>
                <c:ptCount val="1"/>
                <c:pt idx="0">
                  <c:v>DOTAP_D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[1]MW!$AM$24:$AM$34</c:f>
              <c:numCache>
                <c:formatCode>General</c:formatCode>
                <c:ptCount val="11"/>
                <c:pt idx="0">
                  <c:v>9.5439412121773922E-3</c:v>
                </c:pt>
                <c:pt idx="1">
                  <c:v>4.4644564913658265E-2</c:v>
                </c:pt>
                <c:pt idx="2">
                  <c:v>4.3938722634462482E-2</c:v>
                </c:pt>
                <c:pt idx="3">
                  <c:v>2.392164091302372E-2</c:v>
                </c:pt>
                <c:pt idx="4">
                  <c:v>4.0239661201484603E-2</c:v>
                </c:pt>
                <c:pt idx="5">
                  <c:v>0.13428499145885789</c:v>
                </c:pt>
                <c:pt idx="6">
                  <c:v>0.18554261844065528</c:v>
                </c:pt>
                <c:pt idx="7">
                  <c:v>8.7640862378932427E-2</c:v>
                </c:pt>
                <c:pt idx="8">
                  <c:v>0.13313262798483305</c:v>
                </c:pt>
                <c:pt idx="9">
                  <c:v>0.1228076534872472</c:v>
                </c:pt>
                <c:pt idx="10">
                  <c:v>0.17430271537466813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232-42F0-BCB2-CEFDE3E504F8}"/>
            </c:ext>
          </c:extLst>
        </c:ser>
        <c:ser>
          <c:idx val="14"/>
          <c:order val="14"/>
          <c:tx>
            <c:strRef>
              <c:f>[1]MW!$AN$23</c:f>
              <c:strCache>
                <c:ptCount val="1"/>
                <c:pt idx="0">
                  <c:v>DOTAP_E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[1]MW!$X$24:$X$34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[1]MW!$AN$24:$AN$34</c:f>
              <c:numCache>
                <c:formatCode>General</c:formatCode>
                <c:ptCount val="11"/>
                <c:pt idx="0">
                  <c:v>1.4570150622227251E-3</c:v>
                </c:pt>
                <c:pt idx="1">
                  <c:v>3.4305216325816498E-2</c:v>
                </c:pt>
                <c:pt idx="2">
                  <c:v>2.1693141501099099E-2</c:v>
                </c:pt>
                <c:pt idx="3">
                  <c:v>9.8092700730529753E-3</c:v>
                </c:pt>
                <c:pt idx="4">
                  <c:v>4.0250789259428627E-2</c:v>
                </c:pt>
                <c:pt idx="5">
                  <c:v>0.15294334205027138</c:v>
                </c:pt>
                <c:pt idx="6">
                  <c:v>0.20568276749160419</c:v>
                </c:pt>
                <c:pt idx="7">
                  <c:v>8.2455558639185911E-2</c:v>
                </c:pt>
                <c:pt idx="8">
                  <c:v>8.5478789602088212E-2</c:v>
                </c:pt>
                <c:pt idx="9">
                  <c:v>0.1103406845583933</c:v>
                </c:pt>
                <c:pt idx="10">
                  <c:v>0.25558342543683754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32-42F0-BCB2-CEFDE3E5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510424"/>
        <c:axId val="389510816"/>
      </c:barChart>
      <c:catAx>
        <c:axId val="38951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10816"/>
        <c:crosses val="autoZero"/>
        <c:auto val="1"/>
        <c:lblAlgn val="ctr"/>
        <c:lblOffset val="100"/>
        <c:noMultiLvlLbl val="0"/>
      </c:catAx>
      <c:valAx>
        <c:axId val="3895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Coagulation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[1]Category!$AQ$3</c:f>
              <c:strCache>
                <c:ptCount val="1"/>
                <c:pt idx="0">
                  <c:v>A2AP_HUMAN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[1]Category!$AR$3:$BF$3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2.1411978564051704E-3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5.4859360403605891E-4</c:v>
                </c:pt>
                <c:pt idx="12">
                  <c:v>2.14145086534883E-3</c:v>
                </c:pt>
                <c:pt idx="13">
                  <c:v>3.1481124841646705E-4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1-4EAA-8417-2FA5ACFE49D5}"/>
            </c:ext>
          </c:extLst>
        </c:ser>
        <c:ser>
          <c:idx val="1"/>
          <c:order val="1"/>
          <c:tx>
            <c:strRef>
              <c:f>[1]Category!$AQ$4</c:f>
              <c:strCache>
                <c:ptCount val="1"/>
                <c:pt idx="0">
                  <c:v>ANT3_HUMAN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[1]Category!$AR$4:$BF$4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2.4804688492457562E-3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7.4201614240927867E-4</c:v>
                </c:pt>
                <c:pt idx="12">
                  <c:v>2.4801929657840608E-3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1-4EAA-8417-2FA5ACFE49D5}"/>
            </c:ext>
          </c:extLst>
        </c:ser>
        <c:ser>
          <c:idx val="2"/>
          <c:order val="2"/>
          <c:tx>
            <c:strRef>
              <c:f>[1]Category!$AQ$5</c:f>
              <c:strCache>
                <c:ptCount val="1"/>
                <c:pt idx="0">
                  <c:v>FA9_HUMAN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[1]Category!$AR$5:$BF$5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7.4274331133346886E-3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2.8458962535924969E-3</c:v>
                </c:pt>
                <c:pt idx="11">
                  <c:v>8.7226453615890185E-3</c:v>
                </c:pt>
                <c:pt idx="12">
                  <c:v>7.4278063657160264E-3</c:v>
                </c:pt>
                <c:pt idx="13">
                  <c:v>6.6768414171266355E-3</c:v>
                </c:pt>
                <c:pt idx="14">
                  <c:v>8.2144922008334613E-3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1-4EAA-8417-2FA5ACFE49D5}"/>
            </c:ext>
          </c:extLst>
        </c:ser>
        <c:ser>
          <c:idx val="3"/>
          <c:order val="3"/>
          <c:tx>
            <c:strRef>
              <c:f>[1]Category!$AQ$6</c:f>
              <c:strCache>
                <c:ptCount val="1"/>
                <c:pt idx="0">
                  <c:v>FA5_HUMAN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[1]Category!$AR$6:$BF$6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4.6538742087030242E-4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6.1752972774194311E-4</c:v>
                </c:pt>
                <c:pt idx="11">
                  <c:v>0</c:v>
                </c:pt>
                <c:pt idx="12">
                  <c:v>4.6556512391651873E-4</c:v>
                </c:pt>
                <c:pt idx="13">
                  <c:v>4.5962322404586594E-4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1-4EAA-8417-2FA5ACFE49D5}"/>
            </c:ext>
          </c:extLst>
        </c:ser>
        <c:ser>
          <c:idx val="4"/>
          <c:order val="4"/>
          <c:tx>
            <c:strRef>
              <c:f>[1]Category!$AQ$7</c:f>
              <c:strCache>
                <c:ptCount val="1"/>
                <c:pt idx="0">
                  <c:v>FA7_HUMAN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[1]Category!$AR$7:$BF$7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5.0810441787586585E-4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5.0819397019795018E-4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1-4EAA-8417-2FA5ACFE49D5}"/>
            </c:ext>
          </c:extLst>
        </c:ser>
        <c:ser>
          <c:idx val="5"/>
          <c:order val="5"/>
          <c:tx>
            <c:strRef>
              <c:f>[1]Category!$AQ$8</c:f>
              <c:strCache>
                <c:ptCount val="1"/>
                <c:pt idx="0">
                  <c:v>FA10_HUMAN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[1]Category!$AR$8:$BF$8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5.3541339743591876E-3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4.2142684706074187E-3</c:v>
                </c:pt>
                <c:pt idx="11">
                  <c:v>5.2957810510263969E-3</c:v>
                </c:pt>
                <c:pt idx="12">
                  <c:v>5.3544268258818488E-3</c:v>
                </c:pt>
                <c:pt idx="13">
                  <c:v>3.8695097637670172E-3</c:v>
                </c:pt>
                <c:pt idx="14">
                  <c:v>5.8511443453672903E-3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1-4EAA-8417-2FA5ACFE49D5}"/>
            </c:ext>
          </c:extLst>
        </c:ser>
        <c:ser>
          <c:idx val="6"/>
          <c:order val="6"/>
          <c:tx>
            <c:strRef>
              <c:f>[1]Category!$AQ$9</c:f>
              <c:strCache>
                <c:ptCount val="1"/>
                <c:pt idx="0">
                  <c:v>FIBA_HUMAN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[1]Category!$AR$9:$BF$9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6.1961430248490589E-3</c:v>
                </c:pt>
                <c:pt idx="3">
                  <c:v>4.0031445242302696E-3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4.0931744407761419E-3</c:v>
                </c:pt>
                <c:pt idx="11">
                  <c:v>5.4966840660651195E-3</c:v>
                </c:pt>
                <c:pt idx="12">
                  <c:v>6.1962826138373421E-3</c:v>
                </c:pt>
                <c:pt idx="13">
                  <c:v>3.5519685294430094E-3</c:v>
                </c:pt>
                <c:pt idx="14">
                  <c:v>5.0509263654710005E-3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F1-4EAA-8417-2FA5ACFE49D5}"/>
            </c:ext>
          </c:extLst>
        </c:ser>
        <c:ser>
          <c:idx val="7"/>
          <c:order val="7"/>
          <c:tx>
            <c:strRef>
              <c:f>[1]Category!$AQ$10</c:f>
              <c:strCache>
                <c:ptCount val="1"/>
                <c:pt idx="0">
                  <c:v>FIBB_HUMAN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[1]Category!$AR$10:$BF$10</c:f>
              <c:numCache>
                <c:formatCode>General</c:formatCode>
                <c:ptCount val="15"/>
                <c:pt idx="0">
                  <c:v>0</c:v>
                </c:pt>
                <c:pt idx="1">
                  <c:v>1.0242375671076632E-2</c:v>
                </c:pt>
                <c:pt idx="2">
                  <c:v>2.3465997558541025E-2</c:v>
                </c:pt>
                <c:pt idx="3">
                  <c:v>2.5822724806770406E-2</c:v>
                </c:pt>
                <c:pt idx="4">
                  <c:v>0</c:v>
                </c:pt>
                <c:pt idx="5">
                  <c:v>2.6897065036934633E-3</c:v>
                </c:pt>
                <c:pt idx="6">
                  <c:v>0</c:v>
                </c:pt>
                <c:pt idx="7">
                  <c:v>1.3706129924164888E-3</c:v>
                </c:pt>
                <c:pt idx="8">
                  <c:v>6.0226217692068975E-3</c:v>
                </c:pt>
                <c:pt idx="9">
                  <c:v>1.852325206133732E-3</c:v>
                </c:pt>
                <c:pt idx="10">
                  <c:v>2.4788660117245152E-2</c:v>
                </c:pt>
                <c:pt idx="11">
                  <c:v>2.3099515787545027E-2</c:v>
                </c:pt>
                <c:pt idx="12">
                  <c:v>2.3467719982693227E-2</c:v>
                </c:pt>
                <c:pt idx="13">
                  <c:v>2.6190616566249075E-2</c:v>
                </c:pt>
                <c:pt idx="14">
                  <c:v>2.3980394024004991E-2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F1-4EAA-8417-2FA5ACFE49D5}"/>
            </c:ext>
          </c:extLst>
        </c:ser>
        <c:ser>
          <c:idx val="8"/>
          <c:order val="8"/>
          <c:tx>
            <c:strRef>
              <c:f>[1]Category!$AQ$11</c:f>
              <c:strCache>
                <c:ptCount val="1"/>
                <c:pt idx="0">
                  <c:v>FIBG_HUMAN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[1]Category!$AR$11:$BF$11</c:f>
              <c:numCache>
                <c:formatCode>General</c:formatCode>
                <c:ptCount val="15"/>
                <c:pt idx="0">
                  <c:v>0</c:v>
                </c:pt>
                <c:pt idx="1">
                  <c:v>6.1806113603860595E-3</c:v>
                </c:pt>
                <c:pt idx="2">
                  <c:v>1.1803829591181708E-2</c:v>
                </c:pt>
                <c:pt idx="3">
                  <c:v>9.862439081572116E-3</c:v>
                </c:pt>
                <c:pt idx="4">
                  <c:v>2.2293900879549406E-3</c:v>
                </c:pt>
                <c:pt idx="5">
                  <c:v>4.7690051801651317E-3</c:v>
                </c:pt>
                <c:pt idx="6">
                  <c:v>0</c:v>
                </c:pt>
                <c:pt idx="7">
                  <c:v>0</c:v>
                </c:pt>
                <c:pt idx="8">
                  <c:v>8.0140372219468081E-3</c:v>
                </c:pt>
                <c:pt idx="9">
                  <c:v>4.2496301376981098E-3</c:v>
                </c:pt>
                <c:pt idx="10">
                  <c:v>1.5248417698193587E-2</c:v>
                </c:pt>
                <c:pt idx="11">
                  <c:v>1.5230114105140415E-2</c:v>
                </c:pt>
                <c:pt idx="12">
                  <c:v>1.1804757316473671E-2</c:v>
                </c:pt>
                <c:pt idx="13">
                  <c:v>1.3012805260217039E-2</c:v>
                </c:pt>
                <c:pt idx="14">
                  <c:v>1.3501405688710002E-2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F1-4EAA-8417-2FA5ACFE49D5}"/>
            </c:ext>
          </c:extLst>
        </c:ser>
        <c:ser>
          <c:idx val="9"/>
          <c:order val="9"/>
          <c:tx>
            <c:strRef>
              <c:f>[1]Category!$AQ$12</c:f>
              <c:strCache>
                <c:ptCount val="1"/>
                <c:pt idx="0">
                  <c:v>ITA2B_HUMAN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[1]Category!$AR$12:$BF$12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4.6928415363231449E-4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F1-4EAA-8417-2FA5ACFE49D5}"/>
            </c:ext>
          </c:extLst>
        </c:ser>
        <c:ser>
          <c:idx val="10"/>
          <c:order val="10"/>
          <c:tx>
            <c:strRef>
              <c:f>[1]Category!$AQ$13</c:f>
              <c:strCache>
                <c:ptCount val="1"/>
                <c:pt idx="0">
                  <c:v>ITB1_HUMAN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[1]Category!$AR$13:$BF$13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4.4797163490365057E-4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F1-4EAA-8417-2FA5ACFE49D5}"/>
            </c:ext>
          </c:extLst>
        </c:ser>
        <c:ser>
          <c:idx val="11"/>
          <c:order val="11"/>
          <c:tx>
            <c:strRef>
              <c:f>[1]Category!$AQ$14</c:f>
              <c:strCache>
                <c:ptCount val="1"/>
                <c:pt idx="0">
                  <c:v>ITB3_HUMAN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[1]Category!$AR$14:$BF$14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4.3233488021486022E-3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1.1389053984123094E-3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8.0543005379797247E-4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F1-4EAA-8417-2FA5ACFE49D5}"/>
            </c:ext>
          </c:extLst>
        </c:ser>
        <c:ser>
          <c:idx val="12"/>
          <c:order val="12"/>
          <c:tx>
            <c:strRef>
              <c:f>[1]Category!$AQ$15</c:f>
              <c:strCache>
                <c:ptCount val="1"/>
                <c:pt idx="0">
                  <c:v>KNG1_HUMAN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[1]Category!$AR$15:$BF$15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8.8393577373840227E-3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4.2721811098868773E-3</c:v>
                </c:pt>
                <c:pt idx="11">
                  <c:v>7.9448152106217518E-3</c:v>
                </c:pt>
                <c:pt idx="12">
                  <c:v>8.8387601185058329E-3</c:v>
                </c:pt>
                <c:pt idx="13">
                  <c:v>4.8049252470068601E-3</c:v>
                </c:pt>
                <c:pt idx="14">
                  <c:v>5.5470106940409001E-3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F1-4EAA-8417-2FA5ACFE49D5}"/>
            </c:ext>
          </c:extLst>
        </c:ser>
        <c:ser>
          <c:idx val="13"/>
          <c:order val="13"/>
          <c:tx>
            <c:strRef>
              <c:f>[1]Category!$AQ$16</c:f>
              <c:strCache>
                <c:ptCount val="1"/>
                <c:pt idx="0">
                  <c:v>PLMN_HUMAN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[1]Category!$AR$16:$BF$16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5.0479048926296609E-3</c:v>
                </c:pt>
                <c:pt idx="3">
                  <c:v>3.7386652187704223E-3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8.7224195303417919E-4</c:v>
                </c:pt>
                <c:pt idx="9">
                  <c:v>3.4470953016754453E-4</c:v>
                </c:pt>
                <c:pt idx="10">
                  <c:v>1.6662038248010337E-3</c:v>
                </c:pt>
                <c:pt idx="11">
                  <c:v>5.8287797015606976E-3</c:v>
                </c:pt>
                <c:pt idx="12">
                  <c:v>5.0473365627687504E-3</c:v>
                </c:pt>
                <c:pt idx="13">
                  <c:v>5.7508394185924365E-3</c:v>
                </c:pt>
                <c:pt idx="14">
                  <c:v>9.1545575183720233E-4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F1-4EAA-8417-2FA5ACFE49D5}"/>
            </c:ext>
          </c:extLst>
        </c:ser>
        <c:ser>
          <c:idx val="14"/>
          <c:order val="14"/>
          <c:tx>
            <c:strRef>
              <c:f>[1]Category!$AQ$17</c:f>
              <c:strCache>
                <c:ptCount val="1"/>
                <c:pt idx="0">
                  <c:v>THRB_HUMAN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[1]Category!$AR$17:$BF$17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3.1206919377241557E-2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1.4001512497133139E-2</c:v>
                </c:pt>
                <c:pt idx="11">
                  <c:v>2.8616924985642153E-2</c:v>
                </c:pt>
                <c:pt idx="12">
                  <c:v>3.120824265587066E-2</c:v>
                </c:pt>
                <c:pt idx="13">
                  <c:v>1.6862160752606662E-2</c:v>
                </c:pt>
                <c:pt idx="14">
                  <c:v>1.9539045083346796E-2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F1-4EAA-8417-2FA5ACFE49D5}"/>
            </c:ext>
          </c:extLst>
        </c:ser>
        <c:ser>
          <c:idx val="15"/>
          <c:order val="15"/>
          <c:tx>
            <c:strRef>
              <c:f>[1]Category!$AQ$18</c:f>
              <c:strCache>
                <c:ptCount val="1"/>
                <c:pt idx="0">
                  <c:v>TSP1_HUMAN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[1]Category!$AR$18:$BF$18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1.1609304585963424E-3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7.6117068981602087E-3</c:v>
                </c:pt>
                <c:pt idx="11">
                  <c:v>7.04280152335805E-3</c:v>
                </c:pt>
                <c:pt idx="12">
                  <c:v>1.1612471632023878E-3</c:v>
                </c:pt>
                <c:pt idx="13">
                  <c:v>1.3003430145598774E-2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4F1-4EAA-8417-2FA5ACFE49D5}"/>
            </c:ext>
          </c:extLst>
        </c:ser>
        <c:ser>
          <c:idx val="16"/>
          <c:order val="16"/>
          <c:tx>
            <c:strRef>
              <c:f>[1]Category!$AQ$19</c:f>
              <c:strCache>
                <c:ptCount val="1"/>
                <c:pt idx="0">
                  <c:v>TSP4_HUMAN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[1]Category!$AR$19:$BF$19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1.7840830140606154E-3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2.1866487347491329E-3</c:v>
                </c:pt>
                <c:pt idx="11">
                  <c:v>4.6589061278320298E-4</c:v>
                </c:pt>
                <c:pt idx="12">
                  <c:v>1.784238039196075E-3</c:v>
                </c:pt>
                <c:pt idx="13">
                  <c:v>1.4257408299068457E-3</c:v>
                </c:pt>
                <c:pt idx="14">
                  <c:v>5.2394008438481389E-4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4F1-4EAA-8417-2FA5ACFE49D5}"/>
            </c:ext>
          </c:extLst>
        </c:ser>
        <c:ser>
          <c:idx val="17"/>
          <c:order val="17"/>
          <c:tx>
            <c:strRef>
              <c:f>[1]Category!$AQ$20</c:f>
              <c:strCache>
                <c:ptCount val="1"/>
                <c:pt idx="0">
                  <c:v>PROC_HUMAN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[1]Category!$AR$20:$BF$20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3.7758864634074986E-3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9.2076064992783861E-4</c:v>
                </c:pt>
                <c:pt idx="11">
                  <c:v>3.8952127771344183E-3</c:v>
                </c:pt>
                <c:pt idx="12">
                  <c:v>3.7759332869511989E-3</c:v>
                </c:pt>
                <c:pt idx="13">
                  <c:v>2.7425177015907229E-3</c:v>
                </c:pt>
                <c:pt idx="14">
                  <c:v>9.5720848843610219E-4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4F1-4EAA-8417-2FA5ACFE49D5}"/>
            </c:ext>
          </c:extLst>
        </c:ser>
        <c:ser>
          <c:idx val="18"/>
          <c:order val="18"/>
          <c:tx>
            <c:strRef>
              <c:f>[1]Category!$AQ$21</c:f>
              <c:strCache>
                <c:ptCount val="1"/>
                <c:pt idx="0">
                  <c:v>PROS_HUMAN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[1]Category!$AR$21:$BF$21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9.8809663392162746E-3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7.4963635807736365E-3</c:v>
                </c:pt>
                <c:pt idx="11">
                  <c:v>9.3768040780978796E-3</c:v>
                </c:pt>
                <c:pt idx="12">
                  <c:v>9.880214997584567E-3</c:v>
                </c:pt>
                <c:pt idx="13">
                  <c:v>5.8107698966625813E-3</c:v>
                </c:pt>
                <c:pt idx="14">
                  <c:v>8.2118029149690422E-3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1-4EAA-8417-2FA5ACFE49D5}"/>
            </c:ext>
          </c:extLst>
        </c:ser>
        <c:ser>
          <c:idx val="19"/>
          <c:order val="19"/>
          <c:tx>
            <c:strRef>
              <c:f>[1]Category!$AQ$22</c:f>
              <c:strCache>
                <c:ptCount val="1"/>
                <c:pt idx="0">
                  <c:v>PROZ_HUMAN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[1]Category!$AR$2:$BF$2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[1]Category!$AR$22:$BF$22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6.2494417370878505E-3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2.4488504692899526E-3</c:v>
                </c:pt>
                <c:pt idx="12">
                  <c:v>6.2500246942147385E-3</c:v>
                </c:pt>
                <c:pt idx="13">
                  <c:v>1.1817089233256055E-3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4F1-4EAA-8417-2FA5ACFE4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006632"/>
        <c:axId val="585278872"/>
      </c:barChart>
      <c:catAx>
        <c:axId val="44200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278872"/>
        <c:crosses val="autoZero"/>
        <c:auto val="1"/>
        <c:lblAlgn val="ctr"/>
        <c:lblOffset val="100"/>
        <c:noMultiLvlLbl val="0"/>
      </c:catAx>
      <c:valAx>
        <c:axId val="58527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0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[1]Category!$BI$3</c:f>
              <c:strCache>
                <c:ptCount val="1"/>
                <c:pt idx="0">
                  <c:v>C1QA_HUMAN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[1]Category!$BJ$3:$BX$3</c:f>
              <c:numCache>
                <c:formatCode>General</c:formatCode>
                <c:ptCount val="15"/>
                <c:pt idx="0">
                  <c:v>5.3480235452902621E-3</c:v>
                </c:pt>
                <c:pt idx="1">
                  <c:v>8.2408151471814114E-3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6.0981173188059167E-3</c:v>
                </c:pt>
                <c:pt idx="8">
                  <c:v>0</c:v>
                </c:pt>
                <c:pt idx="9">
                  <c:v>3.4363284362586093E-3</c:v>
                </c:pt>
                <c:pt idx="10">
                  <c:v>0</c:v>
                </c:pt>
                <c:pt idx="11">
                  <c:v>1.5824925190935271E-3</c:v>
                </c:pt>
                <c:pt idx="12">
                  <c:v>0</c:v>
                </c:pt>
                <c:pt idx="13">
                  <c:v>2.399109137191244E-3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F-4C55-90E4-C8168872F164}"/>
            </c:ext>
          </c:extLst>
        </c:ser>
        <c:ser>
          <c:idx val="1"/>
          <c:order val="1"/>
          <c:tx>
            <c:strRef>
              <c:f>[1]Category!$BI$4</c:f>
              <c:strCache>
                <c:ptCount val="1"/>
                <c:pt idx="0">
                  <c:v>C1QB_HUMAN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[1]Category!$BJ$4:$BX$4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9.7857147146463027E-4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3.7258528016400169E-3</c:v>
                </c:pt>
                <c:pt idx="12">
                  <c:v>9.787439426034595E-4</c:v>
                </c:pt>
                <c:pt idx="13">
                  <c:v>3.9539528867084056E-3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F-4C55-90E4-C8168872F164}"/>
            </c:ext>
          </c:extLst>
        </c:ser>
        <c:ser>
          <c:idx val="2"/>
          <c:order val="2"/>
          <c:tx>
            <c:strRef>
              <c:f>[1]Category!$BI$5</c:f>
              <c:strCache>
                <c:ptCount val="1"/>
                <c:pt idx="0">
                  <c:v>C1QC_HUMAN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[1]Category!$BJ$5:$BX$5</c:f>
              <c:numCache>
                <c:formatCode>General</c:formatCode>
                <c:ptCount val="15"/>
                <c:pt idx="0">
                  <c:v>0</c:v>
                </c:pt>
                <c:pt idx="1">
                  <c:v>5.4795146916452415E-3</c:v>
                </c:pt>
                <c:pt idx="2">
                  <c:v>4.7781366308946313E-3</c:v>
                </c:pt>
                <c:pt idx="3">
                  <c:v>6.512753425496994E-3</c:v>
                </c:pt>
                <c:pt idx="4">
                  <c:v>1.101711804833159E-2</c:v>
                </c:pt>
                <c:pt idx="5">
                  <c:v>0</c:v>
                </c:pt>
                <c:pt idx="6">
                  <c:v>0</c:v>
                </c:pt>
                <c:pt idx="7">
                  <c:v>1.5280301698956328E-2</c:v>
                </c:pt>
                <c:pt idx="8">
                  <c:v>1.2977466262439605E-2</c:v>
                </c:pt>
                <c:pt idx="9">
                  <c:v>1.1423907849111931E-2</c:v>
                </c:pt>
                <c:pt idx="10">
                  <c:v>0</c:v>
                </c:pt>
                <c:pt idx="11">
                  <c:v>7.7556816280527144E-3</c:v>
                </c:pt>
                <c:pt idx="12">
                  <c:v>4.7781126315337274E-3</c:v>
                </c:pt>
                <c:pt idx="13">
                  <c:v>7.4933111467064715E-3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F-4C55-90E4-C8168872F164}"/>
            </c:ext>
          </c:extLst>
        </c:ser>
        <c:ser>
          <c:idx val="3"/>
          <c:order val="3"/>
          <c:tx>
            <c:strRef>
              <c:f>[1]Category!$BI$6</c:f>
              <c:strCache>
                <c:ptCount val="1"/>
                <c:pt idx="0">
                  <c:v>C1R_HUMAN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[1]Category!$BJ$6:$BX$6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1.7978048307118733E-3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1.2744833957432505E-3</c:v>
                </c:pt>
                <c:pt idx="12">
                  <c:v>1.7979557569166424E-3</c:v>
                </c:pt>
                <c:pt idx="13">
                  <c:v>1.9955766932191715E-3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F-4C55-90E4-C8168872F164}"/>
            </c:ext>
          </c:extLst>
        </c:ser>
        <c:ser>
          <c:idx val="4"/>
          <c:order val="4"/>
          <c:tx>
            <c:strRef>
              <c:f>[1]Category!$BI$7</c:f>
              <c:strCache>
                <c:ptCount val="1"/>
                <c:pt idx="0">
                  <c:v>C1S_HUMAN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[1]Category!$BJ$7:$BX$7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4.6785918006597071E-3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2.6662514318255108E-3</c:v>
                </c:pt>
                <c:pt idx="11">
                  <c:v>3.6638149413083542E-3</c:v>
                </c:pt>
                <c:pt idx="12">
                  <c:v>4.6785442853957276E-3</c:v>
                </c:pt>
                <c:pt idx="13">
                  <c:v>4.6054547722221137E-3</c:v>
                </c:pt>
                <c:pt idx="14">
                  <c:v>2.4129076648953143E-3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9F-4C55-90E4-C8168872F164}"/>
            </c:ext>
          </c:extLst>
        </c:ser>
        <c:ser>
          <c:idx val="5"/>
          <c:order val="5"/>
          <c:tx>
            <c:strRef>
              <c:f>[1]Category!$BI$8</c:f>
              <c:strCache>
                <c:ptCount val="1"/>
                <c:pt idx="0">
                  <c:v>CO3_HUMAN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[1]Category!$BJ$8:$BX$8</c:f>
              <c:numCache>
                <c:formatCode>General</c:formatCode>
                <c:ptCount val="15"/>
                <c:pt idx="0">
                  <c:v>1.6763276395852063E-2</c:v>
                </c:pt>
                <c:pt idx="1">
                  <c:v>1.1460813150372831E-2</c:v>
                </c:pt>
                <c:pt idx="2">
                  <c:v>2.0015026933825907E-2</c:v>
                </c:pt>
                <c:pt idx="3">
                  <c:v>1.5092070876480903E-2</c:v>
                </c:pt>
                <c:pt idx="4">
                  <c:v>1.6611638444138311E-2</c:v>
                </c:pt>
                <c:pt idx="5">
                  <c:v>8.2413245478621718E-3</c:v>
                </c:pt>
                <c:pt idx="6">
                  <c:v>1.242839022718064E-2</c:v>
                </c:pt>
                <c:pt idx="7">
                  <c:v>9.5753208174696441E-3</c:v>
                </c:pt>
                <c:pt idx="8">
                  <c:v>8.5968411169977509E-3</c:v>
                </c:pt>
                <c:pt idx="9">
                  <c:v>5.8079511284440354E-3</c:v>
                </c:pt>
                <c:pt idx="10">
                  <c:v>1.5529490397273943E-2</c:v>
                </c:pt>
                <c:pt idx="11">
                  <c:v>1.6446267999395758E-2</c:v>
                </c:pt>
                <c:pt idx="12">
                  <c:v>2.0015616887692433E-2</c:v>
                </c:pt>
                <c:pt idx="13">
                  <c:v>1.8576653361713141E-2</c:v>
                </c:pt>
                <c:pt idx="14">
                  <c:v>2.2176697918328148E-2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9F-4C55-90E4-C8168872F164}"/>
            </c:ext>
          </c:extLst>
        </c:ser>
        <c:ser>
          <c:idx val="6"/>
          <c:order val="6"/>
          <c:tx>
            <c:strRef>
              <c:f>[1]Category!$BI$9</c:f>
              <c:strCache>
                <c:ptCount val="1"/>
                <c:pt idx="0">
                  <c:v>CO4A_HUMAN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[1]Category!$BJ$9:$BX$9</c:f>
              <c:numCache>
                <c:formatCode>General</c:formatCode>
                <c:ptCount val="15"/>
                <c:pt idx="0">
                  <c:v>6.5946397201993674E-3</c:v>
                </c:pt>
                <c:pt idx="1">
                  <c:v>5.3514289910234795E-3</c:v>
                </c:pt>
                <c:pt idx="2">
                  <c:v>9.6979886407681359E-3</c:v>
                </c:pt>
                <c:pt idx="3">
                  <c:v>3.2154676936694804E-3</c:v>
                </c:pt>
                <c:pt idx="4">
                  <c:v>4.5518893354230443E-3</c:v>
                </c:pt>
                <c:pt idx="5">
                  <c:v>3.7111740144529491E-3</c:v>
                </c:pt>
                <c:pt idx="6">
                  <c:v>2.9403423145137292E-3</c:v>
                </c:pt>
                <c:pt idx="7">
                  <c:v>3.0994013850190231E-3</c:v>
                </c:pt>
                <c:pt idx="8">
                  <c:v>1.9549659672005843E-3</c:v>
                </c:pt>
                <c:pt idx="9">
                  <c:v>9.2809513979204316E-4</c:v>
                </c:pt>
                <c:pt idx="10">
                  <c:v>1.178775896062665E-2</c:v>
                </c:pt>
                <c:pt idx="11">
                  <c:v>9.3132679871129123E-3</c:v>
                </c:pt>
                <c:pt idx="12">
                  <c:v>9.6980976871548774E-3</c:v>
                </c:pt>
                <c:pt idx="13">
                  <c:v>9.01818520841597E-3</c:v>
                </c:pt>
                <c:pt idx="14">
                  <c:v>8.3371227718963981E-3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9F-4C55-90E4-C8168872F164}"/>
            </c:ext>
          </c:extLst>
        </c:ser>
        <c:ser>
          <c:idx val="7"/>
          <c:order val="7"/>
          <c:tx>
            <c:strRef>
              <c:f>[1]Category!$BI$10</c:f>
              <c:strCache>
                <c:ptCount val="1"/>
                <c:pt idx="0">
                  <c:v>CO4B_HUMAN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[1]Category!$BJ$10:$BX$10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9.9037694475369292E-3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6.3594994156607994E-3</c:v>
                </c:pt>
                <c:pt idx="12">
                  <c:v>9.9037856228689908E-3</c:v>
                </c:pt>
                <c:pt idx="13">
                  <c:v>9.2943951205845757E-3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9F-4C55-90E4-C8168872F164}"/>
            </c:ext>
          </c:extLst>
        </c:ser>
        <c:ser>
          <c:idx val="8"/>
          <c:order val="8"/>
          <c:tx>
            <c:strRef>
              <c:f>[1]Category!$BI$11</c:f>
              <c:strCache>
                <c:ptCount val="1"/>
                <c:pt idx="0">
                  <c:v>CO5_HUMAN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[1]Category!$BJ$11:$BX$11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2.5063236972192884E-3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5.247751956979071E-4</c:v>
                </c:pt>
                <c:pt idx="11">
                  <c:v>2.2984139041106063E-3</c:v>
                </c:pt>
                <c:pt idx="12">
                  <c:v>2.5064210279405201E-3</c:v>
                </c:pt>
                <c:pt idx="13">
                  <c:v>1.9856345382118748E-3</c:v>
                </c:pt>
                <c:pt idx="14">
                  <c:v>2.957126550751751E-4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9F-4C55-90E4-C8168872F164}"/>
            </c:ext>
          </c:extLst>
        </c:ser>
        <c:ser>
          <c:idx val="9"/>
          <c:order val="9"/>
          <c:tx>
            <c:strRef>
              <c:f>[1]Category!$BI$12</c:f>
              <c:strCache>
                <c:ptCount val="1"/>
                <c:pt idx="0">
                  <c:v>CO6_HUMAN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[1]Category!$BJ$12:$BX$12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1.49597025597859E-3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1.7374853866317548E-3</c:v>
                </c:pt>
                <c:pt idx="12">
                  <c:v>1.4959888070206651E-3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9F-4C55-90E4-C8168872F164}"/>
            </c:ext>
          </c:extLst>
        </c:ser>
        <c:ser>
          <c:idx val="10"/>
          <c:order val="10"/>
          <c:tx>
            <c:strRef>
              <c:f>[1]Category!$BI$13</c:f>
              <c:strCache>
                <c:ptCount val="1"/>
                <c:pt idx="0">
                  <c:v>CO7_HUMAN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[1]Category!$BJ$13:$BX$13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2.8107903967601085E-4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2.8112857925844054E-4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9F-4C55-90E4-C8168872F164}"/>
            </c:ext>
          </c:extLst>
        </c:ser>
        <c:ser>
          <c:idx val="11"/>
          <c:order val="11"/>
          <c:tx>
            <c:strRef>
              <c:f>[1]Category!$BI$14</c:f>
              <c:strCache>
                <c:ptCount val="1"/>
                <c:pt idx="0">
                  <c:v>CO8A_HUMAN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[1]Category!$BJ$14:$BX$14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1.2020575001225671E-3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2.0188919661511396E-3</c:v>
                </c:pt>
                <c:pt idx="12">
                  <c:v>1.2021641218268543E-3</c:v>
                </c:pt>
                <c:pt idx="13">
                  <c:v>4.5127451271671512E-3</c:v>
                </c:pt>
                <c:pt idx="14">
                  <c:v>2.9026968303076258E-3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9F-4C55-90E4-C8168872F164}"/>
            </c:ext>
          </c:extLst>
        </c:ser>
        <c:ser>
          <c:idx val="12"/>
          <c:order val="12"/>
          <c:tx>
            <c:strRef>
              <c:f>[1]Category!$BI$15</c:f>
              <c:strCache>
                <c:ptCount val="1"/>
                <c:pt idx="0">
                  <c:v>CO8B_HUMAN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[1]Category!$BJ$15:$BX$15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7.8994642643506155E-4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1.4946376374734343E-3</c:v>
                </c:pt>
                <c:pt idx="12">
                  <c:v>7.8971365399955692E-4</c:v>
                </c:pt>
                <c:pt idx="13">
                  <c:v>2.259819875495749E-3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9F-4C55-90E4-C8168872F164}"/>
            </c:ext>
          </c:extLst>
        </c:ser>
        <c:ser>
          <c:idx val="13"/>
          <c:order val="13"/>
          <c:tx>
            <c:strRef>
              <c:f>[1]Category!$BI$16</c:f>
              <c:strCache>
                <c:ptCount val="1"/>
                <c:pt idx="0">
                  <c:v>CO8G_HUMAN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[1]Category!$BJ$16:$BX$16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3.2595383074100173E-3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3.2214279804707313E-3</c:v>
                </c:pt>
                <c:pt idx="12">
                  <c:v>3.2599480932611817E-3</c:v>
                </c:pt>
                <c:pt idx="13">
                  <c:v>4.8338960342794801E-3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9F-4C55-90E4-C8168872F164}"/>
            </c:ext>
          </c:extLst>
        </c:ser>
        <c:ser>
          <c:idx val="14"/>
          <c:order val="14"/>
          <c:tx>
            <c:strRef>
              <c:f>[1]Category!$BI$17</c:f>
              <c:strCache>
                <c:ptCount val="1"/>
                <c:pt idx="0">
                  <c:v>CO9_HUMAN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[1]Category!$BJ$17:$BX$17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3.3327224109979598E-3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1.0973989751049976E-2</c:v>
                </c:pt>
                <c:pt idx="11">
                  <c:v>6.2127467718162089E-3</c:v>
                </c:pt>
                <c:pt idx="12">
                  <c:v>3.3327034697848957E-3</c:v>
                </c:pt>
                <c:pt idx="13">
                  <c:v>9.019952293604595E-3</c:v>
                </c:pt>
                <c:pt idx="14">
                  <c:v>1.0215836712471916E-2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9F-4C55-90E4-C8168872F164}"/>
            </c:ext>
          </c:extLst>
        </c:ser>
        <c:ser>
          <c:idx val="15"/>
          <c:order val="15"/>
          <c:tx>
            <c:strRef>
              <c:f>[1]Category!$BI$18</c:f>
              <c:strCache>
                <c:ptCount val="1"/>
                <c:pt idx="0">
                  <c:v>CFAB_HUMAN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[1]Category!$BJ$18:$BX$18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2.0133277515006615E-4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49F-4C55-90E4-C8168872F164}"/>
            </c:ext>
          </c:extLst>
        </c:ser>
        <c:ser>
          <c:idx val="16"/>
          <c:order val="16"/>
          <c:tx>
            <c:strRef>
              <c:f>[1]Category!$BI$19</c:f>
              <c:strCache>
                <c:ptCount val="1"/>
                <c:pt idx="0">
                  <c:v>CFAH_HUMAN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[1]Category!$BJ$19:$BX$19</c:f>
              <c:numCache>
                <c:formatCode>General</c:formatCode>
                <c:ptCount val="15"/>
                <c:pt idx="0">
                  <c:v>2.9918672868678776E-3</c:v>
                </c:pt>
                <c:pt idx="1">
                  <c:v>0</c:v>
                </c:pt>
                <c:pt idx="2">
                  <c:v>7.9167704396988555E-3</c:v>
                </c:pt>
                <c:pt idx="3">
                  <c:v>1.220675752388061E-3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5.8846563103331256E-4</c:v>
                </c:pt>
                <c:pt idx="8">
                  <c:v>4.2806641487569694E-3</c:v>
                </c:pt>
                <c:pt idx="9">
                  <c:v>4.1966671120246121E-3</c:v>
                </c:pt>
                <c:pt idx="10">
                  <c:v>2.9148234717100534E-3</c:v>
                </c:pt>
                <c:pt idx="11">
                  <c:v>7.3687400988324972E-3</c:v>
                </c:pt>
                <c:pt idx="12">
                  <c:v>7.9166036257356208E-3</c:v>
                </c:pt>
                <c:pt idx="13">
                  <c:v>4.9195016806742025E-3</c:v>
                </c:pt>
                <c:pt idx="14">
                  <c:v>4.8092455653602111E-3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9F-4C55-90E4-C8168872F164}"/>
            </c:ext>
          </c:extLst>
        </c:ser>
        <c:ser>
          <c:idx val="17"/>
          <c:order val="17"/>
          <c:tx>
            <c:strRef>
              <c:f>[1]Category!$BI$20</c:f>
              <c:strCache>
                <c:ptCount val="1"/>
                <c:pt idx="0">
                  <c:v>FHR1_HUMAN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[1]Category!$BJ$20:$BX$20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2.7929525106610183E-3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7.3014802509840286E-3</c:v>
                </c:pt>
                <c:pt idx="9">
                  <c:v>0</c:v>
                </c:pt>
                <c:pt idx="10">
                  <c:v>0</c:v>
                </c:pt>
                <c:pt idx="11">
                  <c:v>2.0940513646119738E-3</c:v>
                </c:pt>
                <c:pt idx="12">
                  <c:v>2.7929581897290731E-3</c:v>
                </c:pt>
                <c:pt idx="13">
                  <c:v>1.4208116204856077E-3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49F-4C55-90E4-C8168872F164}"/>
            </c:ext>
          </c:extLst>
        </c:ser>
        <c:ser>
          <c:idx val="18"/>
          <c:order val="18"/>
          <c:tx>
            <c:strRef>
              <c:f>[1]Category!$BI$21</c:f>
              <c:strCache>
                <c:ptCount val="1"/>
                <c:pt idx="0">
                  <c:v>CFAI_HUMAN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[1]Category!$BJ$2:$BX$2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[1]Category!$BJ$21:$BX$21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1.3962705187054176E-3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5.9586144769229962E-4</c:v>
                </c:pt>
                <c:pt idx="12">
                  <c:v>1.3962303036904702E-3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9F-4C55-90E4-C8168872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6395368"/>
        <c:axId val="586396936"/>
      </c:barChart>
      <c:catAx>
        <c:axId val="5863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396936"/>
        <c:crosses val="autoZero"/>
        <c:auto val="1"/>
        <c:lblAlgn val="ctr"/>
        <c:lblOffset val="100"/>
        <c:noMultiLvlLbl val="0"/>
      </c:catAx>
      <c:valAx>
        <c:axId val="58639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39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Immunoglobulins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[1]Category!$CA$3</c:f>
              <c:strCache>
                <c:ptCount val="1"/>
                <c:pt idx="0">
                  <c:v>IGHA1_HUMAN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[1]Category!$CB$3:$CP$3</c:f>
              <c:numCache>
                <c:formatCode>General</c:formatCode>
                <c:ptCount val="15"/>
                <c:pt idx="0">
                  <c:v>3.6591740046722845E-3</c:v>
                </c:pt>
                <c:pt idx="1">
                  <c:v>1.2100338908941905E-2</c:v>
                </c:pt>
                <c:pt idx="2">
                  <c:v>5.3573524395777519E-3</c:v>
                </c:pt>
                <c:pt idx="3">
                  <c:v>2.5749554690605424E-3</c:v>
                </c:pt>
                <c:pt idx="4">
                  <c:v>6.196778213710584E-3</c:v>
                </c:pt>
                <c:pt idx="5">
                  <c:v>8.1165510099300859E-3</c:v>
                </c:pt>
                <c:pt idx="6">
                  <c:v>6.8824188368047335E-3</c:v>
                </c:pt>
                <c:pt idx="7">
                  <c:v>0</c:v>
                </c:pt>
                <c:pt idx="8">
                  <c:v>6.264838109737496E-3</c:v>
                </c:pt>
                <c:pt idx="9">
                  <c:v>3.5267581319496249E-3</c:v>
                </c:pt>
                <c:pt idx="10">
                  <c:v>4.8014709865211785E-3</c:v>
                </c:pt>
                <c:pt idx="11">
                  <c:v>5.5350884193688735E-3</c:v>
                </c:pt>
                <c:pt idx="12">
                  <c:v>5.357048149687911E-3</c:v>
                </c:pt>
                <c:pt idx="13">
                  <c:v>4.6784943287998997E-3</c:v>
                </c:pt>
                <c:pt idx="14">
                  <c:v>7.7372618267930139E-3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4-4BBB-B88C-4DBBE41BF136}"/>
            </c:ext>
          </c:extLst>
        </c:ser>
        <c:ser>
          <c:idx val="1"/>
          <c:order val="1"/>
          <c:tx>
            <c:strRef>
              <c:f>[1]Category!$CA$4</c:f>
              <c:strCache>
                <c:ptCount val="1"/>
                <c:pt idx="0">
                  <c:v>IGHA2_HUMAN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[1]Category!$CB$4:$CP$4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5.8482542334545402E-3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2.3365650080719802E-3</c:v>
                </c:pt>
                <c:pt idx="12">
                  <c:v>5.8481656341472414E-3</c:v>
                </c:pt>
                <c:pt idx="13">
                  <c:v>3.8912318254740977E-3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4-4BBB-B88C-4DBBE41BF136}"/>
            </c:ext>
          </c:extLst>
        </c:ser>
        <c:ser>
          <c:idx val="2"/>
          <c:order val="2"/>
          <c:tx>
            <c:strRef>
              <c:f>[1]Category!$CA$5</c:f>
              <c:strCache>
                <c:ptCount val="1"/>
                <c:pt idx="0">
                  <c:v>IGHG1_HUMAN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[1]Category!$CB$5:$CP$5</c:f>
              <c:numCache>
                <c:formatCode>General</c:formatCode>
                <c:ptCount val="15"/>
                <c:pt idx="0">
                  <c:v>0.12406094347130432</c:v>
                </c:pt>
                <c:pt idx="1">
                  <c:v>7.4324490413607683E-2</c:v>
                </c:pt>
                <c:pt idx="2">
                  <c:v>2.4346978834853001E-2</c:v>
                </c:pt>
                <c:pt idx="3">
                  <c:v>0.11640948557017278</c:v>
                </c:pt>
                <c:pt idx="4">
                  <c:v>8.9220344063855303E-2</c:v>
                </c:pt>
                <c:pt idx="5">
                  <c:v>8.3811300152038012E-2</c:v>
                </c:pt>
                <c:pt idx="6">
                  <c:v>7.1413803413383589E-2</c:v>
                </c:pt>
                <c:pt idx="7">
                  <c:v>8.2085176953468023E-2</c:v>
                </c:pt>
                <c:pt idx="8">
                  <c:v>0.13555433541615328</c:v>
                </c:pt>
                <c:pt idx="9">
                  <c:v>8.8133697678926273E-2</c:v>
                </c:pt>
                <c:pt idx="10">
                  <c:v>1.9164223325466471E-2</c:v>
                </c:pt>
                <c:pt idx="11">
                  <c:v>3.1156993662418753E-2</c:v>
                </c:pt>
                <c:pt idx="12">
                  <c:v>2.3811951821454503E-2</c:v>
                </c:pt>
                <c:pt idx="13">
                  <c:v>4.8606702576124761E-2</c:v>
                </c:pt>
                <c:pt idx="14">
                  <c:v>2.319951599259595E-2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4-4BBB-B88C-4DBBE41BF136}"/>
            </c:ext>
          </c:extLst>
        </c:ser>
        <c:ser>
          <c:idx val="3"/>
          <c:order val="3"/>
          <c:tx>
            <c:strRef>
              <c:f>[1]Category!$CA$6</c:f>
              <c:strCache>
                <c:ptCount val="1"/>
                <c:pt idx="0">
                  <c:v>IGHG2_HUMAN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[1]Category!$CB$6:$CP$6</c:f>
              <c:numCache>
                <c:formatCode>General</c:formatCode>
                <c:ptCount val="15"/>
                <c:pt idx="0">
                  <c:v>0</c:v>
                </c:pt>
                <c:pt idx="1">
                  <c:v>5.0573889629848323E-2</c:v>
                </c:pt>
                <c:pt idx="2">
                  <c:v>1.3765139016561007E-2</c:v>
                </c:pt>
                <c:pt idx="3">
                  <c:v>8.0139539627545484E-2</c:v>
                </c:pt>
                <c:pt idx="4">
                  <c:v>5.6907236010952288E-2</c:v>
                </c:pt>
                <c:pt idx="5">
                  <c:v>1.0931300733138088E-2</c:v>
                </c:pt>
                <c:pt idx="6">
                  <c:v>3.3855975244025546E-2</c:v>
                </c:pt>
                <c:pt idx="7">
                  <c:v>4.8712640015811083E-2</c:v>
                </c:pt>
                <c:pt idx="8">
                  <c:v>7.9872636389164545E-2</c:v>
                </c:pt>
                <c:pt idx="9">
                  <c:v>5.6143722721652828E-2</c:v>
                </c:pt>
                <c:pt idx="10">
                  <c:v>2.1157576247899557E-3</c:v>
                </c:pt>
                <c:pt idx="11">
                  <c:v>9.4762073347648933E-3</c:v>
                </c:pt>
                <c:pt idx="12">
                  <c:v>1.3958038686929025E-2</c:v>
                </c:pt>
                <c:pt idx="13">
                  <c:v>2.1181904110298511E-2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4-4BBB-B88C-4DBBE41BF136}"/>
            </c:ext>
          </c:extLst>
        </c:ser>
        <c:ser>
          <c:idx val="4"/>
          <c:order val="4"/>
          <c:tx>
            <c:strRef>
              <c:f>[1]Category!$CA$7</c:f>
              <c:strCache>
                <c:ptCount val="1"/>
                <c:pt idx="0">
                  <c:v>IGHG3_HUMAN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[1]Category!$CB$7:$CP$7</c:f>
              <c:numCache>
                <c:formatCode>General</c:formatCode>
                <c:ptCount val="15"/>
                <c:pt idx="0">
                  <c:v>2.7131436522448163E-2</c:v>
                </c:pt>
                <c:pt idx="1">
                  <c:v>0</c:v>
                </c:pt>
                <c:pt idx="2">
                  <c:v>1.5658694498018256E-2</c:v>
                </c:pt>
                <c:pt idx="3">
                  <c:v>2.3865440932756249E-2</c:v>
                </c:pt>
                <c:pt idx="4">
                  <c:v>0</c:v>
                </c:pt>
                <c:pt idx="5">
                  <c:v>1.347040005101767E-2</c:v>
                </c:pt>
                <c:pt idx="6">
                  <c:v>0</c:v>
                </c:pt>
                <c:pt idx="7">
                  <c:v>1.5750777879905319E-2</c:v>
                </c:pt>
                <c:pt idx="8">
                  <c:v>7.4974123245481375E-2</c:v>
                </c:pt>
                <c:pt idx="9">
                  <c:v>3.3916018628063947E-2</c:v>
                </c:pt>
                <c:pt idx="10">
                  <c:v>1.2669145664175976E-2</c:v>
                </c:pt>
                <c:pt idx="11">
                  <c:v>1.7185876874939523E-2</c:v>
                </c:pt>
                <c:pt idx="12">
                  <c:v>1.5814102864618457E-2</c:v>
                </c:pt>
                <c:pt idx="13">
                  <c:v>1.862541199238139E-2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4-4BBB-B88C-4DBBE41BF136}"/>
            </c:ext>
          </c:extLst>
        </c:ser>
        <c:ser>
          <c:idx val="5"/>
          <c:order val="5"/>
          <c:tx>
            <c:strRef>
              <c:f>[1]Category!$CA$8</c:f>
              <c:strCache>
                <c:ptCount val="1"/>
                <c:pt idx="0">
                  <c:v>IGHG4_HUMAN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[1]Category!$CB$8:$CP$8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9.049651123685264E-3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1.0951735385980111E-2</c:v>
                </c:pt>
                <c:pt idx="10">
                  <c:v>0</c:v>
                </c:pt>
                <c:pt idx="11">
                  <c:v>4.536109228633566E-3</c:v>
                </c:pt>
                <c:pt idx="12">
                  <c:v>9.4187978055930762E-3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64-4BBB-B88C-4DBBE41BF136}"/>
            </c:ext>
          </c:extLst>
        </c:ser>
        <c:ser>
          <c:idx val="6"/>
          <c:order val="6"/>
          <c:tx>
            <c:strRef>
              <c:f>[1]Category!$CA$9</c:f>
              <c:strCache>
                <c:ptCount val="1"/>
                <c:pt idx="0">
                  <c:v>HV103_HUMAN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[1]Category!$CB$9:$CP$9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2.011783967681384E-2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1.547315293435038E-3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64-4BBB-B88C-4DBBE41BF136}"/>
            </c:ext>
          </c:extLst>
        </c:ser>
        <c:ser>
          <c:idx val="7"/>
          <c:order val="7"/>
          <c:tx>
            <c:strRef>
              <c:f>[1]Category!$CA$10</c:f>
              <c:strCache>
                <c:ptCount val="1"/>
                <c:pt idx="0">
                  <c:v>HV209_HUMAN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[1]Category!$CB$10:$CP$10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4.9940642318236309E-3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64-4BBB-B88C-4DBBE41BF136}"/>
            </c:ext>
          </c:extLst>
        </c:ser>
        <c:ser>
          <c:idx val="8"/>
          <c:order val="8"/>
          <c:tx>
            <c:strRef>
              <c:f>[1]Category!$CA$11</c:f>
              <c:strCache>
                <c:ptCount val="1"/>
                <c:pt idx="0">
                  <c:v>HV303_HUMAN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[1]Category!$CB$11:$CP$11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2.0388446801233931E-3</c:v>
                </c:pt>
                <c:pt idx="3">
                  <c:v>0</c:v>
                </c:pt>
                <c:pt idx="4">
                  <c:v>1.2986843353400309E-2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2.1376781598532579E-2</c:v>
                </c:pt>
                <c:pt idx="9">
                  <c:v>2.0601305875458709E-2</c:v>
                </c:pt>
                <c:pt idx="10">
                  <c:v>0</c:v>
                </c:pt>
                <c:pt idx="11">
                  <c:v>0</c:v>
                </c:pt>
                <c:pt idx="12">
                  <c:v>2.5312721718981873E-3</c:v>
                </c:pt>
                <c:pt idx="13">
                  <c:v>2.0604513863968759E-3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64-4BBB-B88C-4DBBE41BF136}"/>
            </c:ext>
          </c:extLst>
        </c:ser>
        <c:ser>
          <c:idx val="9"/>
          <c:order val="9"/>
          <c:tx>
            <c:strRef>
              <c:f>[1]Category!$CA$12</c:f>
              <c:strCache>
                <c:ptCount val="1"/>
                <c:pt idx="0">
                  <c:v>HV308_HUMAN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[1]Category!$CB$12:$CP$12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1.3951268489894215E-3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64-4BBB-B88C-4DBBE41BF136}"/>
            </c:ext>
          </c:extLst>
        </c:ser>
        <c:ser>
          <c:idx val="10"/>
          <c:order val="10"/>
          <c:tx>
            <c:strRef>
              <c:f>[1]Category!$CA$13</c:f>
              <c:strCache>
                <c:ptCount val="1"/>
                <c:pt idx="0">
                  <c:v>HV320_HUMAN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[1]Category!$CB$13:$CP$13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1.2188725227425668E-2</c:v>
                </c:pt>
                <c:pt idx="9">
                  <c:v>2.4129667111728119E-3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64-4BBB-B88C-4DBBE41BF136}"/>
            </c:ext>
          </c:extLst>
        </c:ser>
        <c:ser>
          <c:idx val="11"/>
          <c:order val="11"/>
          <c:tx>
            <c:strRef>
              <c:f>[1]Category!$CA$14</c:f>
              <c:strCache>
                <c:ptCount val="1"/>
                <c:pt idx="0">
                  <c:v>IGKC_HUMAN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[1]Category!$CB$14:$CP$14</c:f>
              <c:numCache>
                <c:formatCode>General</c:formatCode>
                <c:ptCount val="15"/>
                <c:pt idx="0">
                  <c:v>0.18898826129398869</c:v>
                </c:pt>
                <c:pt idx="1">
                  <c:v>0.1571986997703243</c:v>
                </c:pt>
                <c:pt idx="2">
                  <c:v>2.8875902182252264E-2</c:v>
                </c:pt>
                <c:pt idx="3">
                  <c:v>9.2183032899171069E-2</c:v>
                </c:pt>
                <c:pt idx="4">
                  <c:v>0.15097837199839056</c:v>
                </c:pt>
                <c:pt idx="5">
                  <c:v>0.17603213490730241</c:v>
                </c:pt>
                <c:pt idx="6">
                  <c:v>0.16613089091273084</c:v>
                </c:pt>
                <c:pt idx="7">
                  <c:v>0.15939525699147591</c:v>
                </c:pt>
                <c:pt idx="8">
                  <c:v>0.16532130838184636</c:v>
                </c:pt>
                <c:pt idx="9">
                  <c:v>0.11400617553457887</c:v>
                </c:pt>
                <c:pt idx="10">
                  <c:v>2.3334943345303921E-2</c:v>
                </c:pt>
                <c:pt idx="11">
                  <c:v>4.6067442128248266E-2</c:v>
                </c:pt>
                <c:pt idx="12">
                  <c:v>2.8879013285367478E-2</c:v>
                </c:pt>
                <c:pt idx="13">
                  <c:v>4.7973438188967266E-2</c:v>
                </c:pt>
                <c:pt idx="14">
                  <c:v>8.093816289508822E-2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64-4BBB-B88C-4DBBE41BF136}"/>
            </c:ext>
          </c:extLst>
        </c:ser>
        <c:ser>
          <c:idx val="12"/>
          <c:order val="12"/>
          <c:tx>
            <c:strRef>
              <c:f>[1]Category!$CA$15</c:f>
              <c:strCache>
                <c:ptCount val="1"/>
                <c:pt idx="0">
                  <c:v>KV110_HUMAN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[1]Category!$CB$15:$CP$15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6.6895352420166107E-3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1.0243523856144361E-2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64-4BBB-B88C-4DBBE41BF136}"/>
            </c:ext>
          </c:extLst>
        </c:ser>
        <c:ser>
          <c:idx val="13"/>
          <c:order val="13"/>
          <c:tx>
            <c:strRef>
              <c:f>[1]Category!$CA$16</c:f>
              <c:strCache>
                <c:ptCount val="1"/>
                <c:pt idx="0">
                  <c:v>KV313_HUMAN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[1]Category!$CB$16:$CP$16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5.1918819177826257E-3</c:v>
                </c:pt>
                <c:pt idx="3">
                  <c:v>0</c:v>
                </c:pt>
                <c:pt idx="4">
                  <c:v>1.7060943878465934E-2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2.2406119460890391E-3</c:v>
                </c:pt>
                <c:pt idx="10">
                  <c:v>0</c:v>
                </c:pt>
                <c:pt idx="11">
                  <c:v>0</c:v>
                </c:pt>
                <c:pt idx="12">
                  <c:v>5.1881164847279856E-3</c:v>
                </c:pt>
                <c:pt idx="13">
                  <c:v>1.9132762873685274E-3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64-4BBB-B88C-4DBBE41BF136}"/>
            </c:ext>
          </c:extLst>
        </c:ser>
        <c:ser>
          <c:idx val="14"/>
          <c:order val="14"/>
          <c:tx>
            <c:strRef>
              <c:f>[1]Category!$CA$17</c:f>
              <c:strCache>
                <c:ptCount val="1"/>
                <c:pt idx="0">
                  <c:v>KV401_HUMAN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[1]Category!$CB$17:$CP$17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9.1563018526932636E-3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64-4BBB-B88C-4DBBE41BF136}"/>
            </c:ext>
          </c:extLst>
        </c:ser>
        <c:ser>
          <c:idx val="15"/>
          <c:order val="15"/>
          <c:tx>
            <c:strRef>
              <c:f>[1]Category!$CA$18</c:f>
              <c:strCache>
                <c:ptCount val="1"/>
                <c:pt idx="0">
                  <c:v>LV102_HUMAN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[1]Category!$CB$18:$CP$18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2.2087484034670089E-3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3.3293761545490873E-3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1.1367590528064881E-3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64-4BBB-B88C-4DBBE41BF136}"/>
            </c:ext>
          </c:extLst>
        </c:ser>
        <c:ser>
          <c:idx val="16"/>
          <c:order val="16"/>
          <c:tx>
            <c:strRef>
              <c:f>[1]Category!$CA$19</c:f>
              <c:strCache>
                <c:ptCount val="1"/>
                <c:pt idx="0">
                  <c:v>LV302_HUMAN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[1]Category!$CB$19:$CP$19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2.7777980431216401E-3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6.6342016844575984E-3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3.3105910459596132E-3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64-4BBB-B88C-4DBBE41BF136}"/>
            </c:ext>
          </c:extLst>
        </c:ser>
        <c:ser>
          <c:idx val="17"/>
          <c:order val="17"/>
          <c:tx>
            <c:strRef>
              <c:f>[1]Category!$CA$20</c:f>
              <c:strCache>
                <c:ptCount val="1"/>
                <c:pt idx="0">
                  <c:v>LAC2_HUMAN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[1]Category!$CB$20:$CP$20</c:f>
              <c:numCache>
                <c:formatCode>General</c:formatCode>
                <c:ptCount val="15"/>
                <c:pt idx="0">
                  <c:v>0.18673497133020259</c:v>
                </c:pt>
                <c:pt idx="1">
                  <c:v>0.18783742830796504</c:v>
                </c:pt>
                <c:pt idx="2">
                  <c:v>2.3871449907113124E-2</c:v>
                </c:pt>
                <c:pt idx="3">
                  <c:v>0.16962937987723423</c:v>
                </c:pt>
                <c:pt idx="4">
                  <c:v>0.16979740221659886</c:v>
                </c:pt>
                <c:pt idx="5">
                  <c:v>0.14890477226723739</c:v>
                </c:pt>
                <c:pt idx="6">
                  <c:v>0.14288111292765082</c:v>
                </c:pt>
                <c:pt idx="7">
                  <c:v>0.14464868920191398</c:v>
                </c:pt>
                <c:pt idx="8">
                  <c:v>0.11181610429172968</c:v>
                </c:pt>
                <c:pt idx="9">
                  <c:v>0.10029876342824767</c:v>
                </c:pt>
                <c:pt idx="10">
                  <c:v>6.2356281489337938E-2</c:v>
                </c:pt>
                <c:pt idx="11">
                  <c:v>4.6514954549322508E-2</c:v>
                </c:pt>
                <c:pt idx="12">
                  <c:v>2.3885191484712482E-2</c:v>
                </c:pt>
                <c:pt idx="13">
                  <c:v>4.9273977559981585E-2</c:v>
                </c:pt>
                <c:pt idx="14">
                  <c:v>0.10239502604392758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64-4BBB-B88C-4DBBE41BF136}"/>
            </c:ext>
          </c:extLst>
        </c:ser>
        <c:ser>
          <c:idx val="18"/>
          <c:order val="18"/>
          <c:tx>
            <c:strRef>
              <c:f>[1]Category!$CA$21</c:f>
              <c:strCache>
                <c:ptCount val="1"/>
                <c:pt idx="0">
                  <c:v>LAC7_HUMAN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[1]Category!$CB$21:$CP$21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2.9412406281036595E-2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64-4BBB-B88C-4DBBE41BF136}"/>
            </c:ext>
          </c:extLst>
        </c:ser>
        <c:ser>
          <c:idx val="19"/>
          <c:order val="19"/>
          <c:tx>
            <c:strRef>
              <c:f>[1]Category!$CA$22</c:f>
              <c:strCache>
                <c:ptCount val="1"/>
                <c:pt idx="0">
                  <c:v>IGHM_HUMAN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[1]Category!$CB$22:$CP$22</c:f>
              <c:numCache>
                <c:formatCode>General</c:formatCode>
                <c:ptCount val="15"/>
                <c:pt idx="0">
                  <c:v>0.11832817697541992</c:v>
                </c:pt>
                <c:pt idx="1">
                  <c:v>7.9711377939941874E-2</c:v>
                </c:pt>
                <c:pt idx="2">
                  <c:v>2.0471616744640684E-2</c:v>
                </c:pt>
                <c:pt idx="3">
                  <c:v>3.7810945827891788E-2</c:v>
                </c:pt>
                <c:pt idx="4">
                  <c:v>0.20108642035417937</c:v>
                </c:pt>
                <c:pt idx="5">
                  <c:v>4.819165081005522E-2</c:v>
                </c:pt>
                <c:pt idx="6">
                  <c:v>6.3191762696377884E-2</c:v>
                </c:pt>
                <c:pt idx="7">
                  <c:v>0.10593600343651539</c:v>
                </c:pt>
                <c:pt idx="8">
                  <c:v>3.562057441177361E-2</c:v>
                </c:pt>
                <c:pt idx="9">
                  <c:v>5.6804417691501623E-2</c:v>
                </c:pt>
                <c:pt idx="10">
                  <c:v>2.4606307532202526E-2</c:v>
                </c:pt>
                <c:pt idx="11">
                  <c:v>2.2367721747024307E-2</c:v>
                </c:pt>
                <c:pt idx="12">
                  <c:v>2.0470621395405928E-2</c:v>
                </c:pt>
                <c:pt idx="13">
                  <c:v>1.1782149367663688E-2</c:v>
                </c:pt>
                <c:pt idx="14">
                  <c:v>6.6810106204111666E-2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864-4BBB-B88C-4DBBE41BF136}"/>
            </c:ext>
          </c:extLst>
        </c:ser>
        <c:ser>
          <c:idx val="20"/>
          <c:order val="20"/>
          <c:tx>
            <c:strRef>
              <c:f>[1]Category!$CA$23</c:f>
              <c:strCache>
                <c:ptCount val="1"/>
                <c:pt idx="0">
                  <c:v>IGJ_HUMAN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[1]Category!$CB$23:$CP$23</c:f>
              <c:numCache>
                <c:formatCode>General</c:formatCode>
                <c:ptCount val="15"/>
                <c:pt idx="0">
                  <c:v>0</c:v>
                </c:pt>
                <c:pt idx="1">
                  <c:v>7.6900604333176329E-3</c:v>
                </c:pt>
                <c:pt idx="2">
                  <c:v>6.9017529112922462E-3</c:v>
                </c:pt>
                <c:pt idx="3">
                  <c:v>0</c:v>
                </c:pt>
                <c:pt idx="4">
                  <c:v>4.2265325315341488E-2</c:v>
                </c:pt>
                <c:pt idx="5">
                  <c:v>0</c:v>
                </c:pt>
                <c:pt idx="6">
                  <c:v>9.597365297762896E-3</c:v>
                </c:pt>
                <c:pt idx="7">
                  <c:v>1.9939482243622381E-2</c:v>
                </c:pt>
                <c:pt idx="8">
                  <c:v>0</c:v>
                </c:pt>
                <c:pt idx="9">
                  <c:v>9.9271710380804262E-3</c:v>
                </c:pt>
                <c:pt idx="10">
                  <c:v>9.9951260418380487E-3</c:v>
                </c:pt>
                <c:pt idx="11">
                  <c:v>4.0128923103075363E-3</c:v>
                </c:pt>
                <c:pt idx="12">
                  <c:v>6.901718245548717E-3</c:v>
                </c:pt>
                <c:pt idx="13">
                  <c:v>2.9615840582522829E-3</c:v>
                </c:pt>
                <c:pt idx="14">
                  <c:v>1.3408872458133375E-2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64-4BBB-B88C-4DBBE41BF136}"/>
            </c:ext>
          </c:extLst>
        </c:ser>
        <c:ser>
          <c:idx val="21"/>
          <c:order val="21"/>
          <c:tx>
            <c:strRef>
              <c:f>[1]Category!$CA$24</c:f>
              <c:strCache>
                <c:ptCount val="1"/>
                <c:pt idx="0">
                  <c:v>IGLL5_HUMAN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[1]Category!$CB$2:$CP$2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[1]Category!$CB$24:$CP$24</c:f>
              <c:numCache>
                <c:formatCode>General</c:formatCode>
                <c:ptCount val="15"/>
                <c:pt idx="0">
                  <c:v>2.7546489249633932E-2</c:v>
                </c:pt>
                <c:pt idx="1">
                  <c:v>2.9595810195376077E-2</c:v>
                </c:pt>
                <c:pt idx="2">
                  <c:v>9.4432525434624427E-3</c:v>
                </c:pt>
                <c:pt idx="3">
                  <c:v>2.4145785202696057E-2</c:v>
                </c:pt>
                <c:pt idx="4">
                  <c:v>3.0404930035378853E-2</c:v>
                </c:pt>
                <c:pt idx="5">
                  <c:v>3.7690441260706663E-2</c:v>
                </c:pt>
                <c:pt idx="6">
                  <c:v>1.6949117007380696E-2</c:v>
                </c:pt>
                <c:pt idx="7">
                  <c:v>2.4033943645787259E-2</c:v>
                </c:pt>
                <c:pt idx="8">
                  <c:v>2.5870100725096466E-2</c:v>
                </c:pt>
                <c:pt idx="9">
                  <c:v>1.8844304099456689E-2</c:v>
                </c:pt>
                <c:pt idx="10">
                  <c:v>3.1225795954074524E-3</c:v>
                </c:pt>
                <c:pt idx="11">
                  <c:v>7.4547032795276103E-3</c:v>
                </c:pt>
                <c:pt idx="12">
                  <c:v>9.4425920592663814E-3</c:v>
                </c:pt>
                <c:pt idx="13">
                  <c:v>6.1708083457741557E-3</c:v>
                </c:pt>
                <c:pt idx="14">
                  <c:v>7.9539413708066952E-3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64-4BBB-B88C-4DBBE41B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03480"/>
        <c:axId val="585280048"/>
      </c:barChart>
      <c:catAx>
        <c:axId val="51030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280048"/>
        <c:crosses val="autoZero"/>
        <c:auto val="1"/>
        <c:lblAlgn val="ctr"/>
        <c:lblOffset val="100"/>
        <c:noMultiLvlLbl val="0"/>
      </c:catAx>
      <c:valAx>
        <c:axId val="58528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0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Lipoproteins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[1]Category!$CS$3</c:f>
              <c:strCache>
                <c:ptCount val="1"/>
                <c:pt idx="0">
                  <c:v>APOA1_HUMAN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[1]Category!$CT$3:$DH$3</c:f>
              <c:numCache>
                <c:formatCode>General</c:formatCode>
                <c:ptCount val="15"/>
                <c:pt idx="0">
                  <c:v>6.6869882131714428E-3</c:v>
                </c:pt>
                <c:pt idx="1">
                  <c:v>0</c:v>
                </c:pt>
                <c:pt idx="2">
                  <c:v>2.1286998504411046E-2</c:v>
                </c:pt>
                <c:pt idx="3">
                  <c:v>4.3429611112047748E-3</c:v>
                </c:pt>
                <c:pt idx="4">
                  <c:v>0</c:v>
                </c:pt>
                <c:pt idx="5">
                  <c:v>0</c:v>
                </c:pt>
                <c:pt idx="6">
                  <c:v>2.8638496915757337E-3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1.6755966846168226E-2</c:v>
                </c:pt>
                <c:pt idx="11">
                  <c:v>2.1623994646257926E-2</c:v>
                </c:pt>
                <c:pt idx="12">
                  <c:v>2.1288310998637493E-2</c:v>
                </c:pt>
                <c:pt idx="13">
                  <c:v>1.5777943719297891E-2</c:v>
                </c:pt>
                <c:pt idx="14">
                  <c:v>1.4768773799789123E-2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3-41FF-A68A-147B84DB0D31}"/>
            </c:ext>
          </c:extLst>
        </c:ser>
        <c:ser>
          <c:idx val="1"/>
          <c:order val="1"/>
          <c:tx>
            <c:strRef>
              <c:f>[1]Category!$CS$4</c:f>
              <c:strCache>
                <c:ptCount val="1"/>
                <c:pt idx="0">
                  <c:v>APOA2_HUMAN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[1]Category!$CT$4:$DH$4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1.0632407294587837E-2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1.0059597731964383E-2</c:v>
                </c:pt>
                <c:pt idx="12">
                  <c:v>1.0634755335864257E-2</c:v>
                </c:pt>
                <c:pt idx="13">
                  <c:v>6.4449495503982176E-3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3-41FF-A68A-147B84DB0D31}"/>
            </c:ext>
          </c:extLst>
        </c:ser>
        <c:ser>
          <c:idx val="2"/>
          <c:order val="2"/>
          <c:tx>
            <c:strRef>
              <c:f>[1]Category!$CS$5</c:f>
              <c:strCache>
                <c:ptCount val="1"/>
                <c:pt idx="0">
                  <c:v>APOA4_HUMAN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[1]Category!$CT$5:$DH$5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7.5891091558879034E-3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9.7373431170963698E-3</c:v>
                </c:pt>
                <c:pt idx="11">
                  <c:v>8.9618706416275465E-3</c:v>
                </c:pt>
                <c:pt idx="12">
                  <c:v>7.5882041711197142E-3</c:v>
                </c:pt>
                <c:pt idx="13">
                  <c:v>8.1000507112963301E-3</c:v>
                </c:pt>
                <c:pt idx="14">
                  <c:v>2.9573625514636159E-3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3-41FF-A68A-147B84DB0D31}"/>
            </c:ext>
          </c:extLst>
        </c:ser>
        <c:ser>
          <c:idx val="3"/>
          <c:order val="3"/>
          <c:tx>
            <c:strRef>
              <c:f>[1]Category!$CS$6</c:f>
              <c:strCache>
                <c:ptCount val="1"/>
                <c:pt idx="0">
                  <c:v>APOB_HUMAN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[1]Category!$CT$6:$DH$6</c:f>
              <c:numCache>
                <c:formatCode>General</c:formatCode>
                <c:ptCount val="15"/>
                <c:pt idx="0">
                  <c:v>7.3045596793370549E-3</c:v>
                </c:pt>
                <c:pt idx="1">
                  <c:v>7.7446566247785327E-3</c:v>
                </c:pt>
                <c:pt idx="2">
                  <c:v>9.5168137734191732E-3</c:v>
                </c:pt>
                <c:pt idx="3">
                  <c:v>1.4493434611607679E-2</c:v>
                </c:pt>
                <c:pt idx="4">
                  <c:v>2.5026801614219767E-3</c:v>
                </c:pt>
                <c:pt idx="5">
                  <c:v>1.9192546328664992E-3</c:v>
                </c:pt>
                <c:pt idx="6">
                  <c:v>4.1455050663790904E-3</c:v>
                </c:pt>
                <c:pt idx="7">
                  <c:v>1.3069802361326301E-3</c:v>
                </c:pt>
                <c:pt idx="8">
                  <c:v>3.6523713704892289E-3</c:v>
                </c:pt>
                <c:pt idx="9">
                  <c:v>1.2374008453061511E-3</c:v>
                </c:pt>
                <c:pt idx="10">
                  <c:v>3.5654179618804607E-3</c:v>
                </c:pt>
                <c:pt idx="11">
                  <c:v>8.20388486126763E-3</c:v>
                </c:pt>
                <c:pt idx="12">
                  <c:v>9.5168740218716172E-3</c:v>
                </c:pt>
                <c:pt idx="13">
                  <c:v>8.3200138630710706E-3</c:v>
                </c:pt>
                <c:pt idx="14">
                  <c:v>1.4570150622227251E-3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33-41FF-A68A-147B84DB0D31}"/>
            </c:ext>
          </c:extLst>
        </c:ser>
        <c:ser>
          <c:idx val="4"/>
          <c:order val="4"/>
          <c:tx>
            <c:strRef>
              <c:f>[1]Category!$CS$7</c:f>
              <c:strCache>
                <c:ptCount val="1"/>
                <c:pt idx="0">
                  <c:v>APOC1_HUMAN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[1]Category!$CT$7:$DH$7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1.9841383720858802E-3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3-41FF-A68A-147B84DB0D31}"/>
            </c:ext>
          </c:extLst>
        </c:ser>
        <c:ser>
          <c:idx val="5"/>
          <c:order val="5"/>
          <c:tx>
            <c:strRef>
              <c:f>[1]Category!$CS$8</c:f>
              <c:strCache>
                <c:ptCount val="1"/>
                <c:pt idx="0">
                  <c:v>APOC2_HUMAN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[1]Category!$CT$8:$DH$8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1.7192072680947749E-2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1.2002974086985205E-2</c:v>
                </c:pt>
                <c:pt idx="11">
                  <c:v>2.0201317471348693E-2</c:v>
                </c:pt>
                <c:pt idx="12">
                  <c:v>1.7193566559525815E-2</c:v>
                </c:pt>
                <c:pt idx="13">
                  <c:v>5.6960219322783542E-3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33-41FF-A68A-147B84DB0D31}"/>
            </c:ext>
          </c:extLst>
        </c:ser>
        <c:ser>
          <c:idx val="6"/>
          <c:order val="6"/>
          <c:tx>
            <c:strRef>
              <c:f>[1]Category!$CS$9</c:f>
              <c:strCache>
                <c:ptCount val="1"/>
                <c:pt idx="0">
                  <c:v>APOC3_HUMAN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[1]Category!$CT$9:$DH$9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4.6434474919592204E-2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2.1763433543748909E-2</c:v>
                </c:pt>
                <c:pt idx="11">
                  <c:v>2.1865206722136543E-2</c:v>
                </c:pt>
                <c:pt idx="12">
                  <c:v>4.6437905633596926E-2</c:v>
                </c:pt>
                <c:pt idx="13">
                  <c:v>2.1795327897671829E-2</c:v>
                </c:pt>
                <c:pt idx="14">
                  <c:v>7.5733157651986733E-3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33-41FF-A68A-147B84DB0D31}"/>
            </c:ext>
          </c:extLst>
        </c:ser>
        <c:ser>
          <c:idx val="7"/>
          <c:order val="7"/>
          <c:tx>
            <c:strRef>
              <c:f>[1]Category!$CS$10</c:f>
              <c:strCache>
                <c:ptCount val="1"/>
                <c:pt idx="0">
                  <c:v>APOD_HUMAN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[1]Category!$CT$10:$DH$10</c:f>
              <c:numCache>
                <c:formatCode>General</c:formatCode>
                <c:ptCount val="15"/>
                <c:pt idx="0">
                  <c:v>7.7782810810203815E-2</c:v>
                </c:pt>
                <c:pt idx="1">
                  <c:v>6.9325660118996615E-2</c:v>
                </c:pt>
                <c:pt idx="2">
                  <c:v>4.1220246555396717E-2</c:v>
                </c:pt>
                <c:pt idx="3">
                  <c:v>9.3256718390270651E-2</c:v>
                </c:pt>
                <c:pt idx="4">
                  <c:v>5.5203945035074706E-3</c:v>
                </c:pt>
                <c:pt idx="5">
                  <c:v>5.8748369214732039E-2</c:v>
                </c:pt>
                <c:pt idx="6">
                  <c:v>6.0154159232805204E-2</c:v>
                </c:pt>
                <c:pt idx="7">
                  <c:v>4.3508361369900266E-2</c:v>
                </c:pt>
                <c:pt idx="8">
                  <c:v>2.73953126067361E-2</c:v>
                </c:pt>
                <c:pt idx="9">
                  <c:v>1.2202150889101074E-2</c:v>
                </c:pt>
                <c:pt idx="10">
                  <c:v>0.11754180441693385</c:v>
                </c:pt>
                <c:pt idx="11">
                  <c:v>4.9817936034076721E-2</c:v>
                </c:pt>
                <c:pt idx="12">
                  <c:v>4.1218435989103581E-2</c:v>
                </c:pt>
                <c:pt idx="13">
                  <c:v>4.3141205625576627E-2</c:v>
                </c:pt>
                <c:pt idx="14">
                  <c:v>8.4007239367530948E-2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33-41FF-A68A-147B84DB0D31}"/>
            </c:ext>
          </c:extLst>
        </c:ser>
        <c:ser>
          <c:idx val="8"/>
          <c:order val="8"/>
          <c:tx>
            <c:strRef>
              <c:f>[1]Category!$CS$11</c:f>
              <c:strCache>
                <c:ptCount val="1"/>
                <c:pt idx="0">
                  <c:v>APOE_HUMAN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[1]Category!$CT$11:$DH$11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1.6530534935045461E-2</c:v>
                </c:pt>
                <c:pt idx="3">
                  <c:v>1.9277663675318782E-3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1.5023086677628304E-2</c:v>
                </c:pt>
                <c:pt idx="11">
                  <c:v>2.1236828973921641E-2</c:v>
                </c:pt>
                <c:pt idx="12">
                  <c:v>1.653049942056219E-2</c:v>
                </c:pt>
                <c:pt idx="13">
                  <c:v>1.5762082336753688E-2</c:v>
                </c:pt>
                <c:pt idx="14">
                  <c:v>8.2479310637739531E-3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33-41FF-A68A-147B84DB0D31}"/>
            </c:ext>
          </c:extLst>
        </c:ser>
        <c:ser>
          <c:idx val="9"/>
          <c:order val="9"/>
          <c:tx>
            <c:strRef>
              <c:f>[1]Category!$CS$12</c:f>
              <c:strCache>
                <c:ptCount val="1"/>
                <c:pt idx="0">
                  <c:v>APOF_HUMAN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[1]Category!$CT$12:$DH$12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1.8653128005163974E-3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1.1236244442197651E-3</c:v>
                </c:pt>
                <c:pt idx="12">
                  <c:v>1.8656299481356134E-3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33-41FF-A68A-147B84DB0D31}"/>
            </c:ext>
          </c:extLst>
        </c:ser>
        <c:ser>
          <c:idx val="10"/>
          <c:order val="10"/>
          <c:tx>
            <c:strRef>
              <c:f>[1]Category!$CS$13</c:f>
              <c:strCache>
                <c:ptCount val="1"/>
                <c:pt idx="0">
                  <c:v>APOL1_HUMAN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[1]Category!$CT$13:$DH$13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7.2808915028802987E-4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7.2841835040032105E-4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33-41FF-A68A-147B84DB0D31}"/>
            </c:ext>
          </c:extLst>
        </c:ser>
        <c:ser>
          <c:idx val="11"/>
          <c:order val="11"/>
          <c:tx>
            <c:strRef>
              <c:f>[1]Category!$CS$14</c:f>
              <c:strCache>
                <c:ptCount val="1"/>
                <c:pt idx="0">
                  <c:v>APOM_HUMAN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[1]Category!$CT$14:$DH$14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9.3923356700508168E-3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7.2500976947071196E-3</c:v>
                </c:pt>
                <c:pt idx="12">
                  <c:v>9.3906981780249813E-3</c:v>
                </c:pt>
                <c:pt idx="13">
                  <c:v>5.4892540680254774E-3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33-41FF-A68A-147B84DB0D31}"/>
            </c:ext>
          </c:extLst>
        </c:ser>
        <c:ser>
          <c:idx val="12"/>
          <c:order val="12"/>
          <c:tx>
            <c:strRef>
              <c:f>[1]Category!$CS$15</c:f>
              <c:strCache>
                <c:ptCount val="1"/>
                <c:pt idx="0">
                  <c:v>APOA_HUMAN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[1]Category!$CT$2:$DH$2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[1]Category!$CT$15:$DH$15</c:f>
              <c:numCache>
                <c:formatCode>General</c:formatCode>
                <c:ptCount val="15"/>
                <c:pt idx="0">
                  <c:v>1.2654584443664316E-3</c:v>
                </c:pt>
                <c:pt idx="1">
                  <c:v>2.762895964066215E-4</c:v>
                </c:pt>
                <c:pt idx="2">
                  <c:v>7.4390151139676894E-4</c:v>
                </c:pt>
                <c:pt idx="3">
                  <c:v>2.3364429625988541E-3</c:v>
                </c:pt>
                <c:pt idx="4">
                  <c:v>0</c:v>
                </c:pt>
                <c:pt idx="5">
                  <c:v>4.1925595165489106E-4</c:v>
                </c:pt>
                <c:pt idx="6">
                  <c:v>0</c:v>
                </c:pt>
                <c:pt idx="7">
                  <c:v>0</c:v>
                </c:pt>
                <c:pt idx="8">
                  <c:v>8.7066723550821101E-4</c:v>
                </c:pt>
                <c:pt idx="9">
                  <c:v>1.783324138577322E-4</c:v>
                </c:pt>
                <c:pt idx="10">
                  <c:v>0</c:v>
                </c:pt>
                <c:pt idx="11">
                  <c:v>7.2011722028269122E-4</c:v>
                </c:pt>
                <c:pt idx="12">
                  <c:v>7.5745313097360864E-4</c:v>
                </c:pt>
                <c:pt idx="13">
                  <c:v>1.2239273491063223E-3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33-41FF-A68A-147B84DB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364984"/>
        <c:axId val="633291112"/>
      </c:barChart>
      <c:catAx>
        <c:axId val="52036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91112"/>
        <c:crosses val="autoZero"/>
        <c:auto val="1"/>
        <c:lblAlgn val="ctr"/>
        <c:lblOffset val="100"/>
        <c:noMultiLvlLbl val="0"/>
      </c:catAx>
      <c:valAx>
        <c:axId val="63329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36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[1]Category!$DK$3</c:f>
              <c:strCache>
                <c:ptCount val="1"/>
                <c:pt idx="0">
                  <c:v>CD5L_HUMAN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[1]Category!$DL$2:$DZ$2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[1]Category!$DL$3:$DZ$3</c:f>
              <c:numCache>
                <c:formatCode>General</c:formatCode>
                <c:ptCount val="15"/>
                <c:pt idx="0">
                  <c:v>1.8639344512096558E-2</c:v>
                </c:pt>
                <c:pt idx="1">
                  <c:v>1.9802564377305001E-2</c:v>
                </c:pt>
                <c:pt idx="2">
                  <c:v>7.4006546886566651E-3</c:v>
                </c:pt>
                <c:pt idx="3">
                  <c:v>6.346242390014782E-3</c:v>
                </c:pt>
                <c:pt idx="4">
                  <c:v>2.3210867481901376E-2</c:v>
                </c:pt>
                <c:pt idx="5">
                  <c:v>1.6233102019860172E-2</c:v>
                </c:pt>
                <c:pt idx="6">
                  <c:v>1.1427682270361736E-2</c:v>
                </c:pt>
                <c:pt idx="7">
                  <c:v>3.1483393016245864E-2</c:v>
                </c:pt>
                <c:pt idx="8">
                  <c:v>8.874676751879822E-3</c:v>
                </c:pt>
                <c:pt idx="9">
                  <c:v>1.528261857178171E-2</c:v>
                </c:pt>
                <c:pt idx="10">
                  <c:v>6.1665367004770542E-3</c:v>
                </c:pt>
                <c:pt idx="11">
                  <c:v>9.7230429145730643E-3</c:v>
                </c:pt>
                <c:pt idx="12">
                  <c:v>7.4013450326227172E-3</c:v>
                </c:pt>
                <c:pt idx="13">
                  <c:v>7.4807420813839355E-3</c:v>
                </c:pt>
                <c:pt idx="14">
                  <c:v>2.1173386255193289E-2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3-4298-8CA1-A9F64E77F55A}"/>
            </c:ext>
          </c:extLst>
        </c:ser>
        <c:ser>
          <c:idx val="1"/>
          <c:order val="1"/>
          <c:tx>
            <c:strRef>
              <c:f>[1]Category!$DK$4</c:f>
              <c:strCache>
                <c:ptCount val="1"/>
                <c:pt idx="0">
                  <c:v>HBA_HUMAN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[1]Category!$DL$2:$DZ$2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[1]Category!$DL$4:$DZ$4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6.5232205216200411E-3</c:v>
                </c:pt>
                <c:pt idx="4">
                  <c:v>0</c:v>
                </c:pt>
                <c:pt idx="5">
                  <c:v>7.3087681538585208E-3</c:v>
                </c:pt>
                <c:pt idx="6">
                  <c:v>0</c:v>
                </c:pt>
                <c:pt idx="7">
                  <c:v>1.5855105028895384E-2</c:v>
                </c:pt>
                <c:pt idx="8">
                  <c:v>0</c:v>
                </c:pt>
                <c:pt idx="9">
                  <c:v>2.8771344401530325E-3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3-4298-8CA1-A9F64E77F55A}"/>
            </c:ext>
          </c:extLst>
        </c:ser>
        <c:ser>
          <c:idx val="2"/>
          <c:order val="2"/>
          <c:tx>
            <c:strRef>
              <c:f>[1]Category!$DK$5</c:f>
              <c:strCache>
                <c:ptCount val="1"/>
                <c:pt idx="0">
                  <c:v>HBB_HUMAN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[1]Category!$DL$2:$DZ$2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[1]Category!$DL$5:$DZ$5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3.6588064658923392E-3</c:v>
                </c:pt>
                <c:pt idx="3">
                  <c:v>8.4144871529592529E-3</c:v>
                </c:pt>
                <c:pt idx="4">
                  <c:v>0</c:v>
                </c:pt>
                <c:pt idx="5">
                  <c:v>6.1488566623901751E-3</c:v>
                </c:pt>
                <c:pt idx="6">
                  <c:v>5.5527793879987389E-3</c:v>
                </c:pt>
                <c:pt idx="7">
                  <c:v>1.0157466209259074E-2</c:v>
                </c:pt>
                <c:pt idx="8">
                  <c:v>0</c:v>
                </c:pt>
                <c:pt idx="9">
                  <c:v>9.2751550759281823E-3</c:v>
                </c:pt>
                <c:pt idx="10">
                  <c:v>6.1661085494504097E-3</c:v>
                </c:pt>
                <c:pt idx="11">
                  <c:v>3.7722851393417489E-3</c:v>
                </c:pt>
                <c:pt idx="12">
                  <c:v>3.6584459865806902E-3</c:v>
                </c:pt>
                <c:pt idx="13">
                  <c:v>4.4396341811515734E-3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3-4298-8CA1-A9F64E77F55A}"/>
            </c:ext>
          </c:extLst>
        </c:ser>
        <c:ser>
          <c:idx val="3"/>
          <c:order val="3"/>
          <c:tx>
            <c:strRef>
              <c:f>[1]Category!$DK$6</c:f>
              <c:strCache>
                <c:ptCount val="1"/>
                <c:pt idx="0">
                  <c:v>AMBP_HUMAN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[1]Category!$DL$2:$DZ$2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[1]Category!$DL$6:$DZ$6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1.3429547186499892E-2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7.2732631541982387E-3</c:v>
                </c:pt>
                <c:pt idx="11">
                  <c:v>1.2603541934420268E-2</c:v>
                </c:pt>
                <c:pt idx="12">
                  <c:v>1.3429449861016421E-2</c:v>
                </c:pt>
                <c:pt idx="13">
                  <c:v>6.8380068483782112E-3</c:v>
                </c:pt>
                <c:pt idx="14">
                  <c:v>5.4759670428034439E-3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33-4298-8CA1-A9F64E77F55A}"/>
            </c:ext>
          </c:extLst>
        </c:ser>
        <c:ser>
          <c:idx val="4"/>
          <c:order val="4"/>
          <c:tx>
            <c:strRef>
              <c:f>[1]Category!$DK$7</c:f>
              <c:strCache>
                <c:ptCount val="1"/>
                <c:pt idx="0">
                  <c:v>TRFE_HUMAN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[1]Category!$DL$2:$DZ$2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[1]Category!$DL$7:$DZ$7</c:f>
              <c:numCache>
                <c:formatCode>General</c:formatCode>
                <c:ptCount val="15"/>
                <c:pt idx="0">
                  <c:v>0</c:v>
                </c:pt>
                <c:pt idx="1">
                  <c:v>5.0129340208353588E-3</c:v>
                </c:pt>
                <c:pt idx="2">
                  <c:v>4.7573056885826534E-3</c:v>
                </c:pt>
                <c:pt idx="3">
                  <c:v>3.1319118288384643E-3</c:v>
                </c:pt>
                <c:pt idx="4">
                  <c:v>0</c:v>
                </c:pt>
                <c:pt idx="5">
                  <c:v>0</c:v>
                </c:pt>
                <c:pt idx="6">
                  <c:v>1.0734412986644362E-2</c:v>
                </c:pt>
                <c:pt idx="7">
                  <c:v>4.137004052830461E-3</c:v>
                </c:pt>
                <c:pt idx="8">
                  <c:v>2.05783672670823E-3</c:v>
                </c:pt>
                <c:pt idx="9">
                  <c:v>2.116945390426291E-3</c:v>
                </c:pt>
                <c:pt idx="10">
                  <c:v>2.699285571237458E-3</c:v>
                </c:pt>
                <c:pt idx="11">
                  <c:v>4.049947966849589E-3</c:v>
                </c:pt>
                <c:pt idx="12">
                  <c:v>4.7571467058613376E-3</c:v>
                </c:pt>
                <c:pt idx="13">
                  <c:v>5.9935099552722417E-3</c:v>
                </c:pt>
                <c:pt idx="14">
                  <c:v>4.5400229021765734E-3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33-4298-8CA1-A9F64E77F55A}"/>
            </c:ext>
          </c:extLst>
        </c:ser>
        <c:ser>
          <c:idx val="5"/>
          <c:order val="5"/>
          <c:tx>
            <c:strRef>
              <c:f>[1]Category!$DK$8</c:f>
              <c:strCache>
                <c:ptCount val="1"/>
                <c:pt idx="0">
                  <c:v>ALBU_HUMAN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[1]Category!$DL$2:$DZ$2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[1]Category!$DL$8:$DZ$8</c:f>
              <c:numCache>
                <c:formatCode>General</c:formatCode>
                <c:ptCount val="15"/>
                <c:pt idx="0">
                  <c:v>5.3316266056983842E-2</c:v>
                </c:pt>
                <c:pt idx="1">
                  <c:v>2.5978448182388619E-2</c:v>
                </c:pt>
                <c:pt idx="2">
                  <c:v>2.1904009969643392E-2</c:v>
                </c:pt>
                <c:pt idx="3">
                  <c:v>2.2926339128836765E-2</c:v>
                </c:pt>
                <c:pt idx="4">
                  <c:v>3.2186450756029085E-2</c:v>
                </c:pt>
                <c:pt idx="5">
                  <c:v>2.9701029657007608E-2</c:v>
                </c:pt>
                <c:pt idx="6">
                  <c:v>4.4946851263460062E-2</c:v>
                </c:pt>
                <c:pt idx="7">
                  <c:v>2.7713131751567435E-2</c:v>
                </c:pt>
                <c:pt idx="8">
                  <c:v>1.8967564491938593E-2</c:v>
                </c:pt>
                <c:pt idx="9">
                  <c:v>1.1211559637198687E-2</c:v>
                </c:pt>
                <c:pt idx="10">
                  <c:v>2.9512739479580847E-2</c:v>
                </c:pt>
                <c:pt idx="11">
                  <c:v>2.7275733136057329E-2</c:v>
                </c:pt>
                <c:pt idx="12">
                  <c:v>2.1904729010551256E-2</c:v>
                </c:pt>
                <c:pt idx="13">
                  <c:v>2.80799193061924E-2</c:v>
                </c:pt>
                <c:pt idx="14">
                  <c:v>2.7220599837673509E-2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33-4298-8CA1-A9F64E77F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266440"/>
        <c:axId val="153268008"/>
      </c:barChart>
      <c:catAx>
        <c:axId val="15326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68008"/>
        <c:crosses val="autoZero"/>
        <c:auto val="1"/>
        <c:lblAlgn val="ctr"/>
        <c:lblOffset val="100"/>
        <c:noMultiLvlLbl val="0"/>
      </c:catAx>
      <c:valAx>
        <c:axId val="15326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6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Tissue Linkage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[1]Category!$EC$3</c:f>
              <c:strCache>
                <c:ptCount val="1"/>
                <c:pt idx="0">
                  <c:v>ACTB_HUMAN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[1]Category!$ED$3:$ER$3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3.0391043756747315E-4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8.0399911384515139E-3</c:v>
                </c:pt>
                <c:pt idx="9">
                  <c:v>7.4687064869634638E-4</c:v>
                </c:pt>
                <c:pt idx="10">
                  <c:v>1.330129534866639E-3</c:v>
                </c:pt>
                <c:pt idx="11">
                  <c:v>1.2299918770790428E-3</c:v>
                </c:pt>
                <c:pt idx="12">
                  <c:v>3.0440423372894173E-4</c:v>
                </c:pt>
                <c:pt idx="13">
                  <c:v>3.8273230837995256E-3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F-4CFB-BC08-AE19E2CF8850}"/>
            </c:ext>
          </c:extLst>
        </c:ser>
        <c:ser>
          <c:idx val="1"/>
          <c:order val="1"/>
          <c:tx>
            <c:strRef>
              <c:f>[1]Category!$EC$4</c:f>
              <c:strCache>
                <c:ptCount val="1"/>
                <c:pt idx="0">
                  <c:v>GELS_HUMAN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[1]Category!$ED$4:$ER$4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1.1420328326119129E-3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1.515337242156443E-3</c:v>
                </c:pt>
                <c:pt idx="12">
                  <c:v>1.1419021676677083E-3</c:v>
                </c:pt>
                <c:pt idx="13">
                  <c:v>1.2445121079541928E-3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F-4CFB-BC08-AE19E2CF8850}"/>
            </c:ext>
          </c:extLst>
        </c:ser>
        <c:ser>
          <c:idx val="2"/>
          <c:order val="2"/>
          <c:tx>
            <c:strRef>
              <c:f>[1]Category!$EC$5</c:f>
              <c:strCache>
                <c:ptCount val="1"/>
                <c:pt idx="0">
                  <c:v>K1C10_HUMAN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[1]Category!$ED$5:$ER$5</c:f>
              <c:numCache>
                <c:formatCode>General</c:formatCode>
                <c:ptCount val="15"/>
                <c:pt idx="0">
                  <c:v>9.6554560536970205E-3</c:v>
                </c:pt>
                <c:pt idx="1">
                  <c:v>2.05724296799383E-2</c:v>
                </c:pt>
                <c:pt idx="2">
                  <c:v>5.5334155194304924E-3</c:v>
                </c:pt>
                <c:pt idx="3">
                  <c:v>2.268362977190988E-2</c:v>
                </c:pt>
                <c:pt idx="4">
                  <c:v>1.9951567793370231E-2</c:v>
                </c:pt>
                <c:pt idx="5">
                  <c:v>4.08400803653447E-2</c:v>
                </c:pt>
                <c:pt idx="6">
                  <c:v>1.9236815820377954E-2</c:v>
                </c:pt>
                <c:pt idx="7">
                  <c:v>2.2219719202385937E-2</c:v>
                </c:pt>
                <c:pt idx="8">
                  <c:v>8.7406187111765156E-3</c:v>
                </c:pt>
                <c:pt idx="9">
                  <c:v>3.0005782628888339E-2</c:v>
                </c:pt>
                <c:pt idx="10">
                  <c:v>1.3162861518849196E-2</c:v>
                </c:pt>
                <c:pt idx="11">
                  <c:v>6.4712339178076908E-3</c:v>
                </c:pt>
                <c:pt idx="12">
                  <c:v>5.5341451166512554E-3</c:v>
                </c:pt>
                <c:pt idx="13">
                  <c:v>7.2399749705660448E-3</c:v>
                </c:pt>
                <c:pt idx="14">
                  <c:v>4.9842759258894439E-3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F-4CFB-BC08-AE19E2CF8850}"/>
            </c:ext>
          </c:extLst>
        </c:ser>
        <c:ser>
          <c:idx val="3"/>
          <c:order val="3"/>
          <c:tx>
            <c:strRef>
              <c:f>[1]Category!$EC$6</c:f>
              <c:strCache>
                <c:ptCount val="1"/>
                <c:pt idx="0">
                  <c:v>K1C13_HUMAN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[1]Category!$ED$6:$ER$6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1.0145917833096254E-2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F-4CFB-BC08-AE19E2CF8850}"/>
            </c:ext>
          </c:extLst>
        </c:ser>
        <c:ser>
          <c:idx val="4"/>
          <c:order val="4"/>
          <c:tx>
            <c:strRef>
              <c:f>[1]Category!$EC$7</c:f>
              <c:strCache>
                <c:ptCount val="1"/>
                <c:pt idx="0">
                  <c:v>K1C14_HUMAN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[1]Category!$ED$7:$ER$7</c:f>
              <c:numCache>
                <c:formatCode>General</c:formatCode>
                <c:ptCount val="15"/>
                <c:pt idx="0">
                  <c:v>5.5317198815715528E-3</c:v>
                </c:pt>
                <c:pt idx="1">
                  <c:v>1.506207339175763E-2</c:v>
                </c:pt>
                <c:pt idx="2">
                  <c:v>2.1436021927966646E-3</c:v>
                </c:pt>
                <c:pt idx="3">
                  <c:v>1.708915072133961E-2</c:v>
                </c:pt>
                <c:pt idx="4">
                  <c:v>0</c:v>
                </c:pt>
                <c:pt idx="5">
                  <c:v>2.6690965821116241E-2</c:v>
                </c:pt>
                <c:pt idx="6">
                  <c:v>3.6060493186424021E-2</c:v>
                </c:pt>
                <c:pt idx="7">
                  <c:v>2.2182430167902539E-2</c:v>
                </c:pt>
                <c:pt idx="8">
                  <c:v>6.8621205242981424E-3</c:v>
                </c:pt>
                <c:pt idx="9">
                  <c:v>2.6924833848854347E-2</c:v>
                </c:pt>
                <c:pt idx="10">
                  <c:v>9.4798378191994475E-3</c:v>
                </c:pt>
                <c:pt idx="11">
                  <c:v>3.8514578947824903E-3</c:v>
                </c:pt>
                <c:pt idx="12">
                  <c:v>2.1431913577550261E-3</c:v>
                </c:pt>
                <c:pt idx="13">
                  <c:v>4.7928451265346114E-3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F-4CFB-BC08-AE19E2CF8850}"/>
            </c:ext>
          </c:extLst>
        </c:ser>
        <c:ser>
          <c:idx val="5"/>
          <c:order val="5"/>
          <c:tx>
            <c:strRef>
              <c:f>[1]Category!$EC$8</c:f>
              <c:strCache>
                <c:ptCount val="1"/>
                <c:pt idx="0">
                  <c:v>K1C16_HUMAN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[1]Category!$ED$8:$ER$8</c:f>
              <c:numCache>
                <c:formatCode>General</c:formatCode>
                <c:ptCount val="15"/>
                <c:pt idx="0">
                  <c:v>0</c:v>
                </c:pt>
                <c:pt idx="1">
                  <c:v>5.2256687024138824E-3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3.1202657748741914E-2</c:v>
                </c:pt>
                <c:pt idx="6">
                  <c:v>3.5026790299121591E-2</c:v>
                </c:pt>
                <c:pt idx="7">
                  <c:v>0</c:v>
                </c:pt>
                <c:pt idx="8">
                  <c:v>0</c:v>
                </c:pt>
                <c:pt idx="9">
                  <c:v>2.7461267518330251E-2</c:v>
                </c:pt>
                <c:pt idx="10">
                  <c:v>1.1102357095923499E-2</c:v>
                </c:pt>
                <c:pt idx="11">
                  <c:v>0</c:v>
                </c:pt>
                <c:pt idx="12">
                  <c:v>0</c:v>
                </c:pt>
                <c:pt idx="13">
                  <c:v>4.8868224819568588E-3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CF-4CFB-BC08-AE19E2CF8850}"/>
            </c:ext>
          </c:extLst>
        </c:ser>
        <c:ser>
          <c:idx val="6"/>
          <c:order val="6"/>
          <c:tx>
            <c:strRef>
              <c:f>[1]Category!$EC$9</c:f>
              <c:strCache>
                <c:ptCount val="1"/>
                <c:pt idx="0">
                  <c:v>K1C17_HUMAN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[1]Category!$ED$9:$ER$9</c:f>
              <c:numCache>
                <c:formatCode>General</c:formatCode>
                <c:ptCount val="15"/>
                <c:pt idx="0">
                  <c:v>0</c:v>
                </c:pt>
                <c:pt idx="1">
                  <c:v>4.7400066266874551E-3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2.1326427536047344E-2</c:v>
                </c:pt>
                <c:pt idx="6">
                  <c:v>2.5392659868114283E-2</c:v>
                </c:pt>
                <c:pt idx="7">
                  <c:v>1.9098620403679521E-2</c:v>
                </c:pt>
                <c:pt idx="8">
                  <c:v>0</c:v>
                </c:pt>
                <c:pt idx="9">
                  <c:v>1.9834792750103098E-2</c:v>
                </c:pt>
                <c:pt idx="10">
                  <c:v>4.3830962025000883E-3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F-4CFB-BC08-AE19E2CF8850}"/>
            </c:ext>
          </c:extLst>
        </c:ser>
        <c:ser>
          <c:idx val="7"/>
          <c:order val="7"/>
          <c:tx>
            <c:strRef>
              <c:f>[1]Category!$EC$10</c:f>
              <c:strCache>
                <c:ptCount val="1"/>
                <c:pt idx="0">
                  <c:v>K1C9_HUMAN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[1]Category!$ED$10:$ER$10</c:f>
              <c:numCache>
                <c:formatCode>General</c:formatCode>
                <c:ptCount val="15"/>
                <c:pt idx="0">
                  <c:v>2.7557907961586626E-2</c:v>
                </c:pt>
                <c:pt idx="1">
                  <c:v>3.0986468733238019E-2</c:v>
                </c:pt>
                <c:pt idx="2">
                  <c:v>5.5888842933391469E-3</c:v>
                </c:pt>
                <c:pt idx="3">
                  <c:v>3.6117518570822481E-2</c:v>
                </c:pt>
                <c:pt idx="4">
                  <c:v>2.4541156634714411E-2</c:v>
                </c:pt>
                <c:pt idx="5">
                  <c:v>3.8210480651943601E-2</c:v>
                </c:pt>
                <c:pt idx="6">
                  <c:v>3.7209589019496989E-2</c:v>
                </c:pt>
                <c:pt idx="7">
                  <c:v>2.2423209001374952E-2</c:v>
                </c:pt>
                <c:pt idx="8">
                  <c:v>1.1519218459839914E-2</c:v>
                </c:pt>
                <c:pt idx="9">
                  <c:v>4.6369777165112813E-2</c:v>
                </c:pt>
                <c:pt idx="10">
                  <c:v>1.677934288809332E-2</c:v>
                </c:pt>
                <c:pt idx="11">
                  <c:v>9.8751111740980196E-3</c:v>
                </c:pt>
                <c:pt idx="12">
                  <c:v>5.5894864423291883E-3</c:v>
                </c:pt>
                <c:pt idx="13">
                  <c:v>1.2883962344421929E-2</c:v>
                </c:pt>
                <c:pt idx="14">
                  <c:v>7.2440555849185599E-3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CF-4CFB-BC08-AE19E2CF8850}"/>
            </c:ext>
          </c:extLst>
        </c:ser>
        <c:ser>
          <c:idx val="8"/>
          <c:order val="8"/>
          <c:tx>
            <c:strRef>
              <c:f>[1]Category!$EC$11</c:f>
              <c:strCache>
                <c:ptCount val="1"/>
                <c:pt idx="0">
                  <c:v>K2C1_HUMAN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[1]Category!$ED$11:$ER$11</c:f>
              <c:numCache>
                <c:formatCode>General</c:formatCode>
                <c:ptCount val="15"/>
                <c:pt idx="0">
                  <c:v>2.0416534919947982E-2</c:v>
                </c:pt>
                <c:pt idx="1">
                  <c:v>4.756880041837467E-2</c:v>
                </c:pt>
                <c:pt idx="2">
                  <c:v>1.0225660218928324E-2</c:v>
                </c:pt>
                <c:pt idx="3">
                  <c:v>4.7466273544752101E-2</c:v>
                </c:pt>
                <c:pt idx="4">
                  <c:v>3.6366500507379169E-2</c:v>
                </c:pt>
                <c:pt idx="5">
                  <c:v>6.9491803563601254E-2</c:v>
                </c:pt>
                <c:pt idx="6">
                  <c:v>5.1477452312462979E-2</c:v>
                </c:pt>
                <c:pt idx="7">
                  <c:v>5.5043933154377563E-2</c:v>
                </c:pt>
                <c:pt idx="8">
                  <c:v>1.923510382309452E-2</c:v>
                </c:pt>
                <c:pt idx="9">
                  <c:v>5.686872697760368E-2</c:v>
                </c:pt>
                <c:pt idx="10">
                  <c:v>3.0128779852951978E-2</c:v>
                </c:pt>
                <c:pt idx="11">
                  <c:v>1.5116685253560025E-2</c:v>
                </c:pt>
                <c:pt idx="12">
                  <c:v>1.0030595849742948E-2</c:v>
                </c:pt>
                <c:pt idx="13">
                  <c:v>1.5471333970708412E-2</c:v>
                </c:pt>
                <c:pt idx="14">
                  <c:v>1.0128562630076809E-2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CF-4CFB-BC08-AE19E2CF8850}"/>
            </c:ext>
          </c:extLst>
        </c:ser>
        <c:ser>
          <c:idx val="9"/>
          <c:order val="9"/>
          <c:tx>
            <c:strRef>
              <c:f>[1]Category!$EC$12</c:f>
              <c:strCache>
                <c:ptCount val="1"/>
                <c:pt idx="0">
                  <c:v>K22E_HUMAN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[1]Category!$ED$12:$ER$12</c:f>
              <c:numCache>
                <c:formatCode>General</c:formatCode>
                <c:ptCount val="15"/>
                <c:pt idx="0">
                  <c:v>0</c:v>
                </c:pt>
                <c:pt idx="1">
                  <c:v>2.3065665168222532E-2</c:v>
                </c:pt>
                <c:pt idx="2">
                  <c:v>2.9143684509119268E-3</c:v>
                </c:pt>
                <c:pt idx="3">
                  <c:v>2.0079841826298062E-2</c:v>
                </c:pt>
                <c:pt idx="4">
                  <c:v>0</c:v>
                </c:pt>
                <c:pt idx="5">
                  <c:v>3.651781087444355E-2</c:v>
                </c:pt>
                <c:pt idx="6">
                  <c:v>2.4749383534212428E-2</c:v>
                </c:pt>
                <c:pt idx="7">
                  <c:v>2.1526919419734548E-2</c:v>
                </c:pt>
                <c:pt idx="8">
                  <c:v>2.1226963623126828E-3</c:v>
                </c:pt>
                <c:pt idx="9">
                  <c:v>2.3813002382692985E-2</c:v>
                </c:pt>
                <c:pt idx="10">
                  <c:v>1.3030443780109513E-2</c:v>
                </c:pt>
                <c:pt idx="11">
                  <c:v>4.0098154715524342E-3</c:v>
                </c:pt>
                <c:pt idx="12">
                  <c:v>2.9149128413421522E-3</c:v>
                </c:pt>
                <c:pt idx="13">
                  <c:v>4.9292583895733802E-3</c:v>
                </c:pt>
                <c:pt idx="14">
                  <c:v>3.6675970024512357E-3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CF-4CFB-BC08-AE19E2CF8850}"/>
            </c:ext>
          </c:extLst>
        </c:ser>
        <c:ser>
          <c:idx val="10"/>
          <c:order val="10"/>
          <c:tx>
            <c:strRef>
              <c:f>[1]Category!$EC$13</c:f>
              <c:strCache>
                <c:ptCount val="1"/>
                <c:pt idx="0">
                  <c:v>K2C4_HUMAN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[1]Category!$ED$13:$ER$13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5.9946293640047721E-3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CF-4CFB-BC08-AE19E2CF8850}"/>
            </c:ext>
          </c:extLst>
        </c:ser>
        <c:ser>
          <c:idx val="11"/>
          <c:order val="11"/>
          <c:tx>
            <c:strRef>
              <c:f>[1]Category!$EC$14</c:f>
              <c:strCache>
                <c:ptCount val="1"/>
                <c:pt idx="0">
                  <c:v>K2C5_HUMAN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[1]Category!$ED$14:$ER$14</c:f>
              <c:numCache>
                <c:formatCode>General</c:formatCode>
                <c:ptCount val="15"/>
                <c:pt idx="0">
                  <c:v>0</c:v>
                </c:pt>
                <c:pt idx="1">
                  <c:v>1.4972233327391208E-2</c:v>
                </c:pt>
                <c:pt idx="2">
                  <c:v>1.2856575108963499E-3</c:v>
                </c:pt>
                <c:pt idx="3">
                  <c:v>1.0549549084363508E-2</c:v>
                </c:pt>
                <c:pt idx="4">
                  <c:v>0</c:v>
                </c:pt>
                <c:pt idx="5">
                  <c:v>2.6460103201370308E-2</c:v>
                </c:pt>
                <c:pt idx="6">
                  <c:v>2.7459003227474982E-2</c:v>
                </c:pt>
                <c:pt idx="7">
                  <c:v>1.48180319984873E-2</c:v>
                </c:pt>
                <c:pt idx="8">
                  <c:v>5.43978740444494E-3</c:v>
                </c:pt>
                <c:pt idx="9">
                  <c:v>1.9724476363291044E-2</c:v>
                </c:pt>
                <c:pt idx="10">
                  <c:v>1.0419764987977758E-2</c:v>
                </c:pt>
                <c:pt idx="11">
                  <c:v>2.1530962241390777E-3</c:v>
                </c:pt>
                <c:pt idx="12">
                  <c:v>1.2855858832163125E-3</c:v>
                </c:pt>
                <c:pt idx="13">
                  <c:v>2.2869175823993673E-3</c:v>
                </c:pt>
                <c:pt idx="14">
                  <c:v>2.0070500563982786E-3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CF-4CFB-BC08-AE19E2CF8850}"/>
            </c:ext>
          </c:extLst>
        </c:ser>
        <c:ser>
          <c:idx val="12"/>
          <c:order val="12"/>
          <c:tx>
            <c:strRef>
              <c:f>[1]Category!$EC$15</c:f>
              <c:strCache>
                <c:ptCount val="1"/>
                <c:pt idx="0">
                  <c:v>K2C6A_HUMAN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[1]Category!$ED$15:$ER$15</c:f>
              <c:numCache>
                <c:formatCode>General</c:formatCode>
                <c:ptCount val="15"/>
                <c:pt idx="0">
                  <c:v>0</c:v>
                </c:pt>
                <c:pt idx="1">
                  <c:v>1.1234567872775153E-2</c:v>
                </c:pt>
                <c:pt idx="2">
                  <c:v>4.5523971172370484E-4</c:v>
                </c:pt>
                <c:pt idx="3">
                  <c:v>9.1605053144132899E-3</c:v>
                </c:pt>
                <c:pt idx="4">
                  <c:v>1.0775589869854172E-2</c:v>
                </c:pt>
                <c:pt idx="5">
                  <c:v>2.2278422775432391E-2</c:v>
                </c:pt>
                <c:pt idx="6">
                  <c:v>3.3554183690142472E-2</c:v>
                </c:pt>
                <c:pt idx="7">
                  <c:v>1.5320916282429506E-2</c:v>
                </c:pt>
                <c:pt idx="8">
                  <c:v>4.298698397560482E-3</c:v>
                </c:pt>
                <c:pt idx="9">
                  <c:v>2.5546846603234096E-2</c:v>
                </c:pt>
                <c:pt idx="10">
                  <c:v>1.2121332686941655E-2</c:v>
                </c:pt>
                <c:pt idx="11">
                  <c:v>2.5224784917871716E-3</c:v>
                </c:pt>
                <c:pt idx="12">
                  <c:v>4.5470362112259524E-4</c:v>
                </c:pt>
                <c:pt idx="13">
                  <c:v>2.2211880436892122E-3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CF-4CFB-BC08-AE19E2CF8850}"/>
            </c:ext>
          </c:extLst>
        </c:ser>
        <c:ser>
          <c:idx val="13"/>
          <c:order val="13"/>
          <c:tx>
            <c:strRef>
              <c:f>[1]Category!$EC$16</c:f>
              <c:strCache>
                <c:ptCount val="1"/>
                <c:pt idx="0">
                  <c:v>K2C78_HUMAN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[1]Category!$ED$2:$ER$2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[1]Category!$ED$16:$ER$16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2.1101723384833993E-3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CF-4CFB-BC08-AE19E2CF8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252760"/>
        <c:axId val="574254328"/>
      </c:barChart>
      <c:catAx>
        <c:axId val="57425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54328"/>
        <c:crosses val="autoZero"/>
        <c:auto val="1"/>
        <c:lblAlgn val="ctr"/>
        <c:lblOffset val="100"/>
        <c:noMultiLvlLbl val="0"/>
      </c:catAx>
      <c:valAx>
        <c:axId val="5742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5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[1]MW!$X$24</c:f>
              <c:strCache>
                <c:ptCount val="1"/>
                <c:pt idx="0">
                  <c:v>&gt;300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[1]MW!$Z$24:$AN$24</c:f>
              <c:numCache>
                <c:formatCode>General</c:formatCode>
                <c:ptCount val="15"/>
                <c:pt idx="0">
                  <c:v>8.5700181237034871E-3</c:v>
                </c:pt>
                <c:pt idx="1">
                  <c:v>8.0209462211851545E-3</c:v>
                </c:pt>
                <c:pt idx="2">
                  <c:v>1.0260715284815942E-2</c:v>
                </c:pt>
                <c:pt idx="3">
                  <c:v>1.6829877574206533E-2</c:v>
                </c:pt>
                <c:pt idx="4">
                  <c:v>2.5026801614219767E-3</c:v>
                </c:pt>
                <c:pt idx="5">
                  <c:v>2.3385105845213903E-3</c:v>
                </c:pt>
                <c:pt idx="6">
                  <c:v>4.1455050663790904E-3</c:v>
                </c:pt>
                <c:pt idx="7">
                  <c:v>1.3069802361326301E-3</c:v>
                </c:pt>
                <c:pt idx="8">
                  <c:v>4.5230386059974398E-3</c:v>
                </c:pt>
                <c:pt idx="9">
                  <c:v>2.7051113828493942E-3</c:v>
                </c:pt>
                <c:pt idx="10">
                  <c:v>3.5654179618804607E-3</c:v>
                </c:pt>
                <c:pt idx="11">
                  <c:v>8.9240020815503206E-3</c:v>
                </c:pt>
                <c:pt idx="12">
                  <c:v>1.0274327152845226E-2</c:v>
                </c:pt>
                <c:pt idx="13">
                  <c:v>9.5439412121773922E-3</c:v>
                </c:pt>
                <c:pt idx="14">
                  <c:v>1.4570150622227251E-3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D-41ED-9586-DCFF0900BC25}"/>
            </c:ext>
          </c:extLst>
        </c:ser>
        <c:ser>
          <c:idx val="1"/>
          <c:order val="1"/>
          <c:tx>
            <c:strRef>
              <c:f>[1]MW!$X$25</c:f>
              <c:strCache>
                <c:ptCount val="1"/>
                <c:pt idx="0">
                  <c:v>150-300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[1]MW!$Z$25:$AN$25</c:f>
              <c:numCache>
                <c:formatCode>General</c:formatCode>
                <c:ptCount val="15"/>
                <c:pt idx="0">
                  <c:v>2.6452997575785554E-2</c:v>
                </c:pt>
                <c:pt idx="1">
                  <c:v>2.4568801355187145E-2</c:v>
                </c:pt>
                <c:pt idx="2">
                  <c:v>4.9639254091403864E-2</c:v>
                </c:pt>
                <c:pt idx="3">
                  <c:v>2.35520511183781E-2</c:v>
                </c:pt>
                <c:pt idx="4">
                  <c:v>2.1574620987269359E-2</c:v>
                </c:pt>
                <c:pt idx="5">
                  <c:v>1.5958559339110553E-2</c:v>
                </c:pt>
                <c:pt idx="6">
                  <c:v>2.0469532317907806E-2</c:v>
                </c:pt>
                <c:pt idx="7">
                  <c:v>1.4624113698839307E-2</c:v>
                </c:pt>
                <c:pt idx="8">
                  <c:v>1.1849693691992826E-2</c:v>
                </c:pt>
                <c:pt idx="9">
                  <c:v>1.2709482367236236E-2</c:v>
                </c:pt>
                <c:pt idx="10">
                  <c:v>3.008632069656204E-2</c:v>
                </c:pt>
                <c:pt idx="11">
                  <c:v>4.0106261700954236E-2</c:v>
                </c:pt>
                <c:pt idx="12">
                  <c:v>4.9640077066202742E-2</c:v>
                </c:pt>
                <c:pt idx="13">
                  <c:v>4.4644564913658265E-2</c:v>
                </c:pt>
                <c:pt idx="14">
                  <c:v>3.4305216325816498E-2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D-41ED-9586-DCFF0900BC25}"/>
            </c:ext>
          </c:extLst>
        </c:ser>
        <c:ser>
          <c:idx val="2"/>
          <c:order val="2"/>
          <c:tx>
            <c:strRef>
              <c:f>[1]MW!$X$26</c:f>
              <c:strCache>
                <c:ptCount val="1"/>
                <c:pt idx="0">
                  <c:v>100-150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[1]MW!$Z$26:$AN$26</c:f>
              <c:numCache>
                <c:formatCode>General</c:formatCode>
                <c:ptCount val="15"/>
                <c:pt idx="0">
                  <c:v>2.9918672868678789E-3</c:v>
                </c:pt>
                <c:pt idx="1">
                  <c:v>0</c:v>
                </c:pt>
                <c:pt idx="2">
                  <c:v>4.6041993815303772E-2</c:v>
                </c:pt>
                <c:pt idx="3">
                  <c:v>1.220675752388059E-3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5.8846563103331223E-4</c:v>
                </c:pt>
                <c:pt idx="8">
                  <c:v>4.2806641487569755E-3</c:v>
                </c:pt>
                <c:pt idx="9">
                  <c:v>6.1376080770844145E-3</c:v>
                </c:pt>
                <c:pt idx="10">
                  <c:v>3.3314408508158179E-2</c:v>
                </c:pt>
                <c:pt idx="11">
                  <c:v>4.6327689875844881E-2</c:v>
                </c:pt>
                <c:pt idx="12">
                  <c:v>4.6044043657696328E-2</c:v>
                </c:pt>
                <c:pt idx="13">
                  <c:v>4.3938722634462482E-2</c:v>
                </c:pt>
                <c:pt idx="14">
                  <c:v>2.1693141501099099E-2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D-41ED-9586-DCFF0900BC25}"/>
            </c:ext>
          </c:extLst>
        </c:ser>
        <c:ser>
          <c:idx val="3"/>
          <c:order val="3"/>
          <c:tx>
            <c:strRef>
              <c:f>[1]MW!$X$27</c:f>
              <c:strCache>
                <c:ptCount val="1"/>
                <c:pt idx="0">
                  <c:v>80-100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[1]MW!$Z$27:$AN$27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2.2884422237455238E-2</c:v>
                </c:pt>
                <c:pt idx="3">
                  <c:v>1.2065158545149293E-2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2.4591189863501367E-3</c:v>
                </c:pt>
                <c:pt idx="9">
                  <c:v>1.8009838614615956E-3</c:v>
                </c:pt>
                <c:pt idx="10">
                  <c:v>1.0383044704183136E-2</c:v>
                </c:pt>
                <c:pt idx="11">
                  <c:v>2.3906988298384238E-2</c:v>
                </c:pt>
                <c:pt idx="12">
                  <c:v>2.2885638050172769E-2</c:v>
                </c:pt>
                <c:pt idx="13">
                  <c:v>2.392164091302372E-2</c:v>
                </c:pt>
                <c:pt idx="14">
                  <c:v>9.8092700730529753E-3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D-41ED-9586-DCFF0900BC25}"/>
            </c:ext>
          </c:extLst>
        </c:ser>
        <c:ser>
          <c:idx val="4"/>
          <c:order val="4"/>
          <c:tx>
            <c:strRef>
              <c:f>[1]MW!$X$28</c:f>
              <c:strCache>
                <c:ptCount val="1"/>
                <c:pt idx="0">
                  <c:v>70-80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[1]MW!$Z$28:$AN$28</c:f>
              <c:numCache>
                <c:formatCode>General</c:formatCode>
                <c:ptCount val="15"/>
                <c:pt idx="0">
                  <c:v>0</c:v>
                </c:pt>
                <c:pt idx="1">
                  <c:v>5.0129340208353648E-3</c:v>
                </c:pt>
                <c:pt idx="2">
                  <c:v>6.3021807132874058E-2</c:v>
                </c:pt>
                <c:pt idx="3">
                  <c:v>3.1319118288384643E-3</c:v>
                </c:pt>
                <c:pt idx="4">
                  <c:v>0</c:v>
                </c:pt>
                <c:pt idx="5">
                  <c:v>0</c:v>
                </c:pt>
                <c:pt idx="6">
                  <c:v>1.0734412986644366E-2</c:v>
                </c:pt>
                <c:pt idx="7">
                  <c:v>4.1370040528304619E-3</c:v>
                </c:pt>
                <c:pt idx="8">
                  <c:v>2.0578367267082287E-3</c:v>
                </c:pt>
                <c:pt idx="9">
                  <c:v>2.1169453904262905E-3</c:v>
                </c:pt>
                <c:pt idx="10">
                  <c:v>3.1860996805070319E-2</c:v>
                </c:pt>
                <c:pt idx="11">
                  <c:v>5.41818001221884E-2</c:v>
                </c:pt>
                <c:pt idx="12">
                  <c:v>6.3021405877730058E-2</c:v>
                </c:pt>
                <c:pt idx="13">
                  <c:v>4.0239661201484603E-2</c:v>
                </c:pt>
                <c:pt idx="14">
                  <c:v>4.0250789259428627E-2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D-41ED-9586-DCFF0900BC25}"/>
            </c:ext>
          </c:extLst>
        </c:ser>
        <c:ser>
          <c:idx val="5"/>
          <c:order val="5"/>
          <c:tx>
            <c:strRef>
              <c:f>[1]MW!$X$29</c:f>
              <c:strCache>
                <c:ptCount val="1"/>
                <c:pt idx="0">
                  <c:v>60-70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[1]MW!$Z$29:$AN$29</c:f>
              <c:numCache>
                <c:formatCode>General</c:formatCode>
                <c:ptCount val="15"/>
                <c:pt idx="0">
                  <c:v>0.11932716703611579</c:v>
                </c:pt>
                <c:pt idx="1">
                  <c:v>0.1632926597994119</c:v>
                </c:pt>
                <c:pt idx="2">
                  <c:v>9.7276074103562649E-2</c:v>
                </c:pt>
                <c:pt idx="3">
                  <c:v>0.15507568660784607</c:v>
                </c:pt>
                <c:pt idx="4">
                  <c:v>0.12317710754597289</c:v>
                </c:pt>
                <c:pt idx="5">
                  <c:v>0.22946773881797258</c:v>
                </c:pt>
                <c:pt idx="6">
                  <c:v>0.21939646304724988</c:v>
                </c:pt>
                <c:pt idx="7">
                  <c:v>0.17648801963900232</c:v>
                </c:pt>
                <c:pt idx="8">
                  <c:v>6.6070244498995123E-2</c:v>
                </c:pt>
                <c:pt idx="9">
                  <c:v>0.1995213017903992</c:v>
                </c:pt>
                <c:pt idx="10">
                  <c:v>0.20618411756458216</c:v>
                </c:pt>
                <c:pt idx="11">
                  <c:v>0.12433207869295393</c:v>
                </c:pt>
                <c:pt idx="12">
                  <c:v>9.7084982077479676E-2</c:v>
                </c:pt>
                <c:pt idx="13">
                  <c:v>0.13428499145885789</c:v>
                </c:pt>
                <c:pt idx="14">
                  <c:v>0.15294334205027138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8D-41ED-9586-DCFF0900BC25}"/>
            </c:ext>
          </c:extLst>
        </c:ser>
        <c:ser>
          <c:idx val="6"/>
          <c:order val="6"/>
          <c:tx>
            <c:strRef>
              <c:f>[1]MW!$X$30</c:f>
              <c:strCache>
                <c:ptCount val="1"/>
                <c:pt idx="0">
                  <c:v>50-60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[1]MW!$Z$30:$AN$30</c:f>
              <c:numCache>
                <c:formatCode>General</c:formatCode>
                <c:ptCount val="15"/>
                <c:pt idx="0">
                  <c:v>3.1698378342398997E-2</c:v>
                </c:pt>
                <c:pt idx="1">
                  <c:v>6.8349045227318994E-2</c:v>
                </c:pt>
                <c:pt idx="2">
                  <c:v>0.17449825972698585</c:v>
                </c:pt>
                <c:pt idx="3">
                  <c:v>7.9215745750117084E-2</c:v>
                </c:pt>
                <c:pt idx="4">
                  <c:v>2.2180957881325181E-2</c:v>
                </c:pt>
                <c:pt idx="5">
                  <c:v>0.10619241561906143</c:v>
                </c:pt>
                <c:pt idx="6">
                  <c:v>9.7951807249582246E-2</c:v>
                </c:pt>
                <c:pt idx="7">
                  <c:v>6.0872081327920186E-2</c:v>
                </c:pt>
                <c:pt idx="8">
                  <c:v>4.1949166342016272E-2</c:v>
                </c:pt>
                <c:pt idx="9">
                  <c:v>0.11926736538666319</c:v>
                </c:pt>
                <c:pt idx="10">
                  <c:v>0.21353604929501446</c:v>
                </c:pt>
                <c:pt idx="11">
                  <c:v>0.15517033324198959</c:v>
                </c:pt>
                <c:pt idx="12">
                  <c:v>0.17450753351444565</c:v>
                </c:pt>
                <c:pt idx="13">
                  <c:v>0.18554261844065528</c:v>
                </c:pt>
                <c:pt idx="14">
                  <c:v>0.20568276749160419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8D-41ED-9586-DCFF0900BC25}"/>
            </c:ext>
          </c:extLst>
        </c:ser>
        <c:ser>
          <c:idx val="7"/>
          <c:order val="7"/>
          <c:tx>
            <c:strRef>
              <c:f>[1]MW!$X$31</c:f>
              <c:strCache>
                <c:ptCount val="1"/>
                <c:pt idx="0">
                  <c:v>40-50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[1]MW!$Z$31:$AN$31</c:f>
              <c:numCache>
                <c:formatCode>General</c:formatCode>
                <c:ptCount val="15"/>
                <c:pt idx="0">
                  <c:v>0.15800339959873047</c:v>
                </c:pt>
                <c:pt idx="1">
                  <c:v>8.6672293765155228E-2</c:v>
                </c:pt>
                <c:pt idx="2">
                  <c:v>0.10827195542966178</c:v>
                </c:pt>
                <c:pt idx="3">
                  <c:v>7.0200729828927999E-2</c:v>
                </c:pt>
                <c:pt idx="4">
                  <c:v>0.2077601021133117</c:v>
                </c:pt>
                <c:pt idx="5">
                  <c:v>8.2988478397120313E-2</c:v>
                </c:pt>
                <c:pt idx="6">
                  <c:v>9.4396242915571693E-2</c:v>
                </c:pt>
                <c:pt idx="7">
                  <c:v>0.14078540172010023</c:v>
                </c:pt>
                <c:pt idx="8">
                  <c:v>0.12569149028770263</c:v>
                </c:pt>
                <c:pt idx="9">
                  <c:v>0.11130209971836491</c:v>
                </c:pt>
                <c:pt idx="10">
                  <c:v>6.4120855614769101E-2</c:v>
                </c:pt>
                <c:pt idx="11">
                  <c:v>9.733466269407598E-2</c:v>
                </c:pt>
                <c:pt idx="12">
                  <c:v>0.10843060130567977</c:v>
                </c:pt>
                <c:pt idx="13">
                  <c:v>8.7640862378932427E-2</c:v>
                </c:pt>
                <c:pt idx="14">
                  <c:v>8.2455558639185911E-2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8D-41ED-9586-DCFF0900BC25}"/>
            </c:ext>
          </c:extLst>
        </c:ser>
        <c:ser>
          <c:idx val="8"/>
          <c:order val="8"/>
          <c:tx>
            <c:strRef>
              <c:f>[1]MW!$X$32</c:f>
              <c:strCache>
                <c:ptCount val="1"/>
                <c:pt idx="0">
                  <c:v>30-40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[1]MW!$Z$32:$AN$32</c:f>
              <c:numCache>
                <c:formatCode>General</c:formatCode>
                <c:ptCount val="15"/>
                <c:pt idx="0">
                  <c:v>0.15304645020124469</c:v>
                </c:pt>
                <c:pt idx="1">
                  <c:v>0.16310308314813576</c:v>
                </c:pt>
                <c:pt idx="2">
                  <c:v>0.14359586911551647</c:v>
                </c:pt>
                <c:pt idx="3">
                  <c:v>0.21174095053552994</c:v>
                </c:pt>
                <c:pt idx="4">
                  <c:v>0.18277320196128388</c:v>
                </c:pt>
                <c:pt idx="5">
                  <c:v>0.11909225391496631</c:v>
                </c:pt>
                <c:pt idx="6">
                  <c:v>0.13152277197352191</c:v>
                </c:pt>
                <c:pt idx="7">
                  <c:v>0.16228120998552498</c:v>
                </c:pt>
                <c:pt idx="8">
                  <c:v>0.28120633087018543</c:v>
                </c:pt>
                <c:pt idx="9">
                  <c:v>0.18385095982576033</c:v>
                </c:pt>
                <c:pt idx="10">
                  <c:v>7.8193586850122676E-2</c:v>
                </c:pt>
                <c:pt idx="11">
                  <c:v>0.13303337900941725</c:v>
                </c:pt>
                <c:pt idx="12">
                  <c:v>0.14363022247152624</c:v>
                </c:pt>
                <c:pt idx="13">
                  <c:v>0.13313262798483305</c:v>
                </c:pt>
                <c:pt idx="14">
                  <c:v>8.5478789602088212E-2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8D-41ED-9586-DCFF0900BC25}"/>
            </c:ext>
          </c:extLst>
        </c:ser>
        <c:ser>
          <c:idx val="9"/>
          <c:order val="9"/>
          <c:tx>
            <c:strRef>
              <c:f>[1]MW!$X$33</c:f>
              <c:strCache>
                <c:ptCount val="1"/>
                <c:pt idx="0">
                  <c:v>20-30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[1]MW!$Z$33:$AN$33</c:f>
              <c:numCache>
                <c:formatCode>General</c:formatCode>
                <c:ptCount val="15"/>
                <c:pt idx="0">
                  <c:v>0.11067732360512816</c:v>
                </c:pt>
                <c:pt idx="1">
                  <c:v>0.11264180015319913</c:v>
                </c:pt>
                <c:pt idx="2">
                  <c:v>0.11051928888147267</c:v>
                </c:pt>
                <c:pt idx="3">
                  <c:v>0.12391525701846362</c:v>
                </c:pt>
                <c:pt idx="4">
                  <c:v>4.6942442587217914E-2</c:v>
                </c:pt>
                <c:pt idx="5">
                  <c:v>9.6438810475438674E-2</c:v>
                </c:pt>
                <c:pt idx="6">
                  <c:v>7.710327624018587E-2</c:v>
                </c:pt>
                <c:pt idx="7">
                  <c:v>8.8920724033449638E-2</c:v>
                </c:pt>
                <c:pt idx="8">
                  <c:v>7.2357618737617035E-2</c:v>
                </c:pt>
                <c:pt idx="9">
                  <c:v>4.5906691273928324E-2</c:v>
                </c:pt>
                <c:pt idx="10">
                  <c:v>0.17231031222867232</c:v>
                </c:pt>
                <c:pt idx="11">
                  <c:v>0.12953137110157098</c:v>
                </c:pt>
                <c:pt idx="12">
                  <c:v>0.11051463486611823</c:v>
                </c:pt>
                <c:pt idx="13">
                  <c:v>0.1228076534872472</c:v>
                </c:pt>
                <c:pt idx="14">
                  <c:v>0.1103406845583933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8D-41ED-9586-DCFF0900BC25}"/>
            </c:ext>
          </c:extLst>
        </c:ser>
        <c:ser>
          <c:idx val="10"/>
          <c:order val="10"/>
          <c:tx>
            <c:strRef>
              <c:f>[1]MW!$X$34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[1]MW!$Z$23:$AN$23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[1]MW!$Z$34:$AN$34</c:f>
              <c:numCache>
                <c:formatCode>General</c:formatCode>
                <c:ptCount val="15"/>
                <c:pt idx="0">
                  <c:v>0.38923239823002498</c:v>
                </c:pt>
                <c:pt idx="1">
                  <c:v>0.36833843630957119</c:v>
                </c:pt>
                <c:pt idx="2">
                  <c:v>0.17399036018094727</c:v>
                </c:pt>
                <c:pt idx="3">
                  <c:v>0.30305195544015473</c:v>
                </c:pt>
                <c:pt idx="4">
                  <c:v>0.39308888676219733</c:v>
                </c:pt>
                <c:pt idx="5">
                  <c:v>0.34752323285180864</c:v>
                </c:pt>
                <c:pt idx="6">
                  <c:v>0.34427998820295702</c:v>
                </c:pt>
                <c:pt idx="7">
                  <c:v>0.34999599967516715</c:v>
                </c:pt>
                <c:pt idx="8">
                  <c:v>0.38755479710367813</c:v>
                </c:pt>
                <c:pt idx="9">
                  <c:v>0.31468145092582656</c:v>
                </c:pt>
                <c:pt idx="10">
                  <c:v>0.15644488977098603</c:v>
                </c:pt>
                <c:pt idx="11">
                  <c:v>0.18715143318106997</c:v>
                </c:pt>
                <c:pt idx="12">
                  <c:v>0.17396653396010275</c:v>
                </c:pt>
                <c:pt idx="13">
                  <c:v>0.17430271537466813</c:v>
                </c:pt>
                <c:pt idx="14">
                  <c:v>0.25558342543683754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8D-41ED-9586-DCFF0900B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89511208"/>
        <c:axId val="394213720"/>
      </c:barChart>
      <c:catAx>
        <c:axId val="38951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3720"/>
        <c:crosses val="autoZero"/>
        <c:auto val="1"/>
        <c:lblAlgn val="ctr"/>
        <c:lblOffset val="100"/>
        <c:noMultiLvlLbl val="0"/>
      </c:catAx>
      <c:valAx>
        <c:axId val="39421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51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[1]pI!$Z$16</c:f>
              <c:strCache>
                <c:ptCount val="1"/>
                <c:pt idx="0">
                  <c:v>CHOL_A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[1]pI!$Z$17:$Z$22</c:f>
              <c:numCache>
                <c:formatCode>General</c:formatCode>
                <c:ptCount val="6"/>
                <c:pt idx="0">
                  <c:v>3.2894512794924197E-2</c:v>
                </c:pt>
                <c:pt idx="1">
                  <c:v>0.1444774783912523</c:v>
                </c:pt>
                <c:pt idx="2">
                  <c:v>0.24580206534978447</c:v>
                </c:pt>
                <c:pt idx="3">
                  <c:v>0.22420679388622677</c:v>
                </c:pt>
                <c:pt idx="4">
                  <c:v>0.23209125487075344</c:v>
                </c:pt>
                <c:pt idx="5">
                  <c:v>0.12052789470705882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6-4620-822E-B4585BAE2B4D}"/>
            </c:ext>
          </c:extLst>
        </c:ser>
        <c:ser>
          <c:idx val="1"/>
          <c:order val="1"/>
          <c:tx>
            <c:strRef>
              <c:f>[1]pI!$AA$16</c:f>
              <c:strCache>
                <c:ptCount val="1"/>
                <c:pt idx="0">
                  <c:v>CHOL_B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[1]pI!$AA$17:$AA$22</c:f>
              <c:numCache>
                <c:formatCode>General</c:formatCode>
                <c:ptCount val="6"/>
                <c:pt idx="0">
                  <c:v>4.392213136278892E-2</c:v>
                </c:pt>
                <c:pt idx="1">
                  <c:v>0.17844212440333287</c:v>
                </c:pt>
                <c:pt idx="2">
                  <c:v>0.29204493342061028</c:v>
                </c:pt>
                <c:pt idx="3">
                  <c:v>0.1472679811231441</c:v>
                </c:pt>
                <c:pt idx="4">
                  <c:v>0.18472046200377412</c:v>
                </c:pt>
                <c:pt idx="5">
                  <c:v>0.15360236768634961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6-4620-822E-B4585BAE2B4D}"/>
            </c:ext>
          </c:extLst>
        </c:ser>
        <c:ser>
          <c:idx val="2"/>
          <c:order val="2"/>
          <c:tx>
            <c:strRef>
              <c:f>[1]pI!$AB$16</c:f>
              <c:strCache>
                <c:ptCount val="1"/>
                <c:pt idx="0">
                  <c:v>CHOL_C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[1]pI!$AB$17:$AB$22</c:f>
              <c:numCache>
                <c:formatCode>General</c:formatCode>
                <c:ptCount val="6"/>
                <c:pt idx="0">
                  <c:v>2.4115358061368285E-2</c:v>
                </c:pt>
                <c:pt idx="1">
                  <c:v>8.2362043555980938E-2</c:v>
                </c:pt>
                <c:pt idx="2">
                  <c:v>0.15288282420790009</c:v>
                </c:pt>
                <c:pt idx="3">
                  <c:v>0.22832856863582196</c:v>
                </c:pt>
                <c:pt idx="4">
                  <c:v>0.37118633079555763</c:v>
                </c:pt>
                <c:pt idx="5">
                  <c:v>0.14112487474337065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6-4620-822E-B4585BAE2B4D}"/>
            </c:ext>
          </c:extLst>
        </c:ser>
        <c:ser>
          <c:idx val="3"/>
          <c:order val="3"/>
          <c:tx>
            <c:strRef>
              <c:f>[1]pI!$AC$16</c:f>
              <c:strCache>
                <c:ptCount val="1"/>
                <c:pt idx="0">
                  <c:v>CHOL_D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[1]pI!$AC$17:$AC$22</c:f>
              <c:numCache>
                <c:formatCode>General</c:formatCode>
                <c:ptCount val="6"/>
                <c:pt idx="0">
                  <c:v>3.4436655196325133E-2</c:v>
                </c:pt>
                <c:pt idx="1">
                  <c:v>0.22545158448790362</c:v>
                </c:pt>
                <c:pt idx="2">
                  <c:v>0.34145787899999075</c:v>
                </c:pt>
                <c:pt idx="3">
                  <c:v>0.10270462264674673</c:v>
                </c:pt>
                <c:pt idx="4">
                  <c:v>0.12247889241254228</c:v>
                </c:pt>
                <c:pt idx="5">
                  <c:v>0.17347036625649137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F6-4620-822E-B4585BAE2B4D}"/>
            </c:ext>
          </c:extLst>
        </c:ser>
        <c:ser>
          <c:idx val="4"/>
          <c:order val="4"/>
          <c:tx>
            <c:strRef>
              <c:f>[1]pI!$AD$16</c:f>
              <c:strCache>
                <c:ptCount val="1"/>
                <c:pt idx="0">
                  <c:v>CHOL_E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[1]pI!$AD$17:$AD$22</c:f>
              <c:numCache>
                <c:formatCode>General</c:formatCode>
                <c:ptCount val="6"/>
                <c:pt idx="0">
                  <c:v>3.0816023243086858E-2</c:v>
                </c:pt>
                <c:pt idx="1">
                  <c:v>0.16036639584282053</c:v>
                </c:pt>
                <c:pt idx="2">
                  <c:v>0.24411931589080443</c:v>
                </c:pt>
                <c:pt idx="3">
                  <c:v>0.26999294571805393</c:v>
                </c:pt>
                <c:pt idx="4">
                  <c:v>0.17641862956824694</c:v>
                </c:pt>
                <c:pt idx="5">
                  <c:v>0.11828668973698753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F6-4620-822E-B4585BAE2B4D}"/>
            </c:ext>
          </c:extLst>
        </c:ser>
        <c:ser>
          <c:idx val="5"/>
          <c:order val="5"/>
          <c:tx>
            <c:strRef>
              <c:f>[1]pI!$AE$16</c:f>
              <c:strCache>
                <c:ptCount val="1"/>
                <c:pt idx="0">
                  <c:v>DOPG_A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[1]pI!$AE$17:$AE$22</c:f>
              <c:numCache>
                <c:formatCode>General</c:formatCode>
                <c:ptCount val="6"/>
                <c:pt idx="0">
                  <c:v>4.9005270191360618E-2</c:v>
                </c:pt>
                <c:pt idx="1">
                  <c:v>0.21478904386920863</c:v>
                </c:pt>
                <c:pt idx="2">
                  <c:v>0.21689864951938292</c:v>
                </c:pt>
                <c:pt idx="3">
                  <c:v>0.10483455702313937</c:v>
                </c:pt>
                <c:pt idx="4">
                  <c:v>0.19745349805898249</c:v>
                </c:pt>
                <c:pt idx="5">
                  <c:v>0.21701898133792585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6-4620-822E-B4585BAE2B4D}"/>
            </c:ext>
          </c:extLst>
        </c:ser>
        <c:ser>
          <c:idx val="6"/>
          <c:order val="6"/>
          <c:tx>
            <c:strRef>
              <c:f>[1]pI!$AF$16</c:f>
              <c:strCache>
                <c:ptCount val="1"/>
                <c:pt idx="0">
                  <c:v>DOPG_B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[1]pI!$AF$17:$AF$22</c:f>
              <c:numCache>
                <c:formatCode>General</c:formatCode>
                <c:ptCount val="6"/>
                <c:pt idx="0">
                  <c:v>4.3943343269184934E-2</c:v>
                </c:pt>
                <c:pt idx="1">
                  <c:v>0.18119482295020145</c:v>
                </c:pt>
                <c:pt idx="2">
                  <c:v>0.23095515949960096</c:v>
                </c:pt>
                <c:pt idx="3">
                  <c:v>0.13834028589227337</c:v>
                </c:pt>
                <c:pt idx="4">
                  <c:v>0.18288851566463626</c:v>
                </c:pt>
                <c:pt idx="5">
                  <c:v>0.22267787272410289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6-4620-822E-B4585BAE2B4D}"/>
            </c:ext>
          </c:extLst>
        </c:ser>
        <c:ser>
          <c:idx val="7"/>
          <c:order val="7"/>
          <c:tx>
            <c:strRef>
              <c:f>[1]pI!$AG$16</c:f>
              <c:strCache>
                <c:ptCount val="1"/>
                <c:pt idx="0">
                  <c:v>DOPG_C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[1]pI!$AG$17:$AG$22</c:f>
              <c:numCache>
                <c:formatCode>General</c:formatCode>
                <c:ptCount val="6"/>
                <c:pt idx="0">
                  <c:v>5.0121285117086495E-2</c:v>
                </c:pt>
                <c:pt idx="1">
                  <c:v>0.19159267415833195</c:v>
                </c:pt>
                <c:pt idx="2">
                  <c:v>0.26536065458313168</c:v>
                </c:pt>
                <c:pt idx="3">
                  <c:v>0.14381292163658588</c:v>
                </c:pt>
                <c:pt idx="4">
                  <c:v>0.19974064211599829</c:v>
                </c:pt>
                <c:pt idx="5">
                  <c:v>0.14937182238886593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F6-4620-822E-B4585BAE2B4D}"/>
            </c:ext>
          </c:extLst>
        </c:ser>
        <c:ser>
          <c:idx val="8"/>
          <c:order val="8"/>
          <c:tx>
            <c:strRef>
              <c:f>[1]pI!$AH$16</c:f>
              <c:strCache>
                <c:ptCount val="1"/>
                <c:pt idx="0">
                  <c:v>DOPG_D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[1]pI!$AH$17:$AH$22</c:f>
              <c:numCache>
                <c:formatCode>General</c:formatCode>
                <c:ptCount val="6"/>
                <c:pt idx="0">
                  <c:v>3.659099520162401E-2</c:v>
                </c:pt>
                <c:pt idx="1">
                  <c:v>0.28210311773127106</c:v>
                </c:pt>
                <c:pt idx="2">
                  <c:v>0.30242648408256245</c:v>
                </c:pt>
                <c:pt idx="3">
                  <c:v>0.10005120846161253</c:v>
                </c:pt>
                <c:pt idx="4">
                  <c:v>0.19994202003000316</c:v>
                </c:pt>
                <c:pt idx="5">
                  <c:v>7.8886174492927008E-2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F6-4620-822E-B4585BAE2B4D}"/>
            </c:ext>
          </c:extLst>
        </c:ser>
        <c:ser>
          <c:idx val="9"/>
          <c:order val="9"/>
          <c:tx>
            <c:strRef>
              <c:f>[1]pI!$AI$16</c:f>
              <c:strCache>
                <c:ptCount val="1"/>
                <c:pt idx="0">
                  <c:v>DOPG_E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[1]pI!$AI$17:$AI$22</c:f>
              <c:numCache>
                <c:formatCode>General</c:formatCode>
                <c:ptCount val="6"/>
                <c:pt idx="0">
                  <c:v>3.1760474943752018E-2</c:v>
                </c:pt>
                <c:pt idx="1">
                  <c:v>0.26082710105764828</c:v>
                </c:pt>
                <c:pt idx="2">
                  <c:v>0.25573686024021336</c:v>
                </c:pt>
                <c:pt idx="3">
                  <c:v>0.10672508587488339</c:v>
                </c:pt>
                <c:pt idx="4">
                  <c:v>0.14899172233670499</c:v>
                </c:pt>
                <c:pt idx="5">
                  <c:v>0.19595875554679842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F6-4620-822E-B4585BAE2B4D}"/>
            </c:ext>
          </c:extLst>
        </c:ser>
        <c:ser>
          <c:idx val="10"/>
          <c:order val="10"/>
          <c:tx>
            <c:strRef>
              <c:f>[1]pI!$AJ$16</c:f>
              <c:strCache>
                <c:ptCount val="1"/>
                <c:pt idx="0">
                  <c:v>DOTAP_A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[1]pI!$AJ$17:$AJ$22</c:f>
              <c:numCache>
                <c:formatCode>General</c:formatCode>
                <c:ptCount val="6"/>
                <c:pt idx="0">
                  <c:v>1.503621040626254E-2</c:v>
                </c:pt>
                <c:pt idx="1">
                  <c:v>9.9233439762714745E-2</c:v>
                </c:pt>
                <c:pt idx="2">
                  <c:v>0.17297670335484755</c:v>
                </c:pt>
                <c:pt idx="3">
                  <c:v>0.15977722033792247</c:v>
                </c:pt>
                <c:pt idx="4">
                  <c:v>0.31490831072840308</c:v>
                </c:pt>
                <c:pt idx="5">
                  <c:v>0.23806811540985051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F6-4620-822E-B4585BAE2B4D}"/>
            </c:ext>
          </c:extLst>
        </c:ser>
        <c:ser>
          <c:idx val="11"/>
          <c:order val="11"/>
          <c:tx>
            <c:strRef>
              <c:f>[1]pI!$AK$16</c:f>
              <c:strCache>
                <c:ptCount val="1"/>
                <c:pt idx="0">
                  <c:v>DOTAP_B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[1]pI!$AK$17:$AK$22</c:f>
              <c:numCache>
                <c:formatCode>General</c:formatCode>
                <c:ptCount val="6"/>
                <c:pt idx="0">
                  <c:v>2.7657423654114697E-2</c:v>
                </c:pt>
                <c:pt idx="1">
                  <c:v>0.10232969064591529</c:v>
                </c:pt>
                <c:pt idx="2">
                  <c:v>0.15679094475294172</c:v>
                </c:pt>
                <c:pt idx="3">
                  <c:v>0.2114039296022428</c:v>
                </c:pt>
                <c:pt idx="4">
                  <c:v>0.34741056148685817</c:v>
                </c:pt>
                <c:pt idx="5">
                  <c:v>0.15440744985792709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F6-4620-822E-B4585BAE2B4D}"/>
            </c:ext>
          </c:extLst>
        </c:ser>
        <c:ser>
          <c:idx val="12"/>
          <c:order val="12"/>
          <c:tx>
            <c:strRef>
              <c:f>[1]pI!$AL$16</c:f>
              <c:strCache>
                <c:ptCount val="1"/>
                <c:pt idx="0">
                  <c:v>DOTAP_C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[1]pI!$AL$17:$AL$22</c:f>
              <c:numCache>
                <c:formatCode>General</c:formatCode>
                <c:ptCount val="6"/>
                <c:pt idx="0">
                  <c:v>2.4116817831072786E-2</c:v>
                </c:pt>
                <c:pt idx="1">
                  <c:v>8.2126520289614952E-2</c:v>
                </c:pt>
                <c:pt idx="2">
                  <c:v>0.15361945559719534</c:v>
                </c:pt>
                <c:pt idx="3">
                  <c:v>0.22833389176605867</c:v>
                </c:pt>
                <c:pt idx="4">
                  <c:v>0.37014751105195992</c:v>
                </c:pt>
                <c:pt idx="5">
                  <c:v>0.14165580346409778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F6-4620-822E-B4585BAE2B4D}"/>
            </c:ext>
          </c:extLst>
        </c:ser>
        <c:ser>
          <c:idx val="13"/>
          <c:order val="13"/>
          <c:tx>
            <c:strRef>
              <c:f>[1]pI!$AM$16</c:f>
              <c:strCache>
                <c:ptCount val="1"/>
                <c:pt idx="0">
                  <c:v>DOTAP_D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[1]pI!$AM$17:$AM$22</c:f>
              <c:numCache>
                <c:formatCode>General</c:formatCode>
                <c:ptCount val="6"/>
                <c:pt idx="0">
                  <c:v>2.7421684095930869E-2</c:v>
                </c:pt>
                <c:pt idx="1">
                  <c:v>0.12869878812185973</c:v>
                </c:pt>
                <c:pt idx="2">
                  <c:v>0.17005004437705876</c:v>
                </c:pt>
                <c:pt idx="3">
                  <c:v>0.18183184835672611</c:v>
                </c:pt>
                <c:pt idx="4">
                  <c:v>0.33164092406978163</c:v>
                </c:pt>
                <c:pt idx="5">
                  <c:v>0.16035671097864335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F6-4620-822E-B4585BAE2B4D}"/>
            </c:ext>
          </c:extLst>
        </c:ser>
        <c:ser>
          <c:idx val="14"/>
          <c:order val="14"/>
          <c:tx>
            <c:strRef>
              <c:f>[1]pI!$AN$16</c:f>
              <c:strCache>
                <c:ptCount val="1"/>
                <c:pt idx="0">
                  <c:v>DOTAP_E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[1]pI!$X$17:$X$22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[1]pI!$AN$17:$AN$22</c:f>
              <c:numCache>
                <c:formatCode>General</c:formatCode>
                <c:ptCount val="6"/>
                <c:pt idx="0">
                  <c:v>7.9539413708066952E-3</c:v>
                </c:pt>
                <c:pt idx="1">
                  <c:v>0.10063199978630995</c:v>
                </c:pt>
                <c:pt idx="2">
                  <c:v>0.1875728816440089</c:v>
                </c:pt>
                <c:pt idx="3">
                  <c:v>0.19873945122283065</c:v>
                </c:pt>
                <c:pt idx="4">
                  <c:v>0.36809001404304303</c:v>
                </c:pt>
                <c:pt idx="5">
                  <c:v>0.13701171193300121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F6-4620-822E-B4585BAE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14504"/>
        <c:axId val="394214896"/>
      </c:barChart>
      <c:catAx>
        <c:axId val="39421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4896"/>
        <c:crosses val="autoZero"/>
        <c:auto val="1"/>
        <c:lblAlgn val="ctr"/>
        <c:lblOffset val="100"/>
        <c:noMultiLvlLbl val="0"/>
      </c:catAx>
      <c:valAx>
        <c:axId val="39421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[1]pI!$X$17</c:f>
              <c:strCache>
                <c:ptCount val="1"/>
                <c:pt idx="0">
                  <c:v>&gt;9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[1]pI!$Z$16:$AN$16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[1]pI!$Z$17:$AN$17</c:f>
              <c:numCache>
                <c:formatCode>General</c:formatCode>
                <c:ptCount val="15"/>
                <c:pt idx="0">
                  <c:v>3.2894512794924197E-2</c:v>
                </c:pt>
                <c:pt idx="1">
                  <c:v>4.392213136278892E-2</c:v>
                </c:pt>
                <c:pt idx="2">
                  <c:v>2.4115358061368285E-2</c:v>
                </c:pt>
                <c:pt idx="3">
                  <c:v>3.4436655196325133E-2</c:v>
                </c:pt>
                <c:pt idx="4">
                  <c:v>3.0816023243086858E-2</c:v>
                </c:pt>
                <c:pt idx="5">
                  <c:v>4.9005270191360618E-2</c:v>
                </c:pt>
                <c:pt idx="6">
                  <c:v>4.3943343269184934E-2</c:v>
                </c:pt>
                <c:pt idx="7">
                  <c:v>5.0121285117086495E-2</c:v>
                </c:pt>
                <c:pt idx="8">
                  <c:v>3.659099520162401E-2</c:v>
                </c:pt>
                <c:pt idx="9">
                  <c:v>3.1760474943752018E-2</c:v>
                </c:pt>
                <c:pt idx="10">
                  <c:v>1.503621040626254E-2</c:v>
                </c:pt>
                <c:pt idx="11">
                  <c:v>2.7657423654114697E-2</c:v>
                </c:pt>
                <c:pt idx="12">
                  <c:v>2.4116817831072786E-2</c:v>
                </c:pt>
                <c:pt idx="13">
                  <c:v>2.7421684095930869E-2</c:v>
                </c:pt>
                <c:pt idx="14">
                  <c:v>7.9539413708066952E-3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D-467A-9684-FE15B639DF3D}"/>
            </c:ext>
          </c:extLst>
        </c:ser>
        <c:ser>
          <c:idx val="1"/>
          <c:order val="1"/>
          <c:tx>
            <c:strRef>
              <c:f>[1]pI!$X$18</c:f>
              <c:strCache>
                <c:ptCount val="1"/>
                <c:pt idx="0">
                  <c:v>08_09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[1]pI!$Z$16:$AN$16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[1]pI!$Z$18:$AN$18</c:f>
              <c:numCache>
                <c:formatCode>General</c:formatCode>
                <c:ptCount val="15"/>
                <c:pt idx="0">
                  <c:v>0.1444774783912523</c:v>
                </c:pt>
                <c:pt idx="1">
                  <c:v>0.17844212440333287</c:v>
                </c:pt>
                <c:pt idx="2">
                  <c:v>8.2362043555980938E-2</c:v>
                </c:pt>
                <c:pt idx="3">
                  <c:v>0.22545158448790362</c:v>
                </c:pt>
                <c:pt idx="4">
                  <c:v>0.16036639584282053</c:v>
                </c:pt>
                <c:pt idx="5">
                  <c:v>0.21478904386920863</c:v>
                </c:pt>
                <c:pt idx="6">
                  <c:v>0.18119482295020145</c:v>
                </c:pt>
                <c:pt idx="7">
                  <c:v>0.19159267415833195</c:v>
                </c:pt>
                <c:pt idx="8">
                  <c:v>0.28210311773127106</c:v>
                </c:pt>
                <c:pt idx="9">
                  <c:v>0.26082710105764828</c:v>
                </c:pt>
                <c:pt idx="10">
                  <c:v>9.9233439762714745E-2</c:v>
                </c:pt>
                <c:pt idx="11">
                  <c:v>0.10232969064591529</c:v>
                </c:pt>
                <c:pt idx="12">
                  <c:v>8.2126520289614952E-2</c:v>
                </c:pt>
                <c:pt idx="13">
                  <c:v>0.12869878812185973</c:v>
                </c:pt>
                <c:pt idx="14">
                  <c:v>0.10063199978630995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D-467A-9684-FE15B639DF3D}"/>
            </c:ext>
          </c:extLst>
        </c:ser>
        <c:ser>
          <c:idx val="2"/>
          <c:order val="2"/>
          <c:tx>
            <c:strRef>
              <c:f>[1]pI!$X$19</c:f>
              <c:strCache>
                <c:ptCount val="1"/>
                <c:pt idx="0">
                  <c:v>07_08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[1]pI!$Z$16:$AN$16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[1]pI!$Z$19:$AN$19</c:f>
              <c:numCache>
                <c:formatCode>General</c:formatCode>
                <c:ptCount val="15"/>
                <c:pt idx="0">
                  <c:v>0.24580206534978447</c:v>
                </c:pt>
                <c:pt idx="1">
                  <c:v>0.29204493342061028</c:v>
                </c:pt>
                <c:pt idx="2">
                  <c:v>0.15288282420790009</c:v>
                </c:pt>
                <c:pt idx="3">
                  <c:v>0.34145787899999075</c:v>
                </c:pt>
                <c:pt idx="4">
                  <c:v>0.24411931589080443</c:v>
                </c:pt>
                <c:pt idx="5">
                  <c:v>0.21689864951938292</c:v>
                </c:pt>
                <c:pt idx="6">
                  <c:v>0.23095515949960096</c:v>
                </c:pt>
                <c:pt idx="7">
                  <c:v>0.26536065458313168</c:v>
                </c:pt>
                <c:pt idx="8">
                  <c:v>0.30242648408256245</c:v>
                </c:pt>
                <c:pt idx="9">
                  <c:v>0.25573686024021336</c:v>
                </c:pt>
                <c:pt idx="10">
                  <c:v>0.17297670335484755</c:v>
                </c:pt>
                <c:pt idx="11">
                  <c:v>0.15679094475294172</c:v>
                </c:pt>
                <c:pt idx="12">
                  <c:v>0.15361945559719534</c:v>
                </c:pt>
                <c:pt idx="13">
                  <c:v>0.17005004437705876</c:v>
                </c:pt>
                <c:pt idx="14">
                  <c:v>0.1875728816440089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D-467A-9684-FE15B639DF3D}"/>
            </c:ext>
          </c:extLst>
        </c:ser>
        <c:ser>
          <c:idx val="3"/>
          <c:order val="3"/>
          <c:tx>
            <c:strRef>
              <c:f>[1]pI!$X$20</c:f>
              <c:strCache>
                <c:ptCount val="1"/>
                <c:pt idx="0">
                  <c:v>06_07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[1]pI!$Z$16:$AN$16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[1]pI!$Z$20:$AN$20</c:f>
              <c:numCache>
                <c:formatCode>General</c:formatCode>
                <c:ptCount val="15"/>
                <c:pt idx="0">
                  <c:v>0.22420679388622677</c:v>
                </c:pt>
                <c:pt idx="1">
                  <c:v>0.1472679811231441</c:v>
                </c:pt>
                <c:pt idx="2">
                  <c:v>0.22832856863582196</c:v>
                </c:pt>
                <c:pt idx="3">
                  <c:v>0.10270462264674673</c:v>
                </c:pt>
                <c:pt idx="4">
                  <c:v>0.26999294571805393</c:v>
                </c:pt>
                <c:pt idx="5">
                  <c:v>0.10483455702313937</c:v>
                </c:pt>
                <c:pt idx="6">
                  <c:v>0.13834028589227337</c:v>
                </c:pt>
                <c:pt idx="7">
                  <c:v>0.14381292163658588</c:v>
                </c:pt>
                <c:pt idx="8">
                  <c:v>0.10005120846161253</c:v>
                </c:pt>
                <c:pt idx="9">
                  <c:v>0.10672508587488339</c:v>
                </c:pt>
                <c:pt idx="10">
                  <c:v>0.15977722033792247</c:v>
                </c:pt>
                <c:pt idx="11">
                  <c:v>0.2114039296022428</c:v>
                </c:pt>
                <c:pt idx="12">
                  <c:v>0.22833389176605867</c:v>
                </c:pt>
                <c:pt idx="13">
                  <c:v>0.18183184835672611</c:v>
                </c:pt>
                <c:pt idx="14">
                  <c:v>0.19873945122283065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9D-467A-9684-FE15B639DF3D}"/>
            </c:ext>
          </c:extLst>
        </c:ser>
        <c:ser>
          <c:idx val="4"/>
          <c:order val="4"/>
          <c:tx>
            <c:strRef>
              <c:f>[1]pI!$X$21</c:f>
              <c:strCache>
                <c:ptCount val="1"/>
                <c:pt idx="0">
                  <c:v>05_06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[1]pI!$Z$16:$AN$16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[1]pI!$Z$21:$AN$21</c:f>
              <c:numCache>
                <c:formatCode>General</c:formatCode>
                <c:ptCount val="15"/>
                <c:pt idx="0">
                  <c:v>0.23209125487075344</c:v>
                </c:pt>
                <c:pt idx="1">
                  <c:v>0.18472046200377412</c:v>
                </c:pt>
                <c:pt idx="2">
                  <c:v>0.37118633079555763</c:v>
                </c:pt>
                <c:pt idx="3">
                  <c:v>0.12247889241254228</c:v>
                </c:pt>
                <c:pt idx="4">
                  <c:v>0.17641862956824694</c:v>
                </c:pt>
                <c:pt idx="5">
                  <c:v>0.19745349805898249</c:v>
                </c:pt>
                <c:pt idx="6">
                  <c:v>0.18288851566463626</c:v>
                </c:pt>
                <c:pt idx="7">
                  <c:v>0.19974064211599829</c:v>
                </c:pt>
                <c:pt idx="8">
                  <c:v>0.19994202003000316</c:v>
                </c:pt>
                <c:pt idx="9">
                  <c:v>0.14899172233670499</c:v>
                </c:pt>
                <c:pt idx="10">
                  <c:v>0.31490831072840308</c:v>
                </c:pt>
                <c:pt idx="11">
                  <c:v>0.34741056148685817</c:v>
                </c:pt>
                <c:pt idx="12">
                  <c:v>0.37014751105195992</c:v>
                </c:pt>
                <c:pt idx="13">
                  <c:v>0.33164092406978163</c:v>
                </c:pt>
                <c:pt idx="14">
                  <c:v>0.36809001404304303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9D-467A-9684-FE15B639DF3D}"/>
            </c:ext>
          </c:extLst>
        </c:ser>
        <c:ser>
          <c:idx val="5"/>
          <c:order val="5"/>
          <c:tx>
            <c:strRef>
              <c:f>[1]pI!$X$22</c:f>
              <c:strCache>
                <c:ptCount val="1"/>
                <c:pt idx="0">
                  <c:v>&lt;5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[1]pI!$Z$16:$AN$16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[1]pI!$Z$22:$AN$22</c:f>
              <c:numCache>
                <c:formatCode>General</c:formatCode>
                <c:ptCount val="15"/>
                <c:pt idx="0">
                  <c:v>0.12052789470705882</c:v>
                </c:pt>
                <c:pt idx="1">
                  <c:v>0.15360236768634961</c:v>
                </c:pt>
                <c:pt idx="2">
                  <c:v>0.14112487474337065</c:v>
                </c:pt>
                <c:pt idx="3">
                  <c:v>0.17347036625649137</c:v>
                </c:pt>
                <c:pt idx="4">
                  <c:v>0.11828668973698753</c:v>
                </c:pt>
                <c:pt idx="5">
                  <c:v>0.21701898133792585</c:v>
                </c:pt>
                <c:pt idx="6">
                  <c:v>0.22267787272410289</c:v>
                </c:pt>
                <c:pt idx="7">
                  <c:v>0.14937182238886593</c:v>
                </c:pt>
                <c:pt idx="8">
                  <c:v>7.8886174492927008E-2</c:v>
                </c:pt>
                <c:pt idx="9">
                  <c:v>0.19595875554679842</c:v>
                </c:pt>
                <c:pt idx="10">
                  <c:v>0.23806811540985051</c:v>
                </c:pt>
                <c:pt idx="11">
                  <c:v>0.15440744985792709</c:v>
                </c:pt>
                <c:pt idx="12">
                  <c:v>0.14165580346409778</c:v>
                </c:pt>
                <c:pt idx="13">
                  <c:v>0.16035671097864335</c:v>
                </c:pt>
                <c:pt idx="14">
                  <c:v>0.13701171193300121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9D-467A-9684-FE15B639D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4216072"/>
        <c:axId val="394216464"/>
      </c:barChart>
      <c:catAx>
        <c:axId val="39421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6464"/>
        <c:crosses val="autoZero"/>
        <c:auto val="1"/>
        <c:lblAlgn val="ctr"/>
        <c:lblOffset val="100"/>
        <c:noMultiLvlLbl val="0"/>
      </c:catAx>
      <c:valAx>
        <c:axId val="3942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[1]TOP25!$Y$16</c:f>
              <c:strCache>
                <c:ptCount val="1"/>
                <c:pt idx="0">
                  <c:v>CHOL_A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[1]TOP25!$Y$17:$Y$22</c:f>
              <c:numCache>
                <c:formatCode>General</c:formatCode>
                <c:ptCount val="6"/>
                <c:pt idx="0">
                  <c:v>3.2894512794924197E-2</c:v>
                </c:pt>
                <c:pt idx="1">
                  <c:v>0.1444774783912523</c:v>
                </c:pt>
                <c:pt idx="2">
                  <c:v>0.24580206534978447</c:v>
                </c:pt>
                <c:pt idx="3">
                  <c:v>0.22420679388622677</c:v>
                </c:pt>
                <c:pt idx="4">
                  <c:v>0.23082579642638712</c:v>
                </c:pt>
                <c:pt idx="5">
                  <c:v>0.12052789470705882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B-4859-B4B3-77961EB97AC2}"/>
            </c:ext>
          </c:extLst>
        </c:ser>
        <c:ser>
          <c:idx val="1"/>
          <c:order val="1"/>
          <c:tx>
            <c:strRef>
              <c:f>[1]TOP25!$Z$16</c:f>
              <c:strCache>
                <c:ptCount val="1"/>
                <c:pt idx="0">
                  <c:v>CHOL_B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[1]TOP25!$Z$17:$Z$22</c:f>
              <c:numCache>
                <c:formatCode>General</c:formatCode>
                <c:ptCount val="6"/>
                <c:pt idx="0">
                  <c:v>3.7836625342557488E-2</c:v>
                </c:pt>
                <c:pt idx="1">
                  <c:v>0.16643589954405669</c:v>
                </c:pt>
                <c:pt idx="2">
                  <c:v>0.28168057040875122</c:v>
                </c:pt>
                <c:pt idx="3">
                  <c:v>0.13833651581197853</c:v>
                </c:pt>
                <c:pt idx="4">
                  <c:v>0.17700126414762918</c:v>
                </c:pt>
                <c:pt idx="5">
                  <c:v>0.1436366923572483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B-4859-B4B3-77961EB97AC2}"/>
            </c:ext>
          </c:extLst>
        </c:ser>
        <c:ser>
          <c:idx val="2"/>
          <c:order val="2"/>
          <c:tx>
            <c:strRef>
              <c:f>[1]TOP25!$AA$16</c:f>
              <c:strCache>
                <c:ptCount val="1"/>
                <c:pt idx="0">
                  <c:v>CHOL_C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[1]TOP25!$AA$17:$AA$22</c:f>
              <c:numCache>
                <c:formatCode>General</c:formatCode>
                <c:ptCount val="6"/>
                <c:pt idx="0">
                  <c:v>1.3565871525160244E-2</c:v>
                </c:pt>
                <c:pt idx="1">
                  <c:v>4.7812976393394026E-2</c:v>
                </c:pt>
                <c:pt idx="2">
                  <c:v>7.9077360573458544E-2</c:v>
                </c:pt>
                <c:pt idx="3">
                  <c:v>0.13478572420017385</c:v>
                </c:pt>
                <c:pt idx="4">
                  <c:v>0.23631191403847573</c:v>
                </c:pt>
                <c:pt idx="5">
                  <c:v>7.3788694663599497E-2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B-4859-B4B3-77961EB97AC2}"/>
            </c:ext>
          </c:extLst>
        </c:ser>
        <c:ser>
          <c:idx val="3"/>
          <c:order val="3"/>
          <c:tx>
            <c:strRef>
              <c:f>[1]TOP25!$AB$16</c:f>
              <c:strCache>
                <c:ptCount val="1"/>
                <c:pt idx="0">
                  <c:v>CHOL_D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[1]TOP25!$AB$17:$AB$22</c:f>
              <c:numCache>
                <c:formatCode>General</c:formatCode>
                <c:ptCount val="6"/>
                <c:pt idx="0">
                  <c:v>2.4145785202696057E-2</c:v>
                </c:pt>
                <c:pt idx="1">
                  <c:v>0.21893883106240666</c:v>
                </c:pt>
                <c:pt idx="2">
                  <c:v>0.32933066986956094</c:v>
                </c:pt>
                <c:pt idx="3">
                  <c:v>9.7192354445924667E-2</c:v>
                </c:pt>
                <c:pt idx="4">
                  <c:v>0.10204547198074321</c:v>
                </c:pt>
                <c:pt idx="5">
                  <c:v>0.16914701745434257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B-4859-B4B3-77961EB97AC2}"/>
            </c:ext>
          </c:extLst>
        </c:ser>
        <c:ser>
          <c:idx val="4"/>
          <c:order val="4"/>
          <c:tx>
            <c:strRef>
              <c:f>[1]TOP25!$AC$16</c:f>
              <c:strCache>
                <c:ptCount val="1"/>
                <c:pt idx="0">
                  <c:v>CHOL_E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[1]TOP25!$AC$17:$AC$22</c:f>
              <c:numCache>
                <c:formatCode>General</c:formatCode>
                <c:ptCount val="6"/>
                <c:pt idx="0">
                  <c:v>3.0404930035378853E-2</c:v>
                </c:pt>
                <c:pt idx="1">
                  <c:v>0.16036639584282053</c:v>
                </c:pt>
                <c:pt idx="2">
                  <c:v>0.24411931589080438</c:v>
                </c:pt>
                <c:pt idx="3">
                  <c:v>0.26999294571805404</c:v>
                </c:pt>
                <c:pt idx="4">
                  <c:v>0.17418923948029186</c:v>
                </c:pt>
                <c:pt idx="5">
                  <c:v>0.11828668973698742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B-4859-B4B3-77961EB97AC2}"/>
            </c:ext>
          </c:extLst>
        </c:ser>
        <c:ser>
          <c:idx val="5"/>
          <c:order val="5"/>
          <c:tx>
            <c:strRef>
              <c:f>[1]TOP25!$AD$16</c:f>
              <c:strCache>
                <c:ptCount val="1"/>
                <c:pt idx="0">
                  <c:v>DOPG_A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[1]TOP25!$AD$17:$AD$22</c:f>
              <c:numCache>
                <c:formatCode>General</c:formatCode>
                <c:ptCount val="6"/>
                <c:pt idx="0">
                  <c:v>4.4999209414565186E-2</c:v>
                </c:pt>
                <c:pt idx="1">
                  <c:v>0.21209933736551517</c:v>
                </c:pt>
                <c:pt idx="2">
                  <c:v>0.21126822087206337</c:v>
                </c:pt>
                <c:pt idx="3">
                  <c:v>0.10337925688587529</c:v>
                </c:pt>
                <c:pt idx="4">
                  <c:v>0.19226523692716246</c:v>
                </c:pt>
                <c:pt idx="5">
                  <c:v>0.21701898133792574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B-4859-B4B3-77961EB97AC2}"/>
            </c:ext>
          </c:extLst>
        </c:ser>
        <c:ser>
          <c:idx val="6"/>
          <c:order val="6"/>
          <c:tx>
            <c:strRef>
              <c:f>[1]TOP25!$AE$16</c:f>
              <c:strCache>
                <c:ptCount val="1"/>
                <c:pt idx="0">
                  <c:v>DOPG_B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[1]TOP25!$AE$17:$AE$22</c:f>
              <c:numCache>
                <c:formatCode>General</c:formatCode>
                <c:ptCount val="6"/>
                <c:pt idx="0">
                  <c:v>3.7066956684194532E-2</c:v>
                </c:pt>
                <c:pt idx="1">
                  <c:v>0.18119482295020145</c:v>
                </c:pt>
                <c:pt idx="2">
                  <c:v>0.22048328377379448</c:v>
                </c:pt>
                <c:pt idx="3">
                  <c:v>0.13326124337490269</c:v>
                </c:pt>
                <c:pt idx="4">
                  <c:v>0.17755857318309254</c:v>
                </c:pt>
                <c:pt idx="5">
                  <c:v>0.22267787272410289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B-4859-B4B3-77961EB97AC2}"/>
            </c:ext>
          </c:extLst>
        </c:ser>
        <c:ser>
          <c:idx val="7"/>
          <c:order val="7"/>
          <c:tx>
            <c:strRef>
              <c:f>[1]TOP25!$AF$16</c:f>
              <c:strCache>
                <c:ptCount val="1"/>
                <c:pt idx="0">
                  <c:v>DOPG_C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[1]TOP25!$AF$17:$AF$22</c:f>
              <c:numCache>
                <c:formatCode>General</c:formatCode>
                <c:ptCount val="6"/>
                <c:pt idx="0">
                  <c:v>3.9889048674682639E-2</c:v>
                </c:pt>
                <c:pt idx="1">
                  <c:v>0.189257247508966</c:v>
                </c:pt>
                <c:pt idx="2">
                  <c:v>0.25372948333640766</c:v>
                </c:pt>
                <c:pt idx="3">
                  <c:v>0.14322445600555245</c:v>
                </c:pt>
                <c:pt idx="4">
                  <c:v>0.1997406421159984</c:v>
                </c:pt>
                <c:pt idx="5">
                  <c:v>0.1493718223888657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AB-4859-B4B3-77961EB97AC2}"/>
            </c:ext>
          </c:extLst>
        </c:ser>
        <c:ser>
          <c:idx val="8"/>
          <c:order val="8"/>
          <c:tx>
            <c:strRef>
              <c:f>[1]TOP25!$AG$16</c:f>
              <c:strCache>
                <c:ptCount val="1"/>
                <c:pt idx="0">
                  <c:v>DOPG_D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[1]TOP25!$AG$17:$AG$22</c:f>
              <c:numCache>
                <c:formatCode>General</c:formatCode>
                <c:ptCount val="6"/>
                <c:pt idx="0">
                  <c:v>2.5870100725096466E-2</c:v>
                </c:pt>
                <c:pt idx="1">
                  <c:v>0.26030945863510557</c:v>
                </c:pt>
                <c:pt idx="2">
                  <c:v>0.28187228520040203</c:v>
                </c:pt>
                <c:pt idx="3">
                  <c:v>6.3184980020710046E-2</c:v>
                </c:pt>
                <c:pt idx="4">
                  <c:v>0.1902500134941244</c:v>
                </c:pt>
                <c:pt idx="5">
                  <c:v>6.4250946885759053E-2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AB-4859-B4B3-77961EB97AC2}"/>
            </c:ext>
          </c:extLst>
        </c:ser>
        <c:ser>
          <c:idx val="9"/>
          <c:order val="9"/>
          <c:tx>
            <c:strRef>
              <c:f>[1]TOP25!$AH$16</c:f>
              <c:strCache>
                <c:ptCount val="1"/>
                <c:pt idx="0">
                  <c:v>DOPG_E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[1]TOP25!$AH$17:$AH$22</c:f>
              <c:numCache>
                <c:formatCode>General</c:formatCode>
                <c:ptCount val="6"/>
                <c:pt idx="0">
                  <c:v>1.8844304099456689E-2</c:v>
                </c:pt>
                <c:pt idx="1">
                  <c:v>0.24117905304096049</c:v>
                </c:pt>
                <c:pt idx="2">
                  <c:v>0.23237593843331861</c:v>
                </c:pt>
                <c:pt idx="3">
                  <c:v>7.8891535220820319E-2</c:v>
                </c:pt>
                <c:pt idx="4">
                  <c:v>0.12928879410636074</c:v>
                </c:pt>
                <c:pt idx="5">
                  <c:v>0.16279860480038988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AB-4859-B4B3-77961EB97AC2}"/>
            </c:ext>
          </c:extLst>
        </c:ser>
        <c:ser>
          <c:idx val="10"/>
          <c:order val="10"/>
          <c:tx>
            <c:strRef>
              <c:f>[1]TOP25!$AI$16</c:f>
              <c:strCache>
                <c:ptCount val="1"/>
                <c:pt idx="0">
                  <c:v>DOTAP_A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[1]TOP25!$AI$17:$AI$22</c:f>
              <c:numCache>
                <c:formatCode>General</c:formatCode>
                <c:ptCount val="6"/>
                <c:pt idx="0">
                  <c:v>0</c:v>
                </c:pt>
                <c:pt idx="1">
                  <c:v>9.9233439762714759E-2</c:v>
                </c:pt>
                <c:pt idx="2">
                  <c:v>0.13455640587408371</c:v>
                </c:pt>
                <c:pt idx="3">
                  <c:v>9.3335282826364802E-2</c:v>
                </c:pt>
                <c:pt idx="4">
                  <c:v>0.25133262055476108</c:v>
                </c:pt>
                <c:pt idx="5">
                  <c:v>0.17143110598260047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AB-4859-B4B3-77961EB97AC2}"/>
            </c:ext>
          </c:extLst>
        </c:ser>
        <c:ser>
          <c:idx val="11"/>
          <c:order val="11"/>
          <c:tx>
            <c:strRef>
              <c:f>[1]TOP25!$AJ$16</c:f>
              <c:strCache>
                <c:ptCount val="1"/>
                <c:pt idx="0">
                  <c:v>DOTAP_B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[1]TOP25!$AJ$17:$AJ$22</c:f>
              <c:numCache>
                <c:formatCode>General</c:formatCode>
                <c:ptCount val="6"/>
                <c:pt idx="0">
                  <c:v>1.0648103973209288E-2</c:v>
                </c:pt>
                <c:pt idx="1">
                  <c:v>6.9373194703523808E-2</c:v>
                </c:pt>
                <c:pt idx="2">
                  <c:v>9.6063389116635131E-2</c:v>
                </c:pt>
                <c:pt idx="3">
                  <c:v>0.1108984118255596</c:v>
                </c:pt>
                <c:pt idx="4">
                  <c:v>0.24086124086830057</c:v>
                </c:pt>
                <c:pt idx="5">
                  <c:v>8.359948000705586E-2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AB-4859-B4B3-77961EB97AC2}"/>
            </c:ext>
          </c:extLst>
        </c:ser>
        <c:ser>
          <c:idx val="12"/>
          <c:order val="12"/>
          <c:tx>
            <c:strRef>
              <c:f>[1]TOP25!$AK$16</c:f>
              <c:strCache>
                <c:ptCount val="1"/>
                <c:pt idx="0">
                  <c:v>DOTAP_C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[1]TOP25!$AK$17:$AK$22</c:f>
              <c:numCache>
                <c:formatCode>General</c:formatCode>
                <c:ptCount val="6"/>
                <c:pt idx="0">
                  <c:v>1.3566194361033056E-2</c:v>
                </c:pt>
                <c:pt idx="1">
                  <c:v>4.727967180414773E-2</c:v>
                </c:pt>
                <c:pt idx="2">
                  <c:v>7.9440004778056045E-2</c:v>
                </c:pt>
                <c:pt idx="3">
                  <c:v>0.13479114319128085</c:v>
                </c:pt>
                <c:pt idx="4">
                  <c:v>0.23632874630303291</c:v>
                </c:pt>
                <c:pt idx="5">
                  <c:v>7.3788825917750378E-2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AB-4859-B4B3-77961EB97AC2}"/>
            </c:ext>
          </c:extLst>
        </c:ser>
        <c:ser>
          <c:idx val="13"/>
          <c:order val="13"/>
          <c:tx>
            <c:strRef>
              <c:f>[1]TOP25!$AL$16</c:f>
              <c:strCache>
                <c:ptCount val="1"/>
                <c:pt idx="0">
                  <c:v>DOTAP_D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[1]TOP25!$AL$17:$AL$22</c:f>
              <c:numCache>
                <c:formatCode>General</c:formatCode>
                <c:ptCount val="6"/>
                <c:pt idx="0">
                  <c:v>0</c:v>
                </c:pt>
                <c:pt idx="1">
                  <c:v>9.0268653113082242E-2</c:v>
                </c:pt>
                <c:pt idx="2">
                  <c:v>0.11932222801156739</c:v>
                </c:pt>
                <c:pt idx="3">
                  <c:v>0.10155480497694341</c:v>
                </c:pt>
                <c:pt idx="4">
                  <c:v>0.23521214715337707</c:v>
                </c:pt>
                <c:pt idx="5">
                  <c:v>8.7442609097749147E-2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AB-4859-B4B3-77961EB97AC2}"/>
            </c:ext>
          </c:extLst>
        </c:ser>
        <c:ser>
          <c:idx val="14"/>
          <c:order val="14"/>
          <c:tx>
            <c:strRef>
              <c:f>[1]TOP25!$AM$16</c:f>
              <c:strCache>
                <c:ptCount val="1"/>
                <c:pt idx="0">
                  <c:v>DOTAP_E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[1]TOP25!$X$17:$X$22</c:f>
              <c:strCache>
                <c:ptCount val="6"/>
                <c:pt idx="0">
                  <c:v>&gt;9</c:v>
                </c:pt>
                <c:pt idx="1">
                  <c:v>08_09</c:v>
                </c:pt>
                <c:pt idx="2">
                  <c:v>07_08</c:v>
                </c:pt>
                <c:pt idx="3">
                  <c:v>06_07</c:v>
                </c:pt>
                <c:pt idx="4">
                  <c:v>05_06</c:v>
                </c:pt>
                <c:pt idx="5">
                  <c:v>&lt;5</c:v>
                </c:pt>
              </c:strCache>
            </c:strRef>
          </c:cat>
          <c:val>
            <c:numRef>
              <c:f>[1]TOP25!$AM$17:$AM$22</c:f>
              <c:numCache>
                <c:formatCode>General</c:formatCode>
                <c:ptCount val="6"/>
                <c:pt idx="0">
                  <c:v>0</c:v>
                </c:pt>
                <c:pt idx="1">
                  <c:v>9.6964402783858705E-2</c:v>
                </c:pt>
                <c:pt idx="2">
                  <c:v>0.17415880937875622</c:v>
                </c:pt>
                <c:pt idx="3">
                  <c:v>0.13831249247651989</c:v>
                </c:pt>
                <c:pt idx="4">
                  <c:v>0.32465293236836223</c:v>
                </c:pt>
                <c:pt idx="5">
                  <c:v>0.10593218808883131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AB-4859-B4B3-77961EB9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782744"/>
        <c:axId val="394783136"/>
      </c:barChart>
      <c:catAx>
        <c:axId val="39478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83136"/>
        <c:crosses val="autoZero"/>
        <c:auto val="1"/>
        <c:lblAlgn val="ctr"/>
        <c:lblOffset val="100"/>
        <c:noMultiLvlLbl val="0"/>
      </c:catAx>
      <c:valAx>
        <c:axId val="3947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8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[1]TOP25!$X$17</c:f>
              <c:strCache>
                <c:ptCount val="1"/>
                <c:pt idx="0">
                  <c:v>&gt;9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[1]TOP25!$Y$16:$AM$16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[1]TOP25!$Y$17:$AM$17</c:f>
              <c:numCache>
                <c:formatCode>General</c:formatCode>
                <c:ptCount val="15"/>
                <c:pt idx="0">
                  <c:v>3.2894512794924197E-2</c:v>
                </c:pt>
                <c:pt idx="1">
                  <c:v>3.7836625342557488E-2</c:v>
                </c:pt>
                <c:pt idx="2">
                  <c:v>1.3565871525160244E-2</c:v>
                </c:pt>
                <c:pt idx="3">
                  <c:v>2.4145785202696057E-2</c:v>
                </c:pt>
                <c:pt idx="4">
                  <c:v>3.0404930035378853E-2</c:v>
                </c:pt>
                <c:pt idx="5">
                  <c:v>4.4999209414565186E-2</c:v>
                </c:pt>
                <c:pt idx="6">
                  <c:v>3.7066956684194532E-2</c:v>
                </c:pt>
                <c:pt idx="7">
                  <c:v>3.9889048674682639E-2</c:v>
                </c:pt>
                <c:pt idx="8">
                  <c:v>2.5870100725096466E-2</c:v>
                </c:pt>
                <c:pt idx="9">
                  <c:v>1.8844304099456689E-2</c:v>
                </c:pt>
                <c:pt idx="10">
                  <c:v>0</c:v>
                </c:pt>
                <c:pt idx="11">
                  <c:v>1.0648103973209288E-2</c:v>
                </c:pt>
                <c:pt idx="12">
                  <c:v>1.3566194361033056E-2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F-4F06-AAF9-363B17CDD22D}"/>
            </c:ext>
          </c:extLst>
        </c:ser>
        <c:ser>
          <c:idx val="1"/>
          <c:order val="1"/>
          <c:tx>
            <c:strRef>
              <c:f>[1]TOP25!$X$18</c:f>
              <c:strCache>
                <c:ptCount val="1"/>
                <c:pt idx="0">
                  <c:v>08_09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[1]TOP25!$Y$16:$AM$16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[1]TOP25!$Y$18:$AM$18</c:f>
              <c:numCache>
                <c:formatCode>General</c:formatCode>
                <c:ptCount val="15"/>
                <c:pt idx="0">
                  <c:v>0.1444774783912523</c:v>
                </c:pt>
                <c:pt idx="1">
                  <c:v>0.16643589954405669</c:v>
                </c:pt>
                <c:pt idx="2">
                  <c:v>4.7812976393394026E-2</c:v>
                </c:pt>
                <c:pt idx="3">
                  <c:v>0.21893883106240666</c:v>
                </c:pt>
                <c:pt idx="4">
                  <c:v>0.16036639584282053</c:v>
                </c:pt>
                <c:pt idx="5">
                  <c:v>0.21209933736551517</c:v>
                </c:pt>
                <c:pt idx="6">
                  <c:v>0.18119482295020145</c:v>
                </c:pt>
                <c:pt idx="7">
                  <c:v>0.189257247508966</c:v>
                </c:pt>
                <c:pt idx="8">
                  <c:v>0.26030945863510557</c:v>
                </c:pt>
                <c:pt idx="9">
                  <c:v>0.24117905304096049</c:v>
                </c:pt>
                <c:pt idx="10">
                  <c:v>9.9233439762714759E-2</c:v>
                </c:pt>
                <c:pt idx="11">
                  <c:v>6.9373194703523808E-2</c:v>
                </c:pt>
                <c:pt idx="12">
                  <c:v>4.727967180414773E-2</c:v>
                </c:pt>
                <c:pt idx="13">
                  <c:v>9.0268653113082242E-2</c:v>
                </c:pt>
                <c:pt idx="14">
                  <c:v>9.6964402783858705E-2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F-4F06-AAF9-363B17CDD22D}"/>
            </c:ext>
          </c:extLst>
        </c:ser>
        <c:ser>
          <c:idx val="2"/>
          <c:order val="2"/>
          <c:tx>
            <c:strRef>
              <c:f>[1]TOP25!$X$19</c:f>
              <c:strCache>
                <c:ptCount val="1"/>
                <c:pt idx="0">
                  <c:v>07_08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[1]TOP25!$Y$16:$AM$16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[1]TOP25!$Y$19:$AM$19</c:f>
              <c:numCache>
                <c:formatCode>General</c:formatCode>
                <c:ptCount val="15"/>
                <c:pt idx="0">
                  <c:v>0.24580206534978447</c:v>
                </c:pt>
                <c:pt idx="1">
                  <c:v>0.28168057040875122</c:v>
                </c:pt>
                <c:pt idx="2">
                  <c:v>7.9077360573458544E-2</c:v>
                </c:pt>
                <c:pt idx="3">
                  <c:v>0.32933066986956094</c:v>
                </c:pt>
                <c:pt idx="4">
                  <c:v>0.24411931589080438</c:v>
                </c:pt>
                <c:pt idx="5">
                  <c:v>0.21126822087206337</c:v>
                </c:pt>
                <c:pt idx="6">
                  <c:v>0.22048328377379448</c:v>
                </c:pt>
                <c:pt idx="7">
                  <c:v>0.25372948333640766</c:v>
                </c:pt>
                <c:pt idx="8">
                  <c:v>0.28187228520040203</c:v>
                </c:pt>
                <c:pt idx="9">
                  <c:v>0.23237593843331861</c:v>
                </c:pt>
                <c:pt idx="10">
                  <c:v>0.13455640587408371</c:v>
                </c:pt>
                <c:pt idx="11">
                  <c:v>9.6063389116635131E-2</c:v>
                </c:pt>
                <c:pt idx="12">
                  <c:v>7.9440004778056045E-2</c:v>
                </c:pt>
                <c:pt idx="13">
                  <c:v>0.11932222801156739</c:v>
                </c:pt>
                <c:pt idx="14">
                  <c:v>0.17415880937875622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F-4F06-AAF9-363B17CDD22D}"/>
            </c:ext>
          </c:extLst>
        </c:ser>
        <c:ser>
          <c:idx val="3"/>
          <c:order val="3"/>
          <c:tx>
            <c:strRef>
              <c:f>[1]TOP25!$X$20</c:f>
              <c:strCache>
                <c:ptCount val="1"/>
                <c:pt idx="0">
                  <c:v>06_07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[1]TOP25!$Y$16:$AM$16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[1]TOP25!$Y$20:$AM$20</c:f>
              <c:numCache>
                <c:formatCode>General</c:formatCode>
                <c:ptCount val="15"/>
                <c:pt idx="0">
                  <c:v>0.22420679388622677</c:v>
                </c:pt>
                <c:pt idx="1">
                  <c:v>0.13833651581197853</c:v>
                </c:pt>
                <c:pt idx="2">
                  <c:v>0.13478572420017385</c:v>
                </c:pt>
                <c:pt idx="3">
                  <c:v>9.7192354445924667E-2</c:v>
                </c:pt>
                <c:pt idx="4">
                  <c:v>0.26999294571805404</c:v>
                </c:pt>
                <c:pt idx="5">
                  <c:v>0.10337925688587529</c:v>
                </c:pt>
                <c:pt idx="6">
                  <c:v>0.13326124337490269</c:v>
                </c:pt>
                <c:pt idx="7">
                  <c:v>0.14322445600555245</c:v>
                </c:pt>
                <c:pt idx="8">
                  <c:v>6.3184980020710046E-2</c:v>
                </c:pt>
                <c:pt idx="9">
                  <c:v>7.8891535220820319E-2</c:v>
                </c:pt>
                <c:pt idx="10">
                  <c:v>9.3335282826364802E-2</c:v>
                </c:pt>
                <c:pt idx="11">
                  <c:v>0.1108984118255596</c:v>
                </c:pt>
                <c:pt idx="12">
                  <c:v>0.13479114319128085</c:v>
                </c:pt>
                <c:pt idx="13">
                  <c:v>0.10155480497694341</c:v>
                </c:pt>
                <c:pt idx="14">
                  <c:v>0.13831249247651989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F-4F06-AAF9-363B17CDD22D}"/>
            </c:ext>
          </c:extLst>
        </c:ser>
        <c:ser>
          <c:idx val="4"/>
          <c:order val="4"/>
          <c:tx>
            <c:strRef>
              <c:f>[1]TOP25!$X$21</c:f>
              <c:strCache>
                <c:ptCount val="1"/>
                <c:pt idx="0">
                  <c:v>05_06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[1]TOP25!$Y$16:$AM$16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[1]TOP25!$Y$21:$AM$21</c:f>
              <c:numCache>
                <c:formatCode>General</c:formatCode>
                <c:ptCount val="15"/>
                <c:pt idx="0">
                  <c:v>0.23082579642638712</c:v>
                </c:pt>
                <c:pt idx="1">
                  <c:v>0.17700126414762918</c:v>
                </c:pt>
                <c:pt idx="2">
                  <c:v>0.23631191403847573</c:v>
                </c:pt>
                <c:pt idx="3">
                  <c:v>0.10204547198074321</c:v>
                </c:pt>
                <c:pt idx="4">
                  <c:v>0.17418923948029186</c:v>
                </c:pt>
                <c:pt idx="5">
                  <c:v>0.19226523692716246</c:v>
                </c:pt>
                <c:pt idx="6">
                  <c:v>0.17755857318309254</c:v>
                </c:pt>
                <c:pt idx="7">
                  <c:v>0.1997406421159984</c:v>
                </c:pt>
                <c:pt idx="8">
                  <c:v>0.1902500134941244</c:v>
                </c:pt>
                <c:pt idx="9">
                  <c:v>0.12928879410636074</c:v>
                </c:pt>
                <c:pt idx="10">
                  <c:v>0.25133262055476108</c:v>
                </c:pt>
                <c:pt idx="11">
                  <c:v>0.24086124086830057</c:v>
                </c:pt>
                <c:pt idx="12">
                  <c:v>0.23632874630303291</c:v>
                </c:pt>
                <c:pt idx="13">
                  <c:v>0.23521214715337707</c:v>
                </c:pt>
                <c:pt idx="14">
                  <c:v>0.32465293236836223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F-4F06-AAF9-363B17CDD22D}"/>
            </c:ext>
          </c:extLst>
        </c:ser>
        <c:ser>
          <c:idx val="5"/>
          <c:order val="5"/>
          <c:tx>
            <c:strRef>
              <c:f>[1]TOP25!$X$22</c:f>
              <c:strCache>
                <c:ptCount val="1"/>
                <c:pt idx="0">
                  <c:v>&lt;5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[1]TOP25!$Y$16:$AM$16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[1]TOP25!$Y$22:$AM$22</c:f>
              <c:numCache>
                <c:formatCode>General</c:formatCode>
                <c:ptCount val="15"/>
                <c:pt idx="0">
                  <c:v>0.12052789470705882</c:v>
                </c:pt>
                <c:pt idx="1">
                  <c:v>0.1436366923572483</c:v>
                </c:pt>
                <c:pt idx="2">
                  <c:v>7.3788694663599497E-2</c:v>
                </c:pt>
                <c:pt idx="3">
                  <c:v>0.16914701745434257</c:v>
                </c:pt>
                <c:pt idx="4">
                  <c:v>0.11828668973698742</c:v>
                </c:pt>
                <c:pt idx="5">
                  <c:v>0.21701898133792574</c:v>
                </c:pt>
                <c:pt idx="6">
                  <c:v>0.22267787272410289</c:v>
                </c:pt>
                <c:pt idx="7">
                  <c:v>0.1493718223888657</c:v>
                </c:pt>
                <c:pt idx="8">
                  <c:v>6.4250946885759053E-2</c:v>
                </c:pt>
                <c:pt idx="9">
                  <c:v>0.16279860480038988</c:v>
                </c:pt>
                <c:pt idx="10">
                  <c:v>0.17143110598260047</c:v>
                </c:pt>
                <c:pt idx="11">
                  <c:v>8.359948000705586E-2</c:v>
                </c:pt>
                <c:pt idx="12">
                  <c:v>7.3788825917750378E-2</c:v>
                </c:pt>
                <c:pt idx="13">
                  <c:v>8.7442609097749147E-2</c:v>
                </c:pt>
                <c:pt idx="14">
                  <c:v>0.10593218808883131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1F-4F06-AAF9-363B17CDD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4215288"/>
        <c:axId val="394217248"/>
      </c:barChart>
      <c:catAx>
        <c:axId val="39421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7248"/>
        <c:crosses val="autoZero"/>
        <c:auto val="1"/>
        <c:lblAlgn val="ctr"/>
        <c:lblOffset val="100"/>
        <c:noMultiLvlLbl val="0"/>
      </c:catAx>
      <c:valAx>
        <c:axId val="3942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[1]TOP25!$AQ$22</c:f>
              <c:strCache>
                <c:ptCount val="1"/>
                <c:pt idx="0">
                  <c:v>CHOL_A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[1]TOP25!$AQ$23:$AQ$33</c:f>
              <c:numCache>
                <c:formatCode>General</c:formatCode>
                <c:ptCount val="11"/>
                <c:pt idx="0">
                  <c:v>7.3045596793370549E-3</c:v>
                </c:pt>
                <c:pt idx="1">
                  <c:v>2.6452997575785557E-2</c:v>
                </c:pt>
                <c:pt idx="2">
                  <c:v>2.9918672868678789E-3</c:v>
                </c:pt>
                <c:pt idx="3">
                  <c:v>0</c:v>
                </c:pt>
                <c:pt idx="4">
                  <c:v>0</c:v>
                </c:pt>
                <c:pt idx="5">
                  <c:v>0.11932716703611576</c:v>
                </c:pt>
                <c:pt idx="6">
                  <c:v>3.1698378342399025E-2</c:v>
                </c:pt>
                <c:pt idx="7">
                  <c:v>0.15800339959873053</c:v>
                </c:pt>
                <c:pt idx="8">
                  <c:v>0.15304645020124458</c:v>
                </c:pt>
                <c:pt idx="9">
                  <c:v>0.110677323605128</c:v>
                </c:pt>
                <c:pt idx="10">
                  <c:v>0.38923239823002531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E-4DD7-9B67-932B60C36BDE}"/>
            </c:ext>
          </c:extLst>
        </c:ser>
        <c:ser>
          <c:idx val="1"/>
          <c:order val="1"/>
          <c:tx>
            <c:strRef>
              <c:f>[1]TOP25!$AR$22</c:f>
              <c:strCache>
                <c:ptCount val="1"/>
                <c:pt idx="0">
                  <c:v>CHOL_B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[1]TOP25!$AR$23:$AR$33</c:f>
              <c:numCache>
                <c:formatCode>General</c:formatCode>
                <c:ptCount val="11"/>
                <c:pt idx="0">
                  <c:v>7.7446566247785327E-3</c:v>
                </c:pt>
                <c:pt idx="1">
                  <c:v>1.1460813150372829E-2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0.16329265979941196</c:v>
                </c:pt>
                <c:pt idx="6">
                  <c:v>5.6942765164519016E-2</c:v>
                </c:pt>
                <c:pt idx="7">
                  <c:v>7.9711377939941847E-2</c:v>
                </c:pt>
                <c:pt idx="8">
                  <c:v>0.15680128332970283</c:v>
                </c:pt>
                <c:pt idx="9">
                  <c:v>0.10716228546155415</c:v>
                </c:pt>
                <c:pt idx="10">
                  <c:v>0.36181172614194024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E-4DD7-9B67-932B60C36BDE}"/>
            </c:ext>
          </c:extLst>
        </c:ser>
        <c:ser>
          <c:idx val="2"/>
          <c:order val="2"/>
          <c:tx>
            <c:strRef>
              <c:f>[1]TOP25!$AS$22</c:f>
              <c:strCache>
                <c:ptCount val="1"/>
                <c:pt idx="0">
                  <c:v>CHOL_C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[1]TOP25!$AS$23:$AS$33</c:f>
              <c:numCache>
                <c:formatCode>General</c:formatCode>
                <c:ptCount val="11"/>
                <c:pt idx="0">
                  <c:v>0</c:v>
                </c:pt>
                <c:pt idx="1">
                  <c:v>2.0015026933825907E-2</c:v>
                </c:pt>
                <c:pt idx="2">
                  <c:v>2.2183442765040782E-2</c:v>
                </c:pt>
                <c:pt idx="3">
                  <c:v>0</c:v>
                </c:pt>
                <c:pt idx="4">
                  <c:v>3.1206919377241557E-2</c:v>
                </c:pt>
                <c:pt idx="5">
                  <c:v>6.4606653531673969E-2</c:v>
                </c:pt>
                <c:pt idx="6">
                  <c:v>0.11544308167847406</c:v>
                </c:pt>
                <c:pt idx="7">
                  <c:v>7.136820086017287E-2</c:v>
                </c:pt>
                <c:pt idx="8">
                  <c:v>8.9359198477370505E-2</c:v>
                </c:pt>
                <c:pt idx="9">
                  <c:v>4.1220246555396745E-2</c:v>
                </c:pt>
                <c:pt idx="10">
                  <c:v>0.1299397712150655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E-4DD7-9B67-932B60C36BDE}"/>
            </c:ext>
          </c:extLst>
        </c:ser>
        <c:ser>
          <c:idx val="3"/>
          <c:order val="3"/>
          <c:tx>
            <c:strRef>
              <c:f>[1]TOP25!$AT$22</c:f>
              <c:strCache>
                <c:ptCount val="1"/>
                <c:pt idx="0">
                  <c:v>CHOL_D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[1]TOP25!$AT$23:$AT$33</c:f>
              <c:numCache>
                <c:formatCode>General</c:formatCode>
                <c:ptCount val="11"/>
                <c:pt idx="0">
                  <c:v>1.4493434611607679E-2</c:v>
                </c:pt>
                <c:pt idx="1">
                  <c:v>1.5092070876480903E-2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0.15507568660784604</c:v>
                </c:pt>
                <c:pt idx="6">
                  <c:v>7.5457944381592035E-2</c:v>
                </c:pt>
                <c:pt idx="7">
                  <c:v>7.0200729828927999E-2</c:v>
                </c:pt>
                <c:pt idx="8">
                  <c:v>0.19654902519771816</c:v>
                </c:pt>
                <c:pt idx="9">
                  <c:v>0.11740250359296667</c:v>
                </c:pt>
                <c:pt idx="10">
                  <c:v>0.2965287349185346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EE-4DD7-9B67-932B60C36BDE}"/>
            </c:ext>
          </c:extLst>
        </c:ser>
        <c:ser>
          <c:idx val="4"/>
          <c:order val="4"/>
          <c:tx>
            <c:strRef>
              <c:f>[1]TOP25!$AU$22</c:f>
              <c:strCache>
                <c:ptCount val="1"/>
                <c:pt idx="0">
                  <c:v>CHOL_E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[1]TOP25!$AU$23:$AU$33</c:f>
              <c:numCache>
                <c:formatCode>General</c:formatCode>
                <c:ptCount val="11"/>
                <c:pt idx="0">
                  <c:v>2.5026801614219767E-3</c:v>
                </c:pt>
                <c:pt idx="1">
                  <c:v>2.1163527779561354E-2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0.12317710754597293</c:v>
                </c:pt>
                <c:pt idx="6">
                  <c:v>1.9951567793370206E-2</c:v>
                </c:pt>
                <c:pt idx="7">
                  <c:v>0.20776010211331172</c:v>
                </c:pt>
                <c:pt idx="8">
                  <c:v>0.18277320196128377</c:v>
                </c:pt>
                <c:pt idx="9">
                  <c:v>4.6942442587218025E-2</c:v>
                </c:pt>
                <c:pt idx="10">
                  <c:v>0.39308888676219711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EE-4DD7-9B67-932B60C36BDE}"/>
            </c:ext>
          </c:extLst>
        </c:ser>
        <c:ser>
          <c:idx val="5"/>
          <c:order val="5"/>
          <c:tx>
            <c:strRef>
              <c:f>[1]TOP25!$AV$22</c:f>
              <c:strCache>
                <c:ptCount val="1"/>
                <c:pt idx="0">
                  <c:v>DOPG_A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[1]TOP25!$AV$23:$AV$33</c:f>
              <c:numCache>
                <c:formatCode>General</c:formatCode>
                <c:ptCount val="11"/>
                <c:pt idx="0">
                  <c:v>0</c:v>
                </c:pt>
                <c:pt idx="1">
                  <c:v>8.2413245478621718E-3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0.2280124386807085</c:v>
                </c:pt>
                <c:pt idx="6">
                  <c:v>9.8733703935202866E-2</c:v>
                </c:pt>
                <c:pt idx="7">
                  <c:v>8.2988478397120258E-2</c:v>
                </c:pt>
                <c:pt idx="8">
                  <c:v>0.11909225391496636</c:v>
                </c:pt>
                <c:pt idx="9">
                  <c:v>9.6438810475438563E-2</c:v>
                </c:pt>
                <c:pt idx="10">
                  <c:v>0.34752323285180853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EE-4DD7-9B67-932B60C36BDE}"/>
            </c:ext>
          </c:extLst>
        </c:ser>
        <c:ser>
          <c:idx val="6"/>
          <c:order val="6"/>
          <c:tx>
            <c:strRef>
              <c:f>[1]TOP25!$AW$22</c:f>
              <c:strCache>
                <c:ptCount val="1"/>
                <c:pt idx="0">
                  <c:v>DOPG_B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[1]TOP25!$AW$23:$AW$33</c:f>
              <c:numCache>
                <c:formatCode>General</c:formatCode>
                <c:ptCount val="11"/>
                <c:pt idx="0">
                  <c:v>0</c:v>
                </c:pt>
                <c:pt idx="1">
                  <c:v>1.242839022718064E-2</c:v>
                </c:pt>
                <c:pt idx="2">
                  <c:v>0</c:v>
                </c:pt>
                <c:pt idx="3">
                  <c:v>0</c:v>
                </c:pt>
                <c:pt idx="4">
                  <c:v>1.0734412986644362E-2</c:v>
                </c:pt>
                <c:pt idx="5">
                  <c:v>0.21939646304724994</c:v>
                </c:pt>
                <c:pt idx="6">
                  <c:v>9.0324099305923444E-2</c:v>
                </c:pt>
                <c:pt idx="7">
                  <c:v>9.4396242915571749E-2</c:v>
                </c:pt>
                <c:pt idx="8">
                  <c:v>0.12357987976457568</c:v>
                </c:pt>
                <c:pt idx="9">
                  <c:v>7.7103276240185759E-2</c:v>
                </c:pt>
                <c:pt idx="10">
                  <c:v>0.34427998820295702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EE-4DD7-9B67-932B60C36BDE}"/>
            </c:ext>
          </c:extLst>
        </c:ser>
        <c:ser>
          <c:idx val="7"/>
          <c:order val="7"/>
          <c:tx>
            <c:strRef>
              <c:f>[1]TOP25!$AX$22</c:f>
              <c:strCache>
                <c:ptCount val="1"/>
                <c:pt idx="0">
                  <c:v>DOPG_C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[1]TOP25!$AX$23:$AX$33</c:f>
              <c:numCache>
                <c:formatCode>General</c:formatCode>
                <c:ptCount val="11"/>
                <c:pt idx="0">
                  <c:v>0</c:v>
                </c:pt>
                <c:pt idx="1">
                  <c:v>9.5753208174696441E-3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0.17648801963900235</c:v>
                </c:pt>
                <c:pt idx="6">
                  <c:v>5.3264141478565091E-2</c:v>
                </c:pt>
                <c:pt idx="7">
                  <c:v>0.14078540172010021</c:v>
                </c:pt>
                <c:pt idx="8">
                  <c:v>0.16228120998552498</c:v>
                </c:pt>
                <c:pt idx="9">
                  <c:v>8.2822606714643698E-2</c:v>
                </c:pt>
                <c:pt idx="10">
                  <c:v>0.34999599967516692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EE-4DD7-9B67-932B60C36BDE}"/>
            </c:ext>
          </c:extLst>
        </c:ser>
        <c:ser>
          <c:idx val="8"/>
          <c:order val="8"/>
          <c:tx>
            <c:strRef>
              <c:f>[1]TOP25!$AY$22</c:f>
              <c:strCache>
                <c:ptCount val="1"/>
                <c:pt idx="0">
                  <c:v>DOPG_D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[1]TOP25!$AY$23:$AY$33</c:f>
              <c:numCache>
                <c:formatCode>General</c:formatCode>
                <c:ptCount val="11"/>
                <c:pt idx="0">
                  <c:v>0</c:v>
                </c:pt>
                <c:pt idx="1">
                  <c:v>8.5968411169977509E-3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4.9721886774873027E-2</c:v>
                </c:pt>
                <c:pt idx="6">
                  <c:v>1.6754655933123329E-2</c:v>
                </c:pt>
                <c:pt idx="7">
                  <c:v>0.11863468879570647</c:v>
                </c:pt>
                <c:pt idx="8">
                  <c:v>0.2671219837431581</c:v>
                </c:pt>
                <c:pt idx="9">
                  <c:v>6.6242879594272164E-2</c:v>
                </c:pt>
                <c:pt idx="10">
                  <c:v>0.35866484900306672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EE-4DD7-9B67-932B60C36BDE}"/>
            </c:ext>
          </c:extLst>
        </c:ser>
        <c:ser>
          <c:idx val="9"/>
          <c:order val="9"/>
          <c:tx>
            <c:strRef>
              <c:f>[1]TOP25!$AZ$22</c:f>
              <c:strCache>
                <c:ptCount val="1"/>
                <c:pt idx="0">
                  <c:v>DOPG_E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[1]TOP25!$AZ$23:$AZ$33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0.19487561103521642</c:v>
                </c:pt>
                <c:pt idx="6">
                  <c:v>8.4391883996072919E-2</c:v>
                </c:pt>
                <c:pt idx="7">
                  <c:v>0.11055522906966864</c:v>
                </c:pt>
                <c:pt idx="8">
                  <c:v>0.17051177435834086</c:v>
                </c:pt>
                <c:pt idx="9">
                  <c:v>4.2470362837669695E-2</c:v>
                </c:pt>
                <c:pt idx="10">
                  <c:v>0.2605733684043382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E-4DD7-9B67-932B60C36BDE}"/>
            </c:ext>
          </c:extLst>
        </c:ser>
        <c:ser>
          <c:idx val="10"/>
          <c:order val="10"/>
          <c:tx>
            <c:strRef>
              <c:f>[1]TOP25!$BA$22</c:f>
              <c:strCache>
                <c:ptCount val="1"/>
                <c:pt idx="0">
                  <c:v>DOTAP_A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[1]TOP25!$BA$23:$BA$33</c:f>
              <c:numCache>
                <c:formatCode>General</c:formatCode>
                <c:ptCount val="11"/>
                <c:pt idx="0">
                  <c:v>0</c:v>
                </c:pt>
                <c:pt idx="1">
                  <c:v>1.5529490397273943E-2</c:v>
                </c:pt>
                <c:pt idx="2">
                  <c:v>0</c:v>
                </c:pt>
                <c:pt idx="3">
                  <c:v>0</c:v>
                </c:pt>
                <c:pt idx="4">
                  <c:v>1.4001512497133141E-2</c:v>
                </c:pt>
                <c:pt idx="5">
                  <c:v>0.1847903628255545</c:v>
                </c:pt>
                <c:pt idx="6">
                  <c:v>0.17066319997739782</c:v>
                </c:pt>
                <c:pt idx="7">
                  <c:v>3.7275453196378594E-2</c:v>
                </c:pt>
                <c:pt idx="8">
                  <c:v>5.094327684926292E-2</c:v>
                </c:pt>
                <c:pt idx="9">
                  <c:v>0.15722792679214781</c:v>
                </c:pt>
                <c:pt idx="10">
                  <c:v>0.11945763246537611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EE-4DD7-9B67-932B60C36BDE}"/>
            </c:ext>
          </c:extLst>
        </c:ser>
        <c:ser>
          <c:idx val="11"/>
          <c:order val="11"/>
          <c:tx>
            <c:strRef>
              <c:f>[1]TOP25!$BB$22</c:f>
              <c:strCache>
                <c:ptCount val="1"/>
                <c:pt idx="0">
                  <c:v>DOTAP_B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[1]TOP25!$BB$23:$BB$33</c:f>
              <c:numCache>
                <c:formatCode>General</c:formatCode>
                <c:ptCount val="11"/>
                <c:pt idx="0">
                  <c:v>0</c:v>
                </c:pt>
                <c:pt idx="1">
                  <c:v>1.6446267999395758E-2</c:v>
                </c:pt>
                <c:pt idx="2">
                  <c:v>0</c:v>
                </c:pt>
                <c:pt idx="3">
                  <c:v>0</c:v>
                </c:pt>
                <c:pt idx="4">
                  <c:v>2.8616924985642157E-2</c:v>
                </c:pt>
                <c:pt idx="5">
                  <c:v>9.2449872134314548E-2</c:v>
                </c:pt>
                <c:pt idx="6">
                  <c:v>9.7922848995043332E-2</c:v>
                </c:pt>
                <c:pt idx="7">
                  <c:v>6.7644076079932003E-2</c:v>
                </c:pt>
                <c:pt idx="8">
                  <c:v>8.6621359217018523E-2</c:v>
                </c:pt>
                <c:pt idx="9">
                  <c:v>6.3956085464883128E-2</c:v>
                </c:pt>
                <c:pt idx="10">
                  <c:v>0.1577863856180548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EE-4DD7-9B67-932B60C36BDE}"/>
            </c:ext>
          </c:extLst>
        </c:ser>
        <c:ser>
          <c:idx val="12"/>
          <c:order val="12"/>
          <c:tx>
            <c:strRef>
              <c:f>[1]TOP25!$BC$22</c:f>
              <c:strCache>
                <c:ptCount val="1"/>
                <c:pt idx="0">
                  <c:v>DOTAP_C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[1]TOP25!$BC$23:$BC$33</c:f>
              <c:numCache>
                <c:formatCode>General</c:formatCode>
                <c:ptCount val="11"/>
                <c:pt idx="0">
                  <c:v>0</c:v>
                </c:pt>
                <c:pt idx="1">
                  <c:v>2.0015616887692433E-2</c:v>
                </c:pt>
                <c:pt idx="2">
                  <c:v>2.2184662575892064E-2</c:v>
                </c:pt>
                <c:pt idx="3">
                  <c:v>0</c:v>
                </c:pt>
                <c:pt idx="4">
                  <c:v>3.120824265587066E-2</c:v>
                </c:pt>
                <c:pt idx="5">
                  <c:v>6.4609621160001532E-2</c:v>
                </c:pt>
                <c:pt idx="6">
                  <c:v>0.11545249429169149</c:v>
                </c:pt>
                <c:pt idx="7">
                  <c:v>7.152539068221403E-2</c:v>
                </c:pt>
                <c:pt idx="8">
                  <c:v>8.901825078859954E-2</c:v>
                </c:pt>
                <c:pt idx="9">
                  <c:v>4.1218435989103575E-2</c:v>
                </c:pt>
                <c:pt idx="10">
                  <c:v>0.12996187132423564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EE-4DD7-9B67-932B60C36BDE}"/>
            </c:ext>
          </c:extLst>
        </c:ser>
        <c:ser>
          <c:idx val="13"/>
          <c:order val="13"/>
          <c:tx>
            <c:strRef>
              <c:f>[1]TOP25!$BD$22</c:f>
              <c:strCache>
                <c:ptCount val="1"/>
                <c:pt idx="0">
                  <c:v>DOTAP_D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[1]TOP25!$BD$23:$BD$33</c:f>
              <c:numCache>
                <c:formatCode>General</c:formatCode>
                <c:ptCount val="11"/>
                <c:pt idx="0">
                  <c:v>0</c:v>
                </c:pt>
                <c:pt idx="1">
                  <c:v>1.8576653361713141E-2</c:v>
                </c:pt>
                <c:pt idx="2">
                  <c:v>1.3003430145598776E-2</c:v>
                </c:pt>
                <c:pt idx="3">
                  <c:v>0</c:v>
                </c:pt>
                <c:pt idx="4">
                  <c:v>1.6862160752606659E-2</c:v>
                </c:pt>
                <c:pt idx="5">
                  <c:v>0.10683172857825793</c:v>
                </c:pt>
                <c:pt idx="6">
                  <c:v>0.13776871241838756</c:v>
                </c:pt>
                <c:pt idx="7">
                  <c:v>5.9477425551954621E-2</c:v>
                </c:pt>
                <c:pt idx="8">
                  <c:v>0.10132863274247489</c:v>
                </c:pt>
                <c:pt idx="9">
                  <c:v>6.0908955155105082E-2</c:v>
                </c:pt>
                <c:pt idx="10">
                  <c:v>0.1190427436466206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EE-4DD7-9B67-932B60C36BDE}"/>
            </c:ext>
          </c:extLst>
        </c:ser>
        <c:ser>
          <c:idx val="14"/>
          <c:order val="14"/>
          <c:tx>
            <c:strRef>
              <c:f>[1]TOP25!$BE$22</c:f>
              <c:strCache>
                <c:ptCount val="1"/>
                <c:pt idx="0">
                  <c:v>DOTAP_E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[1]TOP25!$AP$23:$AP$33</c:f>
              <c:strCache>
                <c:ptCount val="11"/>
                <c:pt idx="0">
                  <c:v>&gt;300</c:v>
                </c:pt>
                <c:pt idx="1">
                  <c:v>150-300</c:v>
                </c:pt>
                <c:pt idx="2">
                  <c:v>100-150</c:v>
                </c:pt>
                <c:pt idx="3">
                  <c:v>80-100</c:v>
                </c:pt>
                <c:pt idx="4">
                  <c:v>70-80</c:v>
                </c:pt>
                <c:pt idx="5">
                  <c:v>60-70</c:v>
                </c:pt>
                <c:pt idx="6">
                  <c:v>50-60</c:v>
                </c:pt>
                <c:pt idx="7">
                  <c:v>40-50</c:v>
                </c:pt>
                <c:pt idx="8">
                  <c:v>30-40</c:v>
                </c:pt>
                <c:pt idx="9">
                  <c:v>20-30</c:v>
                </c:pt>
                <c:pt idx="10">
                  <c:v>&lt;20</c:v>
                </c:pt>
              </c:strCache>
            </c:strRef>
          </c:cat>
          <c:val>
            <c:numRef>
              <c:f>[1]TOP25!$BE$23:$BE$33</c:f>
              <c:numCache>
                <c:formatCode>General</c:formatCode>
                <c:ptCount val="11"/>
                <c:pt idx="0">
                  <c:v>0</c:v>
                </c:pt>
                <c:pt idx="1">
                  <c:v>3.0513820690224548E-2</c:v>
                </c:pt>
                <c:pt idx="2">
                  <c:v>0</c:v>
                </c:pt>
                <c:pt idx="3">
                  <c:v>0</c:v>
                </c:pt>
                <c:pt idx="4">
                  <c:v>1.9539045083346793E-2</c:v>
                </c:pt>
                <c:pt idx="5">
                  <c:v>0.13309674825956105</c:v>
                </c:pt>
                <c:pt idx="6">
                  <c:v>0.18213807244539532</c:v>
                </c:pt>
                <c:pt idx="7">
                  <c:v>6.6810106204111652E-2</c:v>
                </c:pt>
                <c:pt idx="8">
                  <c:v>6.7389607111352334E-2</c:v>
                </c:pt>
                <c:pt idx="9">
                  <c:v>9.2523315630697822E-2</c:v>
                </c:pt>
                <c:pt idx="10">
                  <c:v>0.24801010967163883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EE-4DD7-9B67-932B60C36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781960"/>
        <c:axId val="394781568"/>
      </c:barChart>
      <c:catAx>
        <c:axId val="39478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81568"/>
        <c:crosses val="autoZero"/>
        <c:auto val="1"/>
        <c:lblAlgn val="ctr"/>
        <c:lblOffset val="100"/>
        <c:noMultiLvlLbl val="0"/>
      </c:catAx>
      <c:valAx>
        <c:axId val="3947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8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[1]TOP25!$AP$23</c:f>
              <c:strCache>
                <c:ptCount val="1"/>
                <c:pt idx="0">
                  <c:v>&gt;300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[1]TOP25!$AQ$23:$BE$23</c:f>
              <c:numCache>
                <c:formatCode>General</c:formatCode>
                <c:ptCount val="15"/>
                <c:pt idx="0">
                  <c:v>7.3045596793370549E-3</c:v>
                </c:pt>
                <c:pt idx="1">
                  <c:v>7.7446566247785327E-3</c:v>
                </c:pt>
                <c:pt idx="2">
                  <c:v>0</c:v>
                </c:pt>
                <c:pt idx="3">
                  <c:v>1.4493434611607679E-2</c:v>
                </c:pt>
                <c:pt idx="4">
                  <c:v>2.5026801614219767E-3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FF3-B8D3-196671B9E77F}"/>
            </c:ext>
          </c:extLst>
        </c:ser>
        <c:ser>
          <c:idx val="1"/>
          <c:order val="1"/>
          <c:tx>
            <c:strRef>
              <c:f>[1]TOP25!$AP$24</c:f>
              <c:strCache>
                <c:ptCount val="1"/>
                <c:pt idx="0">
                  <c:v>150-300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[1]TOP25!$AQ$24:$BE$24</c:f>
              <c:numCache>
                <c:formatCode>General</c:formatCode>
                <c:ptCount val="15"/>
                <c:pt idx="0">
                  <c:v>2.6452997575785557E-2</c:v>
                </c:pt>
                <c:pt idx="1">
                  <c:v>1.1460813150372829E-2</c:v>
                </c:pt>
                <c:pt idx="2">
                  <c:v>2.0015026933825907E-2</c:v>
                </c:pt>
                <c:pt idx="3">
                  <c:v>1.5092070876480903E-2</c:v>
                </c:pt>
                <c:pt idx="4">
                  <c:v>2.1163527779561354E-2</c:v>
                </c:pt>
                <c:pt idx="5">
                  <c:v>8.2413245478621718E-3</c:v>
                </c:pt>
                <c:pt idx="6">
                  <c:v>1.242839022718064E-2</c:v>
                </c:pt>
                <c:pt idx="7">
                  <c:v>9.5753208174696441E-3</c:v>
                </c:pt>
                <c:pt idx="8">
                  <c:v>8.5968411169977509E-3</c:v>
                </c:pt>
                <c:pt idx="9">
                  <c:v>0</c:v>
                </c:pt>
                <c:pt idx="10">
                  <c:v>1.5529490397273943E-2</c:v>
                </c:pt>
                <c:pt idx="11">
                  <c:v>1.6446267999395758E-2</c:v>
                </c:pt>
                <c:pt idx="12">
                  <c:v>2.0015616887692433E-2</c:v>
                </c:pt>
                <c:pt idx="13">
                  <c:v>1.8576653361713141E-2</c:v>
                </c:pt>
                <c:pt idx="14">
                  <c:v>3.0513820690224548E-2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FF3-B8D3-196671B9E77F}"/>
            </c:ext>
          </c:extLst>
        </c:ser>
        <c:ser>
          <c:idx val="2"/>
          <c:order val="2"/>
          <c:tx>
            <c:strRef>
              <c:f>[1]TOP25!$AP$25</c:f>
              <c:strCache>
                <c:ptCount val="1"/>
                <c:pt idx="0">
                  <c:v>100-150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[1]TOP25!$AQ$25:$BE$25</c:f>
              <c:numCache>
                <c:formatCode>General</c:formatCode>
                <c:ptCount val="15"/>
                <c:pt idx="0">
                  <c:v>2.9918672868678789E-3</c:v>
                </c:pt>
                <c:pt idx="1">
                  <c:v>0</c:v>
                </c:pt>
                <c:pt idx="2">
                  <c:v>2.2183442765040782E-2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2.2184662575892064E-2</c:v>
                </c:pt>
                <c:pt idx="13">
                  <c:v>1.3003430145598776E-2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FF3-B8D3-196671B9E77F}"/>
            </c:ext>
          </c:extLst>
        </c:ser>
        <c:ser>
          <c:idx val="3"/>
          <c:order val="3"/>
          <c:tx>
            <c:strRef>
              <c:f>[1]TOP25!$AP$26</c:f>
              <c:strCache>
                <c:ptCount val="1"/>
                <c:pt idx="0">
                  <c:v>80-100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[1]TOP25!$AQ$26:$BE$26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FF3-B8D3-196671B9E77F}"/>
            </c:ext>
          </c:extLst>
        </c:ser>
        <c:ser>
          <c:idx val="4"/>
          <c:order val="4"/>
          <c:tx>
            <c:strRef>
              <c:f>[1]TOP25!$AP$27</c:f>
              <c:strCache>
                <c:ptCount val="1"/>
                <c:pt idx="0">
                  <c:v>70-80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[1]TOP25!$AQ$27:$BE$27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3.1206919377241557E-2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1.0734412986644362E-2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1.4001512497133141E-2</c:v>
                </c:pt>
                <c:pt idx="11">
                  <c:v>2.8616924985642157E-2</c:v>
                </c:pt>
                <c:pt idx="12">
                  <c:v>3.120824265587066E-2</c:v>
                </c:pt>
                <c:pt idx="13">
                  <c:v>1.6862160752606659E-2</c:v>
                </c:pt>
                <c:pt idx="14">
                  <c:v>1.9539045083346793E-2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FF3-B8D3-196671B9E77F}"/>
            </c:ext>
          </c:extLst>
        </c:ser>
        <c:ser>
          <c:idx val="5"/>
          <c:order val="5"/>
          <c:tx>
            <c:strRef>
              <c:f>[1]TOP25!$AP$28</c:f>
              <c:strCache>
                <c:ptCount val="1"/>
                <c:pt idx="0">
                  <c:v>60-70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[1]TOP25!$AQ$28:$BE$28</c:f>
              <c:numCache>
                <c:formatCode>General</c:formatCode>
                <c:ptCount val="15"/>
                <c:pt idx="0">
                  <c:v>0.11932716703611576</c:v>
                </c:pt>
                <c:pt idx="1">
                  <c:v>0.16329265979941196</c:v>
                </c:pt>
                <c:pt idx="2">
                  <c:v>6.4606653531673969E-2</c:v>
                </c:pt>
                <c:pt idx="3">
                  <c:v>0.15507568660784604</c:v>
                </c:pt>
                <c:pt idx="4">
                  <c:v>0.12317710754597293</c:v>
                </c:pt>
                <c:pt idx="5">
                  <c:v>0.2280124386807085</c:v>
                </c:pt>
                <c:pt idx="6">
                  <c:v>0.21939646304724994</c:v>
                </c:pt>
                <c:pt idx="7">
                  <c:v>0.17648801963900235</c:v>
                </c:pt>
                <c:pt idx="8">
                  <c:v>4.9721886774873027E-2</c:v>
                </c:pt>
                <c:pt idx="9">
                  <c:v>0.19487561103521642</c:v>
                </c:pt>
                <c:pt idx="10">
                  <c:v>0.1847903628255545</c:v>
                </c:pt>
                <c:pt idx="11">
                  <c:v>9.2449872134314548E-2</c:v>
                </c:pt>
                <c:pt idx="12">
                  <c:v>6.4609621160001532E-2</c:v>
                </c:pt>
                <c:pt idx="13">
                  <c:v>0.10683172857825793</c:v>
                </c:pt>
                <c:pt idx="14">
                  <c:v>0.13309674825956105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FF3-B8D3-196671B9E77F}"/>
            </c:ext>
          </c:extLst>
        </c:ser>
        <c:ser>
          <c:idx val="6"/>
          <c:order val="6"/>
          <c:tx>
            <c:strRef>
              <c:f>[1]TOP25!$AP$29</c:f>
              <c:strCache>
                <c:ptCount val="1"/>
                <c:pt idx="0">
                  <c:v>50-60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[1]TOP25!$AQ$29:$BE$29</c:f>
              <c:numCache>
                <c:formatCode>General</c:formatCode>
                <c:ptCount val="15"/>
                <c:pt idx="0">
                  <c:v>3.1698378342399025E-2</c:v>
                </c:pt>
                <c:pt idx="1">
                  <c:v>5.6942765164519016E-2</c:v>
                </c:pt>
                <c:pt idx="2">
                  <c:v>0.11544308167847406</c:v>
                </c:pt>
                <c:pt idx="3">
                  <c:v>7.5457944381592035E-2</c:v>
                </c:pt>
                <c:pt idx="4">
                  <c:v>1.9951567793370206E-2</c:v>
                </c:pt>
                <c:pt idx="5">
                  <c:v>9.8733703935202866E-2</c:v>
                </c:pt>
                <c:pt idx="6">
                  <c:v>9.0324099305923444E-2</c:v>
                </c:pt>
                <c:pt idx="7">
                  <c:v>5.3264141478565091E-2</c:v>
                </c:pt>
                <c:pt idx="8">
                  <c:v>1.6754655933123329E-2</c:v>
                </c:pt>
                <c:pt idx="9">
                  <c:v>8.4391883996072919E-2</c:v>
                </c:pt>
                <c:pt idx="10">
                  <c:v>0.17066319997739782</c:v>
                </c:pt>
                <c:pt idx="11">
                  <c:v>9.7922848995043332E-2</c:v>
                </c:pt>
                <c:pt idx="12">
                  <c:v>0.11545249429169149</c:v>
                </c:pt>
                <c:pt idx="13">
                  <c:v>0.13776871241838756</c:v>
                </c:pt>
                <c:pt idx="14">
                  <c:v>0.18213807244539532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FF3-B8D3-196671B9E77F}"/>
            </c:ext>
          </c:extLst>
        </c:ser>
        <c:ser>
          <c:idx val="7"/>
          <c:order val="7"/>
          <c:tx>
            <c:strRef>
              <c:f>[1]TOP25!$AP$30</c:f>
              <c:strCache>
                <c:ptCount val="1"/>
                <c:pt idx="0">
                  <c:v>40-50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[1]TOP25!$AQ$30:$BE$30</c:f>
              <c:numCache>
                <c:formatCode>General</c:formatCode>
                <c:ptCount val="15"/>
                <c:pt idx="0">
                  <c:v>0.15800339959873053</c:v>
                </c:pt>
                <c:pt idx="1">
                  <c:v>7.9711377939941847E-2</c:v>
                </c:pt>
                <c:pt idx="2">
                  <c:v>7.136820086017287E-2</c:v>
                </c:pt>
                <c:pt idx="3">
                  <c:v>7.0200729828927999E-2</c:v>
                </c:pt>
                <c:pt idx="4">
                  <c:v>0.20776010211331172</c:v>
                </c:pt>
                <c:pt idx="5">
                  <c:v>8.2988478397120258E-2</c:v>
                </c:pt>
                <c:pt idx="6">
                  <c:v>9.4396242915571749E-2</c:v>
                </c:pt>
                <c:pt idx="7">
                  <c:v>0.14078540172010021</c:v>
                </c:pt>
                <c:pt idx="8">
                  <c:v>0.11863468879570647</c:v>
                </c:pt>
                <c:pt idx="9">
                  <c:v>0.11055522906966864</c:v>
                </c:pt>
                <c:pt idx="10">
                  <c:v>3.7275453196378594E-2</c:v>
                </c:pt>
                <c:pt idx="11">
                  <c:v>6.7644076079932003E-2</c:v>
                </c:pt>
                <c:pt idx="12">
                  <c:v>7.152539068221403E-2</c:v>
                </c:pt>
                <c:pt idx="13">
                  <c:v>5.9477425551954621E-2</c:v>
                </c:pt>
                <c:pt idx="14">
                  <c:v>6.6810106204111652E-2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2D-4FF3-B8D3-196671B9E77F}"/>
            </c:ext>
          </c:extLst>
        </c:ser>
        <c:ser>
          <c:idx val="8"/>
          <c:order val="8"/>
          <c:tx>
            <c:strRef>
              <c:f>[1]TOP25!$AP$31</c:f>
              <c:strCache>
                <c:ptCount val="1"/>
                <c:pt idx="0">
                  <c:v>30-40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[1]TOP25!$AQ$31:$BE$31</c:f>
              <c:numCache>
                <c:formatCode>General</c:formatCode>
                <c:ptCount val="15"/>
                <c:pt idx="0">
                  <c:v>0.15304645020124458</c:v>
                </c:pt>
                <c:pt idx="1">
                  <c:v>0.15680128332970283</c:v>
                </c:pt>
                <c:pt idx="2">
                  <c:v>8.9359198477370505E-2</c:v>
                </c:pt>
                <c:pt idx="3">
                  <c:v>0.19654902519771816</c:v>
                </c:pt>
                <c:pt idx="4">
                  <c:v>0.18277320196128377</c:v>
                </c:pt>
                <c:pt idx="5">
                  <c:v>0.11909225391496636</c:v>
                </c:pt>
                <c:pt idx="6">
                  <c:v>0.12357987976457568</c:v>
                </c:pt>
                <c:pt idx="7">
                  <c:v>0.16228120998552498</c:v>
                </c:pt>
                <c:pt idx="8">
                  <c:v>0.2671219837431581</c:v>
                </c:pt>
                <c:pt idx="9">
                  <c:v>0.17051177435834086</c:v>
                </c:pt>
                <c:pt idx="10">
                  <c:v>5.094327684926292E-2</c:v>
                </c:pt>
                <c:pt idx="11">
                  <c:v>8.6621359217018523E-2</c:v>
                </c:pt>
                <c:pt idx="12">
                  <c:v>8.901825078859954E-2</c:v>
                </c:pt>
                <c:pt idx="13">
                  <c:v>0.10132863274247489</c:v>
                </c:pt>
                <c:pt idx="14">
                  <c:v>6.7389607111352334E-2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2D-4FF3-B8D3-196671B9E77F}"/>
            </c:ext>
          </c:extLst>
        </c:ser>
        <c:ser>
          <c:idx val="9"/>
          <c:order val="9"/>
          <c:tx>
            <c:strRef>
              <c:f>[1]TOP25!$AP$32</c:f>
              <c:strCache>
                <c:ptCount val="1"/>
                <c:pt idx="0">
                  <c:v>20-30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[1]TOP25!$AQ$32:$BE$32</c:f>
              <c:numCache>
                <c:formatCode>General</c:formatCode>
                <c:ptCount val="15"/>
                <c:pt idx="0">
                  <c:v>0.110677323605128</c:v>
                </c:pt>
                <c:pt idx="1">
                  <c:v>0.10716228546155415</c:v>
                </c:pt>
                <c:pt idx="2">
                  <c:v>4.1220246555396745E-2</c:v>
                </c:pt>
                <c:pt idx="3">
                  <c:v>0.11740250359296667</c:v>
                </c:pt>
                <c:pt idx="4">
                  <c:v>4.6942442587218025E-2</c:v>
                </c:pt>
                <c:pt idx="5">
                  <c:v>9.6438810475438563E-2</c:v>
                </c:pt>
                <c:pt idx="6">
                  <c:v>7.7103276240185759E-2</c:v>
                </c:pt>
                <c:pt idx="7">
                  <c:v>8.2822606714643698E-2</c:v>
                </c:pt>
                <c:pt idx="8">
                  <c:v>6.6242879594272164E-2</c:v>
                </c:pt>
                <c:pt idx="9">
                  <c:v>4.2470362837669695E-2</c:v>
                </c:pt>
                <c:pt idx="10">
                  <c:v>0.15722792679214781</c:v>
                </c:pt>
                <c:pt idx="11">
                  <c:v>6.3956085464883128E-2</c:v>
                </c:pt>
                <c:pt idx="12">
                  <c:v>4.1218435989103575E-2</c:v>
                </c:pt>
                <c:pt idx="13">
                  <c:v>6.0908955155105082E-2</c:v>
                </c:pt>
                <c:pt idx="14">
                  <c:v>9.2523315630697822E-2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2D-4FF3-B8D3-196671B9E77F}"/>
            </c:ext>
          </c:extLst>
        </c:ser>
        <c:ser>
          <c:idx val="10"/>
          <c:order val="10"/>
          <c:tx>
            <c:strRef>
              <c:f>[1]TOP25!$AP$33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[1]TOP25!$AQ$22:$BE$22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[1]TOP25!$AQ$33:$BE$33</c:f>
              <c:numCache>
                <c:formatCode>General</c:formatCode>
                <c:ptCount val="15"/>
                <c:pt idx="0">
                  <c:v>0.38923239823002531</c:v>
                </c:pt>
                <c:pt idx="1">
                  <c:v>0.36181172614194024</c:v>
                </c:pt>
                <c:pt idx="2">
                  <c:v>0.1299397712150655</c:v>
                </c:pt>
                <c:pt idx="3">
                  <c:v>0.2965287349185346</c:v>
                </c:pt>
                <c:pt idx="4">
                  <c:v>0.39308888676219711</c:v>
                </c:pt>
                <c:pt idx="5">
                  <c:v>0.34752323285180853</c:v>
                </c:pt>
                <c:pt idx="6">
                  <c:v>0.34427998820295702</c:v>
                </c:pt>
                <c:pt idx="7">
                  <c:v>0.34999599967516692</c:v>
                </c:pt>
                <c:pt idx="8">
                  <c:v>0.35866484900306672</c:v>
                </c:pt>
                <c:pt idx="9">
                  <c:v>0.2605733684043382</c:v>
                </c:pt>
                <c:pt idx="10">
                  <c:v>0.11945763246537611</c:v>
                </c:pt>
                <c:pt idx="11">
                  <c:v>0.1577863856180548</c:v>
                </c:pt>
                <c:pt idx="12">
                  <c:v>0.12996187132423564</c:v>
                </c:pt>
                <c:pt idx="13">
                  <c:v>0.1190427436466206</c:v>
                </c:pt>
                <c:pt idx="14">
                  <c:v>0.24801010967163883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2D-4FF3-B8D3-196671B9E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4784312"/>
        <c:axId val="394784704"/>
      </c:barChart>
      <c:catAx>
        <c:axId val="39478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84704"/>
        <c:crosses val="autoZero"/>
        <c:auto val="1"/>
        <c:lblAlgn val="ctr"/>
        <c:lblOffset val="100"/>
        <c:noMultiLvlLbl val="0"/>
      </c:catAx>
      <c:valAx>
        <c:axId val="3947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8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Acute 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[1]Category!$Y$3</c:f>
              <c:strCache>
                <c:ptCount val="1"/>
                <c:pt idx="0">
                  <c:v>A1AG1_HUMAN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[1]Category!$Z$3:$AN$3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7.3815817906003984E-3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7.9448152106217518E-3</c:v>
                </c:pt>
                <c:pt idx="12">
                  <c:v>7.3809059682436355E-3</c:v>
                </c:pt>
                <c:pt idx="13">
                  <c:v>3.3146564327430519E-3</c:v>
                </c:pt>
                <c:pt idx="14">
                  <c:v>2.3164157980888715E-3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B-4159-B0A5-FA3B7ABDB4E9}"/>
            </c:ext>
          </c:extLst>
        </c:ser>
        <c:ser>
          <c:idx val="1"/>
          <c:order val="1"/>
          <c:tx>
            <c:strRef>
              <c:f>[1]Category!$Y$4</c:f>
              <c:strCache>
                <c:ptCount val="1"/>
                <c:pt idx="0">
                  <c:v>A1AG2_HUMAN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[1]Category!$Z$4:$AN$4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5.9944234172074756E-3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1.2007347958147676E-3</c:v>
                </c:pt>
                <c:pt idx="12">
                  <c:v>5.9944075630009646E-3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B-4159-B0A5-FA3B7ABDB4E9}"/>
            </c:ext>
          </c:extLst>
        </c:ser>
        <c:ser>
          <c:idx val="2"/>
          <c:order val="2"/>
          <c:tx>
            <c:strRef>
              <c:f>[1]Category!$Y$5</c:f>
              <c:strCache>
                <c:ptCount val="1"/>
                <c:pt idx="0">
                  <c:v>AACT_HUMAN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[1]Category!$Z$5:$AN$5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7.3696692248706635E-3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6.2965517122531151E-3</c:v>
                </c:pt>
                <c:pt idx="12">
                  <c:v>7.370155378981E-3</c:v>
                </c:pt>
                <c:pt idx="13">
                  <c:v>3.8870790764561221E-3</c:v>
                </c:pt>
                <c:pt idx="14">
                  <c:v>1.5554637937086658E-3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0B-4159-B0A5-FA3B7ABDB4E9}"/>
            </c:ext>
          </c:extLst>
        </c:ser>
        <c:ser>
          <c:idx val="3"/>
          <c:order val="3"/>
          <c:tx>
            <c:strRef>
              <c:f>[1]Category!$Y$6</c:f>
              <c:strCache>
                <c:ptCount val="1"/>
                <c:pt idx="0">
                  <c:v>A1AT_HUMAN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[1]Category!$Z$6:$AN$6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8.348320050543187E-3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7.0145923059526305E-3</c:v>
                </c:pt>
                <c:pt idx="12">
                  <c:v>8.3480204108610373E-3</c:v>
                </c:pt>
                <c:pt idx="13">
                  <c:v>7.1970008653413327E-3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0B-4159-B0A5-FA3B7ABDB4E9}"/>
            </c:ext>
          </c:extLst>
        </c:ser>
        <c:ser>
          <c:idx val="4"/>
          <c:order val="4"/>
          <c:tx>
            <c:strRef>
              <c:f>[1]Category!$Y$7</c:f>
              <c:strCache>
                <c:ptCount val="1"/>
                <c:pt idx="0">
                  <c:v>A1BG_HUMAN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[1]Category!$Z$7:$AN$7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2.5534952547216958E-3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1.8544578094577796E-3</c:v>
                </c:pt>
                <c:pt idx="12">
                  <c:v>2.5531858713621247E-3</c:v>
                </c:pt>
                <c:pt idx="13">
                  <c:v>1.155126621610599E-3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0B-4159-B0A5-FA3B7ABDB4E9}"/>
            </c:ext>
          </c:extLst>
        </c:ser>
        <c:ser>
          <c:idx val="5"/>
          <c:order val="5"/>
          <c:tx>
            <c:strRef>
              <c:f>[1]Category!$Y$8</c:f>
              <c:strCache>
                <c:ptCount val="1"/>
                <c:pt idx="0">
                  <c:v>FETUA_HUMAN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[1]Category!$Z$8:$AN$8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6.7199620667231395E-3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3.9901920869479411E-3</c:v>
                </c:pt>
                <c:pt idx="11">
                  <c:v>3.6227058258244053E-3</c:v>
                </c:pt>
                <c:pt idx="12">
                  <c:v>6.7198370388394839E-3</c:v>
                </c:pt>
                <c:pt idx="13">
                  <c:v>1.821388382010902E-3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0B-4159-B0A5-FA3B7ABDB4E9}"/>
            </c:ext>
          </c:extLst>
        </c:ser>
        <c:ser>
          <c:idx val="6"/>
          <c:order val="6"/>
          <c:tx>
            <c:strRef>
              <c:f>[1]Category!$Y$9</c:f>
              <c:strCache>
                <c:ptCount val="1"/>
                <c:pt idx="0">
                  <c:v>A2MG_HUMAN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[1]Category!$Z$9:$AN$9</c:f>
              <c:numCache>
                <c:formatCode>General</c:formatCode>
                <c:ptCount val="15"/>
                <c:pt idx="0">
                  <c:v>3.0950814597341266E-3</c:v>
                </c:pt>
                <c:pt idx="1">
                  <c:v>4.0875629420722084E-4</c:v>
                </c:pt>
                <c:pt idx="2">
                  <c:v>4.9756944037577661E-3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2.4184971700319784E-4</c:v>
                </c:pt>
                <c:pt idx="9">
                  <c:v>0</c:v>
                </c:pt>
                <c:pt idx="10">
                  <c:v>1.0948647494093816E-3</c:v>
                </c:pt>
                <c:pt idx="11">
                  <c:v>3.7000510328903031E-3</c:v>
                </c:pt>
                <c:pt idx="12">
                  <c:v>4.9757793999702796E-3</c:v>
                </c:pt>
                <c:pt idx="13">
                  <c:v>3.2755040543519499E-3</c:v>
                </c:pt>
                <c:pt idx="14">
                  <c:v>3.2845132126658612E-3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0B-4159-B0A5-FA3B7ABDB4E9}"/>
            </c:ext>
          </c:extLst>
        </c:ser>
        <c:ser>
          <c:idx val="7"/>
          <c:order val="7"/>
          <c:tx>
            <c:strRef>
              <c:f>[1]Category!$Y$10</c:f>
              <c:strCache>
                <c:ptCount val="1"/>
                <c:pt idx="0">
                  <c:v>CRP_HUMAN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[1]Category!$Z$10:$AN$10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3.4146813645892613E-3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2.7741999303475085E-2</c:v>
                </c:pt>
                <c:pt idx="11">
                  <c:v>1.4138149430806447E-2</c:v>
                </c:pt>
                <c:pt idx="12">
                  <c:v>3.4143986674169541E-3</c:v>
                </c:pt>
                <c:pt idx="13">
                  <c:v>1.7767749529528518E-2</c:v>
                </c:pt>
                <c:pt idx="14">
                  <c:v>7.5470117587998252E-3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0B-4159-B0A5-FA3B7ABDB4E9}"/>
            </c:ext>
          </c:extLst>
        </c:ser>
        <c:ser>
          <c:idx val="8"/>
          <c:order val="8"/>
          <c:tx>
            <c:strRef>
              <c:f>[1]Category!$Y$11</c:f>
              <c:strCache>
                <c:ptCount val="1"/>
                <c:pt idx="0">
                  <c:v>HPT_HUMAN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[1]Category!$Z$11:$AN$11</c:f>
              <c:numCache>
                <c:formatCode>General</c:formatCode>
                <c:ptCount val="15"/>
                <c:pt idx="0">
                  <c:v>1.2543786100862419E-2</c:v>
                </c:pt>
                <c:pt idx="1">
                  <c:v>2.2209091985258998E-3</c:v>
                </c:pt>
                <c:pt idx="2">
                  <c:v>1.9861514190258781E-2</c:v>
                </c:pt>
                <c:pt idx="3">
                  <c:v>8.5243430682798941E-3</c:v>
                </c:pt>
                <c:pt idx="4">
                  <c:v>6.6736817591323593E-3</c:v>
                </c:pt>
                <c:pt idx="5">
                  <c:v>0</c:v>
                </c:pt>
                <c:pt idx="6">
                  <c:v>5.8118203510795531E-3</c:v>
                </c:pt>
                <c:pt idx="7">
                  <c:v>0</c:v>
                </c:pt>
                <c:pt idx="8">
                  <c:v>7.056801491996125E-3</c:v>
                </c:pt>
                <c:pt idx="9">
                  <c:v>0</c:v>
                </c:pt>
                <c:pt idx="10">
                  <c:v>6.7789646928252262E-3</c:v>
                </c:pt>
                <c:pt idx="11">
                  <c:v>1.4510250956337796E-2</c:v>
                </c:pt>
                <c:pt idx="12">
                  <c:v>1.9863843053068538E-2</c:v>
                </c:pt>
                <c:pt idx="13">
                  <c:v>1.0655853209757605E-2</c:v>
                </c:pt>
                <c:pt idx="14">
                  <c:v>3.0873026150219922E-3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0B-4159-B0A5-FA3B7ABDB4E9}"/>
            </c:ext>
          </c:extLst>
        </c:ser>
        <c:ser>
          <c:idx val="9"/>
          <c:order val="9"/>
          <c:tx>
            <c:strRef>
              <c:f>[1]Category!$Y$12</c:f>
              <c:strCache>
                <c:ptCount val="1"/>
                <c:pt idx="0">
                  <c:v>HPTR_HUMAN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[1]Category!$Z$12:$AN$12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7.2228341279221954E-3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7.2278269768735609E-3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0B-4159-B0A5-FA3B7ABDB4E9}"/>
            </c:ext>
          </c:extLst>
        </c:ser>
        <c:ser>
          <c:idx val="10"/>
          <c:order val="10"/>
          <c:tx>
            <c:strRef>
              <c:f>[1]Category!$Y$13</c:f>
              <c:strCache>
                <c:ptCount val="1"/>
                <c:pt idx="0">
                  <c:v>LBP_HUMAN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[1]Category!$Z$13:$AN$13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4.4917707201891479E-3</c:v>
                </c:pt>
                <c:pt idx="9">
                  <c:v>2.228601580080267E-3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0B-4159-B0A5-FA3B7ABDB4E9}"/>
            </c:ext>
          </c:extLst>
        </c:ser>
        <c:ser>
          <c:idx val="11"/>
          <c:order val="11"/>
          <c:tx>
            <c:strRef>
              <c:f>[1]Category!$Y$14</c:f>
              <c:strCache>
                <c:ptCount val="1"/>
                <c:pt idx="0">
                  <c:v>CXCL7_HUMAN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[1]Category!$Z$14:$AN$14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5.6485293021730984E-3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0B-4159-B0A5-FA3B7ABDB4E9}"/>
            </c:ext>
          </c:extLst>
        </c:ser>
        <c:ser>
          <c:idx val="12"/>
          <c:order val="12"/>
          <c:tx>
            <c:strRef>
              <c:f>[1]Category!$Y$15</c:f>
              <c:strCache>
                <c:ptCount val="1"/>
                <c:pt idx="0">
                  <c:v>PLF4_HUMAN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[1]Category!$Z$15:$AN$15</c:f>
              <c:numCache>
                <c:formatCode>General</c:formatCode>
                <c:ptCount val="15"/>
                <c:pt idx="0">
                  <c:v>0</c:v>
                </c:pt>
                <c:pt idx="1">
                  <c:v>6.5267101676309463E-3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2.3458191372483578E-2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0B-4159-B0A5-FA3B7ABDB4E9}"/>
            </c:ext>
          </c:extLst>
        </c:ser>
        <c:ser>
          <c:idx val="13"/>
          <c:order val="13"/>
          <c:tx>
            <c:strRef>
              <c:f>[1]Category!$Y$16</c:f>
              <c:strCache>
                <c:ptCount val="1"/>
                <c:pt idx="0">
                  <c:v>SAA2_HUMAN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[1]Category!$Z$16:$AN$16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1.3565871525160244E-2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9.4309082112026613E-3</c:v>
                </c:pt>
                <c:pt idx="11">
                  <c:v>1.0648103973209288E-2</c:v>
                </c:pt>
                <c:pt idx="12">
                  <c:v>1.3566194361033056E-2</c:v>
                </c:pt>
                <c:pt idx="13">
                  <c:v>9.5287781514458263E-3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0B-4159-B0A5-FA3B7ABDB4E9}"/>
            </c:ext>
          </c:extLst>
        </c:ser>
        <c:ser>
          <c:idx val="14"/>
          <c:order val="14"/>
          <c:tx>
            <c:strRef>
              <c:f>[1]Category!$Y$17</c:f>
              <c:strCache>
                <c:ptCount val="1"/>
                <c:pt idx="0">
                  <c:v>SAA4_HUMAN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[1]Category!$Z$17:$AN$17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8.5094922518892484E-4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6.0356562229467977E-3</c:v>
                </c:pt>
                <c:pt idx="12">
                  <c:v>8.5233185444103692E-4</c:v>
                </c:pt>
                <c:pt idx="13">
                  <c:v>5.3127637486585352E-3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0B-4159-B0A5-FA3B7ABDB4E9}"/>
            </c:ext>
          </c:extLst>
        </c:ser>
        <c:ser>
          <c:idx val="15"/>
          <c:order val="15"/>
          <c:tx>
            <c:strRef>
              <c:f>[1]Category!$Y$18</c:f>
              <c:strCache>
                <c:ptCount val="1"/>
                <c:pt idx="0">
                  <c:v>SAMP_HUMAN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[1]Category!$Z$2:$AN$2</c:f>
              <c:strCache>
                <c:ptCount val="15"/>
                <c:pt idx="0">
                  <c:v>CHOL_A</c:v>
                </c:pt>
                <c:pt idx="1">
                  <c:v>CHOL_B</c:v>
                </c:pt>
                <c:pt idx="2">
                  <c:v>CHOL_C</c:v>
                </c:pt>
                <c:pt idx="3">
                  <c:v>CHOL_D</c:v>
                </c:pt>
                <c:pt idx="4">
                  <c:v>CHOL_E</c:v>
                </c:pt>
                <c:pt idx="5">
                  <c:v>DOPG_A</c:v>
                </c:pt>
                <c:pt idx="6">
                  <c:v>DOPG_B</c:v>
                </c:pt>
                <c:pt idx="7">
                  <c:v>DOPG_C</c:v>
                </c:pt>
                <c:pt idx="8">
                  <c:v>DOPG_D</c:v>
                </c:pt>
                <c:pt idx="9">
                  <c:v>DOPG_E</c:v>
                </c:pt>
                <c:pt idx="10">
                  <c:v>DOTAP_A</c:v>
                </c:pt>
                <c:pt idx="11">
                  <c:v>DOTAP_B</c:v>
                </c:pt>
                <c:pt idx="12">
                  <c:v>DOTAP_C</c:v>
                </c:pt>
                <c:pt idx="13">
                  <c:v>DOTAP_D</c:v>
                </c:pt>
                <c:pt idx="14">
                  <c:v>DOTAP_E</c:v>
                </c:pt>
              </c:strCache>
            </c:strRef>
          </c:cat>
          <c:val>
            <c:numRef>
              <c:f>[1]Category!$Z$18:$AN$18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2.3578241754074608E-3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3.1749607090444123E-3</c:v>
                </c:pt>
                <c:pt idx="9">
                  <c:v>0</c:v>
                </c:pt>
                <c:pt idx="10">
                  <c:v>8.2558269754371433E-3</c:v>
                </c:pt>
                <c:pt idx="11">
                  <c:v>2.7984976238394446E-3</c:v>
                </c:pt>
                <c:pt idx="12">
                  <c:v>2.3573552094052178E-3</c:v>
                </c:pt>
                <c:pt idx="13">
                  <c:v>3.5556556898879241E-3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40B-4159-B0A5-FA3B7ABD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005848"/>
        <c:axId val="442005456"/>
      </c:barChart>
      <c:catAx>
        <c:axId val="44200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05456"/>
        <c:crosses val="autoZero"/>
        <c:auto val="1"/>
        <c:lblAlgn val="ctr"/>
        <c:lblOffset val="100"/>
        <c:noMultiLvlLbl val="0"/>
      </c:catAx>
      <c:valAx>
        <c:axId val="44200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0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37</xdr:row>
      <xdr:rowOff>112711</xdr:rowOff>
    </xdr:from>
    <xdr:to>
      <xdr:col>39</xdr:col>
      <xdr:colOff>809624</xdr:colOff>
      <xdr:row>70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94BEF2-6262-4C87-817C-2D6B28035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39</xdr:col>
      <xdr:colOff>809625</xdr:colOff>
      <xdr:row>106</xdr:row>
      <xdr:rowOff>125414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70B7F9B-E363-490F-8780-25C466627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603249</xdr:colOff>
      <xdr:row>24</xdr:row>
      <xdr:rowOff>17461</xdr:rowOff>
    </xdr:from>
    <xdr:to>
      <xdr:col>39</xdr:col>
      <xdr:colOff>809624</xdr:colOff>
      <xdr:row>56</xdr:row>
      <xdr:rowOff>15874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18C4740-8D7E-4047-AE23-B63A955F6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58</xdr:row>
      <xdr:rowOff>0</xdr:rowOff>
    </xdr:from>
    <xdr:to>
      <xdr:col>39</xdr:col>
      <xdr:colOff>809625</xdr:colOff>
      <xdr:row>89</xdr:row>
      <xdr:rowOff>188913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26B566A-1AD4-4A87-82AD-25483501D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23</xdr:row>
      <xdr:rowOff>160336</xdr:rowOff>
    </xdr:from>
    <xdr:to>
      <xdr:col>38</xdr:col>
      <xdr:colOff>730250</xdr:colOff>
      <xdr:row>47</xdr:row>
      <xdr:rowOff>174624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265E0A66-4B17-4CA5-A814-F405200A9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15875</xdr:colOff>
      <xdr:row>49</xdr:row>
      <xdr:rowOff>142874</xdr:rowOff>
    </xdr:from>
    <xdr:to>
      <xdr:col>39</xdr:col>
      <xdr:colOff>15875</xdr:colOff>
      <xdr:row>72</xdr:row>
      <xdr:rowOff>95249</xdr:rowOff>
    </xdr:to>
    <xdr:graphicFrame macro="">
      <xdr:nvGraphicFramePr>
        <xdr:cNvPr id="3" name="Grafico 6">
          <a:extLst>
            <a:ext uri="{FF2B5EF4-FFF2-40B4-BE49-F238E27FC236}">
              <a16:creationId xmlns:a16="http://schemas.microsoft.com/office/drawing/2014/main" id="{811C7C47-C043-45F6-BB76-FAEBE3D15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158750</xdr:colOff>
      <xdr:row>35</xdr:row>
      <xdr:rowOff>17462</xdr:rowOff>
    </xdr:from>
    <xdr:to>
      <xdr:col>56</xdr:col>
      <xdr:colOff>95250</xdr:colOff>
      <xdr:row>49</xdr:row>
      <xdr:rowOff>93662</xdr:rowOff>
    </xdr:to>
    <xdr:graphicFrame macro="">
      <xdr:nvGraphicFramePr>
        <xdr:cNvPr id="4" name="Grafico 7">
          <a:extLst>
            <a:ext uri="{FF2B5EF4-FFF2-40B4-BE49-F238E27FC236}">
              <a16:creationId xmlns:a16="http://schemas.microsoft.com/office/drawing/2014/main" id="{39D9465D-60E3-4269-BD58-15270DAF5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142875</xdr:colOff>
      <xdr:row>51</xdr:row>
      <xdr:rowOff>15875</xdr:rowOff>
    </xdr:from>
    <xdr:to>
      <xdr:col>56</xdr:col>
      <xdr:colOff>79375</xdr:colOff>
      <xdr:row>72</xdr:row>
      <xdr:rowOff>79375</xdr:rowOff>
    </xdr:to>
    <xdr:graphicFrame macro="">
      <xdr:nvGraphicFramePr>
        <xdr:cNvPr id="5" name="Grafico 8">
          <a:extLst>
            <a:ext uri="{FF2B5EF4-FFF2-40B4-BE49-F238E27FC236}">
              <a16:creationId xmlns:a16="http://schemas.microsoft.com/office/drawing/2014/main" id="{0F938D41-F31D-4989-970C-7BC7F7F19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15875</xdr:colOff>
      <xdr:row>18</xdr:row>
      <xdr:rowOff>160337</xdr:rowOff>
    </xdr:from>
    <xdr:to>
      <xdr:col>40</xdr:col>
      <xdr:colOff>15875</xdr:colOff>
      <xdr:row>44</xdr:row>
      <xdr:rowOff>47625</xdr:rowOff>
    </xdr:to>
    <xdr:graphicFrame macro="">
      <xdr:nvGraphicFramePr>
        <xdr:cNvPr id="2" name="Grafico 8">
          <a:extLst>
            <a:ext uri="{FF2B5EF4-FFF2-40B4-BE49-F238E27FC236}">
              <a16:creationId xmlns:a16="http://schemas.microsoft.com/office/drawing/2014/main" id="{A653CB58-C6C1-4D2A-B280-2A4B8F994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603249</xdr:colOff>
      <xdr:row>22</xdr:row>
      <xdr:rowOff>144462</xdr:rowOff>
    </xdr:from>
    <xdr:to>
      <xdr:col>57</xdr:col>
      <xdr:colOff>968374</xdr:colOff>
      <xdr:row>47</xdr:row>
      <xdr:rowOff>158750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555F7A21-790D-4149-BFFE-E3CB0DF37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0</xdr:colOff>
      <xdr:row>22</xdr:row>
      <xdr:rowOff>1587</xdr:rowOff>
    </xdr:from>
    <xdr:to>
      <xdr:col>76</xdr:col>
      <xdr:colOff>0</xdr:colOff>
      <xdr:row>51</xdr:row>
      <xdr:rowOff>15875</xdr:rowOff>
    </xdr:to>
    <xdr:graphicFrame macro="">
      <xdr:nvGraphicFramePr>
        <xdr:cNvPr id="4" name="Grafico 10">
          <a:extLst>
            <a:ext uri="{FF2B5EF4-FFF2-40B4-BE49-F238E27FC236}">
              <a16:creationId xmlns:a16="http://schemas.microsoft.com/office/drawing/2014/main" id="{ECF5EAD6-D3B7-45FA-826D-A3D2C2E5E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15875</xdr:colOff>
      <xdr:row>24</xdr:row>
      <xdr:rowOff>176212</xdr:rowOff>
    </xdr:from>
    <xdr:to>
      <xdr:col>93</xdr:col>
      <xdr:colOff>968375</xdr:colOff>
      <xdr:row>53</xdr:row>
      <xdr:rowOff>0</xdr:rowOff>
    </xdr:to>
    <xdr:graphicFrame macro="">
      <xdr:nvGraphicFramePr>
        <xdr:cNvPr id="5" name="Grafico 11">
          <a:extLst>
            <a:ext uri="{FF2B5EF4-FFF2-40B4-BE49-F238E27FC236}">
              <a16:creationId xmlns:a16="http://schemas.microsoft.com/office/drawing/2014/main" id="{A86244AC-7584-4102-B594-B8285AFB9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96</xdr:col>
      <xdr:colOff>15874</xdr:colOff>
      <xdr:row>17</xdr:row>
      <xdr:rowOff>1586</xdr:rowOff>
    </xdr:from>
    <xdr:to>
      <xdr:col>111</xdr:col>
      <xdr:colOff>984249</xdr:colOff>
      <xdr:row>47</xdr:row>
      <xdr:rowOff>190499</xdr:rowOff>
    </xdr:to>
    <xdr:graphicFrame macro="">
      <xdr:nvGraphicFramePr>
        <xdr:cNvPr id="6" name="Grafico 12">
          <a:extLst>
            <a:ext uri="{FF2B5EF4-FFF2-40B4-BE49-F238E27FC236}">
              <a16:creationId xmlns:a16="http://schemas.microsoft.com/office/drawing/2014/main" id="{4D95320A-86A4-46A0-93AF-B19EAEB07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113</xdr:col>
      <xdr:colOff>603249</xdr:colOff>
      <xdr:row>11</xdr:row>
      <xdr:rowOff>49211</xdr:rowOff>
    </xdr:from>
    <xdr:to>
      <xdr:col>129</xdr:col>
      <xdr:colOff>968374</xdr:colOff>
      <xdr:row>42</xdr:row>
      <xdr:rowOff>142874</xdr:rowOff>
    </xdr:to>
    <xdr:graphicFrame macro="">
      <xdr:nvGraphicFramePr>
        <xdr:cNvPr id="7" name="Grafico 13">
          <a:extLst>
            <a:ext uri="{FF2B5EF4-FFF2-40B4-BE49-F238E27FC236}">
              <a16:creationId xmlns:a16="http://schemas.microsoft.com/office/drawing/2014/main" id="{4633D160-823B-4F1A-88CC-1CF2BEF79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131</xdr:col>
      <xdr:colOff>476249</xdr:colOff>
      <xdr:row>17</xdr:row>
      <xdr:rowOff>96836</xdr:rowOff>
    </xdr:from>
    <xdr:to>
      <xdr:col>148</xdr:col>
      <xdr:colOff>15874</xdr:colOff>
      <xdr:row>49</xdr:row>
      <xdr:rowOff>31749</xdr:rowOff>
    </xdr:to>
    <xdr:graphicFrame macro="">
      <xdr:nvGraphicFramePr>
        <xdr:cNvPr id="8" name="Grafico 14">
          <a:extLst>
            <a:ext uri="{FF2B5EF4-FFF2-40B4-BE49-F238E27FC236}">
              <a16:creationId xmlns:a16="http://schemas.microsoft.com/office/drawing/2014/main" id="{8FA663BD-CC37-49FD-842F-476DCB562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-Cohort_pancre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Report of Pancreas"/>
      <sheetName val="RPA"/>
      <sheetName val="MW"/>
      <sheetName val="pI"/>
      <sheetName val="TOP25"/>
      <sheetName val="Category"/>
    </sheetNames>
    <sheetDataSet>
      <sheetData sheetId="0"/>
      <sheetData sheetId="1"/>
      <sheetData sheetId="2">
        <row r="23">
          <cell r="Z23" t="str">
            <v>CHOL_A</v>
          </cell>
          <cell r="AA23" t="str">
            <v>CHOL_B</v>
          </cell>
          <cell r="AB23" t="str">
            <v>CHOL_C</v>
          </cell>
          <cell r="AC23" t="str">
            <v>CHOL_D</v>
          </cell>
          <cell r="AD23" t="str">
            <v>CHOL_E</v>
          </cell>
          <cell r="AE23" t="str">
            <v>DOPG_A</v>
          </cell>
          <cell r="AF23" t="str">
            <v>DOPG_B</v>
          </cell>
          <cell r="AG23" t="str">
            <v>DOPG_C</v>
          </cell>
          <cell r="AH23" t="str">
            <v>DOPG_D</v>
          </cell>
          <cell r="AI23" t="str">
            <v>DOPG_E</v>
          </cell>
          <cell r="AJ23" t="str">
            <v>DOTAP_A</v>
          </cell>
          <cell r="AK23" t="str">
            <v>DOTAP_B</v>
          </cell>
          <cell r="AL23" t="str">
            <v>DOTAP_C</v>
          </cell>
          <cell r="AM23" t="str">
            <v>DOTAP_D</v>
          </cell>
          <cell r="AN23" t="str">
            <v>DOTAP_E</v>
          </cell>
        </row>
        <row r="24">
          <cell r="X24" t="str">
            <v>&gt;300</v>
          </cell>
          <cell r="Z24">
            <v>8.5700181237034871E-3</v>
          </cell>
          <cell r="AA24">
            <v>8.0209462211851545E-3</v>
          </cell>
          <cell r="AB24">
            <v>1.0260715284815942E-2</v>
          </cell>
          <cell r="AC24">
            <v>1.6829877574206533E-2</v>
          </cell>
          <cell r="AD24">
            <v>2.5026801614219767E-3</v>
          </cell>
          <cell r="AE24">
            <v>2.3385105845213903E-3</v>
          </cell>
          <cell r="AF24">
            <v>4.1455050663790904E-3</v>
          </cell>
          <cell r="AG24">
            <v>1.3069802361326301E-3</v>
          </cell>
          <cell r="AH24">
            <v>4.5230386059974398E-3</v>
          </cell>
          <cell r="AI24">
            <v>2.7051113828493942E-3</v>
          </cell>
          <cell r="AJ24">
            <v>3.5654179618804607E-3</v>
          </cell>
          <cell r="AK24">
            <v>8.9240020815503206E-3</v>
          </cell>
          <cell r="AL24">
            <v>1.0274327152845226E-2</v>
          </cell>
          <cell r="AM24">
            <v>9.5439412121773922E-3</v>
          </cell>
          <cell r="AN24">
            <v>1.4570150622227251E-3</v>
          </cell>
        </row>
        <row r="25">
          <cell r="X25" t="str">
            <v>150-300</v>
          </cell>
          <cell r="Z25">
            <v>2.6452997575785554E-2</v>
          </cell>
          <cell r="AA25">
            <v>2.4568801355187145E-2</v>
          </cell>
          <cell r="AB25">
            <v>4.9639254091403864E-2</v>
          </cell>
          <cell r="AC25">
            <v>2.35520511183781E-2</v>
          </cell>
          <cell r="AD25">
            <v>2.1574620987269359E-2</v>
          </cell>
          <cell r="AE25">
            <v>1.5958559339110553E-2</v>
          </cell>
          <cell r="AF25">
            <v>2.0469532317907806E-2</v>
          </cell>
          <cell r="AG25">
            <v>1.4624113698839307E-2</v>
          </cell>
          <cell r="AH25">
            <v>1.1849693691992826E-2</v>
          </cell>
          <cell r="AI25">
            <v>1.2709482367236236E-2</v>
          </cell>
          <cell r="AJ25">
            <v>3.008632069656204E-2</v>
          </cell>
          <cell r="AK25">
            <v>4.0106261700954236E-2</v>
          </cell>
          <cell r="AL25">
            <v>4.9640077066202742E-2</v>
          </cell>
          <cell r="AM25">
            <v>4.4644564913658265E-2</v>
          </cell>
          <cell r="AN25">
            <v>3.4305216325816498E-2</v>
          </cell>
        </row>
        <row r="26">
          <cell r="X26" t="str">
            <v>100-150</v>
          </cell>
          <cell r="Z26">
            <v>2.9918672868678789E-3</v>
          </cell>
          <cell r="AA26">
            <v>0</v>
          </cell>
          <cell r="AB26">
            <v>4.6041993815303772E-2</v>
          </cell>
          <cell r="AC26">
            <v>1.220675752388059E-3</v>
          </cell>
          <cell r="AD26">
            <v>0</v>
          </cell>
          <cell r="AE26">
            <v>0</v>
          </cell>
          <cell r="AF26">
            <v>0</v>
          </cell>
          <cell r="AG26">
            <v>5.8846563103331223E-4</v>
          </cell>
          <cell r="AH26">
            <v>4.2806641487569755E-3</v>
          </cell>
          <cell r="AI26">
            <v>6.1376080770844145E-3</v>
          </cell>
          <cell r="AJ26">
            <v>3.3314408508158179E-2</v>
          </cell>
          <cell r="AK26">
            <v>4.6327689875844881E-2</v>
          </cell>
          <cell r="AL26">
            <v>4.6044043657696328E-2</v>
          </cell>
          <cell r="AM26">
            <v>4.3938722634462482E-2</v>
          </cell>
          <cell r="AN26">
            <v>2.1693141501099099E-2</v>
          </cell>
        </row>
        <row r="27">
          <cell r="X27" t="str">
            <v>80-100</v>
          </cell>
          <cell r="Z27">
            <v>0</v>
          </cell>
          <cell r="AA27">
            <v>0</v>
          </cell>
          <cell r="AB27">
            <v>2.2884422237455238E-2</v>
          </cell>
          <cell r="AC27">
            <v>1.2065158545149293E-2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2.4591189863501367E-3</v>
          </cell>
          <cell r="AI27">
            <v>1.8009838614615956E-3</v>
          </cell>
          <cell r="AJ27">
            <v>1.0383044704183136E-2</v>
          </cell>
          <cell r="AK27">
            <v>2.3906988298384238E-2</v>
          </cell>
          <cell r="AL27">
            <v>2.2885638050172769E-2</v>
          </cell>
          <cell r="AM27">
            <v>2.392164091302372E-2</v>
          </cell>
          <cell r="AN27">
            <v>9.8092700730529753E-3</v>
          </cell>
        </row>
        <row r="28">
          <cell r="X28" t="str">
            <v>70-80</v>
          </cell>
          <cell r="Z28">
            <v>0</v>
          </cell>
          <cell r="AA28">
            <v>5.0129340208353648E-3</v>
          </cell>
          <cell r="AB28">
            <v>6.3021807132874058E-2</v>
          </cell>
          <cell r="AC28">
            <v>3.1319118288384643E-3</v>
          </cell>
          <cell r="AD28">
            <v>0</v>
          </cell>
          <cell r="AE28">
            <v>0</v>
          </cell>
          <cell r="AF28">
            <v>1.0734412986644366E-2</v>
          </cell>
          <cell r="AG28">
            <v>4.1370040528304619E-3</v>
          </cell>
          <cell r="AH28">
            <v>2.0578367267082287E-3</v>
          </cell>
          <cell r="AI28">
            <v>2.1169453904262905E-3</v>
          </cell>
          <cell r="AJ28">
            <v>3.1860996805070319E-2</v>
          </cell>
          <cell r="AK28">
            <v>5.41818001221884E-2</v>
          </cell>
          <cell r="AL28">
            <v>6.3021405877730058E-2</v>
          </cell>
          <cell r="AM28">
            <v>4.0239661201484603E-2</v>
          </cell>
          <cell r="AN28">
            <v>4.0250789259428627E-2</v>
          </cell>
        </row>
        <row r="29">
          <cell r="X29" t="str">
            <v>60-70</v>
          </cell>
          <cell r="Z29">
            <v>0.11932716703611579</v>
          </cell>
          <cell r="AA29">
            <v>0.1632926597994119</v>
          </cell>
          <cell r="AB29">
            <v>9.7276074103562649E-2</v>
          </cell>
          <cell r="AC29">
            <v>0.15507568660784607</v>
          </cell>
          <cell r="AD29">
            <v>0.12317710754597289</v>
          </cell>
          <cell r="AE29">
            <v>0.22946773881797258</v>
          </cell>
          <cell r="AF29">
            <v>0.21939646304724988</v>
          </cell>
          <cell r="AG29">
            <v>0.17648801963900232</v>
          </cell>
          <cell r="AH29">
            <v>6.6070244498995123E-2</v>
          </cell>
          <cell r="AI29">
            <v>0.1995213017903992</v>
          </cell>
          <cell r="AJ29">
            <v>0.20618411756458216</v>
          </cell>
          <cell r="AK29">
            <v>0.12433207869295393</v>
          </cell>
          <cell r="AL29">
            <v>9.7084982077479676E-2</v>
          </cell>
          <cell r="AM29">
            <v>0.13428499145885789</v>
          </cell>
          <cell r="AN29">
            <v>0.15294334205027138</v>
          </cell>
        </row>
        <row r="30">
          <cell r="X30" t="str">
            <v>50-60</v>
          </cell>
          <cell r="Z30">
            <v>3.1698378342398997E-2</v>
          </cell>
          <cell r="AA30">
            <v>6.8349045227318994E-2</v>
          </cell>
          <cell r="AB30">
            <v>0.17449825972698585</v>
          </cell>
          <cell r="AC30">
            <v>7.9215745750117084E-2</v>
          </cell>
          <cell r="AD30">
            <v>2.2180957881325181E-2</v>
          </cell>
          <cell r="AE30">
            <v>0.10619241561906143</v>
          </cell>
          <cell r="AF30">
            <v>9.7951807249582246E-2</v>
          </cell>
          <cell r="AG30">
            <v>6.0872081327920186E-2</v>
          </cell>
          <cell r="AH30">
            <v>4.1949166342016272E-2</v>
          </cell>
          <cell r="AI30">
            <v>0.11926736538666319</v>
          </cell>
          <cell r="AJ30">
            <v>0.21353604929501446</v>
          </cell>
          <cell r="AK30">
            <v>0.15517033324198959</v>
          </cell>
          <cell r="AL30">
            <v>0.17450753351444565</v>
          </cell>
          <cell r="AM30">
            <v>0.18554261844065528</v>
          </cell>
          <cell r="AN30">
            <v>0.20568276749160419</v>
          </cell>
        </row>
        <row r="31">
          <cell r="X31" t="str">
            <v>40-50</v>
          </cell>
          <cell r="Z31">
            <v>0.15800339959873047</v>
          </cell>
          <cell r="AA31">
            <v>8.6672293765155228E-2</v>
          </cell>
          <cell r="AB31">
            <v>0.10827195542966178</v>
          </cell>
          <cell r="AC31">
            <v>7.0200729828927999E-2</v>
          </cell>
          <cell r="AD31">
            <v>0.2077601021133117</v>
          </cell>
          <cell r="AE31">
            <v>8.2988478397120313E-2</v>
          </cell>
          <cell r="AF31">
            <v>9.4396242915571693E-2</v>
          </cell>
          <cell r="AG31">
            <v>0.14078540172010023</v>
          </cell>
          <cell r="AH31">
            <v>0.12569149028770263</v>
          </cell>
          <cell r="AI31">
            <v>0.11130209971836491</v>
          </cell>
          <cell r="AJ31">
            <v>6.4120855614769101E-2</v>
          </cell>
          <cell r="AK31">
            <v>9.733466269407598E-2</v>
          </cell>
          <cell r="AL31">
            <v>0.10843060130567977</v>
          </cell>
          <cell r="AM31">
            <v>8.7640862378932427E-2</v>
          </cell>
          <cell r="AN31">
            <v>8.2455558639185911E-2</v>
          </cell>
        </row>
        <row r="32">
          <cell r="X32" t="str">
            <v>30-40</v>
          </cell>
          <cell r="Z32">
            <v>0.15304645020124469</v>
          </cell>
          <cell r="AA32">
            <v>0.16310308314813576</v>
          </cell>
          <cell r="AB32">
            <v>0.14359586911551647</v>
          </cell>
          <cell r="AC32">
            <v>0.21174095053552994</v>
          </cell>
          <cell r="AD32">
            <v>0.18277320196128388</v>
          </cell>
          <cell r="AE32">
            <v>0.11909225391496631</v>
          </cell>
          <cell r="AF32">
            <v>0.13152277197352191</v>
          </cell>
          <cell r="AG32">
            <v>0.16228120998552498</v>
          </cell>
          <cell r="AH32">
            <v>0.28120633087018543</v>
          </cell>
          <cell r="AI32">
            <v>0.18385095982576033</v>
          </cell>
          <cell r="AJ32">
            <v>7.8193586850122676E-2</v>
          </cell>
          <cell r="AK32">
            <v>0.13303337900941725</v>
          </cell>
          <cell r="AL32">
            <v>0.14363022247152624</v>
          </cell>
          <cell r="AM32">
            <v>0.13313262798483305</v>
          </cell>
          <cell r="AN32">
            <v>8.5478789602088212E-2</v>
          </cell>
        </row>
        <row r="33">
          <cell r="X33" t="str">
            <v>20-30</v>
          </cell>
          <cell r="Z33">
            <v>0.11067732360512816</v>
          </cell>
          <cell r="AA33">
            <v>0.11264180015319913</v>
          </cell>
          <cell r="AB33">
            <v>0.11051928888147267</v>
          </cell>
          <cell r="AC33">
            <v>0.12391525701846362</v>
          </cell>
          <cell r="AD33">
            <v>4.6942442587217914E-2</v>
          </cell>
          <cell r="AE33">
            <v>9.6438810475438674E-2</v>
          </cell>
          <cell r="AF33">
            <v>7.710327624018587E-2</v>
          </cell>
          <cell r="AG33">
            <v>8.8920724033449638E-2</v>
          </cell>
          <cell r="AH33">
            <v>7.2357618737617035E-2</v>
          </cell>
          <cell r="AI33">
            <v>4.5906691273928324E-2</v>
          </cell>
          <cell r="AJ33">
            <v>0.17231031222867232</v>
          </cell>
          <cell r="AK33">
            <v>0.12953137110157098</v>
          </cell>
          <cell r="AL33">
            <v>0.11051463486611823</v>
          </cell>
          <cell r="AM33">
            <v>0.1228076534872472</v>
          </cell>
          <cell r="AN33">
            <v>0.1103406845583933</v>
          </cell>
        </row>
        <row r="34">
          <cell r="X34" t="str">
            <v>&lt;20</v>
          </cell>
          <cell r="Z34">
            <v>0.38923239823002498</v>
          </cell>
          <cell r="AA34">
            <v>0.36833843630957119</v>
          </cell>
          <cell r="AB34">
            <v>0.17399036018094727</v>
          </cell>
          <cell r="AC34">
            <v>0.30305195544015473</v>
          </cell>
          <cell r="AD34">
            <v>0.39308888676219733</v>
          </cell>
          <cell r="AE34">
            <v>0.34752323285180864</v>
          </cell>
          <cell r="AF34">
            <v>0.34427998820295702</v>
          </cell>
          <cell r="AG34">
            <v>0.34999599967516715</v>
          </cell>
          <cell r="AH34">
            <v>0.38755479710367813</v>
          </cell>
          <cell r="AI34">
            <v>0.31468145092582656</v>
          </cell>
          <cell r="AJ34">
            <v>0.15644488977098603</v>
          </cell>
          <cell r="AK34">
            <v>0.18715143318106997</v>
          </cell>
          <cell r="AL34">
            <v>0.17396653396010275</v>
          </cell>
          <cell r="AM34">
            <v>0.17430271537466813</v>
          </cell>
          <cell r="AN34">
            <v>0.25558342543683754</v>
          </cell>
        </row>
      </sheetData>
      <sheetData sheetId="3">
        <row r="16">
          <cell r="Z16" t="str">
            <v>CHOL_A</v>
          </cell>
          <cell r="AA16" t="str">
            <v>CHOL_B</v>
          </cell>
          <cell r="AB16" t="str">
            <v>CHOL_C</v>
          </cell>
          <cell r="AC16" t="str">
            <v>CHOL_D</v>
          </cell>
          <cell r="AD16" t="str">
            <v>CHOL_E</v>
          </cell>
          <cell r="AE16" t="str">
            <v>DOPG_A</v>
          </cell>
          <cell r="AF16" t="str">
            <v>DOPG_B</v>
          </cell>
          <cell r="AG16" t="str">
            <v>DOPG_C</v>
          </cell>
          <cell r="AH16" t="str">
            <v>DOPG_D</v>
          </cell>
          <cell r="AI16" t="str">
            <v>DOPG_E</v>
          </cell>
          <cell r="AJ16" t="str">
            <v>DOTAP_A</v>
          </cell>
          <cell r="AK16" t="str">
            <v>DOTAP_B</v>
          </cell>
          <cell r="AL16" t="str">
            <v>DOTAP_C</v>
          </cell>
          <cell r="AM16" t="str">
            <v>DOTAP_D</v>
          </cell>
          <cell r="AN16" t="str">
            <v>DOTAP_E</v>
          </cell>
        </row>
        <row r="17">
          <cell r="X17" t="str">
            <v>&gt;9</v>
          </cell>
          <cell r="Z17">
            <v>3.2894512794924197E-2</v>
          </cell>
          <cell r="AA17">
            <v>4.392213136278892E-2</v>
          </cell>
          <cell r="AB17">
            <v>2.4115358061368285E-2</v>
          </cell>
          <cell r="AC17">
            <v>3.4436655196325133E-2</v>
          </cell>
          <cell r="AD17">
            <v>3.0816023243086858E-2</v>
          </cell>
          <cell r="AE17">
            <v>4.9005270191360618E-2</v>
          </cell>
          <cell r="AF17">
            <v>4.3943343269184934E-2</v>
          </cell>
          <cell r="AG17">
            <v>5.0121285117086495E-2</v>
          </cell>
          <cell r="AH17">
            <v>3.659099520162401E-2</v>
          </cell>
          <cell r="AI17">
            <v>3.1760474943752018E-2</v>
          </cell>
          <cell r="AJ17">
            <v>1.503621040626254E-2</v>
          </cell>
          <cell r="AK17">
            <v>2.7657423654114697E-2</v>
          </cell>
          <cell r="AL17">
            <v>2.4116817831072786E-2</v>
          </cell>
          <cell r="AM17">
            <v>2.7421684095930869E-2</v>
          </cell>
          <cell r="AN17">
            <v>7.9539413708066952E-3</v>
          </cell>
        </row>
        <row r="18">
          <cell r="X18" t="str">
            <v>08_09</v>
          </cell>
          <cell r="Z18">
            <v>0.1444774783912523</v>
          </cell>
          <cell r="AA18">
            <v>0.17844212440333287</v>
          </cell>
          <cell r="AB18">
            <v>8.2362043555980938E-2</v>
          </cell>
          <cell r="AC18">
            <v>0.22545158448790362</v>
          </cell>
          <cell r="AD18">
            <v>0.16036639584282053</v>
          </cell>
          <cell r="AE18">
            <v>0.21478904386920863</v>
          </cell>
          <cell r="AF18">
            <v>0.18119482295020145</v>
          </cell>
          <cell r="AG18">
            <v>0.19159267415833195</v>
          </cell>
          <cell r="AH18">
            <v>0.28210311773127106</v>
          </cell>
          <cell r="AI18">
            <v>0.26082710105764828</v>
          </cell>
          <cell r="AJ18">
            <v>9.9233439762714745E-2</v>
          </cell>
          <cell r="AK18">
            <v>0.10232969064591529</v>
          </cell>
          <cell r="AL18">
            <v>8.2126520289614952E-2</v>
          </cell>
          <cell r="AM18">
            <v>0.12869878812185973</v>
          </cell>
          <cell r="AN18">
            <v>0.10063199978630995</v>
          </cell>
        </row>
        <row r="19">
          <cell r="X19" t="str">
            <v>07_08</v>
          </cell>
          <cell r="Z19">
            <v>0.24580206534978447</v>
          </cell>
          <cell r="AA19">
            <v>0.29204493342061028</v>
          </cell>
          <cell r="AB19">
            <v>0.15288282420790009</v>
          </cell>
          <cell r="AC19">
            <v>0.34145787899999075</v>
          </cell>
          <cell r="AD19">
            <v>0.24411931589080443</v>
          </cell>
          <cell r="AE19">
            <v>0.21689864951938292</v>
          </cell>
          <cell r="AF19">
            <v>0.23095515949960096</v>
          </cell>
          <cell r="AG19">
            <v>0.26536065458313168</v>
          </cell>
          <cell r="AH19">
            <v>0.30242648408256245</v>
          </cell>
          <cell r="AI19">
            <v>0.25573686024021336</v>
          </cell>
          <cell r="AJ19">
            <v>0.17297670335484755</v>
          </cell>
          <cell r="AK19">
            <v>0.15679094475294172</v>
          </cell>
          <cell r="AL19">
            <v>0.15361945559719534</v>
          </cell>
          <cell r="AM19">
            <v>0.17005004437705876</v>
          </cell>
          <cell r="AN19">
            <v>0.1875728816440089</v>
          </cell>
        </row>
        <row r="20">
          <cell r="X20" t="str">
            <v>06_07</v>
          </cell>
          <cell r="Z20">
            <v>0.22420679388622677</v>
          </cell>
          <cell r="AA20">
            <v>0.1472679811231441</v>
          </cell>
          <cell r="AB20">
            <v>0.22832856863582196</v>
          </cell>
          <cell r="AC20">
            <v>0.10270462264674673</v>
          </cell>
          <cell r="AD20">
            <v>0.26999294571805393</v>
          </cell>
          <cell r="AE20">
            <v>0.10483455702313937</v>
          </cell>
          <cell r="AF20">
            <v>0.13834028589227337</v>
          </cell>
          <cell r="AG20">
            <v>0.14381292163658588</v>
          </cell>
          <cell r="AH20">
            <v>0.10005120846161253</v>
          </cell>
          <cell r="AI20">
            <v>0.10672508587488339</v>
          </cell>
          <cell r="AJ20">
            <v>0.15977722033792247</v>
          </cell>
          <cell r="AK20">
            <v>0.2114039296022428</v>
          </cell>
          <cell r="AL20">
            <v>0.22833389176605867</v>
          </cell>
          <cell r="AM20">
            <v>0.18183184835672611</v>
          </cell>
          <cell r="AN20">
            <v>0.19873945122283065</v>
          </cell>
        </row>
        <row r="21">
          <cell r="X21" t="str">
            <v>05_06</v>
          </cell>
          <cell r="Z21">
            <v>0.23209125487075344</v>
          </cell>
          <cell r="AA21">
            <v>0.18472046200377412</v>
          </cell>
          <cell r="AB21">
            <v>0.37118633079555763</v>
          </cell>
          <cell r="AC21">
            <v>0.12247889241254228</v>
          </cell>
          <cell r="AD21">
            <v>0.17641862956824694</v>
          </cell>
          <cell r="AE21">
            <v>0.19745349805898249</v>
          </cell>
          <cell r="AF21">
            <v>0.18288851566463626</v>
          </cell>
          <cell r="AG21">
            <v>0.19974064211599829</v>
          </cell>
          <cell r="AH21">
            <v>0.19994202003000316</v>
          </cell>
          <cell r="AI21">
            <v>0.14899172233670499</v>
          </cell>
          <cell r="AJ21">
            <v>0.31490831072840308</v>
          </cell>
          <cell r="AK21">
            <v>0.34741056148685817</v>
          </cell>
          <cell r="AL21">
            <v>0.37014751105195992</v>
          </cell>
          <cell r="AM21">
            <v>0.33164092406978163</v>
          </cell>
          <cell r="AN21">
            <v>0.36809001404304303</v>
          </cell>
        </row>
        <row r="22">
          <cell r="X22" t="str">
            <v>&lt;5</v>
          </cell>
          <cell r="Z22">
            <v>0.12052789470705882</v>
          </cell>
          <cell r="AA22">
            <v>0.15360236768634961</v>
          </cell>
          <cell r="AB22">
            <v>0.14112487474337065</v>
          </cell>
          <cell r="AC22">
            <v>0.17347036625649137</v>
          </cell>
          <cell r="AD22">
            <v>0.11828668973698753</v>
          </cell>
          <cell r="AE22">
            <v>0.21701898133792585</v>
          </cell>
          <cell r="AF22">
            <v>0.22267787272410289</v>
          </cell>
          <cell r="AG22">
            <v>0.14937182238886593</v>
          </cell>
          <cell r="AH22">
            <v>7.8886174492927008E-2</v>
          </cell>
          <cell r="AI22">
            <v>0.19595875554679842</v>
          </cell>
          <cell r="AJ22">
            <v>0.23806811540985051</v>
          </cell>
          <cell r="AK22">
            <v>0.15440744985792709</v>
          </cell>
          <cell r="AL22">
            <v>0.14165580346409778</v>
          </cell>
          <cell r="AM22">
            <v>0.16035671097864335</v>
          </cell>
          <cell r="AN22">
            <v>0.13701171193300121</v>
          </cell>
        </row>
      </sheetData>
      <sheetData sheetId="4">
        <row r="16">
          <cell r="Y16" t="str">
            <v>CHOL_A</v>
          </cell>
          <cell r="Z16" t="str">
            <v>CHOL_B</v>
          </cell>
          <cell r="AA16" t="str">
            <v>CHOL_C</v>
          </cell>
          <cell r="AB16" t="str">
            <v>CHOL_D</v>
          </cell>
          <cell r="AC16" t="str">
            <v>CHOL_E</v>
          </cell>
          <cell r="AD16" t="str">
            <v>DOPG_A</v>
          </cell>
          <cell r="AE16" t="str">
            <v>DOPG_B</v>
          </cell>
          <cell r="AF16" t="str">
            <v>DOPG_C</v>
          </cell>
          <cell r="AG16" t="str">
            <v>DOPG_D</v>
          </cell>
          <cell r="AH16" t="str">
            <v>DOPG_E</v>
          </cell>
          <cell r="AI16" t="str">
            <v>DOTAP_A</v>
          </cell>
          <cell r="AJ16" t="str">
            <v>DOTAP_B</v>
          </cell>
          <cell r="AK16" t="str">
            <v>DOTAP_C</v>
          </cell>
          <cell r="AL16" t="str">
            <v>DOTAP_D</v>
          </cell>
          <cell r="AM16" t="str">
            <v>DOTAP_E</v>
          </cell>
        </row>
        <row r="17">
          <cell r="X17" t="str">
            <v>&gt;9</v>
          </cell>
          <cell r="Y17">
            <v>3.2894512794924197E-2</v>
          </cell>
          <cell r="Z17">
            <v>3.7836625342557488E-2</v>
          </cell>
          <cell r="AA17">
            <v>1.3565871525160244E-2</v>
          </cell>
          <cell r="AB17">
            <v>2.4145785202696057E-2</v>
          </cell>
          <cell r="AC17">
            <v>3.0404930035378853E-2</v>
          </cell>
          <cell r="AD17">
            <v>4.4999209414565186E-2</v>
          </cell>
          <cell r="AE17">
            <v>3.7066956684194532E-2</v>
          </cell>
          <cell r="AF17">
            <v>3.9889048674682639E-2</v>
          </cell>
          <cell r="AG17">
            <v>2.5870100725096466E-2</v>
          </cell>
          <cell r="AH17">
            <v>1.8844304099456689E-2</v>
          </cell>
          <cell r="AI17">
            <v>0</v>
          </cell>
          <cell r="AJ17">
            <v>1.0648103973209288E-2</v>
          </cell>
          <cell r="AK17">
            <v>1.3566194361033056E-2</v>
          </cell>
          <cell r="AL17">
            <v>0</v>
          </cell>
          <cell r="AM17">
            <v>0</v>
          </cell>
        </row>
        <row r="18">
          <cell r="X18" t="str">
            <v>08_09</v>
          </cell>
          <cell r="Y18">
            <v>0.1444774783912523</v>
          </cell>
          <cell r="Z18">
            <v>0.16643589954405669</v>
          </cell>
          <cell r="AA18">
            <v>4.7812976393394026E-2</v>
          </cell>
          <cell r="AB18">
            <v>0.21893883106240666</v>
          </cell>
          <cell r="AC18">
            <v>0.16036639584282053</v>
          </cell>
          <cell r="AD18">
            <v>0.21209933736551517</v>
          </cell>
          <cell r="AE18">
            <v>0.18119482295020145</v>
          </cell>
          <cell r="AF18">
            <v>0.189257247508966</v>
          </cell>
          <cell r="AG18">
            <v>0.26030945863510557</v>
          </cell>
          <cell r="AH18">
            <v>0.24117905304096049</v>
          </cell>
          <cell r="AI18">
            <v>9.9233439762714759E-2</v>
          </cell>
          <cell r="AJ18">
            <v>6.9373194703523808E-2</v>
          </cell>
          <cell r="AK18">
            <v>4.727967180414773E-2</v>
          </cell>
          <cell r="AL18">
            <v>9.0268653113082242E-2</v>
          </cell>
          <cell r="AM18">
            <v>9.6964402783858705E-2</v>
          </cell>
        </row>
        <row r="19">
          <cell r="X19" t="str">
            <v>07_08</v>
          </cell>
          <cell r="Y19">
            <v>0.24580206534978447</v>
          </cell>
          <cell r="Z19">
            <v>0.28168057040875122</v>
          </cell>
          <cell r="AA19">
            <v>7.9077360573458544E-2</v>
          </cell>
          <cell r="AB19">
            <v>0.32933066986956094</v>
          </cell>
          <cell r="AC19">
            <v>0.24411931589080438</v>
          </cell>
          <cell r="AD19">
            <v>0.21126822087206337</v>
          </cell>
          <cell r="AE19">
            <v>0.22048328377379448</v>
          </cell>
          <cell r="AF19">
            <v>0.25372948333640766</v>
          </cell>
          <cell r="AG19">
            <v>0.28187228520040203</v>
          </cell>
          <cell r="AH19">
            <v>0.23237593843331861</v>
          </cell>
          <cell r="AI19">
            <v>0.13455640587408371</v>
          </cell>
          <cell r="AJ19">
            <v>9.6063389116635131E-2</v>
          </cell>
          <cell r="AK19">
            <v>7.9440004778056045E-2</v>
          </cell>
          <cell r="AL19">
            <v>0.11932222801156739</v>
          </cell>
          <cell r="AM19">
            <v>0.17415880937875622</v>
          </cell>
        </row>
        <row r="20">
          <cell r="X20" t="str">
            <v>06_07</v>
          </cell>
          <cell r="Y20">
            <v>0.22420679388622677</v>
          </cell>
          <cell r="Z20">
            <v>0.13833651581197853</v>
          </cell>
          <cell r="AA20">
            <v>0.13478572420017385</v>
          </cell>
          <cell r="AB20">
            <v>9.7192354445924667E-2</v>
          </cell>
          <cell r="AC20">
            <v>0.26999294571805404</v>
          </cell>
          <cell r="AD20">
            <v>0.10337925688587529</v>
          </cell>
          <cell r="AE20">
            <v>0.13326124337490269</v>
          </cell>
          <cell r="AF20">
            <v>0.14322445600555245</v>
          </cell>
          <cell r="AG20">
            <v>6.3184980020710046E-2</v>
          </cell>
          <cell r="AH20">
            <v>7.8891535220820319E-2</v>
          </cell>
          <cell r="AI20">
            <v>9.3335282826364802E-2</v>
          </cell>
          <cell r="AJ20">
            <v>0.1108984118255596</v>
          </cell>
          <cell r="AK20">
            <v>0.13479114319128085</v>
          </cell>
          <cell r="AL20">
            <v>0.10155480497694341</v>
          </cell>
          <cell r="AM20">
            <v>0.13831249247651989</v>
          </cell>
        </row>
        <row r="21">
          <cell r="X21" t="str">
            <v>05_06</v>
          </cell>
          <cell r="Y21">
            <v>0.23082579642638712</v>
          </cell>
          <cell r="Z21">
            <v>0.17700126414762918</v>
          </cell>
          <cell r="AA21">
            <v>0.23631191403847573</v>
          </cell>
          <cell r="AB21">
            <v>0.10204547198074321</v>
          </cell>
          <cell r="AC21">
            <v>0.17418923948029186</v>
          </cell>
          <cell r="AD21">
            <v>0.19226523692716246</v>
          </cell>
          <cell r="AE21">
            <v>0.17755857318309254</v>
          </cell>
          <cell r="AF21">
            <v>0.1997406421159984</v>
          </cell>
          <cell r="AG21">
            <v>0.1902500134941244</v>
          </cell>
          <cell r="AH21">
            <v>0.12928879410636074</v>
          </cell>
          <cell r="AI21">
            <v>0.25133262055476108</v>
          </cell>
          <cell r="AJ21">
            <v>0.24086124086830057</v>
          </cell>
          <cell r="AK21">
            <v>0.23632874630303291</v>
          </cell>
          <cell r="AL21">
            <v>0.23521214715337707</v>
          </cell>
          <cell r="AM21">
            <v>0.32465293236836223</v>
          </cell>
        </row>
        <row r="22">
          <cell r="X22" t="str">
            <v>&lt;5</v>
          </cell>
          <cell r="Y22">
            <v>0.12052789470705882</v>
          </cell>
          <cell r="Z22">
            <v>0.1436366923572483</v>
          </cell>
          <cell r="AA22">
            <v>7.3788694663599497E-2</v>
          </cell>
          <cell r="AB22">
            <v>0.16914701745434257</v>
          </cell>
          <cell r="AC22">
            <v>0.11828668973698742</v>
          </cell>
          <cell r="AD22">
            <v>0.21701898133792574</v>
          </cell>
          <cell r="AE22">
            <v>0.22267787272410289</v>
          </cell>
          <cell r="AF22">
            <v>0.1493718223888657</v>
          </cell>
          <cell r="AG22">
            <v>6.4250946885759053E-2</v>
          </cell>
          <cell r="AH22">
            <v>0.16279860480038988</v>
          </cell>
          <cell r="AI22">
            <v>0.17143110598260047</v>
          </cell>
          <cell r="AJ22">
            <v>8.359948000705586E-2</v>
          </cell>
          <cell r="AK22">
            <v>7.3788825917750378E-2</v>
          </cell>
          <cell r="AL22">
            <v>8.7442609097749147E-2</v>
          </cell>
          <cell r="AM22">
            <v>0.10593218808883131</v>
          </cell>
          <cell r="AQ22" t="str">
            <v>CHOL_A</v>
          </cell>
          <cell r="AR22" t="str">
            <v>CHOL_B</v>
          </cell>
          <cell r="AS22" t="str">
            <v>CHOL_C</v>
          </cell>
          <cell r="AT22" t="str">
            <v>CHOL_D</v>
          </cell>
          <cell r="AU22" t="str">
            <v>CHOL_E</v>
          </cell>
          <cell r="AV22" t="str">
            <v>DOPG_A</v>
          </cell>
          <cell r="AW22" t="str">
            <v>DOPG_B</v>
          </cell>
          <cell r="AX22" t="str">
            <v>DOPG_C</v>
          </cell>
          <cell r="AY22" t="str">
            <v>DOPG_D</v>
          </cell>
          <cell r="AZ22" t="str">
            <v>DOPG_E</v>
          </cell>
          <cell r="BA22" t="str">
            <v>DOTAP_A</v>
          </cell>
          <cell r="BB22" t="str">
            <v>DOTAP_B</v>
          </cell>
          <cell r="BC22" t="str">
            <v>DOTAP_C</v>
          </cell>
          <cell r="BD22" t="str">
            <v>DOTAP_D</v>
          </cell>
          <cell r="BE22" t="str">
            <v>DOTAP_E</v>
          </cell>
        </row>
        <row r="23">
          <cell r="AP23" t="str">
            <v>&gt;300</v>
          </cell>
          <cell r="AQ23">
            <v>7.3045596793370549E-3</v>
          </cell>
          <cell r="AR23">
            <v>7.7446566247785327E-3</v>
          </cell>
          <cell r="AS23">
            <v>0</v>
          </cell>
          <cell r="AT23">
            <v>1.4493434611607679E-2</v>
          </cell>
          <cell r="AU23">
            <v>2.5026801614219767E-3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P24" t="str">
            <v>150-300</v>
          </cell>
          <cell r="AQ24">
            <v>2.6452997575785557E-2</v>
          </cell>
          <cell r="AR24">
            <v>1.1460813150372829E-2</v>
          </cell>
          <cell r="AS24">
            <v>2.0015026933825907E-2</v>
          </cell>
          <cell r="AT24">
            <v>1.5092070876480903E-2</v>
          </cell>
          <cell r="AU24">
            <v>2.1163527779561354E-2</v>
          </cell>
          <cell r="AV24">
            <v>8.2413245478621718E-3</v>
          </cell>
          <cell r="AW24">
            <v>1.242839022718064E-2</v>
          </cell>
          <cell r="AX24">
            <v>9.5753208174696441E-3</v>
          </cell>
          <cell r="AY24">
            <v>8.5968411169977509E-3</v>
          </cell>
          <cell r="AZ24">
            <v>0</v>
          </cell>
          <cell r="BA24">
            <v>1.5529490397273943E-2</v>
          </cell>
          <cell r="BB24">
            <v>1.6446267999395758E-2</v>
          </cell>
          <cell r="BC24">
            <v>2.0015616887692433E-2</v>
          </cell>
          <cell r="BD24">
            <v>1.8576653361713141E-2</v>
          </cell>
          <cell r="BE24">
            <v>3.0513820690224548E-2</v>
          </cell>
        </row>
        <row r="25">
          <cell r="AP25" t="str">
            <v>100-150</v>
          </cell>
          <cell r="AQ25">
            <v>2.9918672868678789E-3</v>
          </cell>
          <cell r="AR25">
            <v>0</v>
          </cell>
          <cell r="AS25">
            <v>2.2183442765040782E-2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2.2184662575892064E-2</v>
          </cell>
          <cell r="BD25">
            <v>1.3003430145598776E-2</v>
          </cell>
          <cell r="BE25">
            <v>0</v>
          </cell>
        </row>
        <row r="26">
          <cell r="AP26" t="str">
            <v>80-100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P27" t="str">
            <v>70-80</v>
          </cell>
          <cell r="AQ27">
            <v>0</v>
          </cell>
          <cell r="AR27">
            <v>0</v>
          </cell>
          <cell r="AS27">
            <v>3.1206919377241557E-2</v>
          </cell>
          <cell r="AT27">
            <v>0</v>
          </cell>
          <cell r="AU27">
            <v>0</v>
          </cell>
          <cell r="AV27">
            <v>0</v>
          </cell>
          <cell r="AW27">
            <v>1.0734412986644362E-2</v>
          </cell>
          <cell r="AX27">
            <v>0</v>
          </cell>
          <cell r="AY27">
            <v>0</v>
          </cell>
          <cell r="AZ27">
            <v>0</v>
          </cell>
          <cell r="BA27">
            <v>1.4001512497133141E-2</v>
          </cell>
          <cell r="BB27">
            <v>2.8616924985642157E-2</v>
          </cell>
          <cell r="BC27">
            <v>3.120824265587066E-2</v>
          </cell>
          <cell r="BD27">
            <v>1.6862160752606659E-2</v>
          </cell>
          <cell r="BE27">
            <v>1.9539045083346793E-2</v>
          </cell>
        </row>
        <row r="28">
          <cell r="AP28" t="str">
            <v>60-70</v>
          </cell>
          <cell r="AQ28">
            <v>0.11932716703611576</v>
          </cell>
          <cell r="AR28">
            <v>0.16329265979941196</v>
          </cell>
          <cell r="AS28">
            <v>6.4606653531673969E-2</v>
          </cell>
          <cell r="AT28">
            <v>0.15507568660784604</v>
          </cell>
          <cell r="AU28">
            <v>0.12317710754597293</v>
          </cell>
          <cell r="AV28">
            <v>0.2280124386807085</v>
          </cell>
          <cell r="AW28">
            <v>0.21939646304724994</v>
          </cell>
          <cell r="AX28">
            <v>0.17648801963900235</v>
          </cell>
          <cell r="AY28">
            <v>4.9721886774873027E-2</v>
          </cell>
          <cell r="AZ28">
            <v>0.19487561103521642</v>
          </cell>
          <cell r="BA28">
            <v>0.1847903628255545</v>
          </cell>
          <cell r="BB28">
            <v>9.2449872134314548E-2</v>
          </cell>
          <cell r="BC28">
            <v>6.4609621160001532E-2</v>
          </cell>
          <cell r="BD28">
            <v>0.10683172857825793</v>
          </cell>
          <cell r="BE28">
            <v>0.13309674825956105</v>
          </cell>
        </row>
        <row r="29">
          <cell r="AP29" t="str">
            <v>50-60</v>
          </cell>
          <cell r="AQ29">
            <v>3.1698378342399025E-2</v>
          </cell>
          <cell r="AR29">
            <v>5.6942765164519016E-2</v>
          </cell>
          <cell r="AS29">
            <v>0.11544308167847406</v>
          </cell>
          <cell r="AT29">
            <v>7.5457944381592035E-2</v>
          </cell>
          <cell r="AU29">
            <v>1.9951567793370206E-2</v>
          </cell>
          <cell r="AV29">
            <v>9.8733703935202866E-2</v>
          </cell>
          <cell r="AW29">
            <v>9.0324099305923444E-2</v>
          </cell>
          <cell r="AX29">
            <v>5.3264141478565091E-2</v>
          </cell>
          <cell r="AY29">
            <v>1.6754655933123329E-2</v>
          </cell>
          <cell r="AZ29">
            <v>8.4391883996072919E-2</v>
          </cell>
          <cell r="BA29">
            <v>0.17066319997739782</v>
          </cell>
          <cell r="BB29">
            <v>9.7922848995043332E-2</v>
          </cell>
          <cell r="BC29">
            <v>0.11545249429169149</v>
          </cell>
          <cell r="BD29">
            <v>0.13776871241838756</v>
          </cell>
          <cell r="BE29">
            <v>0.18213807244539532</v>
          </cell>
        </row>
        <row r="30">
          <cell r="AP30" t="str">
            <v>40-50</v>
          </cell>
          <cell r="AQ30">
            <v>0.15800339959873053</v>
          </cell>
          <cell r="AR30">
            <v>7.9711377939941847E-2</v>
          </cell>
          <cell r="AS30">
            <v>7.136820086017287E-2</v>
          </cell>
          <cell r="AT30">
            <v>7.0200729828927999E-2</v>
          </cell>
          <cell r="AU30">
            <v>0.20776010211331172</v>
          </cell>
          <cell r="AV30">
            <v>8.2988478397120258E-2</v>
          </cell>
          <cell r="AW30">
            <v>9.4396242915571749E-2</v>
          </cell>
          <cell r="AX30">
            <v>0.14078540172010021</v>
          </cell>
          <cell r="AY30">
            <v>0.11863468879570647</v>
          </cell>
          <cell r="AZ30">
            <v>0.11055522906966864</v>
          </cell>
          <cell r="BA30">
            <v>3.7275453196378594E-2</v>
          </cell>
          <cell r="BB30">
            <v>6.7644076079932003E-2</v>
          </cell>
          <cell r="BC30">
            <v>7.152539068221403E-2</v>
          </cell>
          <cell r="BD30">
            <v>5.9477425551954621E-2</v>
          </cell>
          <cell r="BE30">
            <v>6.6810106204111652E-2</v>
          </cell>
        </row>
        <row r="31">
          <cell r="AP31" t="str">
            <v>30-40</v>
          </cell>
          <cell r="AQ31">
            <v>0.15304645020124458</v>
          </cell>
          <cell r="AR31">
            <v>0.15680128332970283</v>
          </cell>
          <cell r="AS31">
            <v>8.9359198477370505E-2</v>
          </cell>
          <cell r="AT31">
            <v>0.19654902519771816</v>
          </cell>
          <cell r="AU31">
            <v>0.18277320196128377</v>
          </cell>
          <cell r="AV31">
            <v>0.11909225391496636</v>
          </cell>
          <cell r="AW31">
            <v>0.12357987976457568</v>
          </cell>
          <cell r="AX31">
            <v>0.16228120998552498</v>
          </cell>
          <cell r="AY31">
            <v>0.2671219837431581</v>
          </cell>
          <cell r="AZ31">
            <v>0.17051177435834086</v>
          </cell>
          <cell r="BA31">
            <v>5.094327684926292E-2</v>
          </cell>
          <cell r="BB31">
            <v>8.6621359217018523E-2</v>
          </cell>
          <cell r="BC31">
            <v>8.901825078859954E-2</v>
          </cell>
          <cell r="BD31">
            <v>0.10132863274247489</v>
          </cell>
          <cell r="BE31">
            <v>6.7389607111352334E-2</v>
          </cell>
        </row>
        <row r="32">
          <cell r="AP32" t="str">
            <v>20-30</v>
          </cell>
          <cell r="AQ32">
            <v>0.110677323605128</v>
          </cell>
          <cell r="AR32">
            <v>0.10716228546155415</v>
          </cell>
          <cell r="AS32">
            <v>4.1220246555396745E-2</v>
          </cell>
          <cell r="AT32">
            <v>0.11740250359296667</v>
          </cell>
          <cell r="AU32">
            <v>4.6942442587218025E-2</v>
          </cell>
          <cell r="AV32">
            <v>9.6438810475438563E-2</v>
          </cell>
          <cell r="AW32">
            <v>7.7103276240185759E-2</v>
          </cell>
          <cell r="AX32">
            <v>8.2822606714643698E-2</v>
          </cell>
          <cell r="AY32">
            <v>6.6242879594272164E-2</v>
          </cell>
          <cell r="AZ32">
            <v>4.2470362837669695E-2</v>
          </cell>
          <cell r="BA32">
            <v>0.15722792679214781</v>
          </cell>
          <cell r="BB32">
            <v>6.3956085464883128E-2</v>
          </cell>
          <cell r="BC32">
            <v>4.1218435989103575E-2</v>
          </cell>
          <cell r="BD32">
            <v>6.0908955155105082E-2</v>
          </cell>
          <cell r="BE32">
            <v>9.2523315630697822E-2</v>
          </cell>
        </row>
        <row r="33">
          <cell r="AP33" t="str">
            <v>&lt;20</v>
          </cell>
          <cell r="AQ33">
            <v>0.38923239823002531</v>
          </cell>
          <cell r="AR33">
            <v>0.36181172614194024</v>
          </cell>
          <cell r="AS33">
            <v>0.1299397712150655</v>
          </cell>
          <cell r="AT33">
            <v>0.2965287349185346</v>
          </cell>
          <cell r="AU33">
            <v>0.39308888676219711</v>
          </cell>
          <cell r="AV33">
            <v>0.34752323285180853</v>
          </cell>
          <cell r="AW33">
            <v>0.34427998820295702</v>
          </cell>
          <cell r="AX33">
            <v>0.34999599967516692</v>
          </cell>
          <cell r="AY33">
            <v>0.35866484900306672</v>
          </cell>
          <cell r="AZ33">
            <v>0.2605733684043382</v>
          </cell>
          <cell r="BA33">
            <v>0.11945763246537611</v>
          </cell>
          <cell r="BB33">
            <v>0.1577863856180548</v>
          </cell>
          <cell r="BC33">
            <v>0.12996187132423564</v>
          </cell>
          <cell r="BD33">
            <v>0.1190427436466206</v>
          </cell>
          <cell r="BE33">
            <v>0.24801010967163883</v>
          </cell>
        </row>
      </sheetData>
      <sheetData sheetId="5">
        <row r="2">
          <cell r="Z2" t="str">
            <v>CHOL_A</v>
          </cell>
          <cell r="AA2" t="str">
            <v>CHOL_B</v>
          </cell>
          <cell r="AB2" t="str">
            <v>CHOL_C</v>
          </cell>
          <cell r="AC2" t="str">
            <v>CHOL_D</v>
          </cell>
          <cell r="AD2" t="str">
            <v>CHOL_E</v>
          </cell>
          <cell r="AE2" t="str">
            <v>DOPG_A</v>
          </cell>
          <cell r="AF2" t="str">
            <v>DOPG_B</v>
          </cell>
          <cell r="AG2" t="str">
            <v>DOPG_C</v>
          </cell>
          <cell r="AH2" t="str">
            <v>DOPG_D</v>
          </cell>
          <cell r="AI2" t="str">
            <v>DOPG_E</v>
          </cell>
          <cell r="AJ2" t="str">
            <v>DOTAP_A</v>
          </cell>
          <cell r="AK2" t="str">
            <v>DOTAP_B</v>
          </cell>
          <cell r="AL2" t="str">
            <v>DOTAP_C</v>
          </cell>
          <cell r="AM2" t="str">
            <v>DOTAP_D</v>
          </cell>
          <cell r="AN2" t="str">
            <v>DOTAP_E</v>
          </cell>
          <cell r="AR2" t="str">
            <v>CHOL_A</v>
          </cell>
          <cell r="AS2" t="str">
            <v>CHOL_B</v>
          </cell>
          <cell r="AT2" t="str">
            <v>CHOL_C</v>
          </cell>
          <cell r="AU2" t="str">
            <v>CHOL_D</v>
          </cell>
          <cell r="AV2" t="str">
            <v>CHOL_E</v>
          </cell>
          <cell r="AW2" t="str">
            <v>DOPG_A</v>
          </cell>
          <cell r="AX2" t="str">
            <v>DOPG_B</v>
          </cell>
          <cell r="AY2" t="str">
            <v>DOPG_C</v>
          </cell>
          <cell r="AZ2" t="str">
            <v>DOPG_D</v>
          </cell>
          <cell r="BA2" t="str">
            <v>DOPG_E</v>
          </cell>
          <cell r="BB2" t="str">
            <v>DOTAP_A</v>
          </cell>
          <cell r="BC2" t="str">
            <v>DOTAP_B</v>
          </cell>
          <cell r="BD2" t="str">
            <v>DOTAP_C</v>
          </cell>
          <cell r="BE2" t="str">
            <v>DOTAP_D</v>
          </cell>
          <cell r="BF2" t="str">
            <v>DOTAP_E</v>
          </cell>
          <cell r="BJ2" t="str">
            <v>CHOL_A</v>
          </cell>
          <cell r="BK2" t="str">
            <v>CHOL_B</v>
          </cell>
          <cell r="BL2" t="str">
            <v>CHOL_C</v>
          </cell>
          <cell r="BM2" t="str">
            <v>CHOL_D</v>
          </cell>
          <cell r="BN2" t="str">
            <v>CHOL_E</v>
          </cell>
          <cell r="BO2" t="str">
            <v>DOPG_A</v>
          </cell>
          <cell r="BP2" t="str">
            <v>DOPG_B</v>
          </cell>
          <cell r="BQ2" t="str">
            <v>DOPG_C</v>
          </cell>
          <cell r="BR2" t="str">
            <v>DOPG_D</v>
          </cell>
          <cell r="BS2" t="str">
            <v>DOPG_E</v>
          </cell>
          <cell r="BT2" t="str">
            <v>DOTAP_A</v>
          </cell>
          <cell r="BU2" t="str">
            <v>DOTAP_B</v>
          </cell>
          <cell r="BV2" t="str">
            <v>DOTAP_C</v>
          </cell>
          <cell r="BW2" t="str">
            <v>DOTAP_D</v>
          </cell>
          <cell r="BX2" t="str">
            <v>DOTAP_E</v>
          </cell>
          <cell r="CB2" t="str">
            <v>CHOL_A</v>
          </cell>
          <cell r="CC2" t="str">
            <v>CHOL_B</v>
          </cell>
          <cell r="CD2" t="str">
            <v>CHOL_C</v>
          </cell>
          <cell r="CE2" t="str">
            <v>CHOL_D</v>
          </cell>
          <cell r="CF2" t="str">
            <v>CHOL_E</v>
          </cell>
          <cell r="CG2" t="str">
            <v>DOPG_A</v>
          </cell>
          <cell r="CH2" t="str">
            <v>DOPG_B</v>
          </cell>
          <cell r="CI2" t="str">
            <v>DOPG_C</v>
          </cell>
          <cell r="CJ2" t="str">
            <v>DOPG_D</v>
          </cell>
          <cell r="CK2" t="str">
            <v>DOPG_E</v>
          </cell>
          <cell r="CL2" t="str">
            <v>DOTAP_A</v>
          </cell>
          <cell r="CM2" t="str">
            <v>DOTAP_B</v>
          </cell>
          <cell r="CN2" t="str">
            <v>DOTAP_C</v>
          </cell>
          <cell r="CO2" t="str">
            <v>DOTAP_D</v>
          </cell>
          <cell r="CP2" t="str">
            <v>DOTAP_E</v>
          </cell>
          <cell r="CT2" t="str">
            <v>CHOL_A</v>
          </cell>
          <cell r="CU2" t="str">
            <v>CHOL_B</v>
          </cell>
          <cell r="CV2" t="str">
            <v>CHOL_C</v>
          </cell>
          <cell r="CW2" t="str">
            <v>CHOL_D</v>
          </cell>
          <cell r="CX2" t="str">
            <v>CHOL_E</v>
          </cell>
          <cell r="CY2" t="str">
            <v>DOPG_A</v>
          </cell>
          <cell r="CZ2" t="str">
            <v>DOPG_B</v>
          </cell>
          <cell r="DA2" t="str">
            <v>DOPG_C</v>
          </cell>
          <cell r="DB2" t="str">
            <v>DOPG_D</v>
          </cell>
          <cell r="DC2" t="str">
            <v>DOPG_E</v>
          </cell>
          <cell r="DD2" t="str">
            <v>DOTAP_A</v>
          </cell>
          <cell r="DE2" t="str">
            <v>DOTAP_B</v>
          </cell>
          <cell r="DF2" t="str">
            <v>DOTAP_C</v>
          </cell>
          <cell r="DG2" t="str">
            <v>DOTAP_D</v>
          </cell>
          <cell r="DH2" t="str">
            <v>DOTAP_E</v>
          </cell>
          <cell r="DL2" t="str">
            <v>CHOL_A</v>
          </cell>
          <cell r="DM2" t="str">
            <v>CHOL_B</v>
          </cell>
          <cell r="DN2" t="str">
            <v>CHOL_C</v>
          </cell>
          <cell r="DO2" t="str">
            <v>CHOL_D</v>
          </cell>
          <cell r="DP2" t="str">
            <v>CHOL_E</v>
          </cell>
          <cell r="DQ2" t="str">
            <v>DOPG_A</v>
          </cell>
          <cell r="DR2" t="str">
            <v>DOPG_B</v>
          </cell>
          <cell r="DS2" t="str">
            <v>DOPG_C</v>
          </cell>
          <cell r="DT2" t="str">
            <v>DOPG_D</v>
          </cell>
          <cell r="DU2" t="str">
            <v>DOPG_E</v>
          </cell>
          <cell r="DV2" t="str">
            <v>DOTAP_A</v>
          </cell>
          <cell r="DW2" t="str">
            <v>DOTAP_B</v>
          </cell>
          <cell r="DX2" t="str">
            <v>DOTAP_C</v>
          </cell>
          <cell r="DY2" t="str">
            <v>DOTAP_D</v>
          </cell>
          <cell r="DZ2" t="str">
            <v>DOTAP_E</v>
          </cell>
          <cell r="ED2" t="str">
            <v>CHOL_A</v>
          </cell>
          <cell r="EE2" t="str">
            <v>CHOL_B</v>
          </cell>
          <cell r="EF2" t="str">
            <v>CHOL_C</v>
          </cell>
          <cell r="EG2" t="str">
            <v>CHOL_D</v>
          </cell>
          <cell r="EH2" t="str">
            <v>CHOL_E</v>
          </cell>
          <cell r="EI2" t="str">
            <v>DOPG_A</v>
          </cell>
          <cell r="EJ2" t="str">
            <v>DOPG_B</v>
          </cell>
          <cell r="EK2" t="str">
            <v>DOPG_C</v>
          </cell>
          <cell r="EL2" t="str">
            <v>DOPG_D</v>
          </cell>
          <cell r="EM2" t="str">
            <v>DOPG_E</v>
          </cell>
          <cell r="EN2" t="str">
            <v>DOTAP_A</v>
          </cell>
          <cell r="EO2" t="str">
            <v>DOTAP_B</v>
          </cell>
          <cell r="EP2" t="str">
            <v>DOTAP_C</v>
          </cell>
          <cell r="EQ2" t="str">
            <v>DOTAP_D</v>
          </cell>
          <cell r="ER2" t="str">
            <v>DOTAP_E</v>
          </cell>
        </row>
        <row r="3">
          <cell r="Y3" t="str">
            <v>A1AG1_HUMAN</v>
          </cell>
          <cell r="Z3">
            <v>0</v>
          </cell>
          <cell r="AA3">
            <v>0</v>
          </cell>
          <cell r="AB3">
            <v>7.3815817906003984E-3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7.9448152106217518E-3</v>
          </cell>
          <cell r="AL3">
            <v>7.3809059682436355E-3</v>
          </cell>
          <cell r="AM3">
            <v>3.3146564327430519E-3</v>
          </cell>
          <cell r="AN3">
            <v>2.3164157980888715E-3</v>
          </cell>
          <cell r="AQ3" t="str">
            <v>A2AP_HUMAN</v>
          </cell>
          <cell r="AR3">
            <v>0</v>
          </cell>
          <cell r="AS3">
            <v>0</v>
          </cell>
          <cell r="AT3">
            <v>2.1411978564051704E-3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5.4859360403605891E-4</v>
          </cell>
          <cell r="BD3">
            <v>2.14145086534883E-3</v>
          </cell>
          <cell r="BE3">
            <v>3.1481124841646705E-4</v>
          </cell>
          <cell r="BF3">
            <v>0</v>
          </cell>
          <cell r="BI3" t="str">
            <v>C1QA_HUMAN</v>
          </cell>
          <cell r="BJ3">
            <v>5.3480235452902621E-3</v>
          </cell>
          <cell r="BK3">
            <v>8.2408151471814114E-3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6.0981173188059167E-3</v>
          </cell>
          <cell r="BR3">
            <v>0</v>
          </cell>
          <cell r="BS3">
            <v>3.4363284362586093E-3</v>
          </cell>
          <cell r="BT3">
            <v>0</v>
          </cell>
          <cell r="BU3">
            <v>1.5824925190935271E-3</v>
          </cell>
          <cell r="BV3">
            <v>0</v>
          </cell>
          <cell r="BW3">
            <v>2.399109137191244E-3</v>
          </cell>
          <cell r="BX3">
            <v>0</v>
          </cell>
          <cell r="CA3" t="str">
            <v>IGHA1_HUMAN</v>
          </cell>
          <cell r="CB3">
            <v>3.6591740046722845E-3</v>
          </cell>
          <cell r="CC3">
            <v>1.2100338908941905E-2</v>
          </cell>
          <cell r="CD3">
            <v>5.3573524395777519E-3</v>
          </cell>
          <cell r="CE3">
            <v>2.5749554690605424E-3</v>
          </cell>
          <cell r="CF3">
            <v>6.196778213710584E-3</v>
          </cell>
          <cell r="CG3">
            <v>8.1165510099300859E-3</v>
          </cell>
          <cell r="CH3">
            <v>6.8824188368047335E-3</v>
          </cell>
          <cell r="CI3">
            <v>0</v>
          </cell>
          <cell r="CJ3">
            <v>6.264838109737496E-3</v>
          </cell>
          <cell r="CK3">
            <v>3.5267581319496249E-3</v>
          </cell>
          <cell r="CL3">
            <v>4.8014709865211785E-3</v>
          </cell>
          <cell r="CM3">
            <v>5.5350884193688735E-3</v>
          </cell>
          <cell r="CN3">
            <v>5.357048149687911E-3</v>
          </cell>
          <cell r="CO3">
            <v>4.6784943287998997E-3</v>
          </cell>
          <cell r="CP3">
            <v>7.7372618267930139E-3</v>
          </cell>
          <cell r="CS3" t="str">
            <v>APOA1_HUMAN</v>
          </cell>
          <cell r="CT3">
            <v>6.6869882131714428E-3</v>
          </cell>
          <cell r="CU3">
            <v>0</v>
          </cell>
          <cell r="CV3">
            <v>2.1286998504411046E-2</v>
          </cell>
          <cell r="CW3">
            <v>4.3429611112047748E-3</v>
          </cell>
          <cell r="CX3">
            <v>0</v>
          </cell>
          <cell r="CY3">
            <v>0</v>
          </cell>
          <cell r="CZ3">
            <v>2.8638496915757337E-3</v>
          </cell>
          <cell r="DA3">
            <v>0</v>
          </cell>
          <cell r="DB3">
            <v>0</v>
          </cell>
          <cell r="DC3">
            <v>0</v>
          </cell>
          <cell r="DD3">
            <v>1.6755966846168226E-2</v>
          </cell>
          <cell r="DE3">
            <v>2.1623994646257926E-2</v>
          </cell>
          <cell r="DF3">
            <v>2.1288310998637493E-2</v>
          </cell>
          <cell r="DG3">
            <v>1.5777943719297891E-2</v>
          </cell>
          <cell r="DH3">
            <v>1.4768773799789123E-2</v>
          </cell>
          <cell r="DK3" t="str">
            <v>CD5L_HUMAN</v>
          </cell>
          <cell r="DL3">
            <v>1.8639344512096558E-2</v>
          </cell>
          <cell r="DM3">
            <v>1.9802564377305001E-2</v>
          </cell>
          <cell r="DN3">
            <v>7.4006546886566651E-3</v>
          </cell>
          <cell r="DO3">
            <v>6.346242390014782E-3</v>
          </cell>
          <cell r="DP3">
            <v>2.3210867481901376E-2</v>
          </cell>
          <cell r="DQ3">
            <v>1.6233102019860172E-2</v>
          </cell>
          <cell r="DR3">
            <v>1.1427682270361736E-2</v>
          </cell>
          <cell r="DS3">
            <v>3.1483393016245864E-2</v>
          </cell>
          <cell r="DT3">
            <v>8.874676751879822E-3</v>
          </cell>
          <cell r="DU3">
            <v>1.528261857178171E-2</v>
          </cell>
          <cell r="DV3">
            <v>6.1665367004770542E-3</v>
          </cell>
          <cell r="DW3">
            <v>9.7230429145730643E-3</v>
          </cell>
          <cell r="DX3">
            <v>7.4013450326227172E-3</v>
          </cell>
          <cell r="DY3">
            <v>7.4807420813839355E-3</v>
          </cell>
          <cell r="DZ3">
            <v>2.1173386255193289E-2</v>
          </cell>
          <cell r="EC3" t="str">
            <v>ACTB_HUMAN</v>
          </cell>
          <cell r="ED3">
            <v>0</v>
          </cell>
          <cell r="EE3">
            <v>0</v>
          </cell>
          <cell r="EF3">
            <v>3.0391043756747315E-4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8.0399911384515139E-3</v>
          </cell>
          <cell r="EM3">
            <v>7.4687064869634638E-4</v>
          </cell>
          <cell r="EN3">
            <v>1.330129534866639E-3</v>
          </cell>
          <cell r="EO3">
            <v>1.2299918770790428E-3</v>
          </cell>
          <cell r="EP3">
            <v>3.0440423372894173E-4</v>
          </cell>
          <cell r="EQ3">
            <v>3.8273230837995256E-3</v>
          </cell>
          <cell r="ER3">
            <v>0</v>
          </cell>
        </row>
        <row r="4">
          <cell r="Y4" t="str">
            <v>A1AG2_HUMAN</v>
          </cell>
          <cell r="Z4">
            <v>0</v>
          </cell>
          <cell r="AA4">
            <v>0</v>
          </cell>
          <cell r="AB4">
            <v>5.9944234172074756E-3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1.2007347958147676E-3</v>
          </cell>
          <cell r="AL4">
            <v>5.9944075630009646E-3</v>
          </cell>
          <cell r="AM4">
            <v>0</v>
          </cell>
          <cell r="AN4">
            <v>0</v>
          </cell>
          <cell r="AQ4" t="str">
            <v>ANT3_HUMAN</v>
          </cell>
          <cell r="AR4">
            <v>0</v>
          </cell>
          <cell r="AS4">
            <v>0</v>
          </cell>
          <cell r="AT4">
            <v>2.4804688492457562E-3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7.4201614240927867E-4</v>
          </cell>
          <cell r="BD4">
            <v>2.4801929657840608E-3</v>
          </cell>
          <cell r="BE4">
            <v>0</v>
          </cell>
          <cell r="BF4">
            <v>0</v>
          </cell>
          <cell r="BI4" t="str">
            <v>C1QB_HUMAN</v>
          </cell>
          <cell r="BJ4">
            <v>0</v>
          </cell>
          <cell r="BK4">
            <v>0</v>
          </cell>
          <cell r="BL4">
            <v>9.7857147146463027E-4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3.7258528016400169E-3</v>
          </cell>
          <cell r="BV4">
            <v>9.787439426034595E-4</v>
          </cell>
          <cell r="BW4">
            <v>3.9539528867084056E-3</v>
          </cell>
          <cell r="BX4">
            <v>0</v>
          </cell>
          <cell r="CA4" t="str">
            <v>IGHA2_HUMAN</v>
          </cell>
          <cell r="CB4">
            <v>0</v>
          </cell>
          <cell r="CC4">
            <v>0</v>
          </cell>
          <cell r="CD4">
            <v>5.8482542334545402E-3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2.3365650080719802E-3</v>
          </cell>
          <cell r="CN4">
            <v>5.8481656341472414E-3</v>
          </cell>
          <cell r="CO4">
            <v>3.8912318254740977E-3</v>
          </cell>
          <cell r="CP4">
            <v>0</v>
          </cell>
          <cell r="CS4" t="str">
            <v>APOA2_HUMAN</v>
          </cell>
          <cell r="CT4">
            <v>0</v>
          </cell>
          <cell r="CU4">
            <v>0</v>
          </cell>
          <cell r="CV4">
            <v>1.0632407294587837E-2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1.0059597731964383E-2</v>
          </cell>
          <cell r="DF4">
            <v>1.0634755335864257E-2</v>
          </cell>
          <cell r="DG4">
            <v>6.4449495503982176E-3</v>
          </cell>
          <cell r="DH4">
            <v>0</v>
          </cell>
          <cell r="DK4" t="str">
            <v>HBA_HUMAN</v>
          </cell>
          <cell r="DL4">
            <v>0</v>
          </cell>
          <cell r="DM4">
            <v>0</v>
          </cell>
          <cell r="DN4">
            <v>0</v>
          </cell>
          <cell r="DO4">
            <v>6.5232205216200411E-3</v>
          </cell>
          <cell r="DP4">
            <v>0</v>
          </cell>
          <cell r="DQ4">
            <v>7.3087681538585208E-3</v>
          </cell>
          <cell r="DR4">
            <v>0</v>
          </cell>
          <cell r="DS4">
            <v>1.5855105028895384E-2</v>
          </cell>
          <cell r="DT4">
            <v>0</v>
          </cell>
          <cell r="DU4">
            <v>2.8771344401530325E-3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C4" t="str">
            <v>GELS_HUMAN</v>
          </cell>
          <cell r="ED4">
            <v>0</v>
          </cell>
          <cell r="EE4">
            <v>0</v>
          </cell>
          <cell r="EF4">
            <v>1.1420328326119129E-3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1.515337242156443E-3</v>
          </cell>
          <cell r="EP4">
            <v>1.1419021676677083E-3</v>
          </cell>
          <cell r="EQ4">
            <v>1.2445121079541928E-3</v>
          </cell>
          <cell r="ER4">
            <v>0</v>
          </cell>
        </row>
        <row r="5">
          <cell r="Y5" t="str">
            <v>AACT_HUMAN</v>
          </cell>
          <cell r="Z5">
            <v>0</v>
          </cell>
          <cell r="AA5">
            <v>0</v>
          </cell>
          <cell r="AB5">
            <v>7.3696692248706635E-3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6.2965517122531151E-3</v>
          </cell>
          <cell r="AL5">
            <v>7.370155378981E-3</v>
          </cell>
          <cell r="AM5">
            <v>3.8870790764561221E-3</v>
          </cell>
          <cell r="AN5">
            <v>1.5554637937086658E-3</v>
          </cell>
          <cell r="AQ5" t="str">
            <v>FA9_HUMAN</v>
          </cell>
          <cell r="AR5">
            <v>0</v>
          </cell>
          <cell r="AS5">
            <v>0</v>
          </cell>
          <cell r="AT5">
            <v>7.4274331133346886E-3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2.8458962535924969E-3</v>
          </cell>
          <cell r="BC5">
            <v>8.7226453615890185E-3</v>
          </cell>
          <cell r="BD5">
            <v>7.4278063657160264E-3</v>
          </cell>
          <cell r="BE5">
            <v>6.6768414171266355E-3</v>
          </cell>
          <cell r="BF5">
            <v>8.2144922008334613E-3</v>
          </cell>
          <cell r="BI5" t="str">
            <v>C1QC_HUMAN</v>
          </cell>
          <cell r="BJ5">
            <v>0</v>
          </cell>
          <cell r="BK5">
            <v>5.4795146916452415E-3</v>
          </cell>
          <cell r="BL5">
            <v>4.7781366308946313E-3</v>
          </cell>
          <cell r="BM5">
            <v>6.512753425496994E-3</v>
          </cell>
          <cell r="BN5">
            <v>1.101711804833159E-2</v>
          </cell>
          <cell r="BO5">
            <v>0</v>
          </cell>
          <cell r="BP5">
            <v>0</v>
          </cell>
          <cell r="BQ5">
            <v>1.5280301698956328E-2</v>
          </cell>
          <cell r="BR5">
            <v>1.2977466262439605E-2</v>
          </cell>
          <cell r="BS5">
            <v>1.1423907849111931E-2</v>
          </cell>
          <cell r="BT5">
            <v>0</v>
          </cell>
          <cell r="BU5">
            <v>7.7556816280527144E-3</v>
          </cell>
          <cell r="BV5">
            <v>4.7781126315337274E-3</v>
          </cell>
          <cell r="BW5">
            <v>7.4933111467064715E-3</v>
          </cell>
          <cell r="BX5">
            <v>0</v>
          </cell>
          <cell r="CA5" t="str">
            <v>IGHG1_HUMAN</v>
          </cell>
          <cell r="CB5">
            <v>0.12406094347130432</v>
          </cell>
          <cell r="CC5">
            <v>7.4324490413607683E-2</v>
          </cell>
          <cell r="CD5">
            <v>2.4346978834853001E-2</v>
          </cell>
          <cell r="CE5">
            <v>0.11640948557017278</v>
          </cell>
          <cell r="CF5">
            <v>8.9220344063855303E-2</v>
          </cell>
          <cell r="CG5">
            <v>8.3811300152038012E-2</v>
          </cell>
          <cell r="CH5">
            <v>7.1413803413383589E-2</v>
          </cell>
          <cell r="CI5">
            <v>8.2085176953468023E-2</v>
          </cell>
          <cell r="CJ5">
            <v>0.13555433541615328</v>
          </cell>
          <cell r="CK5">
            <v>8.8133697678926273E-2</v>
          </cell>
          <cell r="CL5">
            <v>1.9164223325466471E-2</v>
          </cell>
          <cell r="CM5">
            <v>3.1156993662418753E-2</v>
          </cell>
          <cell r="CN5">
            <v>2.3811951821454503E-2</v>
          </cell>
          <cell r="CO5">
            <v>4.8606702576124761E-2</v>
          </cell>
          <cell r="CP5">
            <v>2.319951599259595E-2</v>
          </cell>
          <cell r="CS5" t="str">
            <v>APOA4_HUMAN</v>
          </cell>
          <cell r="CT5">
            <v>0</v>
          </cell>
          <cell r="CU5">
            <v>0</v>
          </cell>
          <cell r="CV5">
            <v>7.5891091558879034E-3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9.7373431170963698E-3</v>
          </cell>
          <cell r="DE5">
            <v>8.9618706416275465E-3</v>
          </cell>
          <cell r="DF5">
            <v>7.5882041711197142E-3</v>
          </cell>
          <cell r="DG5">
            <v>8.1000507112963301E-3</v>
          </cell>
          <cell r="DH5">
            <v>2.9573625514636159E-3</v>
          </cell>
          <cell r="DK5" t="str">
            <v>HBB_HUMAN</v>
          </cell>
          <cell r="DL5">
            <v>0</v>
          </cell>
          <cell r="DM5">
            <v>0</v>
          </cell>
          <cell r="DN5">
            <v>3.6588064658923392E-3</v>
          </cell>
          <cell r="DO5">
            <v>8.4144871529592529E-3</v>
          </cell>
          <cell r="DP5">
            <v>0</v>
          </cell>
          <cell r="DQ5">
            <v>6.1488566623901751E-3</v>
          </cell>
          <cell r="DR5">
            <v>5.5527793879987389E-3</v>
          </cell>
          <cell r="DS5">
            <v>1.0157466209259074E-2</v>
          </cell>
          <cell r="DT5">
            <v>0</v>
          </cell>
          <cell r="DU5">
            <v>9.2751550759281823E-3</v>
          </cell>
          <cell r="DV5">
            <v>6.1661085494504097E-3</v>
          </cell>
          <cell r="DW5">
            <v>3.7722851393417489E-3</v>
          </cell>
          <cell r="DX5">
            <v>3.6584459865806902E-3</v>
          </cell>
          <cell r="DY5">
            <v>4.4396341811515734E-3</v>
          </cell>
          <cell r="DZ5">
            <v>0</v>
          </cell>
          <cell r="EC5" t="str">
            <v>K1C10_HUMAN</v>
          </cell>
          <cell r="ED5">
            <v>9.6554560536970205E-3</v>
          </cell>
          <cell r="EE5">
            <v>2.05724296799383E-2</v>
          </cell>
          <cell r="EF5">
            <v>5.5334155194304924E-3</v>
          </cell>
          <cell r="EG5">
            <v>2.268362977190988E-2</v>
          </cell>
          <cell r="EH5">
            <v>1.9951567793370231E-2</v>
          </cell>
          <cell r="EI5">
            <v>4.08400803653447E-2</v>
          </cell>
          <cell r="EJ5">
            <v>1.9236815820377954E-2</v>
          </cell>
          <cell r="EK5">
            <v>2.2219719202385937E-2</v>
          </cell>
          <cell r="EL5">
            <v>8.7406187111765156E-3</v>
          </cell>
          <cell r="EM5">
            <v>3.0005782628888339E-2</v>
          </cell>
          <cell r="EN5">
            <v>1.3162861518849196E-2</v>
          </cell>
          <cell r="EO5">
            <v>6.4712339178076908E-3</v>
          </cell>
          <cell r="EP5">
            <v>5.5341451166512554E-3</v>
          </cell>
          <cell r="EQ5">
            <v>7.2399749705660448E-3</v>
          </cell>
          <cell r="ER5">
            <v>4.9842759258894439E-3</v>
          </cell>
        </row>
        <row r="6">
          <cell r="Y6" t="str">
            <v>A1AT_HUMAN</v>
          </cell>
          <cell r="Z6">
            <v>0</v>
          </cell>
          <cell r="AA6">
            <v>0</v>
          </cell>
          <cell r="AB6">
            <v>8.348320050543187E-3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7.0145923059526305E-3</v>
          </cell>
          <cell r="AL6">
            <v>8.3480204108610373E-3</v>
          </cell>
          <cell r="AM6">
            <v>7.1970008653413327E-3</v>
          </cell>
          <cell r="AN6">
            <v>0</v>
          </cell>
          <cell r="AQ6" t="str">
            <v>FA5_HUMAN</v>
          </cell>
          <cell r="AR6">
            <v>0</v>
          </cell>
          <cell r="AS6">
            <v>0</v>
          </cell>
          <cell r="AT6">
            <v>4.6538742087030242E-4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6.1752972774194311E-4</v>
          </cell>
          <cell r="BC6">
            <v>0</v>
          </cell>
          <cell r="BD6">
            <v>4.6556512391651873E-4</v>
          </cell>
          <cell r="BE6">
            <v>4.5962322404586594E-4</v>
          </cell>
          <cell r="BF6">
            <v>0</v>
          </cell>
          <cell r="BI6" t="str">
            <v>C1R_HUMAN</v>
          </cell>
          <cell r="BJ6">
            <v>0</v>
          </cell>
          <cell r="BK6">
            <v>0</v>
          </cell>
          <cell r="BL6">
            <v>1.7978048307118733E-3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1.2744833957432505E-3</v>
          </cell>
          <cell r="BV6">
            <v>1.7979557569166424E-3</v>
          </cell>
          <cell r="BW6">
            <v>1.9955766932191715E-3</v>
          </cell>
          <cell r="BX6">
            <v>0</v>
          </cell>
          <cell r="CA6" t="str">
            <v>IGHG2_HUMAN</v>
          </cell>
          <cell r="CB6">
            <v>0</v>
          </cell>
          <cell r="CC6">
            <v>5.0573889629848323E-2</v>
          </cell>
          <cell r="CD6">
            <v>1.3765139016561007E-2</v>
          </cell>
          <cell r="CE6">
            <v>8.0139539627545484E-2</v>
          </cell>
          <cell r="CF6">
            <v>5.6907236010952288E-2</v>
          </cell>
          <cell r="CG6">
            <v>1.0931300733138088E-2</v>
          </cell>
          <cell r="CH6">
            <v>3.3855975244025546E-2</v>
          </cell>
          <cell r="CI6">
            <v>4.8712640015811083E-2</v>
          </cell>
          <cell r="CJ6">
            <v>7.9872636389164545E-2</v>
          </cell>
          <cell r="CK6">
            <v>5.6143722721652828E-2</v>
          </cell>
          <cell r="CL6">
            <v>2.1157576247899557E-3</v>
          </cell>
          <cell r="CM6">
            <v>9.4762073347648933E-3</v>
          </cell>
          <cell r="CN6">
            <v>1.3958038686929025E-2</v>
          </cell>
          <cell r="CO6">
            <v>2.1181904110298511E-2</v>
          </cell>
          <cell r="CP6">
            <v>0</v>
          </cell>
          <cell r="CS6" t="str">
            <v>APOB_HUMAN</v>
          </cell>
          <cell r="CT6">
            <v>7.3045596793370549E-3</v>
          </cell>
          <cell r="CU6">
            <v>7.7446566247785327E-3</v>
          </cell>
          <cell r="CV6">
            <v>9.5168137734191732E-3</v>
          </cell>
          <cell r="CW6">
            <v>1.4493434611607679E-2</v>
          </cell>
          <cell r="CX6">
            <v>2.5026801614219767E-3</v>
          </cell>
          <cell r="CY6">
            <v>1.9192546328664992E-3</v>
          </cell>
          <cell r="CZ6">
            <v>4.1455050663790904E-3</v>
          </cell>
          <cell r="DA6">
            <v>1.3069802361326301E-3</v>
          </cell>
          <cell r="DB6">
            <v>3.6523713704892289E-3</v>
          </cell>
          <cell r="DC6">
            <v>1.2374008453061511E-3</v>
          </cell>
          <cell r="DD6">
            <v>3.5654179618804607E-3</v>
          </cell>
          <cell r="DE6">
            <v>8.20388486126763E-3</v>
          </cell>
          <cell r="DF6">
            <v>9.5168740218716172E-3</v>
          </cell>
          <cell r="DG6">
            <v>8.3200138630710706E-3</v>
          </cell>
          <cell r="DH6">
            <v>1.4570150622227251E-3</v>
          </cell>
          <cell r="DK6" t="str">
            <v>AMBP_HUMAN</v>
          </cell>
          <cell r="DL6">
            <v>0</v>
          </cell>
          <cell r="DM6">
            <v>0</v>
          </cell>
          <cell r="DN6">
            <v>1.3429547186499892E-2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7.2732631541982387E-3</v>
          </cell>
          <cell r="DW6">
            <v>1.2603541934420268E-2</v>
          </cell>
          <cell r="DX6">
            <v>1.3429449861016421E-2</v>
          </cell>
          <cell r="DY6">
            <v>6.8380068483782112E-3</v>
          </cell>
          <cell r="DZ6">
            <v>5.4759670428034439E-3</v>
          </cell>
          <cell r="EC6" t="str">
            <v>K1C13_HUMAN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1.0145917833096254E-2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</row>
        <row r="7">
          <cell r="Y7" t="str">
            <v>A1BG_HUMAN</v>
          </cell>
          <cell r="Z7">
            <v>0</v>
          </cell>
          <cell r="AA7">
            <v>0</v>
          </cell>
          <cell r="AB7">
            <v>2.5534952547216958E-3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1.8544578094577796E-3</v>
          </cell>
          <cell r="AL7">
            <v>2.5531858713621247E-3</v>
          </cell>
          <cell r="AM7">
            <v>1.155126621610599E-3</v>
          </cell>
          <cell r="AN7">
            <v>0</v>
          </cell>
          <cell r="AQ7" t="str">
            <v>FA7_HUMAN</v>
          </cell>
          <cell r="AR7">
            <v>0</v>
          </cell>
          <cell r="AS7">
            <v>0</v>
          </cell>
          <cell r="AT7">
            <v>5.0810441787586585E-4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5.0819397019795018E-4</v>
          </cell>
          <cell r="BE7">
            <v>0</v>
          </cell>
          <cell r="BF7">
            <v>0</v>
          </cell>
          <cell r="BI7" t="str">
            <v>C1S_HUMAN</v>
          </cell>
          <cell r="BJ7">
            <v>0</v>
          </cell>
          <cell r="BK7">
            <v>0</v>
          </cell>
          <cell r="BL7">
            <v>4.6785918006597071E-3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2.6662514318255108E-3</v>
          </cell>
          <cell r="BU7">
            <v>3.6638149413083542E-3</v>
          </cell>
          <cell r="BV7">
            <v>4.6785442853957276E-3</v>
          </cell>
          <cell r="BW7">
            <v>4.6054547722221137E-3</v>
          </cell>
          <cell r="BX7">
            <v>2.4129076648953143E-3</v>
          </cell>
          <cell r="CA7" t="str">
            <v>IGHG3_HUMAN</v>
          </cell>
          <cell r="CB7">
            <v>2.7131436522448163E-2</v>
          </cell>
          <cell r="CC7">
            <v>0</v>
          </cell>
          <cell r="CD7">
            <v>1.5658694498018256E-2</v>
          </cell>
          <cell r="CE7">
            <v>2.3865440932756249E-2</v>
          </cell>
          <cell r="CF7">
            <v>0</v>
          </cell>
          <cell r="CG7">
            <v>1.347040005101767E-2</v>
          </cell>
          <cell r="CH7">
            <v>0</v>
          </cell>
          <cell r="CI7">
            <v>1.5750777879905319E-2</v>
          </cell>
          <cell r="CJ7">
            <v>7.4974123245481375E-2</v>
          </cell>
          <cell r="CK7">
            <v>3.3916018628063947E-2</v>
          </cell>
          <cell r="CL7">
            <v>1.2669145664175976E-2</v>
          </cell>
          <cell r="CM7">
            <v>1.7185876874939523E-2</v>
          </cell>
          <cell r="CN7">
            <v>1.5814102864618457E-2</v>
          </cell>
          <cell r="CO7">
            <v>1.862541199238139E-2</v>
          </cell>
          <cell r="CP7">
            <v>0</v>
          </cell>
          <cell r="CS7" t="str">
            <v>APOC1_HUMAN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1.9841383720858802E-3</v>
          </cell>
          <cell r="DH7">
            <v>0</v>
          </cell>
          <cell r="DK7" t="str">
            <v>TRFE_HUMAN</v>
          </cell>
          <cell r="DL7">
            <v>0</v>
          </cell>
          <cell r="DM7">
            <v>5.0129340208353588E-3</v>
          </cell>
          <cell r="DN7">
            <v>4.7573056885826534E-3</v>
          </cell>
          <cell r="DO7">
            <v>3.1319118288384643E-3</v>
          </cell>
          <cell r="DP7">
            <v>0</v>
          </cell>
          <cell r="DQ7">
            <v>0</v>
          </cell>
          <cell r="DR7">
            <v>1.0734412986644362E-2</v>
          </cell>
          <cell r="DS7">
            <v>4.137004052830461E-3</v>
          </cell>
          <cell r="DT7">
            <v>2.05783672670823E-3</v>
          </cell>
          <cell r="DU7">
            <v>2.116945390426291E-3</v>
          </cell>
          <cell r="DV7">
            <v>2.699285571237458E-3</v>
          </cell>
          <cell r="DW7">
            <v>4.049947966849589E-3</v>
          </cell>
          <cell r="DX7">
            <v>4.7571467058613376E-3</v>
          </cell>
          <cell r="DY7">
            <v>5.9935099552722417E-3</v>
          </cell>
          <cell r="DZ7">
            <v>4.5400229021765734E-3</v>
          </cell>
          <cell r="EC7" t="str">
            <v>K1C14_HUMAN</v>
          </cell>
          <cell r="ED7">
            <v>5.5317198815715528E-3</v>
          </cell>
          <cell r="EE7">
            <v>1.506207339175763E-2</v>
          </cell>
          <cell r="EF7">
            <v>2.1436021927966646E-3</v>
          </cell>
          <cell r="EG7">
            <v>1.708915072133961E-2</v>
          </cell>
          <cell r="EH7">
            <v>0</v>
          </cell>
          <cell r="EI7">
            <v>2.6690965821116241E-2</v>
          </cell>
          <cell r="EJ7">
            <v>3.6060493186424021E-2</v>
          </cell>
          <cell r="EK7">
            <v>2.2182430167902539E-2</v>
          </cell>
          <cell r="EL7">
            <v>6.8621205242981424E-3</v>
          </cell>
          <cell r="EM7">
            <v>2.6924833848854347E-2</v>
          </cell>
          <cell r="EN7">
            <v>9.4798378191994475E-3</v>
          </cell>
          <cell r="EO7">
            <v>3.8514578947824903E-3</v>
          </cell>
          <cell r="EP7">
            <v>2.1431913577550261E-3</v>
          </cell>
          <cell r="EQ7">
            <v>4.7928451265346114E-3</v>
          </cell>
          <cell r="ER7">
            <v>0</v>
          </cell>
        </row>
        <row r="8">
          <cell r="Y8" t="str">
            <v>FETUA_HUMAN</v>
          </cell>
          <cell r="Z8">
            <v>0</v>
          </cell>
          <cell r="AA8">
            <v>0</v>
          </cell>
          <cell r="AB8">
            <v>6.7199620667231395E-3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3.9901920869479411E-3</v>
          </cell>
          <cell r="AK8">
            <v>3.6227058258244053E-3</v>
          </cell>
          <cell r="AL8">
            <v>6.7198370388394839E-3</v>
          </cell>
          <cell r="AM8">
            <v>1.821388382010902E-3</v>
          </cell>
          <cell r="AN8">
            <v>0</v>
          </cell>
          <cell r="AQ8" t="str">
            <v>FA10_HUMAN</v>
          </cell>
          <cell r="AR8">
            <v>0</v>
          </cell>
          <cell r="AS8">
            <v>0</v>
          </cell>
          <cell r="AT8">
            <v>5.3541339743591876E-3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4.2142684706074187E-3</v>
          </cell>
          <cell r="BC8">
            <v>5.2957810510263969E-3</v>
          </cell>
          <cell r="BD8">
            <v>5.3544268258818488E-3</v>
          </cell>
          <cell r="BE8">
            <v>3.8695097637670172E-3</v>
          </cell>
          <cell r="BF8">
            <v>5.8511443453672903E-3</v>
          </cell>
          <cell r="BI8" t="str">
            <v>CO3_HUMAN</v>
          </cell>
          <cell r="BJ8">
            <v>1.6763276395852063E-2</v>
          </cell>
          <cell r="BK8">
            <v>1.1460813150372831E-2</v>
          </cell>
          <cell r="BL8">
            <v>2.0015026933825907E-2</v>
          </cell>
          <cell r="BM8">
            <v>1.5092070876480903E-2</v>
          </cell>
          <cell r="BN8">
            <v>1.6611638444138311E-2</v>
          </cell>
          <cell r="BO8">
            <v>8.2413245478621718E-3</v>
          </cell>
          <cell r="BP8">
            <v>1.242839022718064E-2</v>
          </cell>
          <cell r="BQ8">
            <v>9.5753208174696441E-3</v>
          </cell>
          <cell r="BR8">
            <v>8.5968411169977509E-3</v>
          </cell>
          <cell r="BS8">
            <v>5.8079511284440354E-3</v>
          </cell>
          <cell r="BT8">
            <v>1.5529490397273943E-2</v>
          </cell>
          <cell r="BU8">
            <v>1.6446267999395758E-2</v>
          </cell>
          <cell r="BV8">
            <v>2.0015616887692433E-2</v>
          </cell>
          <cell r="BW8">
            <v>1.8576653361713141E-2</v>
          </cell>
          <cell r="BX8">
            <v>2.2176697918328148E-2</v>
          </cell>
          <cell r="CA8" t="str">
            <v>IGHG4_HUMAN</v>
          </cell>
          <cell r="CB8">
            <v>0</v>
          </cell>
          <cell r="CC8">
            <v>0</v>
          </cell>
          <cell r="CD8">
            <v>9.049651123685264E-3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1.0951735385980111E-2</v>
          </cell>
          <cell r="CL8">
            <v>0</v>
          </cell>
          <cell r="CM8">
            <v>4.536109228633566E-3</v>
          </cell>
          <cell r="CN8">
            <v>9.4187978055930762E-3</v>
          </cell>
          <cell r="CO8">
            <v>0</v>
          </cell>
          <cell r="CP8">
            <v>0</v>
          </cell>
          <cell r="CS8" t="str">
            <v>APOC2_HUMAN</v>
          </cell>
          <cell r="CT8">
            <v>0</v>
          </cell>
          <cell r="CU8">
            <v>0</v>
          </cell>
          <cell r="CV8">
            <v>1.7192072680947749E-2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1.2002974086985205E-2</v>
          </cell>
          <cell r="DE8">
            <v>2.0201317471348693E-2</v>
          </cell>
          <cell r="DF8">
            <v>1.7193566559525815E-2</v>
          </cell>
          <cell r="DG8">
            <v>5.6960219322783542E-3</v>
          </cell>
          <cell r="DH8">
            <v>0</v>
          </cell>
          <cell r="DK8" t="str">
            <v>ALBU_HUMAN</v>
          </cell>
          <cell r="DL8">
            <v>5.3316266056983842E-2</v>
          </cell>
          <cell r="DM8">
            <v>2.5978448182388619E-2</v>
          </cell>
          <cell r="DN8">
            <v>2.1904009969643392E-2</v>
          </cell>
          <cell r="DO8">
            <v>2.2926339128836765E-2</v>
          </cell>
          <cell r="DP8">
            <v>3.2186450756029085E-2</v>
          </cell>
          <cell r="DQ8">
            <v>2.9701029657007608E-2</v>
          </cell>
          <cell r="DR8">
            <v>4.4946851263460062E-2</v>
          </cell>
          <cell r="DS8">
            <v>2.7713131751567435E-2</v>
          </cell>
          <cell r="DT8">
            <v>1.8967564491938593E-2</v>
          </cell>
          <cell r="DU8">
            <v>1.1211559637198687E-2</v>
          </cell>
          <cell r="DV8">
            <v>2.9512739479580847E-2</v>
          </cell>
          <cell r="DW8">
            <v>2.7275733136057329E-2</v>
          </cell>
          <cell r="DX8">
            <v>2.1904729010551256E-2</v>
          </cell>
          <cell r="DY8">
            <v>2.80799193061924E-2</v>
          </cell>
          <cell r="DZ8">
            <v>2.7220599837673509E-2</v>
          </cell>
          <cell r="EC8" t="str">
            <v>K1C16_HUMAN</v>
          </cell>
          <cell r="ED8">
            <v>0</v>
          </cell>
          <cell r="EE8">
            <v>5.2256687024138824E-3</v>
          </cell>
          <cell r="EF8">
            <v>0</v>
          </cell>
          <cell r="EG8">
            <v>0</v>
          </cell>
          <cell r="EH8">
            <v>0</v>
          </cell>
          <cell r="EI8">
            <v>3.1202657748741914E-2</v>
          </cell>
          <cell r="EJ8">
            <v>3.5026790299121591E-2</v>
          </cell>
          <cell r="EK8">
            <v>0</v>
          </cell>
          <cell r="EL8">
            <v>0</v>
          </cell>
          <cell r="EM8">
            <v>2.7461267518330251E-2</v>
          </cell>
          <cell r="EN8">
            <v>1.1102357095923499E-2</v>
          </cell>
          <cell r="EO8">
            <v>0</v>
          </cell>
          <cell r="EP8">
            <v>0</v>
          </cell>
          <cell r="EQ8">
            <v>4.8868224819568588E-3</v>
          </cell>
          <cell r="ER8">
            <v>0</v>
          </cell>
        </row>
        <row r="9">
          <cell r="Y9" t="str">
            <v>A2MG_HUMAN</v>
          </cell>
          <cell r="Z9">
            <v>3.0950814597341266E-3</v>
          </cell>
          <cell r="AA9">
            <v>4.0875629420722084E-4</v>
          </cell>
          <cell r="AB9">
            <v>4.9756944037577661E-3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2.4184971700319784E-4</v>
          </cell>
          <cell r="AI9">
            <v>0</v>
          </cell>
          <cell r="AJ9">
            <v>1.0948647494093816E-3</v>
          </cell>
          <cell r="AK9">
            <v>3.7000510328903031E-3</v>
          </cell>
          <cell r="AL9">
            <v>4.9757793999702796E-3</v>
          </cell>
          <cell r="AM9">
            <v>3.2755040543519499E-3</v>
          </cell>
          <cell r="AN9">
            <v>3.2845132126658612E-3</v>
          </cell>
          <cell r="AQ9" t="str">
            <v>FIBA_HUMAN</v>
          </cell>
          <cell r="AR9">
            <v>0</v>
          </cell>
          <cell r="AS9">
            <v>0</v>
          </cell>
          <cell r="AT9">
            <v>6.1961430248490589E-3</v>
          </cell>
          <cell r="AU9">
            <v>4.0031445242302696E-3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4.0931744407761419E-3</v>
          </cell>
          <cell r="BC9">
            <v>5.4966840660651195E-3</v>
          </cell>
          <cell r="BD9">
            <v>6.1962826138373421E-3</v>
          </cell>
          <cell r="BE9">
            <v>3.5519685294430094E-3</v>
          </cell>
          <cell r="BF9">
            <v>5.0509263654710005E-3</v>
          </cell>
          <cell r="BI9" t="str">
            <v>CO4A_HUMAN</v>
          </cell>
          <cell r="BJ9">
            <v>6.5946397201993674E-3</v>
          </cell>
          <cell r="BK9">
            <v>5.3514289910234795E-3</v>
          </cell>
          <cell r="BL9">
            <v>9.6979886407681359E-3</v>
          </cell>
          <cell r="BM9">
            <v>3.2154676936694804E-3</v>
          </cell>
          <cell r="BN9">
            <v>4.5518893354230443E-3</v>
          </cell>
          <cell r="BO9">
            <v>3.7111740144529491E-3</v>
          </cell>
          <cell r="BP9">
            <v>2.9403423145137292E-3</v>
          </cell>
          <cell r="BQ9">
            <v>3.0994013850190231E-3</v>
          </cell>
          <cell r="BR9">
            <v>1.9549659672005843E-3</v>
          </cell>
          <cell r="BS9">
            <v>9.2809513979204316E-4</v>
          </cell>
          <cell r="BT9">
            <v>1.178775896062665E-2</v>
          </cell>
          <cell r="BU9">
            <v>9.3132679871129123E-3</v>
          </cell>
          <cell r="BV9">
            <v>9.6980976871548774E-3</v>
          </cell>
          <cell r="BW9">
            <v>9.01818520841597E-3</v>
          </cell>
          <cell r="BX9">
            <v>8.3371227718963981E-3</v>
          </cell>
          <cell r="CA9" t="str">
            <v>HV103_HUMAN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2.011783967681384E-2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1.547315293435038E-3</v>
          </cell>
          <cell r="CN9">
            <v>0</v>
          </cell>
          <cell r="CO9">
            <v>0</v>
          </cell>
          <cell r="CP9">
            <v>0</v>
          </cell>
          <cell r="CS9" t="str">
            <v>APOC3_HUMAN</v>
          </cell>
          <cell r="CT9">
            <v>0</v>
          </cell>
          <cell r="CU9">
            <v>0</v>
          </cell>
          <cell r="CV9">
            <v>4.6434474919592204E-2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2.1763433543748909E-2</v>
          </cell>
          <cell r="DE9">
            <v>2.1865206722136543E-2</v>
          </cell>
          <cell r="DF9">
            <v>4.6437905633596926E-2</v>
          </cell>
          <cell r="DG9">
            <v>2.1795327897671829E-2</v>
          </cell>
          <cell r="DH9">
            <v>7.5733157651986733E-3</v>
          </cell>
          <cell r="EC9" t="str">
            <v>K1C17_HUMAN</v>
          </cell>
          <cell r="ED9">
            <v>0</v>
          </cell>
          <cell r="EE9">
            <v>4.7400066266874551E-3</v>
          </cell>
          <cell r="EF9">
            <v>0</v>
          </cell>
          <cell r="EG9">
            <v>0</v>
          </cell>
          <cell r="EH9">
            <v>0</v>
          </cell>
          <cell r="EI9">
            <v>2.1326427536047344E-2</v>
          </cell>
          <cell r="EJ9">
            <v>2.5392659868114283E-2</v>
          </cell>
          <cell r="EK9">
            <v>1.9098620403679521E-2</v>
          </cell>
          <cell r="EL9">
            <v>0</v>
          </cell>
          <cell r="EM9">
            <v>1.9834792750103098E-2</v>
          </cell>
          <cell r="EN9">
            <v>4.3830962025000883E-3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</row>
        <row r="10">
          <cell r="Y10" t="str">
            <v>CRP_HUMAN</v>
          </cell>
          <cell r="Z10">
            <v>0</v>
          </cell>
          <cell r="AA10">
            <v>0</v>
          </cell>
          <cell r="AB10">
            <v>3.4146813645892613E-3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2.7741999303475085E-2</v>
          </cell>
          <cell r="AK10">
            <v>1.4138149430806447E-2</v>
          </cell>
          <cell r="AL10">
            <v>3.4143986674169541E-3</v>
          </cell>
          <cell r="AM10">
            <v>1.7767749529528518E-2</v>
          </cell>
          <cell r="AN10">
            <v>7.5470117587998252E-3</v>
          </cell>
          <cell r="AQ10" t="str">
            <v>FIBB_HUMAN</v>
          </cell>
          <cell r="AR10">
            <v>0</v>
          </cell>
          <cell r="AS10">
            <v>1.0242375671076632E-2</v>
          </cell>
          <cell r="AT10">
            <v>2.3465997558541025E-2</v>
          </cell>
          <cell r="AU10">
            <v>2.5822724806770406E-2</v>
          </cell>
          <cell r="AV10">
            <v>0</v>
          </cell>
          <cell r="AW10">
            <v>2.6897065036934633E-3</v>
          </cell>
          <cell r="AX10">
            <v>0</v>
          </cell>
          <cell r="AY10">
            <v>1.3706129924164888E-3</v>
          </cell>
          <cell r="AZ10">
            <v>6.0226217692068975E-3</v>
          </cell>
          <cell r="BA10">
            <v>1.852325206133732E-3</v>
          </cell>
          <cell r="BB10">
            <v>2.4788660117245152E-2</v>
          </cell>
          <cell r="BC10">
            <v>2.3099515787545027E-2</v>
          </cell>
          <cell r="BD10">
            <v>2.3467719982693227E-2</v>
          </cell>
          <cell r="BE10">
            <v>2.6190616566249075E-2</v>
          </cell>
          <cell r="BF10">
            <v>2.3980394024004991E-2</v>
          </cell>
          <cell r="BI10" t="str">
            <v>CO4B_HUMAN</v>
          </cell>
          <cell r="BJ10">
            <v>0</v>
          </cell>
          <cell r="BK10">
            <v>0</v>
          </cell>
          <cell r="BL10">
            <v>9.9037694475369292E-3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6.3594994156607994E-3</v>
          </cell>
          <cell r="BV10">
            <v>9.9037856228689908E-3</v>
          </cell>
          <cell r="BW10">
            <v>9.2943951205845757E-3</v>
          </cell>
          <cell r="BX10">
            <v>0</v>
          </cell>
          <cell r="CA10" t="str">
            <v>HV209_HUMAN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4.9940642318236309E-3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S10" t="str">
            <v>APOD_HUMAN</v>
          </cell>
          <cell r="CT10">
            <v>7.7782810810203815E-2</v>
          </cell>
          <cell r="CU10">
            <v>6.9325660118996615E-2</v>
          </cell>
          <cell r="CV10">
            <v>4.1220246555396717E-2</v>
          </cell>
          <cell r="CW10">
            <v>9.3256718390270651E-2</v>
          </cell>
          <cell r="CX10">
            <v>5.5203945035074706E-3</v>
          </cell>
          <cell r="CY10">
            <v>5.8748369214732039E-2</v>
          </cell>
          <cell r="CZ10">
            <v>6.0154159232805204E-2</v>
          </cell>
          <cell r="DA10">
            <v>4.3508361369900266E-2</v>
          </cell>
          <cell r="DB10">
            <v>2.73953126067361E-2</v>
          </cell>
          <cell r="DC10">
            <v>1.2202150889101074E-2</v>
          </cell>
          <cell r="DD10">
            <v>0.11754180441693385</v>
          </cell>
          <cell r="DE10">
            <v>4.9817936034076721E-2</v>
          </cell>
          <cell r="DF10">
            <v>4.1218435989103581E-2</v>
          </cell>
          <cell r="DG10">
            <v>4.3141205625576627E-2</v>
          </cell>
          <cell r="DH10">
            <v>8.4007239367530948E-2</v>
          </cell>
          <cell r="EC10" t="str">
            <v>K1C9_HUMAN</v>
          </cell>
          <cell r="ED10">
            <v>2.7557907961586626E-2</v>
          </cell>
          <cell r="EE10">
            <v>3.0986468733238019E-2</v>
          </cell>
          <cell r="EF10">
            <v>5.5888842933391469E-3</v>
          </cell>
          <cell r="EG10">
            <v>3.6117518570822481E-2</v>
          </cell>
          <cell r="EH10">
            <v>2.4541156634714411E-2</v>
          </cell>
          <cell r="EI10">
            <v>3.8210480651943601E-2</v>
          </cell>
          <cell r="EJ10">
            <v>3.7209589019496989E-2</v>
          </cell>
          <cell r="EK10">
            <v>2.2423209001374952E-2</v>
          </cell>
          <cell r="EL10">
            <v>1.1519218459839914E-2</v>
          </cell>
          <cell r="EM10">
            <v>4.6369777165112813E-2</v>
          </cell>
          <cell r="EN10">
            <v>1.677934288809332E-2</v>
          </cell>
          <cell r="EO10">
            <v>9.8751111740980196E-3</v>
          </cell>
          <cell r="EP10">
            <v>5.5894864423291883E-3</v>
          </cell>
          <cell r="EQ10">
            <v>1.2883962344421929E-2</v>
          </cell>
          <cell r="ER10">
            <v>7.2440555849185599E-3</v>
          </cell>
        </row>
        <row r="11">
          <cell r="Y11" t="str">
            <v>HPT_HUMAN</v>
          </cell>
          <cell r="Z11">
            <v>1.2543786100862419E-2</v>
          </cell>
          <cell r="AA11">
            <v>2.2209091985258998E-3</v>
          </cell>
          <cell r="AB11">
            <v>1.9861514190258781E-2</v>
          </cell>
          <cell r="AC11">
            <v>8.5243430682798941E-3</v>
          </cell>
          <cell r="AD11">
            <v>6.6736817591323593E-3</v>
          </cell>
          <cell r="AE11">
            <v>0</v>
          </cell>
          <cell r="AF11">
            <v>5.8118203510795531E-3</v>
          </cell>
          <cell r="AG11">
            <v>0</v>
          </cell>
          <cell r="AH11">
            <v>7.056801491996125E-3</v>
          </cell>
          <cell r="AI11">
            <v>0</v>
          </cell>
          <cell r="AJ11">
            <v>6.7789646928252262E-3</v>
          </cell>
          <cell r="AK11">
            <v>1.4510250956337796E-2</v>
          </cell>
          <cell r="AL11">
            <v>1.9863843053068538E-2</v>
          </cell>
          <cell r="AM11">
            <v>1.0655853209757605E-2</v>
          </cell>
          <cell r="AN11">
            <v>3.0873026150219922E-3</v>
          </cell>
          <cell r="AQ11" t="str">
            <v>FIBG_HUMAN</v>
          </cell>
          <cell r="AR11">
            <v>0</v>
          </cell>
          <cell r="AS11">
            <v>6.1806113603860595E-3</v>
          </cell>
          <cell r="AT11">
            <v>1.1803829591181708E-2</v>
          </cell>
          <cell r="AU11">
            <v>9.862439081572116E-3</v>
          </cell>
          <cell r="AV11">
            <v>2.2293900879549406E-3</v>
          </cell>
          <cell r="AW11">
            <v>4.7690051801651317E-3</v>
          </cell>
          <cell r="AX11">
            <v>0</v>
          </cell>
          <cell r="AY11">
            <v>0</v>
          </cell>
          <cell r="AZ11">
            <v>8.0140372219468081E-3</v>
          </cell>
          <cell r="BA11">
            <v>4.2496301376981098E-3</v>
          </cell>
          <cell r="BB11">
            <v>1.5248417698193587E-2</v>
          </cell>
          <cell r="BC11">
            <v>1.5230114105140415E-2</v>
          </cell>
          <cell r="BD11">
            <v>1.1804757316473671E-2</v>
          </cell>
          <cell r="BE11">
            <v>1.3012805260217039E-2</v>
          </cell>
          <cell r="BF11">
            <v>1.3501405688710002E-2</v>
          </cell>
          <cell r="BI11" t="str">
            <v>CO5_HUMAN</v>
          </cell>
          <cell r="BJ11">
            <v>0</v>
          </cell>
          <cell r="BK11">
            <v>0</v>
          </cell>
          <cell r="BL11">
            <v>2.5063236972192884E-3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5.247751956979071E-4</v>
          </cell>
          <cell r="BU11">
            <v>2.2984139041106063E-3</v>
          </cell>
          <cell r="BV11">
            <v>2.5064210279405201E-3</v>
          </cell>
          <cell r="BW11">
            <v>1.9856345382118748E-3</v>
          </cell>
          <cell r="BX11">
            <v>2.957126550751751E-4</v>
          </cell>
          <cell r="CA11" t="str">
            <v>HV303_HUMAN</v>
          </cell>
          <cell r="CB11">
            <v>0</v>
          </cell>
          <cell r="CC11">
            <v>0</v>
          </cell>
          <cell r="CD11">
            <v>2.0388446801233931E-3</v>
          </cell>
          <cell r="CE11">
            <v>0</v>
          </cell>
          <cell r="CF11">
            <v>1.2986843353400309E-2</v>
          </cell>
          <cell r="CG11">
            <v>0</v>
          </cell>
          <cell r="CH11">
            <v>0</v>
          </cell>
          <cell r="CI11">
            <v>0</v>
          </cell>
          <cell r="CJ11">
            <v>2.1376781598532579E-2</v>
          </cell>
          <cell r="CK11">
            <v>2.0601305875458709E-2</v>
          </cell>
          <cell r="CL11">
            <v>0</v>
          </cell>
          <cell r="CM11">
            <v>0</v>
          </cell>
          <cell r="CN11">
            <v>2.5312721718981873E-3</v>
          </cell>
          <cell r="CO11">
            <v>2.0604513863968759E-3</v>
          </cell>
          <cell r="CP11">
            <v>0</v>
          </cell>
          <cell r="CS11" t="str">
            <v>APOE_HUMAN</v>
          </cell>
          <cell r="CT11">
            <v>0</v>
          </cell>
          <cell r="CU11">
            <v>0</v>
          </cell>
          <cell r="CV11">
            <v>1.6530534935045461E-2</v>
          </cell>
          <cell r="CW11">
            <v>1.9277663675318782E-3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1.5023086677628304E-2</v>
          </cell>
          <cell r="DE11">
            <v>2.1236828973921641E-2</v>
          </cell>
          <cell r="DF11">
            <v>1.653049942056219E-2</v>
          </cell>
          <cell r="DG11">
            <v>1.5762082336753688E-2</v>
          </cell>
          <cell r="DH11">
            <v>8.2479310637739531E-3</v>
          </cell>
          <cell r="EC11" t="str">
            <v>K2C1_HUMAN</v>
          </cell>
          <cell r="ED11">
            <v>2.0416534919947982E-2</v>
          </cell>
          <cell r="EE11">
            <v>4.756880041837467E-2</v>
          </cell>
          <cell r="EF11">
            <v>1.0225660218928324E-2</v>
          </cell>
          <cell r="EG11">
            <v>4.7466273544752101E-2</v>
          </cell>
          <cell r="EH11">
            <v>3.6366500507379169E-2</v>
          </cell>
          <cell r="EI11">
            <v>6.9491803563601254E-2</v>
          </cell>
          <cell r="EJ11">
            <v>5.1477452312462979E-2</v>
          </cell>
          <cell r="EK11">
            <v>5.5043933154377563E-2</v>
          </cell>
          <cell r="EL11">
            <v>1.923510382309452E-2</v>
          </cell>
          <cell r="EM11">
            <v>5.686872697760368E-2</v>
          </cell>
          <cell r="EN11">
            <v>3.0128779852951978E-2</v>
          </cell>
          <cell r="EO11">
            <v>1.5116685253560025E-2</v>
          </cell>
          <cell r="EP11">
            <v>1.0030595849742948E-2</v>
          </cell>
          <cell r="EQ11">
            <v>1.5471333970708412E-2</v>
          </cell>
          <cell r="ER11">
            <v>1.0128562630076809E-2</v>
          </cell>
        </row>
        <row r="12">
          <cell r="Y12" t="str">
            <v>HPTR_HUMAN</v>
          </cell>
          <cell r="Z12">
            <v>0</v>
          </cell>
          <cell r="AA12">
            <v>0</v>
          </cell>
          <cell r="AB12">
            <v>7.2228341279221954E-3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7.2278269768735609E-3</v>
          </cell>
          <cell r="AM12">
            <v>0</v>
          </cell>
          <cell r="AN12">
            <v>0</v>
          </cell>
          <cell r="AQ12" t="str">
            <v>ITA2B_HUMAN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4.6928415363231449E-4</v>
          </cell>
          <cell r="BF12">
            <v>0</v>
          </cell>
          <cell r="BI12" t="str">
            <v>CO6_HUMAN</v>
          </cell>
          <cell r="BJ12">
            <v>0</v>
          </cell>
          <cell r="BK12">
            <v>0</v>
          </cell>
          <cell r="BL12">
            <v>1.49597025597859E-3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1.7374853866317548E-3</v>
          </cell>
          <cell r="BV12">
            <v>1.4959888070206651E-3</v>
          </cell>
          <cell r="BW12">
            <v>0</v>
          </cell>
          <cell r="BX12">
            <v>0</v>
          </cell>
          <cell r="CA12" t="str">
            <v>HV308_HUMAN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1.3951268489894215E-3</v>
          </cell>
          <cell r="CP12">
            <v>0</v>
          </cell>
          <cell r="CS12" t="str">
            <v>APOF_HUMAN</v>
          </cell>
          <cell r="CT12">
            <v>0</v>
          </cell>
          <cell r="CU12">
            <v>0</v>
          </cell>
          <cell r="CV12">
            <v>1.8653128005163974E-3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1.1236244442197651E-3</v>
          </cell>
          <cell r="DF12">
            <v>1.8656299481356134E-3</v>
          </cell>
          <cell r="DG12">
            <v>0</v>
          </cell>
          <cell r="DH12">
            <v>0</v>
          </cell>
          <cell r="EC12" t="str">
            <v>K22E_HUMAN</v>
          </cell>
          <cell r="ED12">
            <v>0</v>
          </cell>
          <cell r="EE12">
            <v>2.3065665168222532E-2</v>
          </cell>
          <cell r="EF12">
            <v>2.9143684509119268E-3</v>
          </cell>
          <cell r="EG12">
            <v>2.0079841826298062E-2</v>
          </cell>
          <cell r="EH12">
            <v>0</v>
          </cell>
          <cell r="EI12">
            <v>3.651781087444355E-2</v>
          </cell>
          <cell r="EJ12">
            <v>2.4749383534212428E-2</v>
          </cell>
          <cell r="EK12">
            <v>2.1526919419734548E-2</v>
          </cell>
          <cell r="EL12">
            <v>2.1226963623126828E-3</v>
          </cell>
          <cell r="EM12">
            <v>2.3813002382692985E-2</v>
          </cell>
          <cell r="EN12">
            <v>1.3030443780109513E-2</v>
          </cell>
          <cell r="EO12">
            <v>4.0098154715524342E-3</v>
          </cell>
          <cell r="EP12">
            <v>2.9149128413421522E-3</v>
          </cell>
          <cell r="EQ12">
            <v>4.9292583895733802E-3</v>
          </cell>
          <cell r="ER12">
            <v>3.6675970024512357E-3</v>
          </cell>
        </row>
        <row r="13">
          <cell r="Y13" t="str">
            <v>LBP_HUMAN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4.4917707201891479E-3</v>
          </cell>
          <cell r="AI13">
            <v>2.228601580080267E-3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Q13" t="str">
            <v>ITB1_HUMAN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4.4797163490365057E-4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I13" t="str">
            <v>CO7_HUMAN</v>
          </cell>
          <cell r="BJ13">
            <v>0</v>
          </cell>
          <cell r="BK13">
            <v>0</v>
          </cell>
          <cell r="BL13">
            <v>2.8107903967601085E-4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2.8112857925844054E-4</v>
          </cell>
          <cell r="BW13">
            <v>0</v>
          </cell>
          <cell r="BX13">
            <v>0</v>
          </cell>
          <cell r="CA13" t="str">
            <v>HV320_HUMAN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1.2188725227425668E-2</v>
          </cell>
          <cell r="CK13">
            <v>2.4129667111728119E-3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S13" t="str">
            <v>APOL1_HUMAN</v>
          </cell>
          <cell r="CT13">
            <v>0</v>
          </cell>
          <cell r="CU13">
            <v>0</v>
          </cell>
          <cell r="CV13">
            <v>7.2808915028802987E-4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7.2841835040032105E-4</v>
          </cell>
          <cell r="DG13">
            <v>0</v>
          </cell>
          <cell r="DH13">
            <v>0</v>
          </cell>
          <cell r="EC13" t="str">
            <v>K2C4_HUMAN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5.9946293640047721E-3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</row>
        <row r="14">
          <cell r="Y14" t="str">
            <v>CXCL7_HUMAN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5.6485293021730984E-3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Q14" t="str">
            <v>ITB3_HUMAN</v>
          </cell>
          <cell r="AR14">
            <v>0</v>
          </cell>
          <cell r="AS14">
            <v>0</v>
          </cell>
          <cell r="AT14">
            <v>0</v>
          </cell>
          <cell r="AU14">
            <v>4.3233488021486022E-3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1.1389053984123094E-3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8.0543005379797247E-4</v>
          </cell>
          <cell r="BF14">
            <v>0</v>
          </cell>
          <cell r="BI14" t="str">
            <v>CO8A_HUMAN</v>
          </cell>
          <cell r="BJ14">
            <v>0</v>
          </cell>
          <cell r="BK14">
            <v>0</v>
          </cell>
          <cell r="BL14">
            <v>1.2020575001225671E-3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2.0188919661511396E-3</v>
          </cell>
          <cell r="BV14">
            <v>1.2021641218268543E-3</v>
          </cell>
          <cell r="BW14">
            <v>4.5127451271671512E-3</v>
          </cell>
          <cell r="BX14">
            <v>2.9026968303076258E-3</v>
          </cell>
          <cell r="CA14" t="str">
            <v>IGKC_HUMAN</v>
          </cell>
          <cell r="CB14">
            <v>0.18898826129398869</v>
          </cell>
          <cell r="CC14">
            <v>0.1571986997703243</v>
          </cell>
          <cell r="CD14">
            <v>2.8875902182252264E-2</v>
          </cell>
          <cell r="CE14">
            <v>9.2183032899171069E-2</v>
          </cell>
          <cell r="CF14">
            <v>0.15097837199839056</v>
          </cell>
          <cell r="CG14">
            <v>0.17603213490730241</v>
          </cell>
          <cell r="CH14">
            <v>0.16613089091273084</v>
          </cell>
          <cell r="CI14">
            <v>0.15939525699147591</v>
          </cell>
          <cell r="CJ14">
            <v>0.16532130838184636</v>
          </cell>
          <cell r="CK14">
            <v>0.11400617553457887</v>
          </cell>
          <cell r="CL14">
            <v>2.3334943345303921E-2</v>
          </cell>
          <cell r="CM14">
            <v>4.6067442128248266E-2</v>
          </cell>
          <cell r="CN14">
            <v>2.8879013285367478E-2</v>
          </cell>
          <cell r="CO14">
            <v>4.7973438188967266E-2</v>
          </cell>
          <cell r="CP14">
            <v>8.093816289508822E-2</v>
          </cell>
          <cell r="CS14" t="str">
            <v>APOM_HUMAN</v>
          </cell>
          <cell r="CT14">
            <v>0</v>
          </cell>
          <cell r="CU14">
            <v>0</v>
          </cell>
          <cell r="CV14">
            <v>9.3923356700508168E-3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7.2500976947071196E-3</v>
          </cell>
          <cell r="DF14">
            <v>9.3906981780249813E-3</v>
          </cell>
          <cell r="DG14">
            <v>5.4892540680254774E-3</v>
          </cell>
          <cell r="DH14">
            <v>0</v>
          </cell>
          <cell r="EC14" t="str">
            <v>K2C5_HUMAN</v>
          </cell>
          <cell r="ED14">
            <v>0</v>
          </cell>
          <cell r="EE14">
            <v>1.4972233327391208E-2</v>
          </cell>
          <cell r="EF14">
            <v>1.2856575108963499E-3</v>
          </cell>
          <cell r="EG14">
            <v>1.0549549084363508E-2</v>
          </cell>
          <cell r="EH14">
            <v>0</v>
          </cell>
          <cell r="EI14">
            <v>2.6460103201370308E-2</v>
          </cell>
          <cell r="EJ14">
            <v>2.7459003227474982E-2</v>
          </cell>
          <cell r="EK14">
            <v>1.48180319984873E-2</v>
          </cell>
          <cell r="EL14">
            <v>5.43978740444494E-3</v>
          </cell>
          <cell r="EM14">
            <v>1.9724476363291044E-2</v>
          </cell>
          <cell r="EN14">
            <v>1.0419764987977758E-2</v>
          </cell>
          <cell r="EO14">
            <v>2.1530962241390777E-3</v>
          </cell>
          <cell r="EP14">
            <v>1.2855858832163125E-3</v>
          </cell>
          <cell r="EQ14">
            <v>2.2869175823993673E-3</v>
          </cell>
          <cell r="ER14">
            <v>2.0070500563982786E-3</v>
          </cell>
        </row>
        <row r="15">
          <cell r="Y15" t="str">
            <v>PLF4_HUMAN</v>
          </cell>
          <cell r="Z15">
            <v>0</v>
          </cell>
          <cell r="AA15">
            <v>6.5267101676309463E-3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2.3458191372483578E-2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 t="str">
            <v>KNG1_HUMAN</v>
          </cell>
          <cell r="AR15">
            <v>0</v>
          </cell>
          <cell r="AS15">
            <v>0</v>
          </cell>
          <cell r="AT15">
            <v>8.8393577373840227E-3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4.2721811098868773E-3</v>
          </cell>
          <cell r="BC15">
            <v>7.9448152106217518E-3</v>
          </cell>
          <cell r="BD15">
            <v>8.8387601185058329E-3</v>
          </cell>
          <cell r="BE15">
            <v>4.8049252470068601E-3</v>
          </cell>
          <cell r="BF15">
            <v>5.5470106940409001E-3</v>
          </cell>
          <cell r="BI15" t="str">
            <v>CO8B_HUMAN</v>
          </cell>
          <cell r="BJ15">
            <v>0</v>
          </cell>
          <cell r="BK15">
            <v>0</v>
          </cell>
          <cell r="BL15">
            <v>7.8994642643506155E-4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1.4946376374734343E-3</v>
          </cell>
          <cell r="BV15">
            <v>7.8971365399955692E-4</v>
          </cell>
          <cell r="BW15">
            <v>2.259819875495749E-3</v>
          </cell>
          <cell r="BX15">
            <v>0</v>
          </cell>
          <cell r="CA15" t="str">
            <v>KV110_HUMAN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6.6895352420166107E-3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1.0243523856144361E-2</v>
          </cell>
          <cell r="CS15" t="str">
            <v>APOA_HUMAN</v>
          </cell>
          <cell r="CT15">
            <v>1.2654584443664316E-3</v>
          </cell>
          <cell r="CU15">
            <v>2.762895964066215E-4</v>
          </cell>
          <cell r="CV15">
            <v>7.4390151139676894E-4</v>
          </cell>
          <cell r="CW15">
            <v>2.3364429625988541E-3</v>
          </cell>
          <cell r="CX15">
            <v>0</v>
          </cell>
          <cell r="CY15">
            <v>4.1925595165489106E-4</v>
          </cell>
          <cell r="CZ15">
            <v>0</v>
          </cell>
          <cell r="DA15">
            <v>0</v>
          </cell>
          <cell r="DB15">
            <v>8.7066723550821101E-4</v>
          </cell>
          <cell r="DC15">
            <v>1.783324138577322E-4</v>
          </cell>
          <cell r="DD15">
            <v>0</v>
          </cell>
          <cell r="DE15">
            <v>7.2011722028269122E-4</v>
          </cell>
          <cell r="DF15">
            <v>7.5745313097360864E-4</v>
          </cell>
          <cell r="DG15">
            <v>1.2239273491063223E-3</v>
          </cell>
          <cell r="DH15">
            <v>0</v>
          </cell>
          <cell r="EC15" t="str">
            <v>K2C6A_HUMAN</v>
          </cell>
          <cell r="ED15">
            <v>0</v>
          </cell>
          <cell r="EE15">
            <v>1.1234567872775153E-2</v>
          </cell>
          <cell r="EF15">
            <v>4.5523971172370484E-4</v>
          </cell>
          <cell r="EG15">
            <v>9.1605053144132899E-3</v>
          </cell>
          <cell r="EH15">
            <v>1.0775589869854172E-2</v>
          </cell>
          <cell r="EI15">
            <v>2.2278422775432391E-2</v>
          </cell>
          <cell r="EJ15">
            <v>3.3554183690142472E-2</v>
          </cell>
          <cell r="EK15">
            <v>1.5320916282429506E-2</v>
          </cell>
          <cell r="EL15">
            <v>4.298698397560482E-3</v>
          </cell>
          <cell r="EM15">
            <v>2.5546846603234096E-2</v>
          </cell>
          <cell r="EN15">
            <v>1.2121332686941655E-2</v>
          </cell>
          <cell r="EO15">
            <v>2.5224784917871716E-3</v>
          </cell>
          <cell r="EP15">
            <v>4.5470362112259524E-4</v>
          </cell>
          <cell r="EQ15">
            <v>2.2211880436892122E-3</v>
          </cell>
          <cell r="ER15">
            <v>0</v>
          </cell>
        </row>
        <row r="16">
          <cell r="Y16" t="str">
            <v>SAA2_HUMAN</v>
          </cell>
          <cell r="Z16">
            <v>0</v>
          </cell>
          <cell r="AA16">
            <v>0</v>
          </cell>
          <cell r="AB16">
            <v>1.3565871525160244E-2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9.4309082112026613E-3</v>
          </cell>
          <cell r="AK16">
            <v>1.0648103973209288E-2</v>
          </cell>
          <cell r="AL16">
            <v>1.3566194361033056E-2</v>
          </cell>
          <cell r="AM16">
            <v>9.5287781514458263E-3</v>
          </cell>
          <cell r="AN16">
            <v>0</v>
          </cell>
          <cell r="AQ16" t="str">
            <v>PLMN_HUMAN</v>
          </cell>
          <cell r="AR16">
            <v>0</v>
          </cell>
          <cell r="AS16">
            <v>0</v>
          </cell>
          <cell r="AT16">
            <v>5.0479048926296609E-3</v>
          </cell>
          <cell r="AU16">
            <v>3.7386652187704223E-3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8.7224195303417919E-4</v>
          </cell>
          <cell r="BA16">
            <v>3.4470953016754453E-4</v>
          </cell>
          <cell r="BB16">
            <v>1.6662038248010337E-3</v>
          </cell>
          <cell r="BC16">
            <v>5.8287797015606976E-3</v>
          </cell>
          <cell r="BD16">
            <v>5.0473365627687504E-3</v>
          </cell>
          <cell r="BE16">
            <v>5.7508394185924365E-3</v>
          </cell>
          <cell r="BF16">
            <v>9.1545575183720233E-4</v>
          </cell>
          <cell r="BI16" t="str">
            <v>CO8G_HUMAN</v>
          </cell>
          <cell r="BJ16">
            <v>0</v>
          </cell>
          <cell r="BK16">
            <v>0</v>
          </cell>
          <cell r="BL16">
            <v>3.2595383074100173E-3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3.2214279804707313E-3</v>
          </cell>
          <cell r="BV16">
            <v>3.2599480932611817E-3</v>
          </cell>
          <cell r="BW16">
            <v>4.8338960342794801E-3</v>
          </cell>
          <cell r="BX16">
            <v>0</v>
          </cell>
          <cell r="CA16" t="str">
            <v>KV313_HUMAN</v>
          </cell>
          <cell r="CB16">
            <v>0</v>
          </cell>
          <cell r="CC16">
            <v>0</v>
          </cell>
          <cell r="CD16">
            <v>5.1918819177826257E-3</v>
          </cell>
          <cell r="CE16">
            <v>0</v>
          </cell>
          <cell r="CF16">
            <v>1.7060943878465934E-2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2.2406119460890391E-3</v>
          </cell>
          <cell r="CL16">
            <v>0</v>
          </cell>
          <cell r="CM16">
            <v>0</v>
          </cell>
          <cell r="CN16">
            <v>5.1881164847279856E-3</v>
          </cell>
          <cell r="CO16">
            <v>1.9132762873685274E-3</v>
          </cell>
          <cell r="CP16">
            <v>0</v>
          </cell>
          <cell r="EC16" t="str">
            <v>K2C78_HUMAN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2.1101723384833993E-3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</row>
        <row r="17">
          <cell r="Y17" t="str">
            <v>SAA4_HUMAN</v>
          </cell>
          <cell r="Z17">
            <v>0</v>
          </cell>
          <cell r="AA17">
            <v>0</v>
          </cell>
          <cell r="AB17">
            <v>8.5094922518892484E-4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6.0356562229467977E-3</v>
          </cell>
          <cell r="AL17">
            <v>8.5233185444103692E-4</v>
          </cell>
          <cell r="AM17">
            <v>5.3127637486585352E-3</v>
          </cell>
          <cell r="AN17">
            <v>0</v>
          </cell>
          <cell r="AQ17" t="str">
            <v>THRB_HUMAN</v>
          </cell>
          <cell r="AR17">
            <v>0</v>
          </cell>
          <cell r="AS17">
            <v>0</v>
          </cell>
          <cell r="AT17">
            <v>3.1206919377241557E-2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1.4001512497133139E-2</v>
          </cell>
          <cell r="BC17">
            <v>2.8616924985642153E-2</v>
          </cell>
          <cell r="BD17">
            <v>3.120824265587066E-2</v>
          </cell>
          <cell r="BE17">
            <v>1.6862160752606662E-2</v>
          </cell>
          <cell r="BF17">
            <v>1.9539045083346796E-2</v>
          </cell>
          <cell r="BI17" t="str">
            <v>CO9_HUMAN</v>
          </cell>
          <cell r="BJ17">
            <v>0</v>
          </cell>
          <cell r="BK17">
            <v>0</v>
          </cell>
          <cell r="BL17">
            <v>3.3327224109979598E-3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1.0973989751049976E-2</v>
          </cell>
          <cell r="BU17">
            <v>6.2127467718162089E-3</v>
          </cell>
          <cell r="BV17">
            <v>3.3327034697848957E-3</v>
          </cell>
          <cell r="BW17">
            <v>9.019952293604595E-3</v>
          </cell>
          <cell r="BX17">
            <v>1.0215836712471916E-2</v>
          </cell>
          <cell r="CA17" t="str">
            <v>KV401_HUMAN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9.1563018526932636E-3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Y18" t="str">
            <v>SAMP_HUMAN</v>
          </cell>
          <cell r="Z18">
            <v>0</v>
          </cell>
          <cell r="AA18">
            <v>0</v>
          </cell>
          <cell r="AB18">
            <v>2.3578241754074608E-3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3.1749607090444123E-3</v>
          </cell>
          <cell r="AI18">
            <v>0</v>
          </cell>
          <cell r="AJ18">
            <v>8.2558269754371433E-3</v>
          </cell>
          <cell r="AK18">
            <v>2.7984976238394446E-3</v>
          </cell>
          <cell r="AL18">
            <v>2.3573552094052178E-3</v>
          </cell>
          <cell r="AM18">
            <v>3.5556556898879241E-3</v>
          </cell>
          <cell r="AN18">
            <v>0</v>
          </cell>
          <cell r="AQ18" t="str">
            <v>TSP1_HUMAN</v>
          </cell>
          <cell r="AR18">
            <v>0</v>
          </cell>
          <cell r="AS18">
            <v>0</v>
          </cell>
          <cell r="AT18">
            <v>1.1609304585963424E-3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7.6117068981602087E-3</v>
          </cell>
          <cell r="BC18">
            <v>7.04280152335805E-3</v>
          </cell>
          <cell r="BD18">
            <v>1.1612471632023878E-3</v>
          </cell>
          <cell r="BE18">
            <v>1.3003430145598774E-2</v>
          </cell>
          <cell r="BF18">
            <v>0</v>
          </cell>
          <cell r="BI18" t="str">
            <v>CFAB_HUMAN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2.0133277515006615E-4</v>
          </cell>
          <cell r="BX18">
            <v>0</v>
          </cell>
          <cell r="CA18" t="str">
            <v>LV102_HUMAN</v>
          </cell>
          <cell r="CB18">
            <v>0</v>
          </cell>
          <cell r="CC18">
            <v>0</v>
          </cell>
          <cell r="CD18">
            <v>2.2087484034670089E-3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3.3293761545490873E-3</v>
          </cell>
          <cell r="CK18">
            <v>0</v>
          </cell>
          <cell r="CL18">
            <v>0</v>
          </cell>
          <cell r="CM18">
            <v>0</v>
          </cell>
          <cell r="CN18">
            <v>1.1367590528064881E-3</v>
          </cell>
          <cell r="CO18">
            <v>0</v>
          </cell>
          <cell r="CP18">
            <v>0</v>
          </cell>
        </row>
        <row r="19">
          <cell r="AQ19" t="str">
            <v>TSP4_HUMAN</v>
          </cell>
          <cell r="AR19">
            <v>0</v>
          </cell>
          <cell r="AS19">
            <v>0</v>
          </cell>
          <cell r="AT19">
            <v>1.7840830140606154E-3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2.1866487347491329E-3</v>
          </cell>
          <cell r="BC19">
            <v>4.6589061278320298E-4</v>
          </cell>
          <cell r="BD19">
            <v>1.784238039196075E-3</v>
          </cell>
          <cell r="BE19">
            <v>1.4257408299068457E-3</v>
          </cell>
          <cell r="BF19">
            <v>5.2394008438481389E-4</v>
          </cell>
          <cell r="BI19" t="str">
            <v>CFAH_HUMAN</v>
          </cell>
          <cell r="BJ19">
            <v>2.9918672868678776E-3</v>
          </cell>
          <cell r="BK19">
            <v>0</v>
          </cell>
          <cell r="BL19">
            <v>7.9167704396988555E-3</v>
          </cell>
          <cell r="BM19">
            <v>1.220675752388061E-3</v>
          </cell>
          <cell r="BN19">
            <v>0</v>
          </cell>
          <cell r="BO19">
            <v>0</v>
          </cell>
          <cell r="BP19">
            <v>0</v>
          </cell>
          <cell r="BQ19">
            <v>5.8846563103331256E-4</v>
          </cell>
          <cell r="BR19">
            <v>4.2806641487569694E-3</v>
          </cell>
          <cell r="BS19">
            <v>4.1966671120246121E-3</v>
          </cell>
          <cell r="BT19">
            <v>2.9148234717100534E-3</v>
          </cell>
          <cell r="BU19">
            <v>7.3687400988324972E-3</v>
          </cell>
          <cell r="BV19">
            <v>7.9166036257356208E-3</v>
          </cell>
          <cell r="BW19">
            <v>4.9195016806742025E-3</v>
          </cell>
          <cell r="BX19">
            <v>4.8092455653602111E-3</v>
          </cell>
          <cell r="CA19" t="str">
            <v>LV302_HUMAN</v>
          </cell>
          <cell r="CB19">
            <v>0</v>
          </cell>
          <cell r="CC19">
            <v>0</v>
          </cell>
          <cell r="CD19">
            <v>2.7777980431216401E-3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6.6342016844575984E-3</v>
          </cell>
          <cell r="CK19">
            <v>0</v>
          </cell>
          <cell r="CL19">
            <v>0</v>
          </cell>
          <cell r="CM19">
            <v>0</v>
          </cell>
          <cell r="CN19">
            <v>3.3105910459596132E-3</v>
          </cell>
          <cell r="CO19">
            <v>0</v>
          </cell>
          <cell r="CP19">
            <v>0</v>
          </cell>
        </row>
        <row r="20">
          <cell r="AQ20" t="str">
            <v>PROC_HUMAN</v>
          </cell>
          <cell r="AR20">
            <v>0</v>
          </cell>
          <cell r="AS20">
            <v>0</v>
          </cell>
          <cell r="AT20">
            <v>3.7758864634074986E-3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9.2076064992783861E-4</v>
          </cell>
          <cell r="BC20">
            <v>3.8952127771344183E-3</v>
          </cell>
          <cell r="BD20">
            <v>3.7759332869511989E-3</v>
          </cell>
          <cell r="BE20">
            <v>2.7425177015907229E-3</v>
          </cell>
          <cell r="BF20">
            <v>9.5720848843610219E-4</v>
          </cell>
          <cell r="BI20" t="str">
            <v>FHR1_HUMAN</v>
          </cell>
          <cell r="BJ20">
            <v>0</v>
          </cell>
          <cell r="BK20">
            <v>0</v>
          </cell>
          <cell r="BL20">
            <v>2.7929525106610183E-3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7.3014802509840286E-3</v>
          </cell>
          <cell r="BS20">
            <v>0</v>
          </cell>
          <cell r="BT20">
            <v>0</v>
          </cell>
          <cell r="BU20">
            <v>2.0940513646119738E-3</v>
          </cell>
          <cell r="BV20">
            <v>2.7929581897290731E-3</v>
          </cell>
          <cell r="BW20">
            <v>1.4208116204856077E-3</v>
          </cell>
          <cell r="BX20">
            <v>0</v>
          </cell>
          <cell r="CA20" t="str">
            <v>LAC2_HUMAN</v>
          </cell>
          <cell r="CB20">
            <v>0.18673497133020259</v>
          </cell>
          <cell r="CC20">
            <v>0.18783742830796504</v>
          </cell>
          <cell r="CD20">
            <v>2.3871449907113124E-2</v>
          </cell>
          <cell r="CE20">
            <v>0.16962937987723423</v>
          </cell>
          <cell r="CF20">
            <v>0.16979740221659886</v>
          </cell>
          <cell r="CG20">
            <v>0.14890477226723739</v>
          </cell>
          <cell r="CH20">
            <v>0.14288111292765082</v>
          </cell>
          <cell r="CI20">
            <v>0.14464868920191398</v>
          </cell>
          <cell r="CJ20">
            <v>0.11181610429172968</v>
          </cell>
          <cell r="CK20">
            <v>0.10029876342824767</v>
          </cell>
          <cell r="CL20">
            <v>6.2356281489337938E-2</v>
          </cell>
          <cell r="CM20">
            <v>4.6514954549322508E-2</v>
          </cell>
          <cell r="CN20">
            <v>2.3885191484712482E-2</v>
          </cell>
          <cell r="CO20">
            <v>4.9273977559981585E-2</v>
          </cell>
          <cell r="CP20">
            <v>0.10239502604392758</v>
          </cell>
        </row>
        <row r="21">
          <cell r="AQ21" t="str">
            <v>PROS_HUMAN</v>
          </cell>
          <cell r="AR21">
            <v>0</v>
          </cell>
          <cell r="AS21">
            <v>0</v>
          </cell>
          <cell r="AT21">
            <v>9.8809663392162746E-3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7.4963635807736365E-3</v>
          </cell>
          <cell r="BC21">
            <v>9.3768040780978796E-3</v>
          </cell>
          <cell r="BD21">
            <v>9.880214997584567E-3</v>
          </cell>
          <cell r="BE21">
            <v>5.8107698966625813E-3</v>
          </cell>
          <cell r="BF21">
            <v>8.2118029149690422E-3</v>
          </cell>
          <cell r="BI21" t="str">
            <v>CFAI_HUMAN</v>
          </cell>
          <cell r="BJ21">
            <v>0</v>
          </cell>
          <cell r="BK21">
            <v>0</v>
          </cell>
          <cell r="BL21">
            <v>1.3962705187054176E-3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5.9586144769229962E-4</v>
          </cell>
          <cell r="BV21">
            <v>1.3962303036904702E-3</v>
          </cell>
          <cell r="BW21">
            <v>0</v>
          </cell>
          <cell r="BX21">
            <v>0</v>
          </cell>
          <cell r="CA21" t="str">
            <v>LAC7_HUMAN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2.9412406281036595E-2</v>
          </cell>
        </row>
        <row r="22">
          <cell r="AQ22" t="str">
            <v>PROZ_HUMAN</v>
          </cell>
          <cell r="AR22">
            <v>0</v>
          </cell>
          <cell r="AS22">
            <v>0</v>
          </cell>
          <cell r="AT22">
            <v>6.2494417370878505E-3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2.4488504692899526E-3</v>
          </cell>
          <cell r="BD22">
            <v>6.2500246942147385E-3</v>
          </cell>
          <cell r="BE22">
            <v>1.1817089233256055E-3</v>
          </cell>
          <cell r="BF22">
            <v>0</v>
          </cell>
          <cell r="CA22" t="str">
            <v>IGHM_HUMAN</v>
          </cell>
          <cell r="CB22">
            <v>0.11832817697541992</v>
          </cell>
          <cell r="CC22">
            <v>7.9711377939941874E-2</v>
          </cell>
          <cell r="CD22">
            <v>2.0471616744640684E-2</v>
          </cell>
          <cell r="CE22">
            <v>3.7810945827891788E-2</v>
          </cell>
          <cell r="CF22">
            <v>0.20108642035417937</v>
          </cell>
          <cell r="CG22">
            <v>4.819165081005522E-2</v>
          </cell>
          <cell r="CH22">
            <v>6.3191762696377884E-2</v>
          </cell>
          <cell r="CI22">
            <v>0.10593600343651539</v>
          </cell>
          <cell r="CJ22">
            <v>3.562057441177361E-2</v>
          </cell>
          <cell r="CK22">
            <v>5.6804417691501623E-2</v>
          </cell>
          <cell r="CL22">
            <v>2.4606307532202526E-2</v>
          </cell>
          <cell r="CM22">
            <v>2.2367721747024307E-2</v>
          </cell>
          <cell r="CN22">
            <v>2.0470621395405928E-2</v>
          </cell>
          <cell r="CO22">
            <v>1.1782149367663688E-2</v>
          </cell>
          <cell r="CP22">
            <v>6.6810106204111666E-2</v>
          </cell>
        </row>
        <row r="23">
          <cell r="CA23" t="str">
            <v>IGJ_HUMAN</v>
          </cell>
          <cell r="CB23">
            <v>0</v>
          </cell>
          <cell r="CC23">
            <v>7.6900604333176329E-3</v>
          </cell>
          <cell r="CD23">
            <v>6.9017529112922462E-3</v>
          </cell>
          <cell r="CE23">
            <v>0</v>
          </cell>
          <cell r="CF23">
            <v>4.2265325315341488E-2</v>
          </cell>
          <cell r="CG23">
            <v>0</v>
          </cell>
          <cell r="CH23">
            <v>9.597365297762896E-3</v>
          </cell>
          <cell r="CI23">
            <v>1.9939482243622381E-2</v>
          </cell>
          <cell r="CJ23">
            <v>0</v>
          </cell>
          <cell r="CK23">
            <v>9.9271710380804262E-3</v>
          </cell>
          <cell r="CL23">
            <v>9.9951260418380487E-3</v>
          </cell>
          <cell r="CM23">
            <v>4.0128923103075363E-3</v>
          </cell>
          <cell r="CN23">
            <v>6.901718245548717E-3</v>
          </cell>
          <cell r="CO23">
            <v>2.9615840582522829E-3</v>
          </cell>
          <cell r="CP23">
            <v>1.3408872458133375E-2</v>
          </cell>
        </row>
        <row r="24">
          <cell r="CA24" t="str">
            <v>IGLL5_HUMAN</v>
          </cell>
          <cell r="CB24">
            <v>2.7546489249633932E-2</v>
          </cell>
          <cell r="CC24">
            <v>2.9595810195376077E-2</v>
          </cell>
          <cell r="CD24">
            <v>9.4432525434624427E-3</v>
          </cell>
          <cell r="CE24">
            <v>2.4145785202696057E-2</v>
          </cell>
          <cell r="CF24">
            <v>3.0404930035378853E-2</v>
          </cell>
          <cell r="CG24">
            <v>3.7690441260706663E-2</v>
          </cell>
          <cell r="CH24">
            <v>1.6949117007380696E-2</v>
          </cell>
          <cell r="CI24">
            <v>2.4033943645787259E-2</v>
          </cell>
          <cell r="CJ24">
            <v>2.5870100725096466E-2</v>
          </cell>
          <cell r="CK24">
            <v>1.8844304099456689E-2</v>
          </cell>
          <cell r="CL24">
            <v>3.1225795954074524E-3</v>
          </cell>
          <cell r="CM24">
            <v>7.4547032795276103E-3</v>
          </cell>
          <cell r="CN24">
            <v>9.4425920592663814E-3</v>
          </cell>
          <cell r="CO24">
            <v>6.1708083457741557E-3</v>
          </cell>
          <cell r="CP24">
            <v>7.9539413708066952E-3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K269"/>
  <sheetViews>
    <sheetView tabSelected="1" workbookViewId="0">
      <selection activeCell="B8" sqref="B8"/>
    </sheetView>
  </sheetViews>
  <sheetFormatPr defaultRowHeight="15" x14ac:dyDescent="0.25"/>
  <cols>
    <col min="1" max="1" width="6.7109375" customWidth="1"/>
    <col min="2" max="2" width="111.85546875" bestFit="1" customWidth="1"/>
    <col min="3" max="3" width="27.28515625" bestFit="1" customWidth="1"/>
    <col min="4" max="4" width="25.140625" bestFit="1" customWidth="1"/>
    <col min="5" max="5" width="7.5703125" bestFit="1" customWidth="1"/>
    <col min="6" max="6" width="16.28515625" customWidth="1"/>
    <col min="7" max="141" width="12.28515625" customWidth="1"/>
    <col min="142" max="142" width="21.42578125" customWidth="1"/>
  </cols>
  <sheetData>
    <row r="1" spans="1:193" s="2" customFormat="1" ht="16.5" thickBot="1" x14ac:dyDescent="0.3">
      <c r="A1" s="2" t="s">
        <v>986</v>
      </c>
      <c r="G1" s="105" t="s">
        <v>0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7"/>
      <c r="AZ1" s="105" t="s">
        <v>882</v>
      </c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7"/>
      <c r="CS1" s="105" t="s">
        <v>876</v>
      </c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7"/>
    </row>
    <row r="2" spans="1:193" s="2" customFormat="1" ht="19.5" thickBot="1" x14ac:dyDescent="0.35">
      <c r="G2" s="102" t="s">
        <v>866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4"/>
      <c r="V2" s="102" t="s">
        <v>880</v>
      </c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4"/>
      <c r="AK2" s="102" t="s">
        <v>881</v>
      </c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4"/>
      <c r="AZ2" s="102" t="s">
        <v>866</v>
      </c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4"/>
      <c r="BO2" s="102" t="s">
        <v>880</v>
      </c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4"/>
      <c r="CD2" s="102" t="s">
        <v>881</v>
      </c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4"/>
      <c r="CS2" s="102" t="s">
        <v>866</v>
      </c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4"/>
      <c r="DH2" s="102" t="s">
        <v>880</v>
      </c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4"/>
      <c r="DW2" s="102" t="s">
        <v>881</v>
      </c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4"/>
    </row>
    <row r="3" spans="1:193" s="2" customFormat="1" ht="16.5" thickBot="1" x14ac:dyDescent="0.3">
      <c r="A3" s="2" t="s">
        <v>6</v>
      </c>
      <c r="B3" s="2" t="s">
        <v>987</v>
      </c>
      <c r="C3" s="2" t="s">
        <v>7</v>
      </c>
      <c r="D3" s="2" t="s">
        <v>8</v>
      </c>
      <c r="E3" s="2" t="s">
        <v>860</v>
      </c>
      <c r="F3" s="2" t="s">
        <v>988</v>
      </c>
      <c r="G3" s="13" t="s">
        <v>989</v>
      </c>
      <c r="H3" s="14" t="s">
        <v>990</v>
      </c>
      <c r="I3" s="14" t="s">
        <v>991</v>
      </c>
      <c r="J3" s="14" t="s">
        <v>992</v>
      </c>
      <c r="K3" s="14" t="s">
        <v>993</v>
      </c>
      <c r="L3" s="14" t="s">
        <v>994</v>
      </c>
      <c r="M3" s="14" t="s">
        <v>995</v>
      </c>
      <c r="N3" s="14" t="s">
        <v>996</v>
      </c>
      <c r="O3" s="14" t="s">
        <v>997</v>
      </c>
      <c r="P3" s="14" t="s">
        <v>998</v>
      </c>
      <c r="Q3" s="14" t="s">
        <v>999</v>
      </c>
      <c r="R3" s="14" t="s">
        <v>1000</v>
      </c>
      <c r="S3" s="14" t="s">
        <v>1001</v>
      </c>
      <c r="T3" s="14" t="s">
        <v>1002</v>
      </c>
      <c r="U3" s="14" t="s">
        <v>1003</v>
      </c>
      <c r="V3" s="14" t="s">
        <v>989</v>
      </c>
      <c r="W3" s="14" t="s">
        <v>990</v>
      </c>
      <c r="X3" s="14" t="s">
        <v>991</v>
      </c>
      <c r="Y3" s="14" t="s">
        <v>992</v>
      </c>
      <c r="Z3" s="14" t="s">
        <v>993</v>
      </c>
      <c r="AA3" s="14" t="s">
        <v>994</v>
      </c>
      <c r="AB3" s="14" t="s">
        <v>995</v>
      </c>
      <c r="AC3" s="14" t="s">
        <v>996</v>
      </c>
      <c r="AD3" s="14" t="s">
        <v>997</v>
      </c>
      <c r="AE3" s="14" t="s">
        <v>998</v>
      </c>
      <c r="AF3" s="14" t="s">
        <v>999</v>
      </c>
      <c r="AG3" s="14" t="s">
        <v>1000</v>
      </c>
      <c r="AH3" s="14" t="s">
        <v>1001</v>
      </c>
      <c r="AI3" s="14" t="s">
        <v>1002</v>
      </c>
      <c r="AJ3" s="14" t="s">
        <v>1003</v>
      </c>
      <c r="AK3" s="14" t="s">
        <v>989</v>
      </c>
      <c r="AL3" s="14" t="s">
        <v>990</v>
      </c>
      <c r="AM3" s="14" t="s">
        <v>991</v>
      </c>
      <c r="AN3" s="14" t="s">
        <v>992</v>
      </c>
      <c r="AO3" s="14" t="s">
        <v>993</v>
      </c>
      <c r="AP3" s="14" t="s">
        <v>994</v>
      </c>
      <c r="AQ3" s="14" t="s">
        <v>995</v>
      </c>
      <c r="AR3" s="14" t="s">
        <v>996</v>
      </c>
      <c r="AS3" s="14" t="s">
        <v>997</v>
      </c>
      <c r="AT3" s="14" t="s">
        <v>998</v>
      </c>
      <c r="AU3" s="14" t="s">
        <v>999</v>
      </c>
      <c r="AV3" s="14" t="s">
        <v>1000</v>
      </c>
      <c r="AW3" s="14" t="s">
        <v>1001</v>
      </c>
      <c r="AX3" s="14" t="s">
        <v>1002</v>
      </c>
      <c r="AY3" s="15" t="s">
        <v>1003</v>
      </c>
      <c r="AZ3" s="13" t="s">
        <v>1004</v>
      </c>
      <c r="BA3" s="14" t="s">
        <v>1005</v>
      </c>
      <c r="BB3" s="14" t="s">
        <v>1006</v>
      </c>
      <c r="BC3" s="14" t="s">
        <v>1007</v>
      </c>
      <c r="BD3" s="14" t="s">
        <v>1008</v>
      </c>
      <c r="BE3" s="14" t="s">
        <v>1009</v>
      </c>
      <c r="BF3" s="14" t="s">
        <v>1010</v>
      </c>
      <c r="BG3" s="14" t="s">
        <v>1011</v>
      </c>
      <c r="BH3" s="14" t="s">
        <v>1012</v>
      </c>
      <c r="BI3" s="14" t="s">
        <v>1013</v>
      </c>
      <c r="BJ3" s="14" t="s">
        <v>1014</v>
      </c>
      <c r="BK3" s="14" t="s">
        <v>1015</v>
      </c>
      <c r="BL3" s="14" t="s">
        <v>1016</v>
      </c>
      <c r="BM3" s="14" t="s">
        <v>1017</v>
      </c>
      <c r="BN3" s="14" t="s">
        <v>1018</v>
      </c>
      <c r="BO3" s="14" t="s">
        <v>1004</v>
      </c>
      <c r="BP3" s="14" t="s">
        <v>1005</v>
      </c>
      <c r="BQ3" s="14" t="s">
        <v>1006</v>
      </c>
      <c r="BR3" s="14" t="s">
        <v>1007</v>
      </c>
      <c r="BS3" s="14" t="s">
        <v>1008</v>
      </c>
      <c r="BT3" s="14" t="s">
        <v>1009</v>
      </c>
      <c r="BU3" s="14" t="s">
        <v>1010</v>
      </c>
      <c r="BV3" s="14" t="s">
        <v>1011</v>
      </c>
      <c r="BW3" s="14" t="s">
        <v>1012</v>
      </c>
      <c r="BX3" s="14" t="s">
        <v>1013</v>
      </c>
      <c r="BY3" s="14" t="s">
        <v>1014</v>
      </c>
      <c r="BZ3" s="14" t="s">
        <v>1015</v>
      </c>
      <c r="CA3" s="14" t="s">
        <v>1016</v>
      </c>
      <c r="CB3" s="14" t="s">
        <v>1017</v>
      </c>
      <c r="CC3" s="14" t="s">
        <v>1018</v>
      </c>
      <c r="CD3" s="14" t="s">
        <v>1004</v>
      </c>
      <c r="CE3" s="14" t="s">
        <v>1005</v>
      </c>
      <c r="CF3" s="14" t="s">
        <v>1006</v>
      </c>
      <c r="CG3" s="14" t="s">
        <v>1007</v>
      </c>
      <c r="CH3" s="14" t="s">
        <v>1008</v>
      </c>
      <c r="CI3" s="14" t="s">
        <v>1009</v>
      </c>
      <c r="CJ3" s="14" t="s">
        <v>1010</v>
      </c>
      <c r="CK3" s="14" t="s">
        <v>1011</v>
      </c>
      <c r="CL3" s="14" t="s">
        <v>1012</v>
      </c>
      <c r="CM3" s="14" t="s">
        <v>1013</v>
      </c>
      <c r="CN3" s="14" t="s">
        <v>1014</v>
      </c>
      <c r="CO3" s="14" t="s">
        <v>1015</v>
      </c>
      <c r="CP3" s="14" t="s">
        <v>1016</v>
      </c>
      <c r="CQ3" s="14" t="s">
        <v>1017</v>
      </c>
      <c r="CR3" s="15" t="s">
        <v>1018</v>
      </c>
      <c r="CS3" s="13" t="s">
        <v>1019</v>
      </c>
      <c r="CT3" s="14" t="s">
        <v>1020</v>
      </c>
      <c r="CU3" s="14" t="s">
        <v>1021</v>
      </c>
      <c r="CV3" s="14" t="s">
        <v>1022</v>
      </c>
      <c r="CW3" s="14" t="s">
        <v>1023</v>
      </c>
      <c r="CX3" s="14" t="s">
        <v>1024</v>
      </c>
      <c r="CY3" s="14" t="s">
        <v>995</v>
      </c>
      <c r="CZ3" s="14" t="s">
        <v>996</v>
      </c>
      <c r="DA3" s="14" t="s">
        <v>997</v>
      </c>
      <c r="DB3" s="14" t="s">
        <v>1025</v>
      </c>
      <c r="DC3" s="14" t="s">
        <v>1026</v>
      </c>
      <c r="DD3" s="14" t="s">
        <v>1027</v>
      </c>
      <c r="DE3" s="14" t="s">
        <v>1028</v>
      </c>
      <c r="DF3" s="14" t="s">
        <v>1029</v>
      </c>
      <c r="DG3" s="14" t="s">
        <v>1030</v>
      </c>
      <c r="DH3" s="14" t="s">
        <v>1019</v>
      </c>
      <c r="DI3" s="14" t="s">
        <v>1020</v>
      </c>
      <c r="DJ3" s="14" t="s">
        <v>1021</v>
      </c>
      <c r="DK3" s="14" t="s">
        <v>1022</v>
      </c>
      <c r="DL3" s="14" t="s">
        <v>1023</v>
      </c>
      <c r="DM3" s="14" t="s">
        <v>1024</v>
      </c>
      <c r="DN3" s="14" t="s">
        <v>995</v>
      </c>
      <c r="DO3" s="14" t="s">
        <v>996</v>
      </c>
      <c r="DP3" s="14" t="s">
        <v>997</v>
      </c>
      <c r="DQ3" s="14" t="s">
        <v>1025</v>
      </c>
      <c r="DR3" s="14" t="s">
        <v>1026</v>
      </c>
      <c r="DS3" s="14" t="s">
        <v>1027</v>
      </c>
      <c r="DT3" s="14" t="s">
        <v>1028</v>
      </c>
      <c r="DU3" s="14" t="s">
        <v>1029</v>
      </c>
      <c r="DV3" s="14" t="s">
        <v>1030</v>
      </c>
      <c r="DW3" s="14" t="s">
        <v>1019</v>
      </c>
      <c r="DX3" s="14" t="s">
        <v>1020</v>
      </c>
      <c r="DY3" s="14" t="s">
        <v>1021</v>
      </c>
      <c r="DZ3" s="14" t="s">
        <v>1022</v>
      </c>
      <c r="EA3" s="14" t="s">
        <v>1023</v>
      </c>
      <c r="EB3" s="14" t="s">
        <v>1024</v>
      </c>
      <c r="EC3" s="14" t="s">
        <v>995</v>
      </c>
      <c r="ED3" s="14" t="s">
        <v>996</v>
      </c>
      <c r="EE3" s="14" t="s">
        <v>997</v>
      </c>
      <c r="EF3" s="14" t="s">
        <v>1025</v>
      </c>
      <c r="EG3" s="14" t="s">
        <v>1026</v>
      </c>
      <c r="EH3" s="14" t="s">
        <v>1027</v>
      </c>
      <c r="EI3" s="14" t="s">
        <v>1028</v>
      </c>
      <c r="EJ3" s="14" t="s">
        <v>1029</v>
      </c>
      <c r="EK3" s="15" t="s">
        <v>1030</v>
      </c>
      <c r="EL3" s="2" t="s">
        <v>9</v>
      </c>
      <c r="EM3" s="2" t="s">
        <v>10</v>
      </c>
      <c r="EN3" s="2" t="s">
        <v>11</v>
      </c>
      <c r="EO3" s="2" t="s">
        <v>12</v>
      </c>
      <c r="EP3" s="2" t="s">
        <v>13</v>
      </c>
      <c r="EQ3" s="2" t="s">
        <v>14</v>
      </c>
      <c r="ER3" s="2" t="s">
        <v>15</v>
      </c>
      <c r="ES3" s="2" t="s">
        <v>16</v>
      </c>
      <c r="ET3" s="2" t="s">
        <v>17</v>
      </c>
      <c r="EU3" s="2" t="s">
        <v>18</v>
      </c>
      <c r="EV3" s="2" t="s">
        <v>19</v>
      </c>
      <c r="EW3" s="2" t="s">
        <v>20</v>
      </c>
      <c r="EX3" s="2" t="s">
        <v>21</v>
      </c>
      <c r="EY3" s="2" t="s">
        <v>22</v>
      </c>
      <c r="EZ3" s="2" t="s">
        <v>23</v>
      </c>
      <c r="FA3" s="2" t="s">
        <v>24</v>
      </c>
      <c r="FB3" s="2" t="s">
        <v>25</v>
      </c>
      <c r="FC3" s="2" t="s">
        <v>26</v>
      </c>
      <c r="FD3" s="2" t="s">
        <v>27</v>
      </c>
      <c r="FE3" s="2" t="s">
        <v>28</v>
      </c>
      <c r="FF3" s="2" t="s">
        <v>29</v>
      </c>
      <c r="FG3" s="2" t="s">
        <v>30</v>
      </c>
      <c r="FH3" s="2" t="s">
        <v>31</v>
      </c>
      <c r="FI3" s="2" t="s">
        <v>32</v>
      </c>
      <c r="FJ3" s="2" t="s">
        <v>33</v>
      </c>
      <c r="FK3" s="2" t="s">
        <v>34</v>
      </c>
      <c r="FL3" s="2" t="s">
        <v>35</v>
      </c>
      <c r="FM3" s="2" t="s">
        <v>36</v>
      </c>
      <c r="FN3" s="2" t="s">
        <v>37</v>
      </c>
      <c r="FO3" s="2" t="s">
        <v>38</v>
      </c>
      <c r="FP3" s="2" t="s">
        <v>39</v>
      </c>
      <c r="FQ3" s="2" t="s">
        <v>40</v>
      </c>
      <c r="FR3" s="2" t="s">
        <v>41</v>
      </c>
      <c r="FS3" s="2" t="s">
        <v>42</v>
      </c>
      <c r="FT3" s="2" t="s">
        <v>43</v>
      </c>
      <c r="FU3" s="2" t="s">
        <v>44</v>
      </c>
      <c r="FV3" s="2" t="s">
        <v>45</v>
      </c>
      <c r="FW3" s="2" t="s">
        <v>46</v>
      </c>
      <c r="FX3" s="2" t="s">
        <v>47</v>
      </c>
      <c r="FY3" s="2" t="s">
        <v>48</v>
      </c>
      <c r="FZ3" s="2" t="s">
        <v>49</v>
      </c>
      <c r="GA3" s="2" t="s">
        <v>50</v>
      </c>
      <c r="GB3" s="2" t="s">
        <v>51</v>
      </c>
      <c r="GC3" s="2" t="s">
        <v>52</v>
      </c>
      <c r="GD3" s="2" t="s">
        <v>53</v>
      </c>
      <c r="GE3" s="2" t="s">
        <v>54</v>
      </c>
      <c r="GF3" s="2" t="s">
        <v>55</v>
      </c>
      <c r="GG3" s="2" t="s">
        <v>56</v>
      </c>
      <c r="GH3" s="2" t="s">
        <v>57</v>
      </c>
      <c r="GI3" s="2" t="s">
        <v>58</v>
      </c>
      <c r="GJ3" s="2" t="s">
        <v>59</v>
      </c>
      <c r="GK3" s="2" t="s">
        <v>60</v>
      </c>
    </row>
    <row r="4" spans="1:193" x14ac:dyDescent="0.25">
      <c r="A4">
        <v>1</v>
      </c>
      <c r="B4" t="s">
        <v>61</v>
      </c>
      <c r="C4" t="s">
        <v>62</v>
      </c>
      <c r="D4">
        <v>516</v>
      </c>
      <c r="E4">
        <v>7.04</v>
      </c>
      <c r="F4" t="s">
        <v>63</v>
      </c>
      <c r="G4" s="27">
        <v>19</v>
      </c>
      <c r="H4" s="28">
        <v>15</v>
      </c>
      <c r="I4" s="28">
        <v>19</v>
      </c>
      <c r="J4" s="28">
        <v>36</v>
      </c>
      <c r="K4" s="28">
        <v>42</v>
      </c>
      <c r="L4" s="28">
        <v>34</v>
      </c>
      <c r="M4" s="28">
        <v>255</v>
      </c>
      <c r="N4" s="28">
        <v>245</v>
      </c>
      <c r="O4" s="28">
        <v>250</v>
      </c>
      <c r="P4" s="28">
        <v>78</v>
      </c>
      <c r="Q4" s="28">
        <v>69</v>
      </c>
      <c r="R4" s="28">
        <v>70</v>
      </c>
      <c r="S4" s="28">
        <v>7</v>
      </c>
      <c r="T4" s="28">
        <v>8</v>
      </c>
      <c r="U4" s="28">
        <v>7</v>
      </c>
      <c r="V4" s="30">
        <v>4.4999999999999998E-2</v>
      </c>
      <c r="W4" s="30">
        <v>3.5000000000000003E-2</v>
      </c>
      <c r="X4" s="30">
        <v>4.2999999999999997E-2</v>
      </c>
      <c r="Y4" s="30">
        <v>6.8000000000000005E-2</v>
      </c>
      <c r="Z4" s="30">
        <v>7.2999999999999995E-2</v>
      </c>
      <c r="AA4" s="30">
        <v>6.7000000000000004E-2</v>
      </c>
      <c r="AB4" s="30">
        <v>0.38</v>
      </c>
      <c r="AC4" s="30">
        <v>0.36</v>
      </c>
      <c r="AD4" s="30">
        <v>0.35</v>
      </c>
      <c r="AE4" s="30">
        <v>0.13</v>
      </c>
      <c r="AF4" s="30">
        <v>0.11</v>
      </c>
      <c r="AG4" s="30">
        <v>0.12</v>
      </c>
      <c r="AH4" s="30">
        <v>1.6E-2</v>
      </c>
      <c r="AI4" s="30">
        <v>1.7999999999999999E-2</v>
      </c>
      <c r="AJ4" s="30">
        <v>1.6E-2</v>
      </c>
      <c r="AK4" s="28">
        <v>18</v>
      </c>
      <c r="AL4" s="28">
        <v>14</v>
      </c>
      <c r="AM4" s="28">
        <v>17</v>
      </c>
      <c r="AN4" s="28">
        <v>30</v>
      </c>
      <c r="AO4" s="28">
        <v>33</v>
      </c>
      <c r="AP4" s="28">
        <v>29</v>
      </c>
      <c r="AQ4" s="28">
        <v>156</v>
      </c>
      <c r="AR4" s="28">
        <v>150</v>
      </c>
      <c r="AS4" s="28">
        <v>145</v>
      </c>
      <c r="AT4" s="28">
        <v>54</v>
      </c>
      <c r="AU4" s="28">
        <v>48</v>
      </c>
      <c r="AV4" s="28">
        <v>52</v>
      </c>
      <c r="AW4" s="28">
        <v>7</v>
      </c>
      <c r="AX4" s="28">
        <v>8</v>
      </c>
      <c r="AY4" s="29">
        <v>7</v>
      </c>
      <c r="AZ4" s="27">
        <v>5</v>
      </c>
      <c r="BA4" s="28">
        <v>9</v>
      </c>
      <c r="BB4" s="28">
        <v>5</v>
      </c>
      <c r="BC4" s="28">
        <v>16</v>
      </c>
      <c r="BD4" s="28">
        <v>15</v>
      </c>
      <c r="BE4" s="28">
        <v>18</v>
      </c>
      <c r="BF4" s="28">
        <v>6</v>
      </c>
      <c r="BG4" s="28">
        <v>4</v>
      </c>
      <c r="BH4" s="28">
        <v>7</v>
      </c>
      <c r="BI4" s="28">
        <v>30</v>
      </c>
      <c r="BJ4" s="28">
        <v>35</v>
      </c>
      <c r="BK4" s="28">
        <v>30</v>
      </c>
      <c r="BL4" s="28">
        <v>13</v>
      </c>
      <c r="BM4" s="28">
        <v>14</v>
      </c>
      <c r="BN4" s="28">
        <v>16</v>
      </c>
      <c r="BO4" s="30">
        <v>1.0999999999999999E-2</v>
      </c>
      <c r="BP4" s="30">
        <v>2.1000000000000001E-2</v>
      </c>
      <c r="BQ4" s="30">
        <v>1.0999999999999999E-2</v>
      </c>
      <c r="BR4" s="30">
        <v>3.3000000000000002E-2</v>
      </c>
      <c r="BS4" s="30">
        <v>2.9000000000000001E-2</v>
      </c>
      <c r="BT4" s="30">
        <v>3.6999999999999998E-2</v>
      </c>
      <c r="BU4" s="30">
        <v>1.4E-2</v>
      </c>
      <c r="BV4" s="30">
        <v>0.01</v>
      </c>
      <c r="BW4" s="30">
        <v>1.9E-2</v>
      </c>
      <c r="BX4" s="30">
        <v>7.1999999999999995E-2</v>
      </c>
      <c r="BY4" s="30">
        <v>7.5999999999999998E-2</v>
      </c>
      <c r="BZ4" s="30">
        <v>7.0000000000000007E-2</v>
      </c>
      <c r="CA4" s="30">
        <v>3.6999999999999998E-2</v>
      </c>
      <c r="CB4" s="30">
        <v>3.5999999999999997E-2</v>
      </c>
      <c r="CC4" s="30">
        <v>4.1000000000000002E-2</v>
      </c>
      <c r="CD4" s="28">
        <v>5</v>
      </c>
      <c r="CE4" s="28">
        <v>8</v>
      </c>
      <c r="CF4" s="28">
        <v>5</v>
      </c>
      <c r="CG4" s="28">
        <v>13</v>
      </c>
      <c r="CH4" s="28">
        <v>13</v>
      </c>
      <c r="CI4" s="28">
        <v>15</v>
      </c>
      <c r="CJ4" s="28">
        <v>6</v>
      </c>
      <c r="CK4" s="28">
        <v>4</v>
      </c>
      <c r="CL4" s="28">
        <v>7</v>
      </c>
      <c r="CM4" s="28">
        <v>28</v>
      </c>
      <c r="CN4" s="28">
        <v>30</v>
      </c>
      <c r="CO4" s="28">
        <v>28</v>
      </c>
      <c r="CP4" s="28">
        <v>13</v>
      </c>
      <c r="CQ4" s="28">
        <v>14</v>
      </c>
      <c r="CR4" s="29">
        <v>16</v>
      </c>
      <c r="CS4" s="27">
        <v>20</v>
      </c>
      <c r="CT4" s="28">
        <v>27</v>
      </c>
      <c r="CU4" s="28">
        <v>25</v>
      </c>
      <c r="CV4" s="28">
        <v>143</v>
      </c>
      <c r="CW4" s="28">
        <v>139</v>
      </c>
      <c r="CX4" s="28">
        <v>139</v>
      </c>
      <c r="CY4" s="28">
        <v>255</v>
      </c>
      <c r="CZ4" s="28">
        <v>245</v>
      </c>
      <c r="DA4" s="28">
        <v>250</v>
      </c>
      <c r="DB4" s="28">
        <v>157</v>
      </c>
      <c r="DC4" s="28">
        <v>158</v>
      </c>
      <c r="DD4" s="28">
        <v>168</v>
      </c>
      <c r="DE4" s="28">
        <v>11</v>
      </c>
      <c r="DF4" s="28">
        <v>9</v>
      </c>
      <c r="DG4" s="28">
        <v>8</v>
      </c>
      <c r="DH4" s="30">
        <v>4.8000000000000001E-2</v>
      </c>
      <c r="DI4" s="30">
        <v>5.7000000000000002E-2</v>
      </c>
      <c r="DJ4" s="30">
        <v>5.0999999999999997E-2</v>
      </c>
      <c r="DK4" s="30">
        <v>0.28000000000000003</v>
      </c>
      <c r="DL4" s="30">
        <v>0.26</v>
      </c>
      <c r="DM4" s="30">
        <v>0.26</v>
      </c>
      <c r="DN4" s="30">
        <v>0.38</v>
      </c>
      <c r="DO4" s="30">
        <v>0.36</v>
      </c>
      <c r="DP4" s="30">
        <v>0.35</v>
      </c>
      <c r="DQ4" s="30">
        <v>0.26</v>
      </c>
      <c r="DR4" s="30">
        <v>0.28000000000000003</v>
      </c>
      <c r="DS4" s="30">
        <v>0.28000000000000003</v>
      </c>
      <c r="DT4" s="30">
        <v>2.5999999999999999E-2</v>
      </c>
      <c r="DU4" s="30">
        <v>2.5000000000000001E-2</v>
      </c>
      <c r="DV4" s="30">
        <v>1.6E-2</v>
      </c>
      <c r="DW4" s="28">
        <v>19</v>
      </c>
      <c r="DX4" s="28">
        <v>24</v>
      </c>
      <c r="DY4" s="28">
        <v>20</v>
      </c>
      <c r="DZ4" s="28">
        <v>107</v>
      </c>
      <c r="EA4" s="28">
        <v>101</v>
      </c>
      <c r="EB4" s="28">
        <v>101</v>
      </c>
      <c r="EC4" s="28">
        <v>156</v>
      </c>
      <c r="ED4" s="28">
        <v>150</v>
      </c>
      <c r="EE4" s="28">
        <v>145</v>
      </c>
      <c r="EF4" s="28">
        <v>106</v>
      </c>
      <c r="EG4" s="28">
        <v>111</v>
      </c>
      <c r="EH4" s="28">
        <v>111</v>
      </c>
      <c r="EI4" s="28">
        <v>11</v>
      </c>
      <c r="EJ4" s="28">
        <v>9</v>
      </c>
      <c r="EK4" s="29">
        <v>7</v>
      </c>
      <c r="EM4" t="s">
        <v>1031</v>
      </c>
      <c r="EO4" t="s">
        <v>65</v>
      </c>
      <c r="EP4" t="s">
        <v>66</v>
      </c>
      <c r="EQ4" t="s">
        <v>67</v>
      </c>
      <c r="ES4" t="s">
        <v>68</v>
      </c>
      <c r="ET4" t="s">
        <v>67</v>
      </c>
      <c r="EU4" t="s">
        <v>68</v>
      </c>
      <c r="EV4" t="s">
        <v>935</v>
      </c>
      <c r="EW4" t="s">
        <v>395</v>
      </c>
      <c r="EX4" t="s">
        <v>72</v>
      </c>
      <c r="EZ4" t="s">
        <v>1032</v>
      </c>
      <c r="FA4" t="s">
        <v>1032</v>
      </c>
      <c r="FB4" t="s">
        <v>72</v>
      </c>
      <c r="FE4" t="s">
        <v>28</v>
      </c>
      <c r="FF4" t="s">
        <v>29</v>
      </c>
      <c r="FG4" t="s">
        <v>74</v>
      </c>
      <c r="FH4" t="s">
        <v>75</v>
      </c>
      <c r="FI4" t="s">
        <v>76</v>
      </c>
      <c r="FJ4" t="s">
        <v>1033</v>
      </c>
      <c r="FK4" t="s">
        <v>74</v>
      </c>
      <c r="FL4" t="s">
        <v>40</v>
      </c>
      <c r="FO4" t="s">
        <v>77</v>
      </c>
      <c r="FP4" t="s">
        <v>78</v>
      </c>
      <c r="FQ4" t="s">
        <v>40</v>
      </c>
      <c r="FU4" t="s">
        <v>379</v>
      </c>
      <c r="GC4" t="s">
        <v>79</v>
      </c>
      <c r="GK4" t="s">
        <v>80</v>
      </c>
    </row>
    <row r="5" spans="1:193" x14ac:dyDescent="0.25">
      <c r="A5">
        <v>2</v>
      </c>
      <c r="B5" t="s">
        <v>95</v>
      </c>
      <c r="C5" t="s">
        <v>96</v>
      </c>
      <c r="D5">
        <v>54</v>
      </c>
      <c r="E5">
        <v>5.54</v>
      </c>
      <c r="F5" t="s">
        <v>63</v>
      </c>
      <c r="G5" s="27">
        <v>12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198</v>
      </c>
      <c r="N5" s="28">
        <v>230</v>
      </c>
      <c r="O5" s="28">
        <v>235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30">
        <v>8.7999999999999995E-2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0.33</v>
      </c>
      <c r="AC5" s="30">
        <v>0.31</v>
      </c>
      <c r="AD5" s="30">
        <v>0.32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28">
        <v>3</v>
      </c>
      <c r="AL5" s="28">
        <v>0</v>
      </c>
      <c r="AM5" s="28">
        <v>0</v>
      </c>
      <c r="AN5" s="28">
        <v>0</v>
      </c>
      <c r="AO5" s="28">
        <v>0</v>
      </c>
      <c r="AP5" s="28">
        <v>0</v>
      </c>
      <c r="AQ5" s="28">
        <v>15</v>
      </c>
      <c r="AR5" s="28">
        <v>14</v>
      </c>
      <c r="AS5" s="28">
        <v>14</v>
      </c>
      <c r="AT5" s="28">
        <v>0</v>
      </c>
      <c r="AU5" s="28">
        <v>0</v>
      </c>
      <c r="AV5" s="28">
        <v>0</v>
      </c>
      <c r="AW5" s="28">
        <v>0</v>
      </c>
      <c r="AX5" s="28">
        <v>0</v>
      </c>
      <c r="AY5" s="29">
        <v>0</v>
      </c>
      <c r="AZ5" s="27">
        <v>0</v>
      </c>
      <c r="BA5" s="28">
        <v>0</v>
      </c>
      <c r="BB5" s="28">
        <v>0</v>
      </c>
      <c r="BC5" s="28">
        <v>0</v>
      </c>
      <c r="BD5" s="28">
        <v>0</v>
      </c>
      <c r="BE5" s="28">
        <v>3</v>
      </c>
      <c r="BF5" s="28">
        <v>4</v>
      </c>
      <c r="BG5" s="28">
        <v>4</v>
      </c>
      <c r="BH5" s="28">
        <v>4</v>
      </c>
      <c r="BI5" s="28">
        <v>4</v>
      </c>
      <c r="BJ5" s="28">
        <v>4</v>
      </c>
      <c r="BK5" s="28">
        <v>4</v>
      </c>
      <c r="BL5" s="28">
        <v>4</v>
      </c>
      <c r="BM5" s="28">
        <v>3</v>
      </c>
      <c r="BN5" s="28">
        <v>4</v>
      </c>
      <c r="BO5" s="30">
        <v>0</v>
      </c>
      <c r="BP5" s="30">
        <v>0</v>
      </c>
      <c r="BQ5" s="30">
        <v>0</v>
      </c>
      <c r="BR5" s="30">
        <v>0</v>
      </c>
      <c r="BS5" s="30">
        <v>0</v>
      </c>
      <c r="BT5" s="30">
        <v>4.5999999999999999E-2</v>
      </c>
      <c r="BU5" s="30">
        <v>6.7000000000000004E-2</v>
      </c>
      <c r="BV5" s="30">
        <v>6.7000000000000004E-2</v>
      </c>
      <c r="BW5" s="30">
        <v>6.7000000000000004E-2</v>
      </c>
      <c r="BX5" s="30">
        <v>0.09</v>
      </c>
      <c r="BY5" s="30">
        <v>0.11</v>
      </c>
      <c r="BZ5" s="30">
        <v>0.09</v>
      </c>
      <c r="CA5" s="30">
        <v>4.5999999999999999E-2</v>
      </c>
      <c r="CB5" s="30">
        <v>4.5999999999999999E-2</v>
      </c>
      <c r="CC5" s="30">
        <v>4.5999999999999999E-2</v>
      </c>
      <c r="CD5" s="28">
        <v>0</v>
      </c>
      <c r="CE5" s="28">
        <v>0</v>
      </c>
      <c r="CF5" s="28">
        <v>0</v>
      </c>
      <c r="CG5" s="28">
        <v>0</v>
      </c>
      <c r="CH5" s="28">
        <v>0</v>
      </c>
      <c r="CI5" s="28">
        <v>2</v>
      </c>
      <c r="CJ5" s="28">
        <v>3</v>
      </c>
      <c r="CK5" s="28">
        <v>3</v>
      </c>
      <c r="CL5" s="28">
        <v>3</v>
      </c>
      <c r="CM5" s="28">
        <v>3</v>
      </c>
      <c r="CN5" s="28">
        <v>4</v>
      </c>
      <c r="CO5" s="28">
        <v>3</v>
      </c>
      <c r="CP5" s="28">
        <v>2</v>
      </c>
      <c r="CQ5" s="28">
        <v>2</v>
      </c>
      <c r="CR5" s="29">
        <v>2</v>
      </c>
      <c r="CS5" s="27">
        <v>69</v>
      </c>
      <c r="CT5" s="28">
        <v>89</v>
      </c>
      <c r="CU5" s="28">
        <v>90</v>
      </c>
      <c r="CV5" s="28">
        <v>94</v>
      </c>
      <c r="CW5" s="28">
        <v>114</v>
      </c>
      <c r="CX5" s="28">
        <v>111</v>
      </c>
      <c r="CY5" s="28">
        <v>198</v>
      </c>
      <c r="CZ5" s="28">
        <v>230</v>
      </c>
      <c r="DA5" s="28">
        <v>235</v>
      </c>
      <c r="DB5" s="28">
        <v>168</v>
      </c>
      <c r="DC5" s="28">
        <v>193</v>
      </c>
      <c r="DD5" s="28">
        <v>164</v>
      </c>
      <c r="DE5" s="28">
        <v>100</v>
      </c>
      <c r="DF5" s="28">
        <v>94</v>
      </c>
      <c r="DG5" s="28">
        <v>81</v>
      </c>
      <c r="DH5" s="30">
        <v>0.17</v>
      </c>
      <c r="DI5" s="30">
        <v>0.17</v>
      </c>
      <c r="DJ5" s="30">
        <v>0.17</v>
      </c>
      <c r="DK5" s="30">
        <v>0.3</v>
      </c>
      <c r="DL5" s="30">
        <v>0.28000000000000003</v>
      </c>
      <c r="DM5" s="30">
        <v>0.28000000000000003</v>
      </c>
      <c r="DN5" s="30">
        <v>0.33</v>
      </c>
      <c r="DO5" s="30">
        <v>0.31</v>
      </c>
      <c r="DP5" s="30">
        <v>0.32</v>
      </c>
      <c r="DQ5" s="30">
        <v>0.37</v>
      </c>
      <c r="DR5" s="30">
        <v>0.33</v>
      </c>
      <c r="DS5" s="30">
        <v>0.32</v>
      </c>
      <c r="DT5" s="30">
        <v>0.21</v>
      </c>
      <c r="DU5" s="30">
        <v>0.21</v>
      </c>
      <c r="DV5" s="30">
        <v>0.21</v>
      </c>
      <c r="DW5" s="28">
        <v>9</v>
      </c>
      <c r="DX5" s="28">
        <v>8</v>
      </c>
      <c r="DY5" s="28">
        <v>8</v>
      </c>
      <c r="DZ5" s="28">
        <v>14</v>
      </c>
      <c r="EA5" s="28">
        <v>13</v>
      </c>
      <c r="EB5" s="28">
        <v>13</v>
      </c>
      <c r="EC5" s="28">
        <v>15</v>
      </c>
      <c r="ED5" s="28">
        <v>14</v>
      </c>
      <c r="EE5" s="28">
        <v>14</v>
      </c>
      <c r="EF5" s="28">
        <v>17</v>
      </c>
      <c r="EG5" s="28">
        <v>16</v>
      </c>
      <c r="EH5" s="28">
        <v>16</v>
      </c>
      <c r="EI5" s="28">
        <v>11</v>
      </c>
      <c r="EJ5" s="28">
        <v>12</v>
      </c>
      <c r="EK5" s="29">
        <v>10</v>
      </c>
      <c r="EL5" t="s">
        <v>97</v>
      </c>
      <c r="EM5" t="s">
        <v>1034</v>
      </c>
      <c r="EO5" t="s">
        <v>99</v>
      </c>
      <c r="ES5" t="s">
        <v>91</v>
      </c>
      <c r="FB5" t="s">
        <v>85</v>
      </c>
      <c r="FJ5" t="s">
        <v>33</v>
      </c>
      <c r="FU5" t="s">
        <v>293</v>
      </c>
      <c r="GC5" t="s">
        <v>101</v>
      </c>
      <c r="GD5" t="s">
        <v>101</v>
      </c>
    </row>
    <row r="6" spans="1:193" x14ac:dyDescent="0.25">
      <c r="A6">
        <v>3</v>
      </c>
      <c r="B6" t="s">
        <v>87</v>
      </c>
      <c r="C6" t="s">
        <v>88</v>
      </c>
      <c r="D6">
        <v>187</v>
      </c>
      <c r="E6">
        <v>6.34</v>
      </c>
      <c r="F6" t="s">
        <v>63</v>
      </c>
      <c r="G6" s="27">
        <v>17</v>
      </c>
      <c r="H6" s="28">
        <v>13</v>
      </c>
      <c r="I6" s="28">
        <v>14</v>
      </c>
      <c r="J6" s="28">
        <v>19</v>
      </c>
      <c r="K6" s="28">
        <v>22</v>
      </c>
      <c r="L6" s="28">
        <v>19</v>
      </c>
      <c r="M6" s="28">
        <v>189</v>
      </c>
      <c r="N6" s="28">
        <v>188</v>
      </c>
      <c r="O6" s="28">
        <v>195</v>
      </c>
      <c r="P6" s="28">
        <v>29</v>
      </c>
      <c r="Q6" s="28">
        <v>25</v>
      </c>
      <c r="R6" s="28">
        <v>28</v>
      </c>
      <c r="S6" s="28">
        <v>17</v>
      </c>
      <c r="T6" s="28">
        <v>18</v>
      </c>
      <c r="U6" s="28">
        <v>18</v>
      </c>
      <c r="V6" s="30">
        <v>6.8000000000000005E-2</v>
      </c>
      <c r="W6" s="30">
        <v>5.3999999999999999E-2</v>
      </c>
      <c r="X6" s="30">
        <v>7.1999999999999995E-2</v>
      </c>
      <c r="Y6" s="30">
        <v>8.1000000000000003E-2</v>
      </c>
      <c r="Z6" s="30">
        <v>9.7000000000000003E-2</v>
      </c>
      <c r="AA6" s="30">
        <v>7.9000000000000001E-2</v>
      </c>
      <c r="AB6" s="30">
        <v>0.52</v>
      </c>
      <c r="AC6" s="30">
        <v>0.51</v>
      </c>
      <c r="AD6" s="30">
        <v>0.53</v>
      </c>
      <c r="AE6" s="30">
        <v>0.13</v>
      </c>
      <c r="AF6" s="30">
        <v>0.11</v>
      </c>
      <c r="AG6" s="30">
        <v>0.12</v>
      </c>
      <c r="AH6" s="30">
        <v>5.8999999999999997E-2</v>
      </c>
      <c r="AI6" s="30">
        <v>6.5000000000000002E-2</v>
      </c>
      <c r="AJ6" s="30">
        <v>6.4000000000000001E-2</v>
      </c>
      <c r="AK6" s="28">
        <v>14</v>
      </c>
      <c r="AL6" s="28">
        <v>11</v>
      </c>
      <c r="AM6" s="28">
        <v>12</v>
      </c>
      <c r="AN6" s="28">
        <v>15</v>
      </c>
      <c r="AO6" s="28">
        <v>17</v>
      </c>
      <c r="AP6" s="28">
        <v>14</v>
      </c>
      <c r="AQ6" s="28">
        <v>78</v>
      </c>
      <c r="AR6" s="28">
        <v>75</v>
      </c>
      <c r="AS6" s="28">
        <v>78</v>
      </c>
      <c r="AT6" s="28">
        <v>23</v>
      </c>
      <c r="AU6" s="28">
        <v>18</v>
      </c>
      <c r="AV6" s="28">
        <v>21</v>
      </c>
      <c r="AW6" s="28">
        <v>13</v>
      </c>
      <c r="AX6" s="28">
        <v>13</v>
      </c>
      <c r="AY6" s="29">
        <v>14</v>
      </c>
      <c r="AZ6" s="27">
        <v>9</v>
      </c>
      <c r="BA6" s="28">
        <v>10</v>
      </c>
      <c r="BB6" s="28">
        <v>11</v>
      </c>
      <c r="BC6" s="28">
        <v>21</v>
      </c>
      <c r="BD6" s="28">
        <v>12</v>
      </c>
      <c r="BE6" s="28">
        <v>20</v>
      </c>
      <c r="BF6" s="28">
        <v>13</v>
      </c>
      <c r="BG6" s="28">
        <v>15</v>
      </c>
      <c r="BH6" s="28">
        <v>17</v>
      </c>
      <c r="BI6" s="28">
        <v>30</v>
      </c>
      <c r="BJ6" s="28">
        <v>26</v>
      </c>
      <c r="BK6" s="28">
        <v>25</v>
      </c>
      <c r="BL6" s="28">
        <v>24</v>
      </c>
      <c r="BM6" s="28">
        <v>22</v>
      </c>
      <c r="BN6" s="28">
        <v>27</v>
      </c>
      <c r="BO6" s="30">
        <v>5.1999999999999998E-2</v>
      </c>
      <c r="BP6" s="30">
        <v>6.6000000000000003E-2</v>
      </c>
      <c r="BQ6" s="30">
        <v>5.3999999999999999E-2</v>
      </c>
      <c r="BR6" s="30">
        <v>8.5000000000000006E-2</v>
      </c>
      <c r="BS6" s="30">
        <v>6.2E-2</v>
      </c>
      <c r="BT6" s="30">
        <v>8.6999999999999994E-2</v>
      </c>
      <c r="BU6" s="30">
        <v>0.06</v>
      </c>
      <c r="BV6" s="30">
        <v>6.4000000000000001E-2</v>
      </c>
      <c r="BW6" s="30">
        <v>7.8E-2</v>
      </c>
      <c r="BX6" s="30">
        <v>0.15</v>
      </c>
      <c r="BY6" s="30">
        <v>0.16</v>
      </c>
      <c r="BZ6" s="30">
        <v>0.13</v>
      </c>
      <c r="CA6" s="30">
        <v>0.13</v>
      </c>
      <c r="CB6" s="30">
        <v>0.13</v>
      </c>
      <c r="CC6" s="30">
        <v>0.14000000000000001</v>
      </c>
      <c r="CD6" s="28">
        <v>9</v>
      </c>
      <c r="CE6" s="28">
        <v>10</v>
      </c>
      <c r="CF6" s="28">
        <v>9</v>
      </c>
      <c r="CG6" s="28">
        <v>16</v>
      </c>
      <c r="CH6" s="28">
        <v>11</v>
      </c>
      <c r="CI6" s="28">
        <v>16</v>
      </c>
      <c r="CJ6" s="28">
        <v>11</v>
      </c>
      <c r="CK6" s="28">
        <v>13</v>
      </c>
      <c r="CL6" s="28">
        <v>14</v>
      </c>
      <c r="CM6" s="28">
        <v>24</v>
      </c>
      <c r="CN6" s="28">
        <v>25</v>
      </c>
      <c r="CO6" s="28">
        <v>20</v>
      </c>
      <c r="CP6" s="28">
        <v>22</v>
      </c>
      <c r="CQ6" s="28">
        <v>20</v>
      </c>
      <c r="CR6" s="29">
        <v>23</v>
      </c>
      <c r="CS6" s="27">
        <v>36</v>
      </c>
      <c r="CT6" s="28">
        <v>39</v>
      </c>
      <c r="CU6" s="28">
        <v>38</v>
      </c>
      <c r="CV6" s="28">
        <v>104</v>
      </c>
      <c r="CW6" s="28">
        <v>98</v>
      </c>
      <c r="CX6" s="28">
        <v>104</v>
      </c>
      <c r="CY6" s="28">
        <v>189</v>
      </c>
      <c r="CZ6" s="28">
        <v>188</v>
      </c>
      <c r="DA6" s="28">
        <v>195</v>
      </c>
      <c r="DB6" s="28">
        <v>135</v>
      </c>
      <c r="DC6" s="28">
        <v>129</v>
      </c>
      <c r="DD6" s="28">
        <v>127</v>
      </c>
      <c r="DE6" s="28">
        <v>52</v>
      </c>
      <c r="DF6" s="28">
        <v>55</v>
      </c>
      <c r="DG6" s="28">
        <v>48</v>
      </c>
      <c r="DH6" s="30">
        <v>0.14000000000000001</v>
      </c>
      <c r="DI6" s="30">
        <v>0.17</v>
      </c>
      <c r="DJ6" s="30">
        <v>0.15</v>
      </c>
      <c r="DK6" s="30">
        <v>0.42</v>
      </c>
      <c r="DL6" s="30">
        <v>0.35</v>
      </c>
      <c r="DM6" s="30">
        <v>0.39</v>
      </c>
      <c r="DN6" s="30">
        <v>0.52</v>
      </c>
      <c r="DO6" s="30">
        <v>0.51</v>
      </c>
      <c r="DP6" s="30">
        <v>0.53</v>
      </c>
      <c r="DQ6" s="30">
        <v>0.43</v>
      </c>
      <c r="DR6" s="30">
        <v>0.44</v>
      </c>
      <c r="DS6" s="30">
        <v>0.43</v>
      </c>
      <c r="DT6" s="30">
        <v>0.21</v>
      </c>
      <c r="DU6" s="30">
        <v>0.22</v>
      </c>
      <c r="DV6" s="30">
        <v>0.17</v>
      </c>
      <c r="DW6" s="28">
        <v>25</v>
      </c>
      <c r="DX6" s="28">
        <v>29</v>
      </c>
      <c r="DY6" s="28">
        <v>29</v>
      </c>
      <c r="DZ6" s="28">
        <v>57</v>
      </c>
      <c r="EA6" s="28">
        <v>56</v>
      </c>
      <c r="EB6" s="28">
        <v>59</v>
      </c>
      <c r="EC6" s="28">
        <v>78</v>
      </c>
      <c r="ED6" s="28">
        <v>75</v>
      </c>
      <c r="EE6" s="28">
        <v>78</v>
      </c>
      <c r="EF6" s="28">
        <v>65</v>
      </c>
      <c r="EG6" s="28">
        <v>64</v>
      </c>
      <c r="EH6" s="28">
        <v>65</v>
      </c>
      <c r="EI6" s="28">
        <v>33</v>
      </c>
      <c r="EJ6" s="28">
        <v>34</v>
      </c>
      <c r="EK6" s="29">
        <v>28</v>
      </c>
      <c r="EM6" t="s">
        <v>158</v>
      </c>
      <c r="EO6" t="s">
        <v>675</v>
      </c>
      <c r="ES6" t="s">
        <v>83</v>
      </c>
      <c r="EV6" t="s">
        <v>92</v>
      </c>
      <c r="FB6" t="s">
        <v>132</v>
      </c>
      <c r="FJ6" t="s">
        <v>110</v>
      </c>
      <c r="FL6" t="s">
        <v>40</v>
      </c>
      <c r="FQ6" t="s">
        <v>40</v>
      </c>
      <c r="FU6" t="s">
        <v>93</v>
      </c>
      <c r="GA6" t="s">
        <v>94</v>
      </c>
      <c r="GC6" t="s">
        <v>93</v>
      </c>
    </row>
    <row r="7" spans="1:193" x14ac:dyDescent="0.25">
      <c r="A7">
        <v>4</v>
      </c>
      <c r="B7" t="s">
        <v>81</v>
      </c>
      <c r="C7" t="s">
        <v>82</v>
      </c>
      <c r="D7">
        <v>36</v>
      </c>
      <c r="E7">
        <v>8.31</v>
      </c>
      <c r="F7" t="s">
        <v>63</v>
      </c>
      <c r="G7" s="27">
        <v>20</v>
      </c>
      <c r="H7" s="28">
        <v>22</v>
      </c>
      <c r="I7" s="28">
        <v>21</v>
      </c>
      <c r="J7" s="28">
        <v>26</v>
      </c>
      <c r="K7" s="28">
        <v>24</v>
      </c>
      <c r="L7" s="28">
        <v>25</v>
      </c>
      <c r="M7" s="28">
        <v>43</v>
      </c>
      <c r="N7" s="28">
        <v>50</v>
      </c>
      <c r="O7" s="28">
        <v>41</v>
      </c>
      <c r="P7" s="28">
        <v>37</v>
      </c>
      <c r="Q7" s="28">
        <v>43</v>
      </c>
      <c r="R7" s="28">
        <v>42</v>
      </c>
      <c r="S7" s="28">
        <v>19</v>
      </c>
      <c r="T7" s="28">
        <v>16</v>
      </c>
      <c r="U7" s="28">
        <v>20</v>
      </c>
      <c r="V7" s="30">
        <v>0.42</v>
      </c>
      <c r="W7" s="30">
        <v>0.38</v>
      </c>
      <c r="X7" s="30">
        <v>0.32</v>
      </c>
      <c r="Y7" s="30">
        <v>0.48</v>
      </c>
      <c r="Z7" s="30">
        <v>0.53</v>
      </c>
      <c r="AA7" s="30">
        <v>0.53</v>
      </c>
      <c r="AB7" s="30">
        <v>0.4</v>
      </c>
      <c r="AC7" s="30">
        <v>0.44</v>
      </c>
      <c r="AD7" s="30">
        <v>0.4</v>
      </c>
      <c r="AE7" s="30">
        <v>0.47</v>
      </c>
      <c r="AF7" s="30">
        <v>0.53</v>
      </c>
      <c r="AG7" s="30">
        <v>0.43</v>
      </c>
      <c r="AH7" s="30">
        <v>0.33</v>
      </c>
      <c r="AI7" s="30">
        <v>0.3</v>
      </c>
      <c r="AJ7" s="30">
        <v>0.3</v>
      </c>
      <c r="AK7" s="28">
        <v>11</v>
      </c>
      <c r="AL7" s="28">
        <v>11</v>
      </c>
      <c r="AM7" s="28">
        <v>8</v>
      </c>
      <c r="AN7" s="28">
        <v>11</v>
      </c>
      <c r="AO7" s="28">
        <v>12</v>
      </c>
      <c r="AP7" s="28">
        <v>12</v>
      </c>
      <c r="AQ7" s="28">
        <v>11</v>
      </c>
      <c r="AR7" s="28">
        <v>12</v>
      </c>
      <c r="AS7" s="28">
        <v>11</v>
      </c>
      <c r="AT7" s="28">
        <v>12</v>
      </c>
      <c r="AU7" s="28">
        <v>13</v>
      </c>
      <c r="AV7" s="28">
        <v>11</v>
      </c>
      <c r="AW7" s="28">
        <v>11</v>
      </c>
      <c r="AX7" s="28">
        <v>9</v>
      </c>
      <c r="AY7" s="29">
        <v>10</v>
      </c>
      <c r="AZ7" s="27">
        <v>19</v>
      </c>
      <c r="BA7" s="28">
        <v>17</v>
      </c>
      <c r="BB7" s="28">
        <v>23</v>
      </c>
      <c r="BC7" s="28">
        <v>19</v>
      </c>
      <c r="BD7" s="28">
        <v>20</v>
      </c>
      <c r="BE7" s="28">
        <v>20</v>
      </c>
      <c r="BF7" s="28">
        <v>25</v>
      </c>
      <c r="BG7" s="28">
        <v>26</v>
      </c>
      <c r="BH7" s="28">
        <v>23</v>
      </c>
      <c r="BI7" s="28">
        <v>78</v>
      </c>
      <c r="BJ7" s="28">
        <v>88</v>
      </c>
      <c r="BK7" s="28">
        <v>80</v>
      </c>
      <c r="BL7" s="28">
        <v>72</v>
      </c>
      <c r="BM7" s="28">
        <v>70</v>
      </c>
      <c r="BN7" s="28">
        <v>71</v>
      </c>
      <c r="BO7" s="30">
        <v>0.36</v>
      </c>
      <c r="BP7" s="30">
        <v>0.34</v>
      </c>
      <c r="BQ7" s="30">
        <v>0.45</v>
      </c>
      <c r="BR7" s="30">
        <v>0.31</v>
      </c>
      <c r="BS7" s="30">
        <v>0.38</v>
      </c>
      <c r="BT7" s="30">
        <v>0.44</v>
      </c>
      <c r="BU7" s="30">
        <v>0.4</v>
      </c>
      <c r="BV7" s="30">
        <v>0.47</v>
      </c>
      <c r="BW7" s="30">
        <v>0.45</v>
      </c>
      <c r="BX7" s="30">
        <v>0.56999999999999995</v>
      </c>
      <c r="BY7" s="30">
        <v>0.56999999999999995</v>
      </c>
      <c r="BZ7" s="30">
        <v>0.59</v>
      </c>
      <c r="CA7" s="30">
        <v>0.5</v>
      </c>
      <c r="CB7" s="30">
        <v>0.54</v>
      </c>
      <c r="CC7" s="30">
        <v>0.54</v>
      </c>
      <c r="CD7" s="28">
        <v>9</v>
      </c>
      <c r="CE7" s="28">
        <v>10</v>
      </c>
      <c r="CF7" s="28">
        <v>13</v>
      </c>
      <c r="CG7" s="28">
        <v>7</v>
      </c>
      <c r="CH7" s="28">
        <v>11</v>
      </c>
      <c r="CI7" s="28">
        <v>11</v>
      </c>
      <c r="CJ7" s="28">
        <v>11</v>
      </c>
      <c r="CK7" s="28">
        <v>13</v>
      </c>
      <c r="CL7" s="28">
        <v>11</v>
      </c>
      <c r="CM7" s="28">
        <v>18</v>
      </c>
      <c r="CN7" s="28">
        <v>15</v>
      </c>
      <c r="CO7" s="28">
        <v>16</v>
      </c>
      <c r="CP7" s="28">
        <v>14</v>
      </c>
      <c r="CQ7" s="28">
        <v>15</v>
      </c>
      <c r="CR7" s="29">
        <v>16</v>
      </c>
      <c r="CS7" s="27">
        <v>8</v>
      </c>
      <c r="CT7" s="28">
        <v>11</v>
      </c>
      <c r="CU7" s="28">
        <v>8</v>
      </c>
      <c r="CV7" s="28">
        <v>42</v>
      </c>
      <c r="CW7" s="28">
        <v>31</v>
      </c>
      <c r="CX7" s="28">
        <v>39</v>
      </c>
      <c r="CY7" s="28">
        <v>43</v>
      </c>
      <c r="CZ7" s="28">
        <v>48</v>
      </c>
      <c r="DA7" s="28">
        <v>40</v>
      </c>
      <c r="DB7" s="28">
        <v>65</v>
      </c>
      <c r="DC7" s="28">
        <v>67</v>
      </c>
      <c r="DD7" s="28">
        <v>65</v>
      </c>
      <c r="DE7" s="28">
        <v>12</v>
      </c>
      <c r="DF7" s="28">
        <v>9</v>
      </c>
      <c r="DG7" s="28">
        <v>10</v>
      </c>
      <c r="DH7" s="30">
        <v>0.23</v>
      </c>
      <c r="DI7" s="30">
        <v>0.22</v>
      </c>
      <c r="DJ7" s="30">
        <v>0.22</v>
      </c>
      <c r="DK7" s="30">
        <v>0.44</v>
      </c>
      <c r="DL7" s="30">
        <v>0.4</v>
      </c>
      <c r="DM7" s="30">
        <v>0.43</v>
      </c>
      <c r="DN7" s="30">
        <v>0.4</v>
      </c>
      <c r="DO7" s="30">
        <v>0.44</v>
      </c>
      <c r="DP7" s="30">
        <v>0.4</v>
      </c>
      <c r="DQ7" s="30">
        <v>0.52</v>
      </c>
      <c r="DR7" s="30">
        <v>0.49</v>
      </c>
      <c r="DS7" s="30">
        <v>0.53</v>
      </c>
      <c r="DT7" s="30">
        <v>0.25</v>
      </c>
      <c r="DU7" s="30">
        <v>0.2</v>
      </c>
      <c r="DV7" s="30">
        <v>0.22</v>
      </c>
      <c r="DW7" s="28">
        <v>5</v>
      </c>
      <c r="DX7" s="28">
        <v>6</v>
      </c>
      <c r="DY7" s="28">
        <v>5</v>
      </c>
      <c r="DZ7" s="28">
        <v>11</v>
      </c>
      <c r="EA7" s="28">
        <v>8</v>
      </c>
      <c r="EB7" s="28">
        <v>11</v>
      </c>
      <c r="EC7" s="28">
        <v>10</v>
      </c>
      <c r="ED7" s="28">
        <v>12</v>
      </c>
      <c r="EE7" s="28">
        <v>10</v>
      </c>
      <c r="EF7" s="28">
        <v>14</v>
      </c>
      <c r="EG7" s="28">
        <v>13</v>
      </c>
      <c r="EH7" s="28">
        <v>14</v>
      </c>
      <c r="EI7" s="28">
        <v>6</v>
      </c>
      <c r="EJ7" s="28">
        <v>5</v>
      </c>
      <c r="EK7" s="29">
        <v>6</v>
      </c>
      <c r="EM7" t="s">
        <v>84</v>
      </c>
      <c r="EO7" t="s">
        <v>84</v>
      </c>
      <c r="ES7" t="s">
        <v>83</v>
      </c>
      <c r="EV7" t="s">
        <v>84</v>
      </c>
      <c r="FB7" t="s">
        <v>83</v>
      </c>
      <c r="FJ7" t="s">
        <v>33</v>
      </c>
      <c r="FU7" t="s">
        <v>86</v>
      </c>
      <c r="GC7" t="s">
        <v>86</v>
      </c>
    </row>
    <row r="8" spans="1:193" x14ac:dyDescent="0.25">
      <c r="A8">
        <v>5</v>
      </c>
      <c r="B8" t="s">
        <v>123</v>
      </c>
      <c r="C8" t="s">
        <v>124</v>
      </c>
      <c r="D8">
        <v>49</v>
      </c>
      <c r="E8">
        <v>6.77</v>
      </c>
      <c r="F8" t="s">
        <v>63</v>
      </c>
      <c r="G8" s="27">
        <v>23</v>
      </c>
      <c r="H8" s="28">
        <v>30</v>
      </c>
      <c r="I8" s="28">
        <v>29</v>
      </c>
      <c r="J8" s="28">
        <v>34</v>
      </c>
      <c r="K8" s="28">
        <v>35</v>
      </c>
      <c r="L8" s="28">
        <v>40</v>
      </c>
      <c r="M8" s="28">
        <v>55</v>
      </c>
      <c r="N8" s="28">
        <v>50</v>
      </c>
      <c r="O8" s="28">
        <v>48</v>
      </c>
      <c r="P8" s="28">
        <v>17</v>
      </c>
      <c r="Q8" s="28">
        <v>17</v>
      </c>
      <c r="R8" s="28">
        <v>20</v>
      </c>
      <c r="S8" s="28">
        <v>54</v>
      </c>
      <c r="T8" s="28">
        <v>59</v>
      </c>
      <c r="U8" s="28">
        <v>55</v>
      </c>
      <c r="V8" s="30">
        <v>0.18</v>
      </c>
      <c r="W8" s="30">
        <v>0.2</v>
      </c>
      <c r="X8" s="30">
        <v>0.24</v>
      </c>
      <c r="Y8" s="30">
        <v>0.2</v>
      </c>
      <c r="Z8" s="30">
        <v>0.25</v>
      </c>
      <c r="AA8" s="30">
        <v>0.25</v>
      </c>
      <c r="AB8" s="30">
        <v>0.35</v>
      </c>
      <c r="AC8" s="30">
        <v>0.33</v>
      </c>
      <c r="AD8" s="30">
        <v>0.35</v>
      </c>
      <c r="AE8" s="30">
        <v>0.18</v>
      </c>
      <c r="AF8" s="30">
        <v>0.16</v>
      </c>
      <c r="AG8" s="30">
        <v>0.2</v>
      </c>
      <c r="AH8" s="30">
        <v>0.28999999999999998</v>
      </c>
      <c r="AI8" s="30">
        <v>0.28999999999999998</v>
      </c>
      <c r="AJ8" s="30">
        <v>0.27</v>
      </c>
      <c r="AK8" s="28">
        <v>7</v>
      </c>
      <c r="AL8" s="28">
        <v>8</v>
      </c>
      <c r="AM8" s="28">
        <v>10</v>
      </c>
      <c r="AN8" s="28">
        <v>10</v>
      </c>
      <c r="AO8" s="28">
        <v>10</v>
      </c>
      <c r="AP8" s="28">
        <v>11</v>
      </c>
      <c r="AQ8" s="28">
        <v>13</v>
      </c>
      <c r="AR8" s="28">
        <v>12</v>
      </c>
      <c r="AS8" s="28">
        <v>13</v>
      </c>
      <c r="AT8" s="28">
        <v>7</v>
      </c>
      <c r="AU8" s="28">
        <v>6</v>
      </c>
      <c r="AV8" s="28">
        <v>8</v>
      </c>
      <c r="AW8" s="28">
        <v>13</v>
      </c>
      <c r="AX8" s="28">
        <v>13</v>
      </c>
      <c r="AY8" s="29">
        <v>11</v>
      </c>
      <c r="AZ8" s="27">
        <v>14</v>
      </c>
      <c r="BA8" s="28">
        <v>15</v>
      </c>
      <c r="BB8" s="28">
        <v>17</v>
      </c>
      <c r="BC8" s="28">
        <v>23</v>
      </c>
      <c r="BD8" s="28">
        <v>23</v>
      </c>
      <c r="BE8" s="28">
        <v>25</v>
      </c>
      <c r="BF8" s="28">
        <v>42</v>
      </c>
      <c r="BG8" s="28">
        <v>47</v>
      </c>
      <c r="BH8" s="28">
        <v>41</v>
      </c>
      <c r="BI8" s="28">
        <v>28</v>
      </c>
      <c r="BJ8" s="28">
        <v>29</v>
      </c>
      <c r="BK8" s="28">
        <v>31</v>
      </c>
      <c r="BL8" s="28">
        <v>62</v>
      </c>
      <c r="BM8" s="28">
        <v>59</v>
      </c>
      <c r="BN8" s="28">
        <v>66</v>
      </c>
      <c r="BO8" s="30">
        <v>0.22</v>
      </c>
      <c r="BP8" s="30">
        <v>0.18</v>
      </c>
      <c r="BQ8" s="30">
        <v>0.2</v>
      </c>
      <c r="BR8" s="30">
        <v>0.22</v>
      </c>
      <c r="BS8" s="30">
        <v>0.18</v>
      </c>
      <c r="BT8" s="30">
        <v>0.18</v>
      </c>
      <c r="BU8" s="30">
        <v>0.3</v>
      </c>
      <c r="BV8" s="30">
        <v>0.28000000000000003</v>
      </c>
      <c r="BW8" s="30">
        <v>0.25</v>
      </c>
      <c r="BX8" s="30">
        <v>0.3</v>
      </c>
      <c r="BY8" s="30">
        <v>0.35</v>
      </c>
      <c r="BZ8" s="30">
        <v>0.35</v>
      </c>
      <c r="CA8" s="30">
        <v>0.35</v>
      </c>
      <c r="CB8" s="30">
        <v>0.33</v>
      </c>
      <c r="CC8" s="30">
        <v>0.39</v>
      </c>
      <c r="CD8" s="28">
        <v>9</v>
      </c>
      <c r="CE8" s="28">
        <v>7</v>
      </c>
      <c r="CF8" s="28">
        <v>8</v>
      </c>
      <c r="CG8" s="28">
        <v>9</v>
      </c>
      <c r="CH8" s="28">
        <v>7</v>
      </c>
      <c r="CI8" s="28">
        <v>7</v>
      </c>
      <c r="CJ8" s="28">
        <v>11</v>
      </c>
      <c r="CK8" s="28">
        <v>11</v>
      </c>
      <c r="CL8" s="28">
        <v>10</v>
      </c>
      <c r="CM8" s="28">
        <v>11</v>
      </c>
      <c r="CN8" s="28">
        <v>14</v>
      </c>
      <c r="CO8" s="28">
        <v>14</v>
      </c>
      <c r="CP8" s="28">
        <v>14</v>
      </c>
      <c r="CQ8" s="28">
        <v>13</v>
      </c>
      <c r="CR8" s="29">
        <v>17</v>
      </c>
      <c r="CS8" s="27">
        <v>14</v>
      </c>
      <c r="CT8" s="28">
        <v>16</v>
      </c>
      <c r="CU8" s="28">
        <v>17</v>
      </c>
      <c r="CV8" s="28">
        <v>36</v>
      </c>
      <c r="CW8" s="28">
        <v>35</v>
      </c>
      <c r="CX8" s="28">
        <v>38</v>
      </c>
      <c r="CY8" s="28">
        <v>55</v>
      </c>
      <c r="CZ8" s="28">
        <v>50</v>
      </c>
      <c r="DA8" s="28">
        <v>48</v>
      </c>
      <c r="DB8" s="28">
        <v>22</v>
      </c>
      <c r="DC8" s="28">
        <v>22</v>
      </c>
      <c r="DD8" s="28">
        <v>21</v>
      </c>
      <c r="DE8" s="28">
        <v>41</v>
      </c>
      <c r="DF8" s="28">
        <v>40</v>
      </c>
      <c r="DG8" s="28">
        <v>41</v>
      </c>
      <c r="DH8" s="30">
        <v>0.16</v>
      </c>
      <c r="DI8" s="30">
        <v>0.16</v>
      </c>
      <c r="DJ8" s="30">
        <v>0.16</v>
      </c>
      <c r="DK8" s="30">
        <v>0.3</v>
      </c>
      <c r="DL8" s="30">
        <v>0.3</v>
      </c>
      <c r="DM8" s="30">
        <v>0.31</v>
      </c>
      <c r="DN8" s="30">
        <v>0.35</v>
      </c>
      <c r="DO8" s="30">
        <v>0.33</v>
      </c>
      <c r="DP8" s="30">
        <v>0.35</v>
      </c>
      <c r="DQ8" s="30">
        <v>0.21</v>
      </c>
      <c r="DR8" s="30">
        <v>0.21</v>
      </c>
      <c r="DS8" s="30">
        <v>0.27</v>
      </c>
      <c r="DT8" s="30">
        <v>0.22</v>
      </c>
      <c r="DU8" s="30">
        <v>0.2</v>
      </c>
      <c r="DV8" s="30">
        <v>0.23</v>
      </c>
      <c r="DW8" s="28">
        <v>6</v>
      </c>
      <c r="DX8" s="28">
        <v>6</v>
      </c>
      <c r="DY8" s="28">
        <v>6</v>
      </c>
      <c r="DZ8" s="28">
        <v>11</v>
      </c>
      <c r="EA8" s="28">
        <v>11</v>
      </c>
      <c r="EB8" s="28">
        <v>12</v>
      </c>
      <c r="EC8" s="28">
        <v>13</v>
      </c>
      <c r="ED8" s="28">
        <v>12</v>
      </c>
      <c r="EE8" s="28">
        <v>13</v>
      </c>
      <c r="EF8" s="28">
        <v>8</v>
      </c>
      <c r="EG8" s="28">
        <v>8</v>
      </c>
      <c r="EH8" s="28">
        <v>10</v>
      </c>
      <c r="EI8" s="28">
        <v>10</v>
      </c>
      <c r="EJ8" s="28">
        <v>9</v>
      </c>
      <c r="EK8" s="29">
        <v>10</v>
      </c>
      <c r="ES8" t="s">
        <v>938</v>
      </c>
      <c r="EW8" t="s">
        <v>125</v>
      </c>
      <c r="FB8" t="s">
        <v>126</v>
      </c>
      <c r="FJ8" t="s">
        <v>179</v>
      </c>
      <c r="FL8" t="s">
        <v>40</v>
      </c>
      <c r="FQ8" t="s">
        <v>40</v>
      </c>
      <c r="FU8" t="s">
        <v>86</v>
      </c>
      <c r="GC8" t="s">
        <v>86</v>
      </c>
    </row>
    <row r="9" spans="1:193" x14ac:dyDescent="0.25">
      <c r="A9">
        <v>6</v>
      </c>
      <c r="B9" t="s">
        <v>113</v>
      </c>
      <c r="C9" t="s">
        <v>114</v>
      </c>
      <c r="D9">
        <v>69</v>
      </c>
      <c r="E9">
        <v>6.21</v>
      </c>
      <c r="F9" t="s">
        <v>63</v>
      </c>
      <c r="G9" s="27">
        <v>15</v>
      </c>
      <c r="H9" s="28">
        <v>19</v>
      </c>
      <c r="I9" s="28">
        <v>18</v>
      </c>
      <c r="J9" s="28">
        <v>15</v>
      </c>
      <c r="K9" s="28">
        <v>17</v>
      </c>
      <c r="L9" s="28">
        <v>18</v>
      </c>
      <c r="M9" s="28">
        <v>76</v>
      </c>
      <c r="N9" s="28">
        <v>76</v>
      </c>
      <c r="O9" s="28">
        <v>79</v>
      </c>
      <c r="P9" s="28">
        <v>14</v>
      </c>
      <c r="Q9" s="28">
        <v>17</v>
      </c>
      <c r="R9" s="28">
        <v>15</v>
      </c>
      <c r="S9" s="28">
        <v>12</v>
      </c>
      <c r="T9" s="28">
        <v>11</v>
      </c>
      <c r="U9" s="28">
        <v>15</v>
      </c>
      <c r="V9" s="30">
        <v>0.18</v>
      </c>
      <c r="W9" s="30">
        <v>0.24</v>
      </c>
      <c r="X9" s="30">
        <v>0.2</v>
      </c>
      <c r="Y9" s="30">
        <v>0.21</v>
      </c>
      <c r="Z9" s="30">
        <v>0.24</v>
      </c>
      <c r="AA9" s="30">
        <v>0.25</v>
      </c>
      <c r="AB9" s="30">
        <v>0.56999999999999995</v>
      </c>
      <c r="AC9" s="30">
        <v>0.56000000000000005</v>
      </c>
      <c r="AD9" s="30">
        <v>0.56000000000000005</v>
      </c>
      <c r="AE9" s="30">
        <v>0.23</v>
      </c>
      <c r="AF9" s="30">
        <v>0.24</v>
      </c>
      <c r="AG9" s="30">
        <v>0.22</v>
      </c>
      <c r="AH9" s="30">
        <v>0.13</v>
      </c>
      <c r="AI9" s="30">
        <v>0.19</v>
      </c>
      <c r="AJ9" s="30">
        <v>0.13</v>
      </c>
      <c r="AK9" s="28">
        <v>11</v>
      </c>
      <c r="AL9" s="28">
        <v>15</v>
      </c>
      <c r="AM9" s="28">
        <v>12</v>
      </c>
      <c r="AN9" s="28">
        <v>12</v>
      </c>
      <c r="AO9" s="28">
        <v>14</v>
      </c>
      <c r="AP9" s="28">
        <v>14</v>
      </c>
      <c r="AQ9" s="28">
        <v>36</v>
      </c>
      <c r="AR9" s="28">
        <v>33</v>
      </c>
      <c r="AS9" s="28">
        <v>36</v>
      </c>
      <c r="AT9" s="28">
        <v>12</v>
      </c>
      <c r="AU9" s="28">
        <v>12</v>
      </c>
      <c r="AV9" s="28">
        <v>12</v>
      </c>
      <c r="AW9" s="28">
        <v>8</v>
      </c>
      <c r="AX9" s="28">
        <v>10</v>
      </c>
      <c r="AY9" s="29">
        <v>8</v>
      </c>
      <c r="AZ9" s="27">
        <v>14</v>
      </c>
      <c r="BA9" s="28">
        <v>12</v>
      </c>
      <c r="BB9" s="28">
        <v>14</v>
      </c>
      <c r="BC9" s="28">
        <v>25</v>
      </c>
      <c r="BD9" s="28">
        <v>21</v>
      </c>
      <c r="BE9" s="28">
        <v>25</v>
      </c>
      <c r="BF9" s="28">
        <v>15</v>
      </c>
      <c r="BG9" s="28">
        <v>16</v>
      </c>
      <c r="BH9" s="28">
        <v>17</v>
      </c>
      <c r="BI9" s="28">
        <v>18</v>
      </c>
      <c r="BJ9" s="28">
        <v>26</v>
      </c>
      <c r="BK9" s="28">
        <v>22</v>
      </c>
      <c r="BL9" s="28">
        <v>17</v>
      </c>
      <c r="BM9" s="28">
        <v>16</v>
      </c>
      <c r="BN9" s="28">
        <v>19</v>
      </c>
      <c r="BO9" s="30">
        <v>0.27</v>
      </c>
      <c r="BP9" s="30">
        <v>0.23</v>
      </c>
      <c r="BQ9" s="30">
        <v>0.24</v>
      </c>
      <c r="BR9" s="30">
        <v>0.3</v>
      </c>
      <c r="BS9" s="30">
        <v>0.28000000000000003</v>
      </c>
      <c r="BT9" s="30">
        <v>0.31</v>
      </c>
      <c r="BU9" s="30">
        <v>0.24</v>
      </c>
      <c r="BV9" s="30">
        <v>0.27</v>
      </c>
      <c r="BW9" s="30">
        <v>0.27</v>
      </c>
      <c r="BX9" s="30">
        <v>0.26</v>
      </c>
      <c r="BY9" s="30">
        <v>0.39</v>
      </c>
      <c r="BZ9" s="30">
        <v>0.34</v>
      </c>
      <c r="CA9" s="30">
        <v>0.27</v>
      </c>
      <c r="CB9" s="30">
        <v>0.23</v>
      </c>
      <c r="CC9" s="30">
        <v>0.28999999999999998</v>
      </c>
      <c r="CD9" s="28">
        <v>14</v>
      </c>
      <c r="CE9" s="28">
        <v>11</v>
      </c>
      <c r="CF9" s="28">
        <v>13</v>
      </c>
      <c r="CG9" s="28">
        <v>17</v>
      </c>
      <c r="CH9" s="28">
        <v>16</v>
      </c>
      <c r="CI9" s="28">
        <v>18</v>
      </c>
      <c r="CJ9" s="28">
        <v>12</v>
      </c>
      <c r="CK9" s="28">
        <v>14</v>
      </c>
      <c r="CL9" s="28">
        <v>14</v>
      </c>
      <c r="CM9" s="28">
        <v>14</v>
      </c>
      <c r="CN9" s="28">
        <v>21</v>
      </c>
      <c r="CO9" s="28">
        <v>18</v>
      </c>
      <c r="CP9" s="28">
        <v>13</v>
      </c>
      <c r="CQ9" s="28">
        <v>12</v>
      </c>
      <c r="CR9" s="29">
        <v>16</v>
      </c>
      <c r="CS9" s="27">
        <v>28</v>
      </c>
      <c r="CT9" s="28">
        <v>28</v>
      </c>
      <c r="CU9" s="28">
        <v>23</v>
      </c>
      <c r="CV9" s="28">
        <v>62</v>
      </c>
      <c r="CW9" s="28">
        <v>64</v>
      </c>
      <c r="CX9" s="28">
        <v>61</v>
      </c>
      <c r="CY9" s="28">
        <v>76</v>
      </c>
      <c r="CZ9" s="28">
        <v>76</v>
      </c>
      <c r="DA9" s="28">
        <v>79</v>
      </c>
      <c r="DB9" s="28">
        <v>73</v>
      </c>
      <c r="DC9" s="28">
        <v>71</v>
      </c>
      <c r="DD9" s="28">
        <v>74</v>
      </c>
      <c r="DE9" s="28">
        <v>23</v>
      </c>
      <c r="DF9" s="28">
        <v>23</v>
      </c>
      <c r="DG9" s="28">
        <v>24</v>
      </c>
      <c r="DH9" s="30">
        <v>0.3</v>
      </c>
      <c r="DI9" s="30">
        <v>0.3</v>
      </c>
      <c r="DJ9" s="30">
        <v>0.25</v>
      </c>
      <c r="DK9" s="30">
        <v>0.51</v>
      </c>
      <c r="DL9" s="30">
        <v>0.52</v>
      </c>
      <c r="DM9" s="30">
        <v>0.5</v>
      </c>
      <c r="DN9" s="30">
        <v>0.56999999999999995</v>
      </c>
      <c r="DO9" s="30">
        <v>0.56000000000000005</v>
      </c>
      <c r="DP9" s="30">
        <v>0.56000000000000005</v>
      </c>
      <c r="DQ9" s="30">
        <v>0.54</v>
      </c>
      <c r="DR9" s="30">
        <v>0.53</v>
      </c>
      <c r="DS9" s="30">
        <v>0.51</v>
      </c>
      <c r="DT9" s="30">
        <v>0.28000000000000003</v>
      </c>
      <c r="DU9" s="30">
        <v>0.26</v>
      </c>
      <c r="DV9" s="30">
        <v>0.26</v>
      </c>
      <c r="DW9" s="28">
        <v>16</v>
      </c>
      <c r="DX9" s="28">
        <v>19</v>
      </c>
      <c r="DY9" s="28">
        <v>15</v>
      </c>
      <c r="DZ9" s="28">
        <v>31</v>
      </c>
      <c r="EA9" s="28">
        <v>33</v>
      </c>
      <c r="EB9" s="28">
        <v>31</v>
      </c>
      <c r="EC9" s="28">
        <v>36</v>
      </c>
      <c r="ED9" s="28">
        <v>33</v>
      </c>
      <c r="EE9" s="28">
        <v>36</v>
      </c>
      <c r="EF9" s="28">
        <v>34</v>
      </c>
      <c r="EG9" s="28">
        <v>33</v>
      </c>
      <c r="EH9" s="28">
        <v>32</v>
      </c>
      <c r="EI9" s="28">
        <v>17</v>
      </c>
      <c r="EJ9" s="28">
        <v>16</v>
      </c>
      <c r="EK9" s="29">
        <v>16</v>
      </c>
      <c r="EM9" t="s">
        <v>104</v>
      </c>
      <c r="EN9" t="s">
        <v>116</v>
      </c>
      <c r="EO9" t="s">
        <v>146</v>
      </c>
      <c r="EQ9" t="s">
        <v>118</v>
      </c>
      <c r="ET9" t="s">
        <v>937</v>
      </c>
      <c r="EV9" t="s">
        <v>117</v>
      </c>
      <c r="EW9" t="s">
        <v>116</v>
      </c>
      <c r="EX9" t="s">
        <v>115</v>
      </c>
      <c r="FB9" t="s">
        <v>115</v>
      </c>
      <c r="FC9" t="s">
        <v>115</v>
      </c>
      <c r="FF9" t="s">
        <v>121</v>
      </c>
      <c r="FJ9" t="s">
        <v>110</v>
      </c>
      <c r="FK9" t="s">
        <v>37</v>
      </c>
      <c r="FN9" t="s">
        <v>37</v>
      </c>
      <c r="FP9" t="s">
        <v>121</v>
      </c>
      <c r="FS9" t="s">
        <v>42</v>
      </c>
      <c r="FU9" t="s">
        <v>1035</v>
      </c>
      <c r="GC9" t="s">
        <v>42</v>
      </c>
    </row>
    <row r="10" spans="1:193" x14ac:dyDescent="0.25">
      <c r="A10">
        <v>7</v>
      </c>
      <c r="B10" t="s">
        <v>127</v>
      </c>
      <c r="C10" t="s">
        <v>128</v>
      </c>
      <c r="D10">
        <v>67</v>
      </c>
      <c r="E10">
        <v>7.31</v>
      </c>
      <c r="F10" t="s">
        <v>63</v>
      </c>
      <c r="G10" s="27">
        <v>6</v>
      </c>
      <c r="H10" s="28">
        <v>5</v>
      </c>
      <c r="I10" s="28">
        <v>6</v>
      </c>
      <c r="J10" s="28">
        <v>8</v>
      </c>
      <c r="K10" s="28">
        <v>5</v>
      </c>
      <c r="L10" s="28">
        <v>5</v>
      </c>
      <c r="M10" s="28">
        <v>87</v>
      </c>
      <c r="N10" s="28">
        <v>88</v>
      </c>
      <c r="O10" s="28">
        <v>89</v>
      </c>
      <c r="P10" s="28">
        <v>7</v>
      </c>
      <c r="Q10" s="28">
        <v>5</v>
      </c>
      <c r="R10" s="28">
        <v>5</v>
      </c>
      <c r="S10" s="28">
        <v>5</v>
      </c>
      <c r="T10" s="28">
        <v>2</v>
      </c>
      <c r="U10" s="28">
        <v>5</v>
      </c>
      <c r="V10" s="30">
        <v>0.08</v>
      </c>
      <c r="W10" s="30">
        <v>6.7000000000000004E-2</v>
      </c>
      <c r="X10" s="30">
        <v>0.08</v>
      </c>
      <c r="Y10" s="30">
        <v>9.1999999999999998E-2</v>
      </c>
      <c r="Z10" s="30">
        <v>6.7000000000000004E-2</v>
      </c>
      <c r="AA10" s="30">
        <v>6.7000000000000004E-2</v>
      </c>
      <c r="AB10" s="30">
        <v>0.47</v>
      </c>
      <c r="AC10" s="30">
        <v>0.45</v>
      </c>
      <c r="AD10" s="30">
        <v>0.46</v>
      </c>
      <c r="AE10" s="30">
        <v>0.12</v>
      </c>
      <c r="AF10" s="30">
        <v>9.7000000000000003E-2</v>
      </c>
      <c r="AG10" s="30">
        <v>8.4000000000000005E-2</v>
      </c>
      <c r="AH10" s="30">
        <v>6.7000000000000004E-2</v>
      </c>
      <c r="AI10" s="30">
        <v>3.4000000000000002E-2</v>
      </c>
      <c r="AJ10" s="30">
        <v>7.9000000000000001E-2</v>
      </c>
      <c r="AK10" s="28">
        <v>4</v>
      </c>
      <c r="AL10" s="28">
        <v>4</v>
      </c>
      <c r="AM10" s="28">
        <v>4</v>
      </c>
      <c r="AN10" s="28">
        <v>5</v>
      </c>
      <c r="AO10" s="28">
        <v>3</v>
      </c>
      <c r="AP10" s="28">
        <v>3</v>
      </c>
      <c r="AQ10" s="28">
        <v>25</v>
      </c>
      <c r="AR10" s="28">
        <v>24</v>
      </c>
      <c r="AS10" s="28">
        <v>25</v>
      </c>
      <c r="AT10" s="28">
        <v>7</v>
      </c>
      <c r="AU10" s="28">
        <v>5</v>
      </c>
      <c r="AV10" s="28">
        <v>4</v>
      </c>
      <c r="AW10" s="28">
        <v>5</v>
      </c>
      <c r="AX10" s="28">
        <v>2</v>
      </c>
      <c r="AY10" s="29">
        <v>5</v>
      </c>
      <c r="AZ10" s="27">
        <v>3</v>
      </c>
      <c r="BA10" s="28">
        <v>2</v>
      </c>
      <c r="BB10" s="28">
        <v>2</v>
      </c>
      <c r="BC10" s="28">
        <v>0</v>
      </c>
      <c r="BD10" s="28">
        <v>0</v>
      </c>
      <c r="BE10" s="28">
        <v>0</v>
      </c>
      <c r="BF10" s="28">
        <v>11</v>
      </c>
      <c r="BG10" s="28">
        <v>11</v>
      </c>
      <c r="BH10" s="28">
        <v>11</v>
      </c>
      <c r="BI10" s="28">
        <v>5</v>
      </c>
      <c r="BJ10" s="28">
        <v>4</v>
      </c>
      <c r="BK10" s="28">
        <v>4</v>
      </c>
      <c r="BL10" s="28">
        <v>17</v>
      </c>
      <c r="BM10" s="28">
        <v>19</v>
      </c>
      <c r="BN10" s="28">
        <v>15</v>
      </c>
      <c r="BO10" s="30">
        <v>0.04</v>
      </c>
      <c r="BP10" s="30">
        <v>0.02</v>
      </c>
      <c r="BQ10" s="30">
        <v>0.04</v>
      </c>
      <c r="BR10" s="30">
        <v>0</v>
      </c>
      <c r="BS10" s="30">
        <v>0</v>
      </c>
      <c r="BT10" s="30">
        <v>0</v>
      </c>
      <c r="BU10" s="30">
        <v>9.4E-2</v>
      </c>
      <c r="BV10" s="30">
        <v>0.12</v>
      </c>
      <c r="BW10" s="30">
        <v>9.4E-2</v>
      </c>
      <c r="BX10" s="30">
        <v>6.7000000000000004E-2</v>
      </c>
      <c r="BY10" s="30">
        <v>6.7000000000000004E-2</v>
      </c>
      <c r="BZ10" s="30">
        <v>6.7000000000000004E-2</v>
      </c>
      <c r="CA10" s="30">
        <v>0.2</v>
      </c>
      <c r="CB10" s="30">
        <v>0.2</v>
      </c>
      <c r="CC10" s="30">
        <v>0.18</v>
      </c>
      <c r="CD10" s="28">
        <v>2</v>
      </c>
      <c r="CE10" s="28">
        <v>2</v>
      </c>
      <c r="CF10" s="28">
        <v>2</v>
      </c>
      <c r="CG10" s="28">
        <v>0</v>
      </c>
      <c r="CH10" s="28">
        <v>0</v>
      </c>
      <c r="CI10" s="28">
        <v>0</v>
      </c>
      <c r="CJ10" s="28">
        <v>6</v>
      </c>
      <c r="CK10" s="28">
        <v>8</v>
      </c>
      <c r="CL10" s="28">
        <v>6</v>
      </c>
      <c r="CM10" s="28">
        <v>3</v>
      </c>
      <c r="CN10" s="28">
        <v>3</v>
      </c>
      <c r="CO10" s="28">
        <v>3</v>
      </c>
      <c r="CP10" s="28">
        <v>10</v>
      </c>
      <c r="CQ10" s="28">
        <v>11</v>
      </c>
      <c r="CR10" s="29">
        <v>10</v>
      </c>
      <c r="CS10" s="27">
        <v>50</v>
      </c>
      <c r="CT10" s="28">
        <v>51</v>
      </c>
      <c r="CU10" s="28">
        <v>54</v>
      </c>
      <c r="CV10" s="28">
        <v>77</v>
      </c>
      <c r="CW10" s="28">
        <v>67</v>
      </c>
      <c r="CX10" s="28">
        <v>72</v>
      </c>
      <c r="CY10" s="28">
        <v>87</v>
      </c>
      <c r="CZ10" s="28">
        <v>88</v>
      </c>
      <c r="DA10" s="28">
        <v>89</v>
      </c>
      <c r="DB10" s="28">
        <v>73</v>
      </c>
      <c r="DC10" s="28">
        <v>76</v>
      </c>
      <c r="DD10" s="28">
        <v>79</v>
      </c>
      <c r="DE10" s="28">
        <v>49</v>
      </c>
      <c r="DF10" s="28">
        <v>58</v>
      </c>
      <c r="DG10" s="28">
        <v>52</v>
      </c>
      <c r="DH10" s="30">
        <v>0.2</v>
      </c>
      <c r="DI10" s="30">
        <v>0.2</v>
      </c>
      <c r="DJ10" s="30">
        <v>0.2</v>
      </c>
      <c r="DK10" s="30">
        <v>0.46</v>
      </c>
      <c r="DL10" s="30">
        <v>0.43</v>
      </c>
      <c r="DM10" s="30">
        <v>0.43</v>
      </c>
      <c r="DN10" s="30">
        <v>0.47</v>
      </c>
      <c r="DO10" s="30">
        <v>0.45</v>
      </c>
      <c r="DP10" s="30">
        <v>0.46</v>
      </c>
      <c r="DQ10" s="30">
        <v>0.42</v>
      </c>
      <c r="DR10" s="30">
        <v>0.43</v>
      </c>
      <c r="DS10" s="30">
        <v>0.43</v>
      </c>
      <c r="DT10" s="30">
        <v>0.2</v>
      </c>
      <c r="DU10" s="30">
        <v>0.24</v>
      </c>
      <c r="DV10" s="30">
        <v>0.21</v>
      </c>
      <c r="DW10" s="28">
        <v>15</v>
      </c>
      <c r="DX10" s="28">
        <v>15</v>
      </c>
      <c r="DY10" s="28">
        <v>14</v>
      </c>
      <c r="DZ10" s="28">
        <v>24</v>
      </c>
      <c r="EA10" s="28">
        <v>21</v>
      </c>
      <c r="EB10" s="28">
        <v>22</v>
      </c>
      <c r="EC10" s="28">
        <v>25</v>
      </c>
      <c r="ED10" s="28">
        <v>24</v>
      </c>
      <c r="EE10" s="28">
        <v>25</v>
      </c>
      <c r="EF10" s="28">
        <v>24</v>
      </c>
      <c r="EG10" s="28">
        <v>22</v>
      </c>
      <c r="EH10" s="28">
        <v>23</v>
      </c>
      <c r="EI10" s="28">
        <v>14</v>
      </c>
      <c r="EJ10" s="28">
        <v>15</v>
      </c>
      <c r="EK10" s="29">
        <v>14</v>
      </c>
      <c r="EM10" t="s">
        <v>1036</v>
      </c>
      <c r="EO10" t="s">
        <v>84</v>
      </c>
      <c r="ES10" t="s">
        <v>84</v>
      </c>
      <c r="EV10" t="s">
        <v>84</v>
      </c>
      <c r="FB10" t="s">
        <v>84</v>
      </c>
      <c r="FJ10" t="s">
        <v>110</v>
      </c>
      <c r="FL10" t="s">
        <v>40</v>
      </c>
      <c r="FQ10" t="s">
        <v>40</v>
      </c>
    </row>
    <row r="11" spans="1:193" x14ac:dyDescent="0.25">
      <c r="A11">
        <v>8</v>
      </c>
      <c r="B11" t="s">
        <v>105</v>
      </c>
      <c r="C11" t="s">
        <v>106</v>
      </c>
      <c r="D11">
        <v>66</v>
      </c>
      <c r="E11">
        <v>8.33</v>
      </c>
      <c r="F11" t="s">
        <v>63</v>
      </c>
      <c r="G11" s="27">
        <v>6</v>
      </c>
      <c r="H11" s="28">
        <v>5</v>
      </c>
      <c r="I11" s="28">
        <v>8</v>
      </c>
      <c r="J11" s="28">
        <v>31</v>
      </c>
      <c r="K11" s="28">
        <v>27</v>
      </c>
      <c r="L11" s="28">
        <v>30</v>
      </c>
      <c r="M11" s="28">
        <v>36</v>
      </c>
      <c r="N11" s="28">
        <v>35</v>
      </c>
      <c r="O11" s="28">
        <v>32</v>
      </c>
      <c r="P11" s="28">
        <v>31</v>
      </c>
      <c r="Q11" s="28">
        <v>30</v>
      </c>
      <c r="R11" s="28">
        <v>30</v>
      </c>
      <c r="S11" s="28">
        <v>15</v>
      </c>
      <c r="T11" s="28">
        <v>14</v>
      </c>
      <c r="U11" s="28">
        <v>12</v>
      </c>
      <c r="V11" s="30">
        <v>0.12</v>
      </c>
      <c r="W11" s="30">
        <v>6.5000000000000002E-2</v>
      </c>
      <c r="X11" s="30">
        <v>0.11</v>
      </c>
      <c r="Y11" s="30">
        <v>0.46</v>
      </c>
      <c r="Z11" s="30">
        <v>0.41</v>
      </c>
      <c r="AA11" s="30">
        <v>0.45</v>
      </c>
      <c r="AB11" s="30">
        <v>0.42</v>
      </c>
      <c r="AC11" s="30">
        <v>0.38</v>
      </c>
      <c r="AD11" s="30">
        <v>0.34</v>
      </c>
      <c r="AE11" s="30">
        <v>0.48</v>
      </c>
      <c r="AF11" s="30">
        <v>0.44</v>
      </c>
      <c r="AG11" s="30">
        <v>0.46</v>
      </c>
      <c r="AH11" s="30">
        <v>0.28999999999999998</v>
      </c>
      <c r="AI11" s="30">
        <v>0.26</v>
      </c>
      <c r="AJ11" s="30">
        <v>0.25</v>
      </c>
      <c r="AK11" s="28">
        <v>6</v>
      </c>
      <c r="AL11" s="28">
        <v>5</v>
      </c>
      <c r="AM11" s="28">
        <v>7</v>
      </c>
      <c r="AN11" s="28">
        <v>25</v>
      </c>
      <c r="AO11" s="28">
        <v>21</v>
      </c>
      <c r="AP11" s="28">
        <v>24</v>
      </c>
      <c r="AQ11" s="28">
        <v>25</v>
      </c>
      <c r="AR11" s="28">
        <v>23</v>
      </c>
      <c r="AS11" s="28">
        <v>22</v>
      </c>
      <c r="AT11" s="28">
        <v>25</v>
      </c>
      <c r="AU11" s="28">
        <v>25</v>
      </c>
      <c r="AV11" s="28">
        <v>26</v>
      </c>
      <c r="AW11" s="28">
        <v>14</v>
      </c>
      <c r="AX11" s="28">
        <v>11</v>
      </c>
      <c r="AY11" s="29">
        <v>11</v>
      </c>
      <c r="AZ11" s="27">
        <v>28</v>
      </c>
      <c r="BA11" s="28">
        <v>32</v>
      </c>
      <c r="BB11" s="28">
        <v>29</v>
      </c>
      <c r="BC11" s="28">
        <v>27</v>
      </c>
      <c r="BD11" s="28">
        <v>27</v>
      </c>
      <c r="BE11" s="28">
        <v>24</v>
      </c>
      <c r="BF11" s="28">
        <v>34</v>
      </c>
      <c r="BG11" s="28">
        <v>29</v>
      </c>
      <c r="BH11" s="28">
        <v>28</v>
      </c>
      <c r="BI11" s="28">
        <v>20</v>
      </c>
      <c r="BJ11" s="28">
        <v>23</v>
      </c>
      <c r="BK11" s="28">
        <v>21</v>
      </c>
      <c r="BL11" s="28">
        <v>85</v>
      </c>
      <c r="BM11" s="28">
        <v>82</v>
      </c>
      <c r="BN11" s="28">
        <v>85</v>
      </c>
      <c r="BO11" s="30">
        <v>0.34</v>
      </c>
      <c r="BP11" s="30">
        <v>0.39</v>
      </c>
      <c r="BQ11" s="30">
        <v>0.37</v>
      </c>
      <c r="BR11" s="30">
        <v>0.36</v>
      </c>
      <c r="BS11" s="30">
        <v>0.37</v>
      </c>
      <c r="BT11" s="30">
        <v>0.37</v>
      </c>
      <c r="BU11" s="30">
        <v>0.42</v>
      </c>
      <c r="BV11" s="30">
        <v>0.4</v>
      </c>
      <c r="BW11" s="30">
        <v>0.39</v>
      </c>
      <c r="BX11" s="30">
        <v>0.3</v>
      </c>
      <c r="BY11" s="30">
        <v>0.36</v>
      </c>
      <c r="BZ11" s="30">
        <v>0.31</v>
      </c>
      <c r="CA11" s="30">
        <v>0.56000000000000005</v>
      </c>
      <c r="CB11" s="30">
        <v>0.54</v>
      </c>
      <c r="CC11" s="30">
        <v>0.53</v>
      </c>
      <c r="CD11" s="28">
        <v>21</v>
      </c>
      <c r="CE11" s="28">
        <v>24</v>
      </c>
      <c r="CF11" s="28">
        <v>23</v>
      </c>
      <c r="CG11" s="28">
        <v>21</v>
      </c>
      <c r="CH11" s="28">
        <v>22</v>
      </c>
      <c r="CI11" s="28">
        <v>20</v>
      </c>
      <c r="CJ11" s="28">
        <v>27</v>
      </c>
      <c r="CK11" s="28">
        <v>22</v>
      </c>
      <c r="CL11" s="28">
        <v>22</v>
      </c>
      <c r="CM11" s="28">
        <v>18</v>
      </c>
      <c r="CN11" s="28">
        <v>20</v>
      </c>
      <c r="CO11" s="28">
        <v>16</v>
      </c>
      <c r="CP11" s="28">
        <v>37</v>
      </c>
      <c r="CQ11" s="28">
        <v>36</v>
      </c>
      <c r="CR11" s="29">
        <v>37</v>
      </c>
      <c r="CS11" s="27">
        <v>28</v>
      </c>
      <c r="CT11" s="28">
        <v>26</v>
      </c>
      <c r="CU11" s="28">
        <v>23</v>
      </c>
      <c r="CV11" s="28">
        <v>31</v>
      </c>
      <c r="CW11" s="28">
        <v>35</v>
      </c>
      <c r="CX11" s="28">
        <v>33</v>
      </c>
      <c r="CY11" s="28">
        <v>36</v>
      </c>
      <c r="CZ11" s="28">
        <v>33</v>
      </c>
      <c r="DA11" s="28">
        <v>32</v>
      </c>
      <c r="DB11" s="28">
        <v>38</v>
      </c>
      <c r="DC11" s="28">
        <v>40</v>
      </c>
      <c r="DD11" s="28">
        <v>37</v>
      </c>
      <c r="DE11" s="28">
        <v>9</v>
      </c>
      <c r="DF11" s="28">
        <v>9</v>
      </c>
      <c r="DG11" s="28">
        <v>7</v>
      </c>
      <c r="DH11" s="30">
        <v>0.35</v>
      </c>
      <c r="DI11" s="30">
        <v>0.34</v>
      </c>
      <c r="DJ11" s="30">
        <v>0.25</v>
      </c>
      <c r="DK11" s="30">
        <v>0.4</v>
      </c>
      <c r="DL11" s="30">
        <v>0.43</v>
      </c>
      <c r="DM11" s="30">
        <v>0.4</v>
      </c>
      <c r="DN11" s="30">
        <v>0.42</v>
      </c>
      <c r="DO11" s="30">
        <v>0.37</v>
      </c>
      <c r="DP11" s="30">
        <v>0.34</v>
      </c>
      <c r="DQ11" s="30">
        <v>0.43</v>
      </c>
      <c r="DR11" s="30">
        <v>0.46</v>
      </c>
      <c r="DS11" s="30">
        <v>0.42</v>
      </c>
      <c r="DT11" s="30">
        <v>0.1</v>
      </c>
      <c r="DU11" s="30">
        <v>0.12</v>
      </c>
      <c r="DV11" s="30">
        <v>0.1</v>
      </c>
      <c r="DW11" s="28">
        <v>21</v>
      </c>
      <c r="DX11" s="28">
        <v>22</v>
      </c>
      <c r="DY11" s="28">
        <v>16</v>
      </c>
      <c r="DZ11" s="28">
        <v>22</v>
      </c>
      <c r="EA11" s="28">
        <v>25</v>
      </c>
      <c r="EB11" s="28">
        <v>21</v>
      </c>
      <c r="EC11" s="28">
        <v>25</v>
      </c>
      <c r="ED11" s="28">
        <v>21</v>
      </c>
      <c r="EE11" s="28">
        <v>22</v>
      </c>
      <c r="EF11" s="28">
        <v>25</v>
      </c>
      <c r="EG11" s="28">
        <v>27</v>
      </c>
      <c r="EH11" s="28">
        <v>24</v>
      </c>
      <c r="EI11" s="28">
        <v>7</v>
      </c>
      <c r="EJ11" s="28">
        <v>7</v>
      </c>
      <c r="EK11" s="29">
        <v>6</v>
      </c>
      <c r="EM11" t="s">
        <v>104</v>
      </c>
      <c r="EO11" t="s">
        <v>107</v>
      </c>
      <c r="ES11" t="s">
        <v>107</v>
      </c>
      <c r="EV11" t="s">
        <v>107</v>
      </c>
      <c r="EX11" t="s">
        <v>104</v>
      </c>
      <c r="FB11" t="s">
        <v>108</v>
      </c>
      <c r="FG11" t="s">
        <v>109</v>
      </c>
      <c r="FJ11" t="s">
        <v>179</v>
      </c>
      <c r="FK11" t="s">
        <v>37</v>
      </c>
      <c r="FL11" t="s">
        <v>40</v>
      </c>
      <c r="FN11" t="s">
        <v>37</v>
      </c>
      <c r="FP11" t="s">
        <v>109</v>
      </c>
      <c r="FQ11" t="s">
        <v>40</v>
      </c>
      <c r="FU11" t="s">
        <v>111</v>
      </c>
      <c r="GC11" t="s">
        <v>111</v>
      </c>
      <c r="GD11" t="s">
        <v>112</v>
      </c>
      <c r="GH11" t="s">
        <v>57</v>
      </c>
    </row>
    <row r="12" spans="1:193" x14ac:dyDescent="0.25">
      <c r="A12">
        <v>9</v>
      </c>
      <c r="B12" t="s">
        <v>130</v>
      </c>
      <c r="C12" t="s">
        <v>131</v>
      </c>
      <c r="D12">
        <v>193</v>
      </c>
      <c r="E12">
        <v>7.08</v>
      </c>
      <c r="F12" t="s">
        <v>63</v>
      </c>
      <c r="G12" s="27">
        <v>5</v>
      </c>
      <c r="H12" s="28">
        <v>6</v>
      </c>
      <c r="I12" s="28">
        <v>7</v>
      </c>
      <c r="J12" s="28">
        <v>11</v>
      </c>
      <c r="K12" s="28">
        <v>8</v>
      </c>
      <c r="L12" s="28">
        <v>10</v>
      </c>
      <c r="M12" s="28">
        <v>95</v>
      </c>
      <c r="N12" s="28">
        <v>96</v>
      </c>
      <c r="O12" s="28">
        <v>95</v>
      </c>
      <c r="P12" s="28">
        <v>7</v>
      </c>
      <c r="Q12" s="28">
        <v>5</v>
      </c>
      <c r="R12" s="28">
        <v>6</v>
      </c>
      <c r="S12" s="28">
        <v>5</v>
      </c>
      <c r="T12" s="28">
        <v>5</v>
      </c>
      <c r="U12" s="28">
        <v>5</v>
      </c>
      <c r="V12" s="30">
        <v>0.03</v>
      </c>
      <c r="W12" s="30">
        <v>3.7999999999999999E-2</v>
      </c>
      <c r="X12" s="30">
        <v>4.4999999999999998E-2</v>
      </c>
      <c r="Y12" s="30">
        <v>4.9000000000000002E-2</v>
      </c>
      <c r="Z12" s="30">
        <v>3.6999999999999998E-2</v>
      </c>
      <c r="AA12" s="30">
        <v>0.05</v>
      </c>
      <c r="AB12" s="30">
        <v>0.34</v>
      </c>
      <c r="AC12" s="30">
        <v>0.33</v>
      </c>
      <c r="AD12" s="30">
        <v>0.33</v>
      </c>
      <c r="AE12" s="30">
        <v>4.4999999999999998E-2</v>
      </c>
      <c r="AF12" s="30">
        <v>3.2000000000000001E-2</v>
      </c>
      <c r="AG12" s="30">
        <v>0.04</v>
      </c>
      <c r="AH12" s="30">
        <v>1.9E-2</v>
      </c>
      <c r="AI12" s="30">
        <v>1.9E-2</v>
      </c>
      <c r="AJ12" s="30">
        <v>1.9E-2</v>
      </c>
      <c r="AK12" s="28">
        <v>5</v>
      </c>
      <c r="AL12" s="28">
        <v>6</v>
      </c>
      <c r="AM12" s="28">
        <v>7</v>
      </c>
      <c r="AN12" s="28">
        <v>8</v>
      </c>
      <c r="AO12" s="28">
        <v>6</v>
      </c>
      <c r="AP12" s="28">
        <v>8</v>
      </c>
      <c r="AQ12" s="28">
        <v>49</v>
      </c>
      <c r="AR12" s="28">
        <v>49</v>
      </c>
      <c r="AS12" s="28">
        <v>49</v>
      </c>
      <c r="AT12" s="28">
        <v>7</v>
      </c>
      <c r="AU12" s="28">
        <v>5</v>
      </c>
      <c r="AV12" s="28">
        <v>6</v>
      </c>
      <c r="AW12" s="28">
        <v>3</v>
      </c>
      <c r="AX12" s="28">
        <v>3</v>
      </c>
      <c r="AY12" s="29">
        <v>3</v>
      </c>
      <c r="AZ12" s="27">
        <v>5</v>
      </c>
      <c r="BA12" s="28">
        <v>4</v>
      </c>
      <c r="BB12" s="28">
        <v>5</v>
      </c>
      <c r="BC12" s="28">
        <v>5</v>
      </c>
      <c r="BD12" s="28">
        <v>4</v>
      </c>
      <c r="BE12" s="28">
        <v>4</v>
      </c>
      <c r="BF12" s="28">
        <v>5</v>
      </c>
      <c r="BG12" s="28">
        <v>5</v>
      </c>
      <c r="BH12" s="28">
        <v>5</v>
      </c>
      <c r="BI12" s="28">
        <v>7</v>
      </c>
      <c r="BJ12" s="28">
        <v>8</v>
      </c>
      <c r="BK12" s="28">
        <v>4</v>
      </c>
      <c r="BL12" s="28">
        <v>4</v>
      </c>
      <c r="BM12" s="28">
        <v>6</v>
      </c>
      <c r="BN12" s="28">
        <v>2</v>
      </c>
      <c r="BO12" s="30">
        <v>0.03</v>
      </c>
      <c r="BP12" s="30">
        <v>2.5000000000000001E-2</v>
      </c>
      <c r="BQ12" s="30">
        <v>0.03</v>
      </c>
      <c r="BR12" s="30">
        <v>2.5000000000000001E-2</v>
      </c>
      <c r="BS12" s="30">
        <v>1.7999999999999999E-2</v>
      </c>
      <c r="BT12" s="30">
        <v>2.4E-2</v>
      </c>
      <c r="BU12" s="30">
        <v>2.1999999999999999E-2</v>
      </c>
      <c r="BV12" s="30">
        <v>0.03</v>
      </c>
      <c r="BW12" s="30">
        <v>0.03</v>
      </c>
      <c r="BX12" s="30">
        <v>4.4999999999999998E-2</v>
      </c>
      <c r="BY12" s="30">
        <v>0.05</v>
      </c>
      <c r="BZ12" s="30">
        <v>2.8000000000000001E-2</v>
      </c>
      <c r="CA12" s="30">
        <v>2.5000000000000001E-2</v>
      </c>
      <c r="CB12" s="30">
        <v>4.2000000000000003E-2</v>
      </c>
      <c r="CC12" s="30">
        <v>1.0999999999999999E-2</v>
      </c>
      <c r="CD12" s="28">
        <v>5</v>
      </c>
      <c r="CE12" s="28">
        <v>4</v>
      </c>
      <c r="CF12" s="28">
        <v>5</v>
      </c>
      <c r="CG12" s="28">
        <v>4</v>
      </c>
      <c r="CH12" s="28">
        <v>3</v>
      </c>
      <c r="CI12" s="28">
        <v>4</v>
      </c>
      <c r="CJ12" s="28">
        <v>5</v>
      </c>
      <c r="CK12" s="28">
        <v>5</v>
      </c>
      <c r="CL12" s="28">
        <v>5</v>
      </c>
      <c r="CM12" s="28">
        <v>7</v>
      </c>
      <c r="CN12" s="28">
        <v>8</v>
      </c>
      <c r="CO12" s="28">
        <v>4</v>
      </c>
      <c r="CP12" s="28">
        <v>4</v>
      </c>
      <c r="CQ12" s="28">
        <v>6</v>
      </c>
      <c r="CR12" s="29">
        <v>2</v>
      </c>
      <c r="CS12" s="27">
        <v>26</v>
      </c>
      <c r="CT12" s="28">
        <v>35</v>
      </c>
      <c r="CU12" s="28">
        <v>28</v>
      </c>
      <c r="CV12" s="28">
        <v>64</v>
      </c>
      <c r="CW12" s="28">
        <v>57</v>
      </c>
      <c r="CX12" s="28">
        <v>58</v>
      </c>
      <c r="CY12" s="28">
        <v>95</v>
      </c>
      <c r="CZ12" s="28">
        <v>96</v>
      </c>
      <c r="DA12" s="28">
        <v>95</v>
      </c>
      <c r="DB12" s="28">
        <v>61</v>
      </c>
      <c r="DC12" s="28">
        <v>69</v>
      </c>
      <c r="DD12" s="28">
        <v>66</v>
      </c>
      <c r="DE12" s="28">
        <v>20</v>
      </c>
      <c r="DF12" s="28">
        <v>20</v>
      </c>
      <c r="DG12" s="28">
        <v>20</v>
      </c>
      <c r="DH12" s="30">
        <v>0.11</v>
      </c>
      <c r="DI12" s="30">
        <v>0.13</v>
      </c>
      <c r="DJ12" s="30">
        <v>0.11</v>
      </c>
      <c r="DK12" s="30">
        <v>0.26</v>
      </c>
      <c r="DL12" s="30">
        <v>0.23</v>
      </c>
      <c r="DM12" s="30">
        <v>0.26</v>
      </c>
      <c r="DN12" s="30">
        <v>0.34</v>
      </c>
      <c r="DO12" s="30">
        <v>0.33</v>
      </c>
      <c r="DP12" s="30">
        <v>0.33</v>
      </c>
      <c r="DQ12" s="30">
        <v>0.24</v>
      </c>
      <c r="DR12" s="30">
        <v>0.23</v>
      </c>
      <c r="DS12" s="30">
        <v>0.26</v>
      </c>
      <c r="DT12" s="30">
        <v>0.1</v>
      </c>
      <c r="DU12" s="30">
        <v>9.8000000000000004E-2</v>
      </c>
      <c r="DV12" s="30">
        <v>9.9000000000000005E-2</v>
      </c>
      <c r="DW12" s="28">
        <v>18</v>
      </c>
      <c r="DX12" s="28">
        <v>21</v>
      </c>
      <c r="DY12" s="28">
        <v>18</v>
      </c>
      <c r="DZ12" s="28">
        <v>39</v>
      </c>
      <c r="EA12" s="28">
        <v>36</v>
      </c>
      <c r="EB12" s="28">
        <v>40</v>
      </c>
      <c r="EC12" s="28">
        <v>49</v>
      </c>
      <c r="ED12" s="28">
        <v>49</v>
      </c>
      <c r="EE12" s="28">
        <v>49</v>
      </c>
      <c r="EF12" s="28">
        <v>38</v>
      </c>
      <c r="EG12" s="28">
        <v>38</v>
      </c>
      <c r="EH12" s="28">
        <v>38</v>
      </c>
      <c r="EI12" s="28">
        <v>16</v>
      </c>
      <c r="EJ12" s="28">
        <v>16</v>
      </c>
      <c r="EK12" s="29">
        <v>16</v>
      </c>
      <c r="EM12" t="s">
        <v>84</v>
      </c>
      <c r="EO12" t="s">
        <v>84</v>
      </c>
      <c r="ES12" t="s">
        <v>83</v>
      </c>
      <c r="EV12" t="s">
        <v>84</v>
      </c>
      <c r="FB12" t="s">
        <v>85</v>
      </c>
      <c r="FJ12" t="s">
        <v>33</v>
      </c>
      <c r="FL12" t="s">
        <v>40</v>
      </c>
      <c r="FQ12" t="s">
        <v>40</v>
      </c>
      <c r="FU12" t="s">
        <v>133</v>
      </c>
      <c r="GA12" t="s">
        <v>94</v>
      </c>
      <c r="GC12" t="s">
        <v>94</v>
      </c>
    </row>
    <row r="13" spans="1:193" x14ac:dyDescent="0.25">
      <c r="A13">
        <v>10</v>
      </c>
      <c r="B13" t="s">
        <v>187</v>
      </c>
      <c r="C13" t="s">
        <v>188</v>
      </c>
      <c r="D13">
        <v>70</v>
      </c>
      <c r="E13">
        <v>5.7</v>
      </c>
      <c r="F13" t="s">
        <v>63</v>
      </c>
      <c r="G13" s="27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108</v>
      </c>
      <c r="N13" s="28">
        <v>111</v>
      </c>
      <c r="O13" s="28">
        <v>115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0.43</v>
      </c>
      <c r="AC13" s="30">
        <v>0.46</v>
      </c>
      <c r="AD13" s="30">
        <v>0.47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25</v>
      </c>
      <c r="AR13" s="28">
        <v>27</v>
      </c>
      <c r="AS13" s="28">
        <v>29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9">
        <v>0</v>
      </c>
      <c r="AZ13" s="27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  <c r="BZ13" s="30">
        <v>0</v>
      </c>
      <c r="CA13" s="30">
        <v>0</v>
      </c>
      <c r="CB13" s="30">
        <v>0</v>
      </c>
      <c r="CC13" s="30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9">
        <v>0</v>
      </c>
      <c r="CS13" s="27">
        <v>14</v>
      </c>
      <c r="CT13" s="28">
        <v>14</v>
      </c>
      <c r="CU13" s="28">
        <v>10</v>
      </c>
      <c r="CV13" s="28">
        <v>64</v>
      </c>
      <c r="CW13" s="28">
        <v>67</v>
      </c>
      <c r="CX13" s="28">
        <v>68</v>
      </c>
      <c r="CY13" s="28">
        <v>108</v>
      </c>
      <c r="CZ13" s="28">
        <v>111</v>
      </c>
      <c r="DA13" s="28">
        <v>115</v>
      </c>
      <c r="DB13" s="28">
        <v>43</v>
      </c>
      <c r="DC13" s="28">
        <v>48</v>
      </c>
      <c r="DD13" s="28">
        <v>42</v>
      </c>
      <c r="DE13" s="28">
        <v>16</v>
      </c>
      <c r="DF13" s="28">
        <v>17</v>
      </c>
      <c r="DG13" s="28">
        <v>18</v>
      </c>
      <c r="DH13" s="30">
        <v>8.7999999999999995E-2</v>
      </c>
      <c r="DI13" s="30">
        <v>0.09</v>
      </c>
      <c r="DJ13" s="30">
        <v>5.0999999999999997E-2</v>
      </c>
      <c r="DK13" s="30">
        <v>0.46</v>
      </c>
      <c r="DL13" s="30">
        <v>0.47</v>
      </c>
      <c r="DM13" s="30">
        <v>0.42</v>
      </c>
      <c r="DN13" s="30">
        <v>0.43</v>
      </c>
      <c r="DO13" s="30">
        <v>0.46</v>
      </c>
      <c r="DP13" s="30">
        <v>0.47</v>
      </c>
      <c r="DQ13" s="30">
        <v>0.34</v>
      </c>
      <c r="DR13" s="30">
        <v>0.36</v>
      </c>
      <c r="DS13" s="30">
        <v>0.32</v>
      </c>
      <c r="DT13" s="30">
        <v>0.13</v>
      </c>
      <c r="DU13" s="30">
        <v>0.16</v>
      </c>
      <c r="DV13" s="30">
        <v>0.16</v>
      </c>
      <c r="DW13" s="28">
        <v>6</v>
      </c>
      <c r="DX13" s="28">
        <v>7</v>
      </c>
      <c r="DY13" s="28">
        <v>4</v>
      </c>
      <c r="DZ13" s="28">
        <v>24</v>
      </c>
      <c r="EA13" s="28">
        <v>25</v>
      </c>
      <c r="EB13" s="28">
        <v>24</v>
      </c>
      <c r="EC13" s="28">
        <v>25</v>
      </c>
      <c r="ED13" s="28">
        <v>27</v>
      </c>
      <c r="EE13" s="28">
        <v>29</v>
      </c>
      <c r="EF13" s="28">
        <v>17</v>
      </c>
      <c r="EG13" s="28">
        <v>20</v>
      </c>
      <c r="EH13" s="28">
        <v>17</v>
      </c>
      <c r="EI13" s="28">
        <v>7</v>
      </c>
      <c r="EJ13" s="28">
        <v>9</v>
      </c>
      <c r="EK13" s="29">
        <v>9</v>
      </c>
      <c r="EM13" t="s">
        <v>189</v>
      </c>
      <c r="EO13" t="s">
        <v>146</v>
      </c>
      <c r="EP13" t="s">
        <v>190</v>
      </c>
      <c r="ES13" t="s">
        <v>68</v>
      </c>
      <c r="ET13" t="s">
        <v>68</v>
      </c>
      <c r="EU13" t="s">
        <v>68</v>
      </c>
      <c r="EV13" t="s">
        <v>191</v>
      </c>
      <c r="EX13" t="s">
        <v>148</v>
      </c>
      <c r="FB13" t="s">
        <v>310</v>
      </c>
      <c r="FE13" t="s">
        <v>192</v>
      </c>
      <c r="FF13" t="s">
        <v>192</v>
      </c>
      <c r="FJ13" t="s">
        <v>110</v>
      </c>
      <c r="FK13" t="s">
        <v>192</v>
      </c>
      <c r="FL13" t="s">
        <v>40</v>
      </c>
      <c r="FP13" t="s">
        <v>193</v>
      </c>
      <c r="FQ13" t="s">
        <v>40</v>
      </c>
      <c r="FU13" t="s">
        <v>194</v>
      </c>
      <c r="FV13" t="s">
        <v>195</v>
      </c>
      <c r="GC13" t="s">
        <v>195</v>
      </c>
      <c r="GD13" t="s">
        <v>196</v>
      </c>
    </row>
    <row r="14" spans="1:193" x14ac:dyDescent="0.25">
      <c r="A14">
        <v>11</v>
      </c>
      <c r="B14" t="s">
        <v>136</v>
      </c>
      <c r="C14" t="s">
        <v>137</v>
      </c>
      <c r="D14">
        <v>62</v>
      </c>
      <c r="E14">
        <v>4.8899999999999997</v>
      </c>
      <c r="F14" t="s">
        <v>63</v>
      </c>
      <c r="G14" s="27">
        <v>9</v>
      </c>
      <c r="H14" s="28">
        <v>7</v>
      </c>
      <c r="I14" s="28">
        <v>8</v>
      </c>
      <c r="J14" s="28">
        <v>20</v>
      </c>
      <c r="K14" s="28">
        <v>17</v>
      </c>
      <c r="L14" s="28">
        <v>17</v>
      </c>
      <c r="M14" s="28">
        <v>17</v>
      </c>
      <c r="N14" s="28">
        <v>16</v>
      </c>
      <c r="O14" s="28">
        <v>20</v>
      </c>
      <c r="P14" s="28">
        <v>21</v>
      </c>
      <c r="Q14" s="28">
        <v>24</v>
      </c>
      <c r="R14" s="28">
        <v>20</v>
      </c>
      <c r="S14" s="28">
        <v>8</v>
      </c>
      <c r="T14" s="28">
        <v>8</v>
      </c>
      <c r="U14" s="28">
        <v>10</v>
      </c>
      <c r="V14" s="30">
        <v>0.19</v>
      </c>
      <c r="W14" s="30">
        <v>0.17</v>
      </c>
      <c r="X14" s="30">
        <v>0.19</v>
      </c>
      <c r="Y14" s="30">
        <v>0.33</v>
      </c>
      <c r="Z14" s="30">
        <v>0.27</v>
      </c>
      <c r="AA14" s="30">
        <v>0.27</v>
      </c>
      <c r="AB14" s="30">
        <v>0.35</v>
      </c>
      <c r="AC14" s="30">
        <v>0.26</v>
      </c>
      <c r="AD14" s="30">
        <v>0.35</v>
      </c>
      <c r="AE14" s="30">
        <v>0.35</v>
      </c>
      <c r="AF14" s="30">
        <v>0.33</v>
      </c>
      <c r="AG14" s="30">
        <v>0.33</v>
      </c>
      <c r="AH14" s="30">
        <v>0.18</v>
      </c>
      <c r="AI14" s="30">
        <v>0.18</v>
      </c>
      <c r="AJ14" s="30">
        <v>0.22</v>
      </c>
      <c r="AK14" s="28">
        <v>7</v>
      </c>
      <c r="AL14" s="28">
        <v>6</v>
      </c>
      <c r="AM14" s="28">
        <v>7</v>
      </c>
      <c r="AN14" s="28">
        <v>15</v>
      </c>
      <c r="AO14" s="28">
        <v>12</v>
      </c>
      <c r="AP14" s="28">
        <v>11</v>
      </c>
      <c r="AQ14" s="28">
        <v>14</v>
      </c>
      <c r="AR14" s="28">
        <v>12</v>
      </c>
      <c r="AS14" s="28">
        <v>15</v>
      </c>
      <c r="AT14" s="28">
        <v>14</v>
      </c>
      <c r="AU14" s="28">
        <v>13</v>
      </c>
      <c r="AV14" s="28">
        <v>13</v>
      </c>
      <c r="AW14" s="28">
        <v>6</v>
      </c>
      <c r="AX14" s="28">
        <v>6</v>
      </c>
      <c r="AY14" s="29">
        <v>8</v>
      </c>
      <c r="AZ14" s="27">
        <v>16</v>
      </c>
      <c r="BA14" s="28">
        <v>16</v>
      </c>
      <c r="BB14" s="28">
        <v>14</v>
      </c>
      <c r="BC14" s="28">
        <v>19</v>
      </c>
      <c r="BD14" s="28">
        <v>19</v>
      </c>
      <c r="BE14" s="28">
        <v>15</v>
      </c>
      <c r="BF14" s="28">
        <v>11</v>
      </c>
      <c r="BG14" s="28">
        <v>10</v>
      </c>
      <c r="BH14" s="28">
        <v>14</v>
      </c>
      <c r="BI14" s="28">
        <v>12</v>
      </c>
      <c r="BJ14" s="28">
        <v>12</v>
      </c>
      <c r="BK14" s="28">
        <v>12</v>
      </c>
      <c r="BL14" s="28">
        <v>65</v>
      </c>
      <c r="BM14" s="28">
        <v>65</v>
      </c>
      <c r="BN14" s="28">
        <v>63</v>
      </c>
      <c r="BO14" s="30">
        <v>0.32</v>
      </c>
      <c r="BP14" s="30">
        <v>0.31</v>
      </c>
      <c r="BQ14" s="30">
        <v>0.28000000000000003</v>
      </c>
      <c r="BR14" s="30">
        <v>0.32</v>
      </c>
      <c r="BS14" s="30">
        <v>0.33</v>
      </c>
      <c r="BT14" s="30">
        <v>0.26</v>
      </c>
      <c r="BU14" s="30">
        <v>0.2</v>
      </c>
      <c r="BV14" s="30">
        <v>0.25</v>
      </c>
      <c r="BW14" s="30">
        <v>0.24</v>
      </c>
      <c r="BX14" s="30">
        <v>0.28999999999999998</v>
      </c>
      <c r="BY14" s="30">
        <v>0.26</v>
      </c>
      <c r="BZ14" s="30">
        <v>0.24</v>
      </c>
      <c r="CA14" s="30">
        <v>0.54</v>
      </c>
      <c r="CB14" s="30">
        <v>0.55000000000000004</v>
      </c>
      <c r="CC14" s="30">
        <v>0.55000000000000004</v>
      </c>
      <c r="CD14" s="28">
        <v>13</v>
      </c>
      <c r="CE14" s="28">
        <v>13</v>
      </c>
      <c r="CF14" s="28">
        <v>11</v>
      </c>
      <c r="CG14" s="28">
        <v>14</v>
      </c>
      <c r="CH14" s="28">
        <v>14</v>
      </c>
      <c r="CI14" s="28">
        <v>11</v>
      </c>
      <c r="CJ14" s="28">
        <v>7</v>
      </c>
      <c r="CK14" s="28">
        <v>10</v>
      </c>
      <c r="CL14" s="28">
        <v>10</v>
      </c>
      <c r="CM14" s="28">
        <v>12</v>
      </c>
      <c r="CN14" s="28">
        <v>10</v>
      </c>
      <c r="CO14" s="28">
        <v>10</v>
      </c>
      <c r="CP14" s="28">
        <v>28</v>
      </c>
      <c r="CQ14" s="28">
        <v>28</v>
      </c>
      <c r="CR14" s="29">
        <v>25</v>
      </c>
      <c r="CS14" s="27">
        <v>16</v>
      </c>
      <c r="CT14" s="28">
        <v>11</v>
      </c>
      <c r="CU14" s="28">
        <v>13</v>
      </c>
      <c r="CV14" s="28">
        <v>21</v>
      </c>
      <c r="CW14" s="28">
        <v>18</v>
      </c>
      <c r="CX14" s="28">
        <v>22</v>
      </c>
      <c r="CY14" s="28">
        <v>17</v>
      </c>
      <c r="CZ14" s="28">
        <v>16</v>
      </c>
      <c r="DA14" s="28">
        <v>20</v>
      </c>
      <c r="DB14" s="28">
        <v>30</v>
      </c>
      <c r="DC14" s="28">
        <v>32</v>
      </c>
      <c r="DD14" s="28">
        <v>28</v>
      </c>
      <c r="DE14" s="28">
        <v>5</v>
      </c>
      <c r="DF14" s="28">
        <v>8</v>
      </c>
      <c r="DG14" s="28">
        <v>4</v>
      </c>
      <c r="DH14" s="30">
        <v>0.26</v>
      </c>
      <c r="DI14" s="30">
        <v>0.16</v>
      </c>
      <c r="DJ14" s="30">
        <v>0.24</v>
      </c>
      <c r="DK14" s="30">
        <v>0.4</v>
      </c>
      <c r="DL14" s="30">
        <v>0.37</v>
      </c>
      <c r="DM14" s="30">
        <v>0.37</v>
      </c>
      <c r="DN14" s="30">
        <v>0.35</v>
      </c>
      <c r="DO14" s="30">
        <v>0.26</v>
      </c>
      <c r="DP14" s="30">
        <v>0.35</v>
      </c>
      <c r="DQ14" s="30">
        <v>0.45</v>
      </c>
      <c r="DR14" s="30">
        <v>0.46</v>
      </c>
      <c r="DS14" s="30">
        <v>0.46</v>
      </c>
      <c r="DT14" s="30">
        <v>0.12</v>
      </c>
      <c r="DU14" s="30">
        <v>0.17</v>
      </c>
      <c r="DV14" s="30">
        <v>0.11</v>
      </c>
      <c r="DW14" s="28">
        <v>11</v>
      </c>
      <c r="DX14" s="28">
        <v>8</v>
      </c>
      <c r="DY14" s="28">
        <v>10</v>
      </c>
      <c r="DZ14" s="28">
        <v>15</v>
      </c>
      <c r="EA14" s="28">
        <v>14</v>
      </c>
      <c r="EB14" s="28">
        <v>15</v>
      </c>
      <c r="EC14" s="28">
        <v>14</v>
      </c>
      <c r="ED14" s="28">
        <v>12</v>
      </c>
      <c r="EE14" s="28">
        <v>15</v>
      </c>
      <c r="EF14" s="28">
        <v>19</v>
      </c>
      <c r="EG14" s="28">
        <v>21</v>
      </c>
      <c r="EH14" s="28">
        <v>19</v>
      </c>
      <c r="EI14" s="28">
        <v>5</v>
      </c>
      <c r="EJ14" s="28">
        <v>8</v>
      </c>
      <c r="EK14" s="29">
        <v>4</v>
      </c>
      <c r="EO14" t="s">
        <v>138</v>
      </c>
      <c r="EP14" t="s">
        <v>139</v>
      </c>
      <c r="EX14" t="s">
        <v>139</v>
      </c>
      <c r="EZ14" t="s">
        <v>73</v>
      </c>
      <c r="FA14" t="s">
        <v>73</v>
      </c>
      <c r="FG14" t="s">
        <v>140</v>
      </c>
      <c r="FJ14" t="s">
        <v>179</v>
      </c>
      <c r="FK14" t="s">
        <v>140</v>
      </c>
      <c r="FL14" t="s">
        <v>35</v>
      </c>
      <c r="FN14" t="s">
        <v>37</v>
      </c>
      <c r="FP14" t="s">
        <v>140</v>
      </c>
      <c r="GC14" t="s">
        <v>141</v>
      </c>
      <c r="GH14" t="s">
        <v>141</v>
      </c>
    </row>
    <row r="15" spans="1:193" x14ac:dyDescent="0.25">
      <c r="A15">
        <v>12</v>
      </c>
      <c r="B15" t="s">
        <v>160</v>
      </c>
      <c r="C15" t="s">
        <v>161</v>
      </c>
      <c r="D15">
        <v>21</v>
      </c>
      <c r="E15">
        <v>4.79</v>
      </c>
      <c r="F15" t="s">
        <v>63</v>
      </c>
      <c r="G15" s="27">
        <v>8</v>
      </c>
      <c r="H15" s="28">
        <v>9</v>
      </c>
      <c r="I15" s="28">
        <v>6</v>
      </c>
      <c r="J15" s="28">
        <v>14</v>
      </c>
      <c r="K15" s="28">
        <v>17</v>
      </c>
      <c r="L15" s="28">
        <v>10</v>
      </c>
      <c r="M15" s="28">
        <v>48</v>
      </c>
      <c r="N15" s="28">
        <v>42</v>
      </c>
      <c r="O15" s="28">
        <v>42</v>
      </c>
      <c r="P15" s="28">
        <v>20</v>
      </c>
      <c r="Q15" s="28">
        <v>16</v>
      </c>
      <c r="R15" s="28">
        <v>21</v>
      </c>
      <c r="S15" s="28">
        <v>0</v>
      </c>
      <c r="T15" s="28">
        <v>0</v>
      </c>
      <c r="U15" s="28">
        <v>2</v>
      </c>
      <c r="V15" s="30">
        <v>0.21</v>
      </c>
      <c r="W15" s="30">
        <v>0.21</v>
      </c>
      <c r="X15" s="30">
        <v>0.21</v>
      </c>
      <c r="Y15" s="30">
        <v>0.25</v>
      </c>
      <c r="Z15" s="30">
        <v>0.28999999999999998</v>
      </c>
      <c r="AA15" s="30">
        <v>0.25</v>
      </c>
      <c r="AB15" s="30">
        <v>0.41</v>
      </c>
      <c r="AC15" s="30">
        <v>0.41</v>
      </c>
      <c r="AD15" s="30">
        <v>0.41</v>
      </c>
      <c r="AE15" s="30">
        <v>0.31</v>
      </c>
      <c r="AF15" s="30">
        <v>0.31</v>
      </c>
      <c r="AG15" s="30">
        <v>0.35</v>
      </c>
      <c r="AH15" s="30">
        <v>0</v>
      </c>
      <c r="AI15" s="30">
        <v>0</v>
      </c>
      <c r="AJ15" s="30">
        <v>0.15</v>
      </c>
      <c r="AK15" s="28">
        <v>4</v>
      </c>
      <c r="AL15" s="28">
        <v>5</v>
      </c>
      <c r="AM15" s="28">
        <v>4</v>
      </c>
      <c r="AN15" s="28">
        <v>5</v>
      </c>
      <c r="AO15" s="28">
        <v>6</v>
      </c>
      <c r="AP15" s="28">
        <v>5</v>
      </c>
      <c r="AQ15" s="28">
        <v>9</v>
      </c>
      <c r="AR15" s="28">
        <v>9</v>
      </c>
      <c r="AS15" s="28">
        <v>9</v>
      </c>
      <c r="AT15" s="28">
        <v>6</v>
      </c>
      <c r="AU15" s="28">
        <v>6</v>
      </c>
      <c r="AV15" s="28">
        <v>7</v>
      </c>
      <c r="AW15" s="28">
        <v>0</v>
      </c>
      <c r="AX15" s="28">
        <v>0</v>
      </c>
      <c r="AY15" s="29">
        <v>2</v>
      </c>
      <c r="AZ15" s="27">
        <v>8</v>
      </c>
      <c r="BA15" s="28">
        <v>8</v>
      </c>
      <c r="BB15" s="28">
        <v>8</v>
      </c>
      <c r="BC15" s="28">
        <v>9</v>
      </c>
      <c r="BD15" s="28">
        <v>10</v>
      </c>
      <c r="BE15" s="28">
        <v>10</v>
      </c>
      <c r="BF15" s="28">
        <v>8</v>
      </c>
      <c r="BG15" s="28">
        <v>6</v>
      </c>
      <c r="BH15" s="28">
        <v>9</v>
      </c>
      <c r="BI15" s="28">
        <v>9</v>
      </c>
      <c r="BJ15" s="28">
        <v>11</v>
      </c>
      <c r="BK15" s="28">
        <v>9</v>
      </c>
      <c r="BL15" s="28">
        <v>8</v>
      </c>
      <c r="BM15" s="28">
        <v>6</v>
      </c>
      <c r="BN15" s="28">
        <v>3</v>
      </c>
      <c r="BO15" s="30">
        <v>0.25</v>
      </c>
      <c r="BP15" s="30">
        <v>0.25</v>
      </c>
      <c r="BQ15" s="30">
        <v>0.25</v>
      </c>
      <c r="BR15" s="30">
        <v>0.25</v>
      </c>
      <c r="BS15" s="30">
        <v>0.25</v>
      </c>
      <c r="BT15" s="30">
        <v>0.25</v>
      </c>
      <c r="BU15" s="30">
        <v>0.25</v>
      </c>
      <c r="BV15" s="30">
        <v>0.25</v>
      </c>
      <c r="BW15" s="30">
        <v>0.28999999999999998</v>
      </c>
      <c r="BX15" s="30">
        <v>0.25</v>
      </c>
      <c r="BY15" s="30">
        <v>0.31</v>
      </c>
      <c r="BZ15" s="30">
        <v>0.25</v>
      </c>
      <c r="CA15" s="30">
        <v>0.25</v>
      </c>
      <c r="CB15" s="30">
        <v>0.19</v>
      </c>
      <c r="CC15" s="30">
        <v>0.12</v>
      </c>
      <c r="CD15" s="28">
        <v>4</v>
      </c>
      <c r="CE15" s="28">
        <v>4</v>
      </c>
      <c r="CF15" s="28">
        <v>4</v>
      </c>
      <c r="CG15" s="28">
        <v>5</v>
      </c>
      <c r="CH15" s="28">
        <v>5</v>
      </c>
      <c r="CI15" s="28">
        <v>5</v>
      </c>
      <c r="CJ15" s="28">
        <v>5</v>
      </c>
      <c r="CK15" s="28">
        <v>4</v>
      </c>
      <c r="CL15" s="28">
        <v>6</v>
      </c>
      <c r="CM15" s="28">
        <v>5</v>
      </c>
      <c r="CN15" s="28">
        <v>6</v>
      </c>
      <c r="CO15" s="28">
        <v>5</v>
      </c>
      <c r="CP15" s="28">
        <v>5</v>
      </c>
      <c r="CQ15" s="28">
        <v>3</v>
      </c>
      <c r="CR15" s="29">
        <v>2</v>
      </c>
      <c r="CS15" s="27">
        <v>31</v>
      </c>
      <c r="CT15" s="28">
        <v>33</v>
      </c>
      <c r="CU15" s="28">
        <v>32</v>
      </c>
      <c r="CV15" s="28">
        <v>34</v>
      </c>
      <c r="CW15" s="28">
        <v>34</v>
      </c>
      <c r="CX15" s="28">
        <v>36</v>
      </c>
      <c r="CY15" s="28">
        <v>48</v>
      </c>
      <c r="CZ15" s="28">
        <v>42</v>
      </c>
      <c r="DA15" s="28">
        <v>42</v>
      </c>
      <c r="DB15" s="28">
        <v>36</v>
      </c>
      <c r="DC15" s="28">
        <v>34</v>
      </c>
      <c r="DD15" s="28">
        <v>32</v>
      </c>
      <c r="DE15" s="28">
        <v>22</v>
      </c>
      <c r="DF15" s="28">
        <v>24</v>
      </c>
      <c r="DG15" s="28">
        <v>20</v>
      </c>
      <c r="DH15" s="30">
        <v>0.25</v>
      </c>
      <c r="DI15" s="30">
        <v>0.32</v>
      </c>
      <c r="DJ15" s="30">
        <v>0.25</v>
      </c>
      <c r="DK15" s="30">
        <v>0.48</v>
      </c>
      <c r="DL15" s="30">
        <v>0.38</v>
      </c>
      <c r="DM15" s="30">
        <v>0.34</v>
      </c>
      <c r="DN15" s="30">
        <v>0.41</v>
      </c>
      <c r="DO15" s="30">
        <v>0.41</v>
      </c>
      <c r="DP15" s="30">
        <v>0.41</v>
      </c>
      <c r="DQ15" s="30">
        <v>0.35</v>
      </c>
      <c r="DR15" s="30">
        <v>0.31</v>
      </c>
      <c r="DS15" s="30">
        <v>0.34</v>
      </c>
      <c r="DT15" s="30">
        <v>0.32</v>
      </c>
      <c r="DU15" s="30">
        <v>0.28999999999999998</v>
      </c>
      <c r="DV15" s="30">
        <v>0.28999999999999998</v>
      </c>
      <c r="DW15" s="28">
        <v>4</v>
      </c>
      <c r="DX15" s="28">
        <v>7</v>
      </c>
      <c r="DY15" s="28">
        <v>5</v>
      </c>
      <c r="DZ15" s="28">
        <v>9</v>
      </c>
      <c r="EA15" s="28">
        <v>9</v>
      </c>
      <c r="EB15" s="28">
        <v>8</v>
      </c>
      <c r="EC15" s="28">
        <v>9</v>
      </c>
      <c r="ED15" s="28">
        <v>9</v>
      </c>
      <c r="EE15" s="28">
        <v>9</v>
      </c>
      <c r="EF15" s="28">
        <v>8</v>
      </c>
      <c r="EG15" s="28">
        <v>7</v>
      </c>
      <c r="EH15" s="28">
        <v>8</v>
      </c>
      <c r="EI15" s="28">
        <v>7</v>
      </c>
      <c r="EJ15" s="28">
        <v>6</v>
      </c>
      <c r="EK15" s="29">
        <v>6</v>
      </c>
      <c r="EM15" t="s">
        <v>162</v>
      </c>
      <c r="EO15" t="s">
        <v>163</v>
      </c>
      <c r="EP15" t="s">
        <v>165</v>
      </c>
      <c r="EQ15" t="s">
        <v>164</v>
      </c>
      <c r="ER15" t="s">
        <v>163</v>
      </c>
      <c r="ET15" t="s">
        <v>164</v>
      </c>
      <c r="EV15" t="s">
        <v>166</v>
      </c>
      <c r="EX15" t="s">
        <v>1037</v>
      </c>
      <c r="FB15" t="s">
        <v>1038</v>
      </c>
      <c r="FF15" t="s">
        <v>168</v>
      </c>
      <c r="FH15" t="s">
        <v>31</v>
      </c>
      <c r="FJ15" t="s">
        <v>110</v>
      </c>
      <c r="FK15" t="s">
        <v>31</v>
      </c>
      <c r="FR15" t="s">
        <v>168</v>
      </c>
      <c r="FU15" t="s">
        <v>169</v>
      </c>
      <c r="GC15" t="s">
        <v>169</v>
      </c>
      <c r="GK15" t="s">
        <v>170</v>
      </c>
    </row>
    <row r="16" spans="1:193" x14ac:dyDescent="0.25">
      <c r="A16">
        <v>13</v>
      </c>
      <c r="B16" t="s">
        <v>142</v>
      </c>
      <c r="C16" t="s">
        <v>143</v>
      </c>
      <c r="D16">
        <v>56</v>
      </c>
      <c r="E16">
        <v>8.3800000000000008</v>
      </c>
      <c r="F16" t="s">
        <v>63</v>
      </c>
      <c r="G16" s="27">
        <v>0</v>
      </c>
      <c r="H16" s="28">
        <v>0</v>
      </c>
      <c r="I16" s="28">
        <v>0</v>
      </c>
      <c r="J16" s="28">
        <v>5</v>
      </c>
      <c r="K16" s="28">
        <v>5</v>
      </c>
      <c r="L16" s="28">
        <v>6</v>
      </c>
      <c r="M16" s="28">
        <v>64</v>
      </c>
      <c r="N16" s="28">
        <v>65</v>
      </c>
      <c r="O16" s="28">
        <v>72</v>
      </c>
      <c r="P16" s="28">
        <v>13</v>
      </c>
      <c r="Q16" s="28">
        <v>16</v>
      </c>
      <c r="R16" s="28">
        <v>13</v>
      </c>
      <c r="S16" s="28">
        <v>0</v>
      </c>
      <c r="T16" s="28">
        <v>0</v>
      </c>
      <c r="U16" s="28">
        <v>0</v>
      </c>
      <c r="V16" s="30">
        <v>0</v>
      </c>
      <c r="W16" s="30">
        <v>0</v>
      </c>
      <c r="X16" s="30">
        <v>0</v>
      </c>
      <c r="Y16" s="30">
        <v>0.1</v>
      </c>
      <c r="Z16" s="30">
        <v>9.6000000000000002E-2</v>
      </c>
      <c r="AA16" s="30">
        <v>0.12</v>
      </c>
      <c r="AB16" s="30">
        <v>0.51</v>
      </c>
      <c r="AC16" s="30">
        <v>0.48</v>
      </c>
      <c r="AD16" s="30">
        <v>0.48</v>
      </c>
      <c r="AE16" s="30">
        <v>0.13</v>
      </c>
      <c r="AF16" s="30">
        <v>0.18</v>
      </c>
      <c r="AG16" s="30">
        <v>0.18</v>
      </c>
      <c r="AH16" s="30">
        <v>0</v>
      </c>
      <c r="AI16" s="30">
        <v>0</v>
      </c>
      <c r="AJ16" s="30">
        <v>0</v>
      </c>
      <c r="AK16" s="28">
        <v>0</v>
      </c>
      <c r="AL16" s="28">
        <v>0</v>
      </c>
      <c r="AM16" s="28">
        <v>0</v>
      </c>
      <c r="AN16" s="28">
        <v>4</v>
      </c>
      <c r="AO16" s="28">
        <v>4</v>
      </c>
      <c r="AP16" s="28">
        <v>5</v>
      </c>
      <c r="AQ16" s="28">
        <v>23</v>
      </c>
      <c r="AR16" s="28">
        <v>22</v>
      </c>
      <c r="AS16" s="28">
        <v>24</v>
      </c>
      <c r="AT16" s="28">
        <v>7</v>
      </c>
      <c r="AU16" s="28">
        <v>9</v>
      </c>
      <c r="AV16" s="28">
        <v>8</v>
      </c>
      <c r="AW16" s="28">
        <v>0</v>
      </c>
      <c r="AX16" s="28">
        <v>0</v>
      </c>
      <c r="AY16" s="29">
        <v>0</v>
      </c>
      <c r="AZ16" s="27">
        <v>3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2</v>
      </c>
      <c r="BI16" s="28">
        <v>6</v>
      </c>
      <c r="BJ16" s="28">
        <v>5</v>
      </c>
      <c r="BK16" s="28">
        <v>6</v>
      </c>
      <c r="BL16" s="28">
        <v>2</v>
      </c>
      <c r="BM16" s="28">
        <v>2</v>
      </c>
      <c r="BN16" s="28">
        <v>3</v>
      </c>
      <c r="BO16" s="30">
        <v>6.9000000000000006E-2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5.0999999999999997E-2</v>
      </c>
      <c r="BX16" s="30">
        <v>0.15</v>
      </c>
      <c r="BY16" s="30">
        <v>0.12</v>
      </c>
      <c r="BZ16" s="30">
        <v>0.16</v>
      </c>
      <c r="CA16" s="30">
        <v>5.7000000000000002E-2</v>
      </c>
      <c r="CB16" s="30">
        <v>5.0999999999999997E-2</v>
      </c>
      <c r="CC16" s="30">
        <v>6.9000000000000006E-2</v>
      </c>
      <c r="CD16" s="28">
        <v>3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2</v>
      </c>
      <c r="CM16" s="28">
        <v>6</v>
      </c>
      <c r="CN16" s="28">
        <v>5</v>
      </c>
      <c r="CO16" s="28">
        <v>6</v>
      </c>
      <c r="CP16" s="28">
        <v>2</v>
      </c>
      <c r="CQ16" s="28">
        <v>2</v>
      </c>
      <c r="CR16" s="29">
        <v>3</v>
      </c>
      <c r="CS16" s="27">
        <v>17</v>
      </c>
      <c r="CT16" s="28">
        <v>18</v>
      </c>
      <c r="CU16" s="28">
        <v>19</v>
      </c>
      <c r="CV16" s="28">
        <v>47</v>
      </c>
      <c r="CW16" s="28">
        <v>38</v>
      </c>
      <c r="CX16" s="28">
        <v>44</v>
      </c>
      <c r="CY16" s="28">
        <v>64</v>
      </c>
      <c r="CZ16" s="28">
        <v>65</v>
      </c>
      <c r="DA16" s="28">
        <v>72</v>
      </c>
      <c r="DB16" s="28">
        <v>53</v>
      </c>
      <c r="DC16" s="28">
        <v>54</v>
      </c>
      <c r="DD16" s="28">
        <v>58</v>
      </c>
      <c r="DE16" s="28">
        <v>14</v>
      </c>
      <c r="DF16" s="28">
        <v>16</v>
      </c>
      <c r="DG16" s="28">
        <v>20</v>
      </c>
      <c r="DH16" s="30">
        <v>0.21</v>
      </c>
      <c r="DI16" s="30">
        <v>0.21</v>
      </c>
      <c r="DJ16" s="30">
        <v>0.21</v>
      </c>
      <c r="DK16" s="30">
        <v>0.44</v>
      </c>
      <c r="DL16" s="30">
        <v>0.46</v>
      </c>
      <c r="DM16" s="30">
        <v>0.48</v>
      </c>
      <c r="DN16" s="30">
        <v>0.51</v>
      </c>
      <c r="DO16" s="30">
        <v>0.48</v>
      </c>
      <c r="DP16" s="30">
        <v>0.48</v>
      </c>
      <c r="DQ16" s="30">
        <v>0.49</v>
      </c>
      <c r="DR16" s="30">
        <v>0.49</v>
      </c>
      <c r="DS16" s="30">
        <v>0.49</v>
      </c>
      <c r="DT16" s="30">
        <v>0.19</v>
      </c>
      <c r="DU16" s="30">
        <v>0.19</v>
      </c>
      <c r="DV16" s="30">
        <v>0.23</v>
      </c>
      <c r="DW16" s="28">
        <v>10</v>
      </c>
      <c r="DX16" s="28">
        <v>10</v>
      </c>
      <c r="DY16" s="28">
        <v>11</v>
      </c>
      <c r="DZ16" s="28">
        <v>18</v>
      </c>
      <c r="EA16" s="28">
        <v>19</v>
      </c>
      <c r="EB16" s="28">
        <v>18</v>
      </c>
      <c r="EC16" s="28">
        <v>23</v>
      </c>
      <c r="ED16" s="28">
        <v>22</v>
      </c>
      <c r="EE16" s="28">
        <v>24</v>
      </c>
      <c r="EF16" s="28">
        <v>21</v>
      </c>
      <c r="EG16" s="28">
        <v>20</v>
      </c>
      <c r="EH16" s="28">
        <v>22</v>
      </c>
      <c r="EI16" s="28">
        <v>9</v>
      </c>
      <c r="EJ16" s="28">
        <v>9</v>
      </c>
      <c r="EK16" s="29">
        <v>11</v>
      </c>
      <c r="EL16" t="s">
        <v>144</v>
      </c>
      <c r="EM16" t="s">
        <v>148</v>
      </c>
      <c r="EO16" t="s">
        <v>144</v>
      </c>
      <c r="EQ16" t="s">
        <v>119</v>
      </c>
      <c r="ES16" t="s">
        <v>85</v>
      </c>
      <c r="ET16" t="s">
        <v>119</v>
      </c>
      <c r="EW16" t="s">
        <v>147</v>
      </c>
      <c r="EX16" t="s">
        <v>148</v>
      </c>
      <c r="FB16" t="s">
        <v>148</v>
      </c>
      <c r="FF16" t="s">
        <v>121</v>
      </c>
      <c r="FJ16" t="s">
        <v>110</v>
      </c>
      <c r="FK16" t="s">
        <v>150</v>
      </c>
      <c r="FL16" t="s">
        <v>233</v>
      </c>
      <c r="FP16" t="s">
        <v>121</v>
      </c>
      <c r="FQ16" t="s">
        <v>233</v>
      </c>
      <c r="FU16" t="s">
        <v>151</v>
      </c>
      <c r="GC16" t="s">
        <v>151</v>
      </c>
      <c r="GH16" t="s">
        <v>57</v>
      </c>
    </row>
    <row r="17" spans="1:193" x14ac:dyDescent="0.25">
      <c r="A17">
        <v>14</v>
      </c>
      <c r="B17" t="s">
        <v>102</v>
      </c>
      <c r="C17" t="s">
        <v>103</v>
      </c>
      <c r="D17">
        <v>12</v>
      </c>
      <c r="E17">
        <v>5.68</v>
      </c>
      <c r="F17" t="s">
        <v>63</v>
      </c>
      <c r="G17" s="27">
        <v>10</v>
      </c>
      <c r="H17" s="28">
        <v>11</v>
      </c>
      <c r="I17" s="28">
        <v>11</v>
      </c>
      <c r="J17" s="28">
        <v>18</v>
      </c>
      <c r="K17" s="28">
        <v>20</v>
      </c>
      <c r="L17" s="28">
        <v>15</v>
      </c>
      <c r="M17" s="28">
        <v>17</v>
      </c>
      <c r="N17" s="28">
        <v>16</v>
      </c>
      <c r="O17" s="28">
        <v>20</v>
      </c>
      <c r="P17" s="28">
        <v>12</v>
      </c>
      <c r="Q17" s="28">
        <v>11</v>
      </c>
      <c r="R17" s="28">
        <v>9</v>
      </c>
      <c r="S17" s="28">
        <v>14</v>
      </c>
      <c r="T17" s="28">
        <v>11</v>
      </c>
      <c r="U17" s="28">
        <v>6</v>
      </c>
      <c r="V17" s="30">
        <v>0.51</v>
      </c>
      <c r="W17" s="30">
        <v>0.71</v>
      </c>
      <c r="X17" s="30">
        <v>0.42</v>
      </c>
      <c r="Y17" s="30">
        <v>0.75</v>
      </c>
      <c r="Z17" s="30">
        <v>0.91</v>
      </c>
      <c r="AA17" s="30">
        <v>0.75</v>
      </c>
      <c r="AB17" s="30">
        <v>0.49</v>
      </c>
      <c r="AC17" s="30">
        <v>0.49</v>
      </c>
      <c r="AD17" s="30">
        <v>0.56000000000000005</v>
      </c>
      <c r="AE17" s="30">
        <v>0.5</v>
      </c>
      <c r="AF17" s="30">
        <v>0.5</v>
      </c>
      <c r="AG17" s="30">
        <v>0.37</v>
      </c>
      <c r="AH17" s="30">
        <v>0.5</v>
      </c>
      <c r="AI17" s="30">
        <v>0.56000000000000005</v>
      </c>
      <c r="AJ17" s="30">
        <v>0.39</v>
      </c>
      <c r="AK17" s="28">
        <v>4</v>
      </c>
      <c r="AL17" s="28">
        <v>6</v>
      </c>
      <c r="AM17" s="28">
        <v>4</v>
      </c>
      <c r="AN17" s="28">
        <v>8</v>
      </c>
      <c r="AO17" s="28">
        <v>9</v>
      </c>
      <c r="AP17" s="28">
        <v>7</v>
      </c>
      <c r="AQ17" s="28">
        <v>4</v>
      </c>
      <c r="AR17" s="28">
        <v>3</v>
      </c>
      <c r="AS17" s="28">
        <v>5</v>
      </c>
      <c r="AT17" s="28">
        <v>4</v>
      </c>
      <c r="AU17" s="28">
        <v>4</v>
      </c>
      <c r="AV17" s="28">
        <v>3</v>
      </c>
      <c r="AW17" s="28">
        <v>4</v>
      </c>
      <c r="AX17" s="28">
        <v>6</v>
      </c>
      <c r="AY17" s="29">
        <v>4</v>
      </c>
      <c r="AZ17" s="27">
        <v>11</v>
      </c>
      <c r="BA17" s="28">
        <v>15</v>
      </c>
      <c r="BB17" s="28">
        <v>15</v>
      </c>
      <c r="BC17" s="28">
        <v>11</v>
      </c>
      <c r="BD17" s="28">
        <v>20</v>
      </c>
      <c r="BE17" s="28">
        <v>15</v>
      </c>
      <c r="BF17" s="28">
        <v>14</v>
      </c>
      <c r="BG17" s="28">
        <v>17</v>
      </c>
      <c r="BH17" s="28">
        <v>17</v>
      </c>
      <c r="BI17" s="28">
        <v>33</v>
      </c>
      <c r="BJ17" s="28">
        <v>34</v>
      </c>
      <c r="BK17" s="28">
        <v>33</v>
      </c>
      <c r="BL17" s="28">
        <v>29</v>
      </c>
      <c r="BM17" s="28">
        <v>32</v>
      </c>
      <c r="BN17" s="28">
        <v>31</v>
      </c>
      <c r="BO17" s="30">
        <v>0.65</v>
      </c>
      <c r="BP17" s="30">
        <v>0.71</v>
      </c>
      <c r="BQ17" s="30">
        <v>0.71</v>
      </c>
      <c r="BR17" s="30">
        <v>0.56000000000000005</v>
      </c>
      <c r="BS17" s="30">
        <v>0.56000000000000005</v>
      </c>
      <c r="BT17" s="30">
        <v>0.59</v>
      </c>
      <c r="BU17" s="30">
        <v>0.71</v>
      </c>
      <c r="BV17" s="30">
        <v>0.71</v>
      </c>
      <c r="BW17" s="30">
        <v>0.71</v>
      </c>
      <c r="BX17" s="30">
        <v>0.8</v>
      </c>
      <c r="BY17" s="30">
        <v>0.87</v>
      </c>
      <c r="BZ17" s="30">
        <v>0.87</v>
      </c>
      <c r="CA17" s="30">
        <v>0.92</v>
      </c>
      <c r="CB17" s="30">
        <v>0.92</v>
      </c>
      <c r="CC17" s="30">
        <v>0.92</v>
      </c>
      <c r="CD17" s="28">
        <v>6</v>
      </c>
      <c r="CE17" s="28">
        <v>7</v>
      </c>
      <c r="CF17" s="28">
        <v>7</v>
      </c>
      <c r="CG17" s="28">
        <v>5</v>
      </c>
      <c r="CH17" s="28">
        <v>5</v>
      </c>
      <c r="CI17" s="28">
        <v>6</v>
      </c>
      <c r="CJ17" s="28">
        <v>6</v>
      </c>
      <c r="CK17" s="28">
        <v>6</v>
      </c>
      <c r="CL17" s="28">
        <v>6</v>
      </c>
      <c r="CM17" s="28">
        <v>7</v>
      </c>
      <c r="CN17" s="28">
        <v>8</v>
      </c>
      <c r="CO17" s="28">
        <v>8</v>
      </c>
      <c r="CP17" s="28">
        <v>9</v>
      </c>
      <c r="CQ17" s="28">
        <v>9</v>
      </c>
      <c r="CR17" s="29">
        <v>9</v>
      </c>
      <c r="CS17" s="27">
        <v>2</v>
      </c>
      <c r="CT17" s="28">
        <v>3</v>
      </c>
      <c r="CU17" s="28">
        <v>6</v>
      </c>
      <c r="CV17" s="28">
        <v>18</v>
      </c>
      <c r="CW17" s="28">
        <v>17</v>
      </c>
      <c r="CX17" s="28">
        <v>20</v>
      </c>
      <c r="CY17" s="28">
        <v>17</v>
      </c>
      <c r="CZ17" s="28">
        <v>16</v>
      </c>
      <c r="DA17" s="28">
        <v>20</v>
      </c>
      <c r="DB17" s="28">
        <v>22</v>
      </c>
      <c r="DC17" s="28">
        <v>26</v>
      </c>
      <c r="DD17" s="28">
        <v>17</v>
      </c>
      <c r="DE17" s="28">
        <v>12</v>
      </c>
      <c r="DF17" s="28">
        <v>10</v>
      </c>
      <c r="DG17" s="28">
        <v>14</v>
      </c>
      <c r="DH17" s="30">
        <v>0.3</v>
      </c>
      <c r="DI17" s="30">
        <v>0.3</v>
      </c>
      <c r="DJ17" s="30">
        <v>0.3</v>
      </c>
      <c r="DK17" s="30">
        <v>0.65</v>
      </c>
      <c r="DL17" s="30">
        <v>0.72</v>
      </c>
      <c r="DM17" s="30">
        <v>0.72</v>
      </c>
      <c r="DN17" s="30">
        <v>0.49</v>
      </c>
      <c r="DO17" s="30">
        <v>0.49</v>
      </c>
      <c r="DP17" s="30">
        <v>0.56000000000000005</v>
      </c>
      <c r="DQ17" s="30">
        <v>0.65</v>
      </c>
      <c r="DR17" s="30">
        <v>0.65</v>
      </c>
      <c r="DS17" s="30">
        <v>0.65</v>
      </c>
      <c r="DT17" s="30">
        <v>0.37</v>
      </c>
      <c r="DU17" s="30">
        <v>0.3</v>
      </c>
      <c r="DV17" s="30">
        <v>0.37</v>
      </c>
      <c r="DW17" s="28">
        <v>2</v>
      </c>
      <c r="DX17" s="28">
        <v>2</v>
      </c>
      <c r="DY17" s="28">
        <v>2</v>
      </c>
      <c r="DZ17" s="28">
        <v>5</v>
      </c>
      <c r="EA17" s="28">
        <v>7</v>
      </c>
      <c r="EB17" s="28">
        <v>5</v>
      </c>
      <c r="EC17" s="28">
        <v>4</v>
      </c>
      <c r="ED17" s="28">
        <v>3</v>
      </c>
      <c r="EE17" s="28">
        <v>5</v>
      </c>
      <c r="EF17" s="28">
        <v>5</v>
      </c>
      <c r="EG17" s="28">
        <v>5</v>
      </c>
      <c r="EH17" s="28">
        <v>4</v>
      </c>
      <c r="EI17" s="28">
        <v>3</v>
      </c>
      <c r="EJ17" s="28">
        <v>2</v>
      </c>
      <c r="EK17" s="29">
        <v>3</v>
      </c>
      <c r="EM17" t="s">
        <v>104</v>
      </c>
      <c r="EO17" t="s">
        <v>65</v>
      </c>
      <c r="EQ17" t="s">
        <v>65</v>
      </c>
      <c r="ES17" t="s">
        <v>83</v>
      </c>
      <c r="ET17" t="s">
        <v>65</v>
      </c>
      <c r="EV17" t="s">
        <v>83</v>
      </c>
      <c r="EX17" t="s">
        <v>104</v>
      </c>
      <c r="FB17" t="s">
        <v>83</v>
      </c>
      <c r="FJ17" t="s">
        <v>33</v>
      </c>
      <c r="FL17" t="s">
        <v>40</v>
      </c>
      <c r="FQ17" t="s">
        <v>40</v>
      </c>
      <c r="FU17" t="s">
        <v>86</v>
      </c>
      <c r="GC17" t="s">
        <v>86</v>
      </c>
    </row>
    <row r="18" spans="1:193" x14ac:dyDescent="0.25">
      <c r="A18">
        <v>15</v>
      </c>
      <c r="B18" t="s">
        <v>212</v>
      </c>
      <c r="C18" t="s">
        <v>213</v>
      </c>
      <c r="D18">
        <v>63</v>
      </c>
      <c r="E18">
        <v>6.52</v>
      </c>
      <c r="F18" t="s">
        <v>63</v>
      </c>
      <c r="G18" s="27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53</v>
      </c>
      <c r="N18" s="28">
        <v>49</v>
      </c>
      <c r="O18" s="28">
        <v>61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0.38</v>
      </c>
      <c r="AC18" s="30">
        <v>0.37</v>
      </c>
      <c r="AD18" s="30">
        <v>0.37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19</v>
      </c>
      <c r="AR18" s="28">
        <v>18</v>
      </c>
      <c r="AS18" s="28">
        <v>20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9">
        <v>0</v>
      </c>
      <c r="AZ18" s="27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0</v>
      </c>
      <c r="BZ18" s="30">
        <v>0</v>
      </c>
      <c r="CA18" s="30">
        <v>0</v>
      </c>
      <c r="CB18" s="30">
        <v>0</v>
      </c>
      <c r="CC18" s="30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9">
        <v>0</v>
      </c>
      <c r="CS18" s="27">
        <v>18</v>
      </c>
      <c r="CT18" s="28">
        <v>18</v>
      </c>
      <c r="CU18" s="28">
        <v>22</v>
      </c>
      <c r="CV18" s="28">
        <v>39</v>
      </c>
      <c r="CW18" s="28">
        <v>35</v>
      </c>
      <c r="CX18" s="28">
        <v>37</v>
      </c>
      <c r="CY18" s="28">
        <v>53</v>
      </c>
      <c r="CZ18" s="28">
        <v>49</v>
      </c>
      <c r="DA18" s="28">
        <v>61</v>
      </c>
      <c r="DB18" s="28">
        <v>43</v>
      </c>
      <c r="DC18" s="28">
        <v>51</v>
      </c>
      <c r="DD18" s="28">
        <v>49</v>
      </c>
      <c r="DE18" s="28">
        <v>16</v>
      </c>
      <c r="DF18" s="28">
        <v>18</v>
      </c>
      <c r="DG18" s="28">
        <v>18</v>
      </c>
      <c r="DH18" s="30">
        <v>0.14000000000000001</v>
      </c>
      <c r="DI18" s="30">
        <v>0.18</v>
      </c>
      <c r="DJ18" s="30">
        <v>0.18</v>
      </c>
      <c r="DK18" s="30">
        <v>0.38</v>
      </c>
      <c r="DL18" s="30">
        <v>0.38</v>
      </c>
      <c r="DM18" s="30">
        <v>0.36</v>
      </c>
      <c r="DN18" s="30">
        <v>0.38</v>
      </c>
      <c r="DO18" s="30">
        <v>0.37</v>
      </c>
      <c r="DP18" s="30">
        <v>0.37</v>
      </c>
      <c r="DQ18" s="30">
        <v>0.35</v>
      </c>
      <c r="DR18" s="30">
        <v>0.37</v>
      </c>
      <c r="DS18" s="30">
        <v>0.4</v>
      </c>
      <c r="DT18" s="30">
        <v>0.18</v>
      </c>
      <c r="DU18" s="30">
        <v>0.2</v>
      </c>
      <c r="DV18" s="30">
        <v>0.2</v>
      </c>
      <c r="DW18" s="28">
        <v>9</v>
      </c>
      <c r="DX18" s="28">
        <v>10</v>
      </c>
      <c r="DY18" s="28">
        <v>10</v>
      </c>
      <c r="DZ18" s="28">
        <v>20</v>
      </c>
      <c r="EA18" s="28">
        <v>18</v>
      </c>
      <c r="EB18" s="28">
        <v>16</v>
      </c>
      <c r="EC18" s="28">
        <v>19</v>
      </c>
      <c r="ED18" s="28">
        <v>18</v>
      </c>
      <c r="EE18" s="28">
        <v>20</v>
      </c>
      <c r="EF18" s="28">
        <v>17</v>
      </c>
      <c r="EG18" s="28">
        <v>19</v>
      </c>
      <c r="EH18" s="28">
        <v>20</v>
      </c>
      <c r="EI18" s="28">
        <v>9</v>
      </c>
      <c r="EJ18" s="28">
        <v>10</v>
      </c>
      <c r="EK18" s="29">
        <v>10</v>
      </c>
      <c r="EL18" t="s">
        <v>97</v>
      </c>
      <c r="EO18" t="s">
        <v>97</v>
      </c>
      <c r="FJ18" t="s">
        <v>110</v>
      </c>
      <c r="FU18" t="s">
        <v>214</v>
      </c>
      <c r="FV18" t="s">
        <v>195</v>
      </c>
      <c r="GC18" t="s">
        <v>214</v>
      </c>
    </row>
    <row r="19" spans="1:193" x14ac:dyDescent="0.25">
      <c r="A19">
        <v>16</v>
      </c>
      <c r="B19" t="s">
        <v>156</v>
      </c>
      <c r="C19" t="s">
        <v>157</v>
      </c>
      <c r="D19">
        <v>139</v>
      </c>
      <c r="E19">
        <v>6.59</v>
      </c>
      <c r="F19" t="s">
        <v>63</v>
      </c>
      <c r="G19" s="27">
        <v>0</v>
      </c>
      <c r="H19" s="28">
        <v>3</v>
      </c>
      <c r="I19" s="28">
        <v>3</v>
      </c>
      <c r="J19" s="28">
        <v>0</v>
      </c>
      <c r="K19" s="28">
        <v>0</v>
      </c>
      <c r="L19" s="28">
        <v>0</v>
      </c>
      <c r="M19" s="28">
        <v>58</v>
      </c>
      <c r="N19" s="28">
        <v>56</v>
      </c>
      <c r="O19" s="28">
        <v>54</v>
      </c>
      <c r="P19" s="28">
        <v>2</v>
      </c>
      <c r="Q19" s="28">
        <v>0</v>
      </c>
      <c r="R19" s="28">
        <v>3</v>
      </c>
      <c r="S19" s="28">
        <v>0</v>
      </c>
      <c r="T19" s="28">
        <v>0</v>
      </c>
      <c r="U19" s="28">
        <v>0</v>
      </c>
      <c r="V19" s="30">
        <v>0</v>
      </c>
      <c r="W19" s="30">
        <v>1.7000000000000001E-2</v>
      </c>
      <c r="X19" s="30">
        <v>1.7000000000000001E-2</v>
      </c>
      <c r="Y19" s="30">
        <v>0</v>
      </c>
      <c r="Z19" s="30">
        <v>0</v>
      </c>
      <c r="AA19" s="30">
        <v>0</v>
      </c>
      <c r="AB19" s="30">
        <v>0.35</v>
      </c>
      <c r="AC19" s="30">
        <v>0.36</v>
      </c>
      <c r="AD19" s="30">
        <v>0.35</v>
      </c>
      <c r="AE19" s="30">
        <v>1.9E-2</v>
      </c>
      <c r="AF19" s="30">
        <v>0</v>
      </c>
      <c r="AG19" s="30">
        <v>2.7E-2</v>
      </c>
      <c r="AH19" s="30">
        <v>0</v>
      </c>
      <c r="AI19" s="30">
        <v>0</v>
      </c>
      <c r="AJ19" s="30">
        <v>0</v>
      </c>
      <c r="AK19" s="28">
        <v>0</v>
      </c>
      <c r="AL19" s="28">
        <v>2</v>
      </c>
      <c r="AM19" s="28">
        <v>2</v>
      </c>
      <c r="AN19" s="28">
        <v>0</v>
      </c>
      <c r="AO19" s="28">
        <v>0</v>
      </c>
      <c r="AP19" s="28">
        <v>0</v>
      </c>
      <c r="AQ19" s="28">
        <v>35</v>
      </c>
      <c r="AR19" s="28">
        <v>35</v>
      </c>
      <c r="AS19" s="28">
        <v>33</v>
      </c>
      <c r="AT19" s="28">
        <v>2</v>
      </c>
      <c r="AU19" s="28">
        <v>0</v>
      </c>
      <c r="AV19" s="28">
        <v>3</v>
      </c>
      <c r="AW19" s="28">
        <v>0</v>
      </c>
      <c r="AX19" s="28">
        <v>0</v>
      </c>
      <c r="AY19" s="29">
        <v>0</v>
      </c>
      <c r="AZ19" s="27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2</v>
      </c>
      <c r="BH19" s="28">
        <v>0</v>
      </c>
      <c r="BI19" s="28">
        <v>9</v>
      </c>
      <c r="BJ19" s="28">
        <v>11</v>
      </c>
      <c r="BK19" s="28">
        <v>10</v>
      </c>
      <c r="BL19" s="28">
        <v>15</v>
      </c>
      <c r="BM19" s="28">
        <v>13</v>
      </c>
      <c r="BN19" s="28">
        <v>11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0</v>
      </c>
      <c r="BV19" s="30">
        <v>1.9E-2</v>
      </c>
      <c r="BW19" s="30">
        <v>0</v>
      </c>
      <c r="BX19" s="30">
        <v>7.6999999999999999E-2</v>
      </c>
      <c r="BY19" s="30">
        <v>9.5000000000000001E-2</v>
      </c>
      <c r="BZ19" s="30">
        <v>9.8000000000000004E-2</v>
      </c>
      <c r="CA19" s="30">
        <v>9.0999999999999998E-2</v>
      </c>
      <c r="CB19" s="30">
        <v>0.11</v>
      </c>
      <c r="CC19" s="30">
        <v>9.0999999999999998E-2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2</v>
      </c>
      <c r="CL19" s="28">
        <v>0</v>
      </c>
      <c r="CM19" s="28">
        <v>7</v>
      </c>
      <c r="CN19" s="28">
        <v>9</v>
      </c>
      <c r="CO19" s="28">
        <v>9</v>
      </c>
      <c r="CP19" s="28">
        <v>9</v>
      </c>
      <c r="CQ19" s="28">
        <v>10</v>
      </c>
      <c r="CR19" s="29">
        <v>9</v>
      </c>
      <c r="CS19" s="27">
        <v>3</v>
      </c>
      <c r="CT19" s="28">
        <v>6</v>
      </c>
      <c r="CU19" s="28">
        <v>7</v>
      </c>
      <c r="CV19" s="28">
        <v>38</v>
      </c>
      <c r="CW19" s="28">
        <v>34</v>
      </c>
      <c r="CX19" s="28">
        <v>30</v>
      </c>
      <c r="CY19" s="28">
        <v>58</v>
      </c>
      <c r="CZ19" s="28">
        <v>56</v>
      </c>
      <c r="DA19" s="28">
        <v>54</v>
      </c>
      <c r="DB19" s="28">
        <v>24</v>
      </c>
      <c r="DC19" s="28">
        <v>27</v>
      </c>
      <c r="DD19" s="28">
        <v>26</v>
      </c>
      <c r="DE19" s="28">
        <v>9</v>
      </c>
      <c r="DF19" s="28">
        <v>9</v>
      </c>
      <c r="DG19" s="28">
        <v>7</v>
      </c>
      <c r="DH19" s="30">
        <v>1.7000000000000001E-2</v>
      </c>
      <c r="DI19" s="30">
        <v>5.5E-2</v>
      </c>
      <c r="DJ19" s="30">
        <v>0.05</v>
      </c>
      <c r="DK19" s="30">
        <v>0.28999999999999998</v>
      </c>
      <c r="DL19" s="30">
        <v>0.25</v>
      </c>
      <c r="DM19" s="30">
        <v>0.22</v>
      </c>
      <c r="DN19" s="30">
        <v>0.35</v>
      </c>
      <c r="DO19" s="30">
        <v>0.36</v>
      </c>
      <c r="DP19" s="30">
        <v>0.35</v>
      </c>
      <c r="DQ19" s="30">
        <v>0.19</v>
      </c>
      <c r="DR19" s="30">
        <v>0.22</v>
      </c>
      <c r="DS19" s="30">
        <v>0.2</v>
      </c>
      <c r="DT19" s="30">
        <v>0.08</v>
      </c>
      <c r="DU19" s="30">
        <v>7.0999999999999994E-2</v>
      </c>
      <c r="DV19" s="30">
        <v>6.7000000000000004E-2</v>
      </c>
      <c r="DW19" s="28">
        <v>2</v>
      </c>
      <c r="DX19" s="28">
        <v>6</v>
      </c>
      <c r="DY19" s="28">
        <v>6</v>
      </c>
      <c r="DZ19" s="28">
        <v>27</v>
      </c>
      <c r="EA19" s="28">
        <v>26</v>
      </c>
      <c r="EB19" s="28">
        <v>23</v>
      </c>
      <c r="EC19" s="28">
        <v>35</v>
      </c>
      <c r="ED19" s="28">
        <v>35</v>
      </c>
      <c r="EE19" s="28">
        <v>33</v>
      </c>
      <c r="EF19" s="28">
        <v>18</v>
      </c>
      <c r="EG19" s="28">
        <v>20</v>
      </c>
      <c r="EH19" s="28">
        <v>19</v>
      </c>
      <c r="EI19" s="28">
        <v>8</v>
      </c>
      <c r="EJ19" s="28">
        <v>7</v>
      </c>
      <c r="EK19" s="29">
        <v>6</v>
      </c>
      <c r="EM19" t="s">
        <v>622</v>
      </c>
      <c r="EO19" t="s">
        <v>158</v>
      </c>
      <c r="ES19" t="s">
        <v>83</v>
      </c>
      <c r="EV19" t="s">
        <v>158</v>
      </c>
      <c r="FB19" t="s">
        <v>83</v>
      </c>
      <c r="FJ19" t="s">
        <v>33</v>
      </c>
      <c r="FU19" t="s">
        <v>159</v>
      </c>
      <c r="GC19" t="s">
        <v>79</v>
      </c>
    </row>
    <row r="20" spans="1:193" x14ac:dyDescent="0.25">
      <c r="A20">
        <v>17</v>
      </c>
      <c r="B20" t="s">
        <v>152</v>
      </c>
      <c r="C20" t="s">
        <v>153</v>
      </c>
      <c r="D20">
        <v>59</v>
      </c>
      <c r="E20">
        <v>4.88</v>
      </c>
      <c r="F20" t="s">
        <v>63</v>
      </c>
      <c r="G20" s="27">
        <v>3</v>
      </c>
      <c r="H20" s="28">
        <v>2</v>
      </c>
      <c r="I20" s="28">
        <v>3</v>
      </c>
      <c r="J20" s="28">
        <v>12</v>
      </c>
      <c r="K20" s="28">
        <v>10</v>
      </c>
      <c r="L20" s="28">
        <v>12</v>
      </c>
      <c r="M20" s="28">
        <v>15</v>
      </c>
      <c r="N20" s="28">
        <v>16</v>
      </c>
      <c r="O20" s="28">
        <v>19</v>
      </c>
      <c r="P20" s="28">
        <v>10</v>
      </c>
      <c r="Q20" s="28">
        <v>16</v>
      </c>
      <c r="R20" s="28">
        <v>13</v>
      </c>
      <c r="S20" s="28">
        <v>6</v>
      </c>
      <c r="T20" s="28">
        <v>8</v>
      </c>
      <c r="U20" s="28">
        <v>6</v>
      </c>
      <c r="V20" s="30">
        <v>6.5000000000000002E-2</v>
      </c>
      <c r="W20" s="30">
        <v>4.5999999999999999E-2</v>
      </c>
      <c r="X20" s="30">
        <v>0.06</v>
      </c>
      <c r="Y20" s="30">
        <v>0.15</v>
      </c>
      <c r="Z20" s="30">
        <v>0.13</v>
      </c>
      <c r="AA20" s="30">
        <v>0.16</v>
      </c>
      <c r="AB20" s="30">
        <v>0.26</v>
      </c>
      <c r="AC20" s="30">
        <v>0.28000000000000003</v>
      </c>
      <c r="AD20" s="30">
        <v>0.3</v>
      </c>
      <c r="AE20" s="30">
        <v>0.13</v>
      </c>
      <c r="AF20" s="30">
        <v>0.16</v>
      </c>
      <c r="AG20" s="30">
        <v>0.13</v>
      </c>
      <c r="AH20" s="30">
        <v>0.12</v>
      </c>
      <c r="AI20" s="30">
        <v>0.15</v>
      </c>
      <c r="AJ20" s="30">
        <v>9.6000000000000002E-2</v>
      </c>
      <c r="AK20" s="28">
        <v>3</v>
      </c>
      <c r="AL20" s="28">
        <v>2</v>
      </c>
      <c r="AM20" s="28">
        <v>3</v>
      </c>
      <c r="AN20" s="28">
        <v>10</v>
      </c>
      <c r="AO20" s="28">
        <v>9</v>
      </c>
      <c r="AP20" s="28">
        <v>10</v>
      </c>
      <c r="AQ20" s="28">
        <v>13</v>
      </c>
      <c r="AR20" s="28">
        <v>13</v>
      </c>
      <c r="AS20" s="28">
        <v>15</v>
      </c>
      <c r="AT20" s="28">
        <v>8</v>
      </c>
      <c r="AU20" s="28">
        <v>12</v>
      </c>
      <c r="AV20" s="28">
        <v>9</v>
      </c>
      <c r="AW20" s="28">
        <v>6</v>
      </c>
      <c r="AX20" s="28">
        <v>8</v>
      </c>
      <c r="AY20" s="29">
        <v>5</v>
      </c>
      <c r="AZ20" s="27">
        <v>13</v>
      </c>
      <c r="BA20" s="28">
        <v>15</v>
      </c>
      <c r="BB20" s="28">
        <v>19</v>
      </c>
      <c r="BC20" s="28">
        <v>10</v>
      </c>
      <c r="BD20" s="28">
        <v>8</v>
      </c>
      <c r="BE20" s="28">
        <v>8</v>
      </c>
      <c r="BF20" s="28">
        <v>11</v>
      </c>
      <c r="BG20" s="28">
        <v>9</v>
      </c>
      <c r="BH20" s="28">
        <v>13</v>
      </c>
      <c r="BI20" s="28">
        <v>9</v>
      </c>
      <c r="BJ20" s="28">
        <v>7</v>
      </c>
      <c r="BK20" s="28">
        <v>10</v>
      </c>
      <c r="BL20" s="28">
        <v>38</v>
      </c>
      <c r="BM20" s="28">
        <v>42</v>
      </c>
      <c r="BN20" s="28">
        <v>39</v>
      </c>
      <c r="BO20" s="30">
        <v>0.17</v>
      </c>
      <c r="BP20" s="30">
        <v>0.17</v>
      </c>
      <c r="BQ20" s="30">
        <v>0.24</v>
      </c>
      <c r="BR20" s="30">
        <v>0.16</v>
      </c>
      <c r="BS20" s="30">
        <v>0.14000000000000001</v>
      </c>
      <c r="BT20" s="30">
        <v>0.16</v>
      </c>
      <c r="BU20" s="30">
        <v>0.18</v>
      </c>
      <c r="BV20" s="30">
        <v>0.12</v>
      </c>
      <c r="BW20" s="30">
        <v>0.17</v>
      </c>
      <c r="BX20" s="30">
        <v>0.13</v>
      </c>
      <c r="BY20" s="30">
        <v>0.14000000000000001</v>
      </c>
      <c r="BZ20" s="30">
        <v>0.18</v>
      </c>
      <c r="CA20" s="30">
        <v>0.39</v>
      </c>
      <c r="CB20" s="30">
        <v>0.42</v>
      </c>
      <c r="CC20" s="30">
        <v>0.4</v>
      </c>
      <c r="CD20" s="28">
        <v>11</v>
      </c>
      <c r="CE20" s="28">
        <v>11</v>
      </c>
      <c r="CF20" s="28">
        <v>16</v>
      </c>
      <c r="CG20" s="28">
        <v>9</v>
      </c>
      <c r="CH20" s="28">
        <v>7</v>
      </c>
      <c r="CI20" s="28">
        <v>8</v>
      </c>
      <c r="CJ20" s="28">
        <v>10</v>
      </c>
      <c r="CK20" s="28">
        <v>7</v>
      </c>
      <c r="CL20" s="28">
        <v>10</v>
      </c>
      <c r="CM20" s="28">
        <v>8</v>
      </c>
      <c r="CN20" s="28">
        <v>7</v>
      </c>
      <c r="CO20" s="28">
        <v>10</v>
      </c>
      <c r="CP20" s="28">
        <v>22</v>
      </c>
      <c r="CQ20" s="28">
        <v>24</v>
      </c>
      <c r="CR20" s="29">
        <v>23</v>
      </c>
      <c r="CS20" s="27">
        <v>11</v>
      </c>
      <c r="CT20" s="28">
        <v>9</v>
      </c>
      <c r="CU20" s="28">
        <v>10</v>
      </c>
      <c r="CV20" s="28">
        <v>13</v>
      </c>
      <c r="CW20" s="28">
        <v>12</v>
      </c>
      <c r="CX20" s="28">
        <v>13</v>
      </c>
      <c r="CY20" s="28">
        <v>15</v>
      </c>
      <c r="CZ20" s="28">
        <v>16</v>
      </c>
      <c r="DA20" s="28">
        <v>19</v>
      </c>
      <c r="DB20" s="28">
        <v>14</v>
      </c>
      <c r="DC20" s="28">
        <v>15</v>
      </c>
      <c r="DD20" s="28">
        <v>19</v>
      </c>
      <c r="DE20" s="28">
        <v>2</v>
      </c>
      <c r="DF20" s="28">
        <v>4</v>
      </c>
      <c r="DG20" s="28">
        <v>5</v>
      </c>
      <c r="DH20" s="30">
        <v>0.16</v>
      </c>
      <c r="DI20" s="30">
        <v>0.15</v>
      </c>
      <c r="DJ20" s="30">
        <v>0.14000000000000001</v>
      </c>
      <c r="DK20" s="30">
        <v>0.16</v>
      </c>
      <c r="DL20" s="30">
        <v>0.15</v>
      </c>
      <c r="DM20" s="30">
        <v>0.16</v>
      </c>
      <c r="DN20" s="30">
        <v>0.26</v>
      </c>
      <c r="DO20" s="30">
        <v>0.28000000000000003</v>
      </c>
      <c r="DP20" s="30">
        <v>0.3</v>
      </c>
      <c r="DQ20" s="30">
        <v>0.22</v>
      </c>
      <c r="DR20" s="30">
        <v>0.25</v>
      </c>
      <c r="DS20" s="30">
        <v>0.27</v>
      </c>
      <c r="DT20" s="30">
        <v>3.9E-2</v>
      </c>
      <c r="DU20" s="30">
        <v>7.4999999999999997E-2</v>
      </c>
      <c r="DV20" s="30">
        <v>7.4999999999999997E-2</v>
      </c>
      <c r="DW20" s="28">
        <v>10</v>
      </c>
      <c r="DX20" s="28">
        <v>8</v>
      </c>
      <c r="DY20" s="28">
        <v>8</v>
      </c>
      <c r="DZ20" s="28">
        <v>8</v>
      </c>
      <c r="EA20" s="28">
        <v>8</v>
      </c>
      <c r="EB20" s="28">
        <v>9</v>
      </c>
      <c r="EC20" s="28">
        <v>13</v>
      </c>
      <c r="ED20" s="28">
        <v>13</v>
      </c>
      <c r="EE20" s="28">
        <v>15</v>
      </c>
      <c r="EF20" s="28">
        <v>11</v>
      </c>
      <c r="EG20" s="28">
        <v>12</v>
      </c>
      <c r="EH20" s="28">
        <v>14</v>
      </c>
      <c r="EI20" s="28">
        <v>2</v>
      </c>
      <c r="EJ20" s="28">
        <v>4</v>
      </c>
      <c r="EK20" s="29">
        <v>4</v>
      </c>
      <c r="EO20" t="s">
        <v>154</v>
      </c>
      <c r="EP20" t="s">
        <v>154</v>
      </c>
      <c r="FF20" t="s">
        <v>29</v>
      </c>
      <c r="FG20" t="s">
        <v>140</v>
      </c>
      <c r="FJ20" t="s">
        <v>179</v>
      </c>
      <c r="FK20" t="s">
        <v>140</v>
      </c>
      <c r="FL20" t="s">
        <v>35</v>
      </c>
      <c r="FN20" t="s">
        <v>37</v>
      </c>
      <c r="FP20" t="s">
        <v>109</v>
      </c>
      <c r="GC20" t="s">
        <v>155</v>
      </c>
      <c r="GH20" t="s">
        <v>155</v>
      </c>
    </row>
    <row r="21" spans="1:193" x14ac:dyDescent="0.25">
      <c r="A21">
        <v>18</v>
      </c>
      <c r="B21" t="s">
        <v>269</v>
      </c>
      <c r="C21" t="s">
        <v>270</v>
      </c>
      <c r="D21">
        <v>106</v>
      </c>
      <c r="E21">
        <v>6.85</v>
      </c>
      <c r="F21" t="s">
        <v>63</v>
      </c>
      <c r="G21" s="27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53</v>
      </c>
      <c r="N21" s="28">
        <v>61</v>
      </c>
      <c r="O21" s="28">
        <v>59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0.25</v>
      </c>
      <c r="AC21" s="30">
        <v>0.28000000000000003</v>
      </c>
      <c r="AD21" s="30">
        <v>0.28999999999999998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22</v>
      </c>
      <c r="AR21" s="28">
        <v>25</v>
      </c>
      <c r="AS21" s="28">
        <v>26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9">
        <v>0</v>
      </c>
      <c r="AZ21" s="27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9">
        <v>0</v>
      </c>
      <c r="CS21" s="27">
        <v>13</v>
      </c>
      <c r="CT21" s="28">
        <v>11</v>
      </c>
      <c r="CU21" s="28">
        <v>13</v>
      </c>
      <c r="CV21" s="28">
        <v>38</v>
      </c>
      <c r="CW21" s="28">
        <v>33</v>
      </c>
      <c r="CX21" s="28">
        <v>30</v>
      </c>
      <c r="CY21" s="28">
        <v>53</v>
      </c>
      <c r="CZ21" s="28">
        <v>61</v>
      </c>
      <c r="DA21" s="28">
        <v>59</v>
      </c>
      <c r="DB21" s="28">
        <v>30</v>
      </c>
      <c r="DC21" s="28">
        <v>29</v>
      </c>
      <c r="DD21" s="28">
        <v>28</v>
      </c>
      <c r="DE21" s="28">
        <v>9</v>
      </c>
      <c r="DF21" s="28">
        <v>8</v>
      </c>
      <c r="DG21" s="28">
        <v>8</v>
      </c>
      <c r="DH21" s="30">
        <v>7.9000000000000001E-2</v>
      </c>
      <c r="DI21" s="30">
        <v>5.0999999999999997E-2</v>
      </c>
      <c r="DJ21" s="30">
        <v>9.5000000000000001E-2</v>
      </c>
      <c r="DK21" s="30">
        <v>0.24</v>
      </c>
      <c r="DL21" s="30">
        <v>0.25</v>
      </c>
      <c r="DM21" s="30">
        <v>0.25</v>
      </c>
      <c r="DN21" s="30">
        <v>0.25</v>
      </c>
      <c r="DO21" s="30">
        <v>0.28000000000000003</v>
      </c>
      <c r="DP21" s="30">
        <v>0.28999999999999998</v>
      </c>
      <c r="DQ21" s="30">
        <v>0.18</v>
      </c>
      <c r="DR21" s="30">
        <v>0.17</v>
      </c>
      <c r="DS21" s="30">
        <v>0.2</v>
      </c>
      <c r="DT21" s="30">
        <v>7.1999999999999995E-2</v>
      </c>
      <c r="DU21" s="30">
        <v>6.0999999999999999E-2</v>
      </c>
      <c r="DV21" s="30">
        <v>7.0000000000000007E-2</v>
      </c>
      <c r="DW21" s="28">
        <v>8</v>
      </c>
      <c r="DX21" s="28">
        <v>6</v>
      </c>
      <c r="DY21" s="28">
        <v>9</v>
      </c>
      <c r="DZ21" s="28">
        <v>19</v>
      </c>
      <c r="EA21" s="28">
        <v>21</v>
      </c>
      <c r="EB21" s="28">
        <v>19</v>
      </c>
      <c r="EC21" s="28">
        <v>22</v>
      </c>
      <c r="ED21" s="28">
        <v>25</v>
      </c>
      <c r="EE21" s="28">
        <v>26</v>
      </c>
      <c r="EF21" s="28">
        <v>16</v>
      </c>
      <c r="EG21" s="28">
        <v>13</v>
      </c>
      <c r="EH21" s="28">
        <v>17</v>
      </c>
      <c r="EI21" s="28">
        <v>7</v>
      </c>
      <c r="EJ21" s="28">
        <v>5</v>
      </c>
      <c r="EK21" s="29">
        <v>6</v>
      </c>
      <c r="EO21" t="s">
        <v>271</v>
      </c>
      <c r="EV21" t="s">
        <v>271</v>
      </c>
      <c r="FJ21" t="s">
        <v>33</v>
      </c>
      <c r="GA21" t="s">
        <v>94</v>
      </c>
      <c r="GC21" t="s">
        <v>94</v>
      </c>
    </row>
    <row r="22" spans="1:193" x14ac:dyDescent="0.25">
      <c r="A22">
        <v>19</v>
      </c>
      <c r="B22" t="s">
        <v>297</v>
      </c>
      <c r="C22" t="s">
        <v>298</v>
      </c>
      <c r="D22">
        <v>101</v>
      </c>
      <c r="E22">
        <v>6.78</v>
      </c>
      <c r="F22" t="s">
        <v>63</v>
      </c>
      <c r="G22" s="27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56</v>
      </c>
      <c r="N22" s="28">
        <v>60</v>
      </c>
      <c r="O22" s="28">
        <v>62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0.28000000000000003</v>
      </c>
      <c r="AC22" s="30">
        <v>0.27</v>
      </c>
      <c r="AD22" s="30">
        <v>0.28999999999999998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21</v>
      </c>
      <c r="AR22" s="28">
        <v>20</v>
      </c>
      <c r="AS22" s="28">
        <v>21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9">
        <v>0</v>
      </c>
      <c r="AZ22" s="27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30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9">
        <v>0</v>
      </c>
      <c r="CS22" s="27">
        <v>4</v>
      </c>
      <c r="CT22" s="28">
        <v>5</v>
      </c>
      <c r="CU22" s="28">
        <v>5</v>
      </c>
      <c r="CV22" s="28">
        <v>36</v>
      </c>
      <c r="CW22" s="28">
        <v>29</v>
      </c>
      <c r="CX22" s="28">
        <v>26</v>
      </c>
      <c r="CY22" s="28">
        <v>56</v>
      </c>
      <c r="CZ22" s="28">
        <v>60</v>
      </c>
      <c r="DA22" s="28">
        <v>62</v>
      </c>
      <c r="DB22" s="28">
        <v>30</v>
      </c>
      <c r="DC22" s="28">
        <v>29</v>
      </c>
      <c r="DD22" s="28">
        <v>26</v>
      </c>
      <c r="DE22" s="28">
        <v>7</v>
      </c>
      <c r="DF22" s="28">
        <v>8</v>
      </c>
      <c r="DG22" s="28">
        <v>6</v>
      </c>
      <c r="DH22" s="30">
        <v>0.05</v>
      </c>
      <c r="DI22" s="30">
        <v>0.05</v>
      </c>
      <c r="DJ22" s="30">
        <v>0.05</v>
      </c>
      <c r="DK22" s="30">
        <v>0.23</v>
      </c>
      <c r="DL22" s="30">
        <v>0.18</v>
      </c>
      <c r="DM22" s="30">
        <v>0.18</v>
      </c>
      <c r="DN22" s="30">
        <v>0.28000000000000003</v>
      </c>
      <c r="DO22" s="30">
        <v>0.27</v>
      </c>
      <c r="DP22" s="30">
        <v>0.28999999999999998</v>
      </c>
      <c r="DQ22" s="30">
        <v>0.2</v>
      </c>
      <c r="DR22" s="30">
        <v>0.2</v>
      </c>
      <c r="DS22" s="30">
        <v>0.19</v>
      </c>
      <c r="DT22" s="30">
        <v>0.06</v>
      </c>
      <c r="DU22" s="30">
        <v>6.0999999999999999E-2</v>
      </c>
      <c r="DV22" s="30">
        <v>0.05</v>
      </c>
      <c r="DW22" s="28">
        <v>4</v>
      </c>
      <c r="DX22" s="28">
        <v>4</v>
      </c>
      <c r="DY22" s="28">
        <v>4</v>
      </c>
      <c r="DZ22" s="28">
        <v>17</v>
      </c>
      <c r="EA22" s="28">
        <v>15</v>
      </c>
      <c r="EB22" s="28">
        <v>15</v>
      </c>
      <c r="EC22" s="28">
        <v>21</v>
      </c>
      <c r="ED22" s="28">
        <v>20</v>
      </c>
      <c r="EE22" s="28">
        <v>21</v>
      </c>
      <c r="EF22" s="28">
        <v>15</v>
      </c>
      <c r="EG22" s="28">
        <v>15</v>
      </c>
      <c r="EH22" s="28">
        <v>14</v>
      </c>
      <c r="EI22" s="28">
        <v>5</v>
      </c>
      <c r="EJ22" s="28">
        <v>5</v>
      </c>
      <c r="EK22" s="29">
        <v>4</v>
      </c>
      <c r="EO22" t="s">
        <v>271</v>
      </c>
      <c r="EV22" t="s">
        <v>271</v>
      </c>
      <c r="FJ22" t="s">
        <v>33</v>
      </c>
      <c r="FU22" t="s">
        <v>194</v>
      </c>
      <c r="GA22" t="s">
        <v>203</v>
      </c>
      <c r="GC22" t="s">
        <v>203</v>
      </c>
    </row>
    <row r="23" spans="1:193" x14ac:dyDescent="0.25">
      <c r="A23">
        <v>20</v>
      </c>
      <c r="B23" t="s">
        <v>247</v>
      </c>
      <c r="C23" t="s">
        <v>248</v>
      </c>
      <c r="D23">
        <v>45</v>
      </c>
      <c r="E23">
        <v>6.56</v>
      </c>
      <c r="F23" t="s">
        <v>63</v>
      </c>
      <c r="G23" s="27">
        <v>2</v>
      </c>
      <c r="H23" s="28">
        <v>3</v>
      </c>
      <c r="I23" s="28">
        <v>3</v>
      </c>
      <c r="J23" s="28">
        <v>3</v>
      </c>
      <c r="K23" s="28">
        <v>0</v>
      </c>
      <c r="L23" s="28">
        <v>0</v>
      </c>
      <c r="M23" s="28">
        <v>39</v>
      </c>
      <c r="N23" s="28">
        <v>48</v>
      </c>
      <c r="O23" s="28">
        <v>50</v>
      </c>
      <c r="P23" s="28">
        <v>5</v>
      </c>
      <c r="Q23" s="28">
        <v>4</v>
      </c>
      <c r="R23" s="28">
        <v>2</v>
      </c>
      <c r="S23" s="28">
        <v>0</v>
      </c>
      <c r="T23" s="28">
        <v>3</v>
      </c>
      <c r="U23" s="28">
        <v>2</v>
      </c>
      <c r="V23" s="30">
        <v>6.9000000000000006E-2</v>
      </c>
      <c r="W23" s="30">
        <v>5.7000000000000002E-2</v>
      </c>
      <c r="X23" s="30">
        <v>5.7000000000000002E-2</v>
      </c>
      <c r="Y23" s="30">
        <v>9.9000000000000005E-2</v>
      </c>
      <c r="Z23" s="30">
        <v>0</v>
      </c>
      <c r="AA23" s="30">
        <v>0</v>
      </c>
      <c r="AB23" s="30">
        <v>0.41</v>
      </c>
      <c r="AC23" s="30">
        <v>0.4</v>
      </c>
      <c r="AD23" s="30">
        <v>0.42</v>
      </c>
      <c r="AE23" s="30">
        <v>0.15</v>
      </c>
      <c r="AF23" s="30">
        <v>0.12</v>
      </c>
      <c r="AG23" s="30">
        <v>7.0999999999999994E-2</v>
      </c>
      <c r="AH23" s="30">
        <v>0</v>
      </c>
      <c r="AI23" s="30">
        <v>5.1999999999999998E-2</v>
      </c>
      <c r="AJ23" s="30">
        <v>5.1999999999999998E-2</v>
      </c>
      <c r="AK23" s="28">
        <v>2</v>
      </c>
      <c r="AL23" s="28">
        <v>2</v>
      </c>
      <c r="AM23" s="28">
        <v>2</v>
      </c>
      <c r="AN23" s="28">
        <v>3</v>
      </c>
      <c r="AO23" s="28">
        <v>0</v>
      </c>
      <c r="AP23" s="28">
        <v>0</v>
      </c>
      <c r="AQ23" s="28">
        <v>17</v>
      </c>
      <c r="AR23" s="28">
        <v>19</v>
      </c>
      <c r="AS23" s="28">
        <v>21</v>
      </c>
      <c r="AT23" s="28">
        <v>5</v>
      </c>
      <c r="AU23" s="28">
        <v>4</v>
      </c>
      <c r="AV23" s="28">
        <v>2</v>
      </c>
      <c r="AW23" s="28">
        <v>0</v>
      </c>
      <c r="AX23" s="28">
        <v>2</v>
      </c>
      <c r="AY23" s="29">
        <v>2</v>
      </c>
      <c r="AZ23" s="27">
        <v>0</v>
      </c>
      <c r="BA23" s="28">
        <v>0</v>
      </c>
      <c r="BB23" s="28">
        <v>0</v>
      </c>
      <c r="BC23" s="28">
        <v>2</v>
      </c>
      <c r="BD23" s="28">
        <v>2</v>
      </c>
      <c r="BE23" s="28">
        <v>2</v>
      </c>
      <c r="BF23" s="28">
        <v>0</v>
      </c>
      <c r="BG23" s="28">
        <v>0</v>
      </c>
      <c r="BH23" s="28">
        <v>0</v>
      </c>
      <c r="BI23" s="28">
        <v>6</v>
      </c>
      <c r="BJ23" s="28">
        <v>5</v>
      </c>
      <c r="BK23" s="28">
        <v>5</v>
      </c>
      <c r="BL23" s="28">
        <v>0</v>
      </c>
      <c r="BM23" s="28">
        <v>0</v>
      </c>
      <c r="BN23" s="28">
        <v>0</v>
      </c>
      <c r="BO23" s="30">
        <v>0</v>
      </c>
      <c r="BP23" s="30">
        <v>0</v>
      </c>
      <c r="BQ23" s="30">
        <v>0</v>
      </c>
      <c r="BR23" s="30">
        <v>6.2E-2</v>
      </c>
      <c r="BS23" s="30">
        <v>6.2E-2</v>
      </c>
      <c r="BT23" s="30">
        <v>6.9000000000000006E-2</v>
      </c>
      <c r="BU23" s="30">
        <v>0</v>
      </c>
      <c r="BV23" s="30">
        <v>0</v>
      </c>
      <c r="BW23" s="30">
        <v>0</v>
      </c>
      <c r="BX23" s="30">
        <v>0.18</v>
      </c>
      <c r="BY23" s="30">
        <v>0.14000000000000001</v>
      </c>
      <c r="BZ23" s="30">
        <v>0.18</v>
      </c>
      <c r="CA23" s="30">
        <v>0</v>
      </c>
      <c r="CB23" s="30">
        <v>0</v>
      </c>
      <c r="CC23" s="30">
        <v>0</v>
      </c>
      <c r="CD23" s="28">
        <v>0</v>
      </c>
      <c r="CE23" s="28">
        <v>0</v>
      </c>
      <c r="CF23" s="28">
        <v>0</v>
      </c>
      <c r="CG23" s="28">
        <v>2</v>
      </c>
      <c r="CH23" s="28">
        <v>2</v>
      </c>
      <c r="CI23" s="28">
        <v>2</v>
      </c>
      <c r="CJ23" s="28">
        <v>0</v>
      </c>
      <c r="CK23" s="28">
        <v>0</v>
      </c>
      <c r="CL23" s="28">
        <v>0</v>
      </c>
      <c r="CM23" s="28">
        <v>6</v>
      </c>
      <c r="CN23" s="28">
        <v>5</v>
      </c>
      <c r="CO23" s="28">
        <v>5</v>
      </c>
      <c r="CP23" s="28">
        <v>0</v>
      </c>
      <c r="CQ23" s="28">
        <v>0</v>
      </c>
      <c r="CR23" s="29">
        <v>0</v>
      </c>
      <c r="CS23" s="27">
        <v>3</v>
      </c>
      <c r="CT23" s="28">
        <v>5</v>
      </c>
      <c r="CU23" s="28">
        <v>4</v>
      </c>
      <c r="CV23" s="28">
        <v>24</v>
      </c>
      <c r="CW23" s="28">
        <v>22</v>
      </c>
      <c r="CX23" s="28">
        <v>19</v>
      </c>
      <c r="CY23" s="28">
        <v>39</v>
      </c>
      <c r="CZ23" s="28">
        <v>48</v>
      </c>
      <c r="DA23" s="28">
        <v>50</v>
      </c>
      <c r="DB23" s="28">
        <v>14</v>
      </c>
      <c r="DC23" s="28">
        <v>20</v>
      </c>
      <c r="DD23" s="28">
        <v>20</v>
      </c>
      <c r="DE23" s="28">
        <v>2</v>
      </c>
      <c r="DF23" s="28">
        <v>0</v>
      </c>
      <c r="DG23" s="28">
        <v>3</v>
      </c>
      <c r="DH23" s="30">
        <v>8.5999999999999993E-2</v>
      </c>
      <c r="DI23" s="30">
        <v>0.11</v>
      </c>
      <c r="DJ23" s="30">
        <v>0.1</v>
      </c>
      <c r="DK23" s="30">
        <v>0.36</v>
      </c>
      <c r="DL23" s="30">
        <v>0.36</v>
      </c>
      <c r="DM23" s="30">
        <v>0.32</v>
      </c>
      <c r="DN23" s="30">
        <v>0.41</v>
      </c>
      <c r="DO23" s="30">
        <v>0.4</v>
      </c>
      <c r="DP23" s="30">
        <v>0.42</v>
      </c>
      <c r="DQ23" s="30">
        <v>0.25</v>
      </c>
      <c r="DR23" s="30">
        <v>0.34</v>
      </c>
      <c r="DS23" s="30">
        <v>0.33</v>
      </c>
      <c r="DT23" s="30">
        <v>6.2E-2</v>
      </c>
      <c r="DU23" s="30">
        <v>0</v>
      </c>
      <c r="DV23" s="30">
        <v>9.9000000000000005E-2</v>
      </c>
      <c r="DW23" s="28">
        <v>3</v>
      </c>
      <c r="DX23" s="28">
        <v>4</v>
      </c>
      <c r="DY23" s="28">
        <v>3</v>
      </c>
      <c r="DZ23" s="28">
        <v>16</v>
      </c>
      <c r="EA23" s="28">
        <v>17</v>
      </c>
      <c r="EB23" s="28">
        <v>14</v>
      </c>
      <c r="EC23" s="28">
        <v>17</v>
      </c>
      <c r="ED23" s="28">
        <v>19</v>
      </c>
      <c r="EE23" s="28">
        <v>21</v>
      </c>
      <c r="EF23" s="28">
        <v>12</v>
      </c>
      <c r="EG23" s="28">
        <v>15</v>
      </c>
      <c r="EH23" s="28">
        <v>14</v>
      </c>
      <c r="EI23" s="28">
        <v>2</v>
      </c>
      <c r="EJ23" s="28">
        <v>0</v>
      </c>
      <c r="EK23" s="29">
        <v>3</v>
      </c>
      <c r="EM23" t="s">
        <v>249</v>
      </c>
      <c r="EO23" t="s">
        <v>65</v>
      </c>
      <c r="EQ23" t="s">
        <v>65</v>
      </c>
      <c r="ES23" t="s">
        <v>16</v>
      </c>
      <c r="ET23" t="s">
        <v>65</v>
      </c>
      <c r="EW23" t="s">
        <v>250</v>
      </c>
      <c r="FB23" t="s">
        <v>250</v>
      </c>
      <c r="FJ23" t="s">
        <v>33</v>
      </c>
      <c r="FS23" t="s">
        <v>42</v>
      </c>
      <c r="FU23" t="s">
        <v>252</v>
      </c>
      <c r="FV23" t="s">
        <v>45</v>
      </c>
      <c r="GC23" t="s">
        <v>252</v>
      </c>
    </row>
    <row r="24" spans="1:193" x14ac:dyDescent="0.25">
      <c r="A24">
        <v>21</v>
      </c>
      <c r="B24" t="s">
        <v>1039</v>
      </c>
      <c r="C24" t="s">
        <v>1040</v>
      </c>
      <c r="D24">
        <v>11</v>
      </c>
      <c r="E24">
        <v>7.34</v>
      </c>
      <c r="F24" t="s">
        <v>63</v>
      </c>
      <c r="G24" s="27">
        <v>9</v>
      </c>
      <c r="H24" s="28">
        <v>12</v>
      </c>
      <c r="I24" s="28">
        <v>8</v>
      </c>
      <c r="J24" s="28">
        <v>21</v>
      </c>
      <c r="K24" s="28">
        <v>18</v>
      </c>
      <c r="L24" s="28">
        <v>19</v>
      </c>
      <c r="M24" s="28">
        <v>0</v>
      </c>
      <c r="N24" s="28">
        <v>22</v>
      </c>
      <c r="O24" s="28">
        <v>19</v>
      </c>
      <c r="P24" s="28">
        <v>21</v>
      </c>
      <c r="Q24" s="28">
        <v>17</v>
      </c>
      <c r="R24" s="28">
        <v>16</v>
      </c>
      <c r="S24" s="28">
        <v>11</v>
      </c>
      <c r="T24" s="28">
        <v>9</v>
      </c>
      <c r="U24" s="28">
        <v>12</v>
      </c>
      <c r="V24" s="30">
        <v>0.42</v>
      </c>
      <c r="W24" s="30">
        <v>0.42</v>
      </c>
      <c r="X24" s="30">
        <v>0.42</v>
      </c>
      <c r="Y24" s="30">
        <v>0.56000000000000005</v>
      </c>
      <c r="Z24" s="30">
        <v>0.75</v>
      </c>
      <c r="AA24" s="30">
        <v>0.56000000000000005</v>
      </c>
      <c r="AB24" s="30">
        <v>0</v>
      </c>
      <c r="AC24" s="30">
        <v>0.56000000000000005</v>
      </c>
      <c r="AD24" s="30">
        <v>0.56000000000000005</v>
      </c>
      <c r="AE24" s="30">
        <v>0.49</v>
      </c>
      <c r="AF24" s="30">
        <v>0.42</v>
      </c>
      <c r="AG24" s="30">
        <v>0.42</v>
      </c>
      <c r="AH24" s="30">
        <v>0.56000000000000005</v>
      </c>
      <c r="AI24" s="30">
        <v>0.56000000000000005</v>
      </c>
      <c r="AJ24" s="30">
        <v>0.56000000000000005</v>
      </c>
      <c r="AK24" s="28">
        <v>2</v>
      </c>
      <c r="AL24" s="28">
        <v>2</v>
      </c>
      <c r="AM24" s="28">
        <v>2</v>
      </c>
      <c r="AN24" s="28">
        <v>2</v>
      </c>
      <c r="AO24" s="28">
        <v>2</v>
      </c>
      <c r="AP24" s="28">
        <v>2</v>
      </c>
      <c r="AQ24" s="28">
        <v>0</v>
      </c>
      <c r="AR24" s="28">
        <v>2</v>
      </c>
      <c r="AS24" s="28">
        <v>2</v>
      </c>
      <c r="AT24" s="28">
        <v>2</v>
      </c>
      <c r="AU24" s="28">
        <v>2</v>
      </c>
      <c r="AV24" s="28">
        <v>2</v>
      </c>
      <c r="AW24" s="28">
        <v>2</v>
      </c>
      <c r="AX24" s="28">
        <v>2</v>
      </c>
      <c r="AY24" s="29">
        <v>2</v>
      </c>
      <c r="AZ24" s="27">
        <v>13</v>
      </c>
      <c r="BA24" s="28">
        <v>9</v>
      </c>
      <c r="BB24" s="28">
        <v>10</v>
      </c>
      <c r="BC24" s="28">
        <v>14</v>
      </c>
      <c r="BD24" s="28">
        <v>11</v>
      </c>
      <c r="BE24" s="28">
        <v>11</v>
      </c>
      <c r="BF24" s="28">
        <v>13</v>
      </c>
      <c r="BG24" s="28">
        <v>12</v>
      </c>
      <c r="BH24" s="28">
        <v>15</v>
      </c>
      <c r="BI24" s="28">
        <v>20</v>
      </c>
      <c r="BJ24" s="28">
        <v>22</v>
      </c>
      <c r="BK24" s="28">
        <v>20</v>
      </c>
      <c r="BL24" s="28">
        <v>26</v>
      </c>
      <c r="BM24" s="28">
        <v>23</v>
      </c>
      <c r="BN24" s="28">
        <v>25</v>
      </c>
      <c r="BO24" s="30">
        <v>0.56000000000000005</v>
      </c>
      <c r="BP24" s="30">
        <v>0.56000000000000005</v>
      </c>
      <c r="BQ24" s="30">
        <v>0.56000000000000005</v>
      </c>
      <c r="BR24" s="30">
        <v>0.49</v>
      </c>
      <c r="BS24" s="30">
        <v>0.49</v>
      </c>
      <c r="BT24" s="30">
        <v>0.42</v>
      </c>
      <c r="BU24" s="30">
        <v>0.56000000000000005</v>
      </c>
      <c r="BV24" s="30">
        <v>0.56000000000000005</v>
      </c>
      <c r="BW24" s="30">
        <v>0.63</v>
      </c>
      <c r="BX24" s="30">
        <v>0.56000000000000005</v>
      </c>
      <c r="BY24" s="30">
        <v>0.56000000000000005</v>
      </c>
      <c r="BZ24" s="30">
        <v>0.56000000000000005</v>
      </c>
      <c r="CA24" s="30">
        <v>0.75</v>
      </c>
      <c r="CB24" s="30">
        <v>0.63</v>
      </c>
      <c r="CC24" s="30">
        <v>0.63</v>
      </c>
      <c r="CD24" s="28">
        <v>2</v>
      </c>
      <c r="CE24" s="28">
        <v>2</v>
      </c>
      <c r="CF24" s="28">
        <v>2</v>
      </c>
      <c r="CG24" s="28">
        <v>2</v>
      </c>
      <c r="CH24" s="28">
        <v>2</v>
      </c>
      <c r="CI24" s="28">
        <v>2</v>
      </c>
      <c r="CJ24" s="28">
        <v>2</v>
      </c>
      <c r="CK24" s="28">
        <v>2</v>
      </c>
      <c r="CL24" s="28">
        <v>2</v>
      </c>
      <c r="CM24" s="28">
        <v>2</v>
      </c>
      <c r="CN24" s="28">
        <v>2</v>
      </c>
      <c r="CO24" s="28">
        <v>2</v>
      </c>
      <c r="CP24" s="28">
        <v>2</v>
      </c>
      <c r="CQ24" s="28">
        <v>2</v>
      </c>
      <c r="CR24" s="29">
        <v>2</v>
      </c>
      <c r="CS24" s="27">
        <v>7</v>
      </c>
      <c r="CT24" s="28">
        <v>12</v>
      </c>
      <c r="CU24" s="28">
        <v>8</v>
      </c>
      <c r="CV24" s="28">
        <v>18</v>
      </c>
      <c r="CW24" s="28">
        <v>15</v>
      </c>
      <c r="CX24" s="28">
        <v>18</v>
      </c>
      <c r="CY24" s="28">
        <v>0</v>
      </c>
      <c r="CZ24" s="28">
        <v>22</v>
      </c>
      <c r="DA24" s="28">
        <v>19</v>
      </c>
      <c r="DB24" s="28">
        <v>21</v>
      </c>
      <c r="DC24" s="28">
        <v>20</v>
      </c>
      <c r="DD24" s="28">
        <v>20</v>
      </c>
      <c r="DE24" s="28">
        <v>14</v>
      </c>
      <c r="DF24" s="28">
        <v>14</v>
      </c>
      <c r="DG24" s="28">
        <v>14</v>
      </c>
      <c r="DH24" s="30">
        <v>0.42</v>
      </c>
      <c r="DI24" s="30">
        <v>0.42</v>
      </c>
      <c r="DJ24" s="30">
        <v>0.42</v>
      </c>
      <c r="DK24" s="30">
        <v>0.56000000000000005</v>
      </c>
      <c r="DL24" s="30">
        <v>0.42</v>
      </c>
      <c r="DM24" s="30">
        <v>0.42</v>
      </c>
      <c r="DN24" s="30">
        <v>0</v>
      </c>
      <c r="DO24" s="30">
        <v>0.56000000000000005</v>
      </c>
      <c r="DP24" s="30">
        <v>0.56000000000000005</v>
      </c>
      <c r="DQ24" s="30">
        <v>0.56000000000000005</v>
      </c>
      <c r="DR24" s="30">
        <v>0.42</v>
      </c>
      <c r="DS24" s="30">
        <v>0.56000000000000005</v>
      </c>
      <c r="DT24" s="30">
        <v>0.42</v>
      </c>
      <c r="DU24" s="30">
        <v>0.42</v>
      </c>
      <c r="DV24" s="30">
        <v>0.42</v>
      </c>
      <c r="DW24" s="28">
        <v>2</v>
      </c>
      <c r="DX24" s="28">
        <v>2</v>
      </c>
      <c r="DY24" s="28">
        <v>2</v>
      </c>
      <c r="DZ24" s="28">
        <v>2</v>
      </c>
      <c r="EA24" s="28">
        <v>2</v>
      </c>
      <c r="EB24" s="28">
        <v>2</v>
      </c>
      <c r="EC24" s="28">
        <v>0</v>
      </c>
      <c r="ED24" s="28">
        <v>2</v>
      </c>
      <c r="EE24" s="28">
        <v>2</v>
      </c>
      <c r="EF24" s="28">
        <v>2</v>
      </c>
      <c r="EG24" s="28">
        <v>2</v>
      </c>
      <c r="EH24" s="28">
        <v>2</v>
      </c>
      <c r="EI24" s="28">
        <v>2</v>
      </c>
      <c r="EJ24" s="28">
        <v>2</v>
      </c>
      <c r="EK24" s="29">
        <v>2</v>
      </c>
      <c r="EM24" t="s">
        <v>1041</v>
      </c>
      <c r="EO24" t="s">
        <v>65</v>
      </c>
      <c r="EQ24" t="s">
        <v>65</v>
      </c>
      <c r="ES24" t="s">
        <v>85</v>
      </c>
      <c r="ET24" t="s">
        <v>65</v>
      </c>
      <c r="EV24" t="s">
        <v>83</v>
      </c>
      <c r="FB24" t="s">
        <v>85</v>
      </c>
      <c r="FJ24" t="s">
        <v>33</v>
      </c>
      <c r="FL24" t="s">
        <v>40</v>
      </c>
      <c r="FQ24" t="s">
        <v>40</v>
      </c>
      <c r="FU24" t="s">
        <v>86</v>
      </c>
      <c r="GC24" t="s">
        <v>86</v>
      </c>
    </row>
    <row r="25" spans="1:193" x14ac:dyDescent="0.25">
      <c r="A25">
        <v>22</v>
      </c>
      <c r="B25" t="s">
        <v>184</v>
      </c>
      <c r="C25" t="s">
        <v>185</v>
      </c>
      <c r="D25">
        <v>52</v>
      </c>
      <c r="E25">
        <v>5.32</v>
      </c>
      <c r="F25" t="s">
        <v>63</v>
      </c>
      <c r="G25" s="27">
        <v>0</v>
      </c>
      <c r="H25" s="28">
        <v>0</v>
      </c>
      <c r="I25" s="28">
        <v>0</v>
      </c>
      <c r="J25" s="28">
        <v>3</v>
      </c>
      <c r="K25" s="28">
        <v>3</v>
      </c>
      <c r="L25" s="28">
        <v>3</v>
      </c>
      <c r="M25" s="28">
        <v>28</v>
      </c>
      <c r="N25" s="28">
        <v>33</v>
      </c>
      <c r="O25" s="28">
        <v>33</v>
      </c>
      <c r="P25" s="28">
        <v>4</v>
      </c>
      <c r="Q25" s="28">
        <v>5</v>
      </c>
      <c r="R25" s="28">
        <v>6</v>
      </c>
      <c r="S25" s="28">
        <v>0</v>
      </c>
      <c r="T25" s="28">
        <v>0</v>
      </c>
      <c r="U25" s="28">
        <v>2</v>
      </c>
      <c r="V25" s="30">
        <v>0</v>
      </c>
      <c r="W25" s="30">
        <v>0</v>
      </c>
      <c r="X25" s="30">
        <v>0</v>
      </c>
      <c r="Y25" s="30">
        <v>7.4999999999999997E-2</v>
      </c>
      <c r="Z25" s="30">
        <v>4.5999999999999999E-2</v>
      </c>
      <c r="AA25" s="30">
        <v>6.4000000000000001E-2</v>
      </c>
      <c r="AB25" s="30">
        <v>0.4</v>
      </c>
      <c r="AC25" s="30">
        <v>0.4</v>
      </c>
      <c r="AD25" s="30">
        <v>0.35</v>
      </c>
      <c r="AE25" s="30">
        <v>9.2999999999999999E-2</v>
      </c>
      <c r="AF25" s="30">
        <v>9.2999999999999999E-2</v>
      </c>
      <c r="AG25" s="30">
        <v>0.11</v>
      </c>
      <c r="AH25" s="30">
        <v>0</v>
      </c>
      <c r="AI25" s="30">
        <v>0</v>
      </c>
      <c r="AJ25" s="30">
        <v>0.04</v>
      </c>
      <c r="AK25" s="28">
        <v>0</v>
      </c>
      <c r="AL25" s="28">
        <v>0</v>
      </c>
      <c r="AM25" s="28">
        <v>0</v>
      </c>
      <c r="AN25" s="28">
        <v>3</v>
      </c>
      <c r="AO25" s="28">
        <v>2</v>
      </c>
      <c r="AP25" s="28">
        <v>3</v>
      </c>
      <c r="AQ25" s="28">
        <v>16</v>
      </c>
      <c r="AR25" s="28">
        <v>15</v>
      </c>
      <c r="AS25" s="28">
        <v>16</v>
      </c>
      <c r="AT25" s="28">
        <v>4</v>
      </c>
      <c r="AU25" s="28">
        <v>4</v>
      </c>
      <c r="AV25" s="28">
        <v>5</v>
      </c>
      <c r="AW25" s="28">
        <v>0</v>
      </c>
      <c r="AX25" s="28">
        <v>0</v>
      </c>
      <c r="AY25" s="29">
        <v>2</v>
      </c>
      <c r="AZ25" s="27">
        <v>2</v>
      </c>
      <c r="BA25" s="28">
        <v>0</v>
      </c>
      <c r="BB25" s="28">
        <v>3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7</v>
      </c>
      <c r="BJ25" s="28">
        <v>8</v>
      </c>
      <c r="BK25" s="28">
        <v>6</v>
      </c>
      <c r="BL25" s="28">
        <v>3</v>
      </c>
      <c r="BM25" s="28">
        <v>6</v>
      </c>
      <c r="BN25" s="28">
        <v>6</v>
      </c>
      <c r="BO25" s="30">
        <v>0.04</v>
      </c>
      <c r="BP25" s="30">
        <v>0</v>
      </c>
      <c r="BQ25" s="30">
        <v>6.6000000000000003E-2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0.16</v>
      </c>
      <c r="BY25" s="30">
        <v>0.2</v>
      </c>
      <c r="BZ25" s="30">
        <v>0.13</v>
      </c>
      <c r="CA25" s="30">
        <v>7.4999999999999997E-2</v>
      </c>
      <c r="CB25" s="30">
        <v>0.16</v>
      </c>
      <c r="CC25" s="30">
        <v>0.13</v>
      </c>
      <c r="CD25" s="28">
        <v>2</v>
      </c>
      <c r="CE25" s="28">
        <v>0</v>
      </c>
      <c r="CF25" s="28">
        <v>3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6</v>
      </c>
      <c r="CN25" s="28">
        <v>8</v>
      </c>
      <c r="CO25" s="28">
        <v>6</v>
      </c>
      <c r="CP25" s="28">
        <v>3</v>
      </c>
      <c r="CQ25" s="28">
        <v>6</v>
      </c>
      <c r="CR25" s="29">
        <v>6</v>
      </c>
      <c r="CS25" s="27">
        <v>8</v>
      </c>
      <c r="CT25" s="28">
        <v>10</v>
      </c>
      <c r="CU25" s="28">
        <v>13</v>
      </c>
      <c r="CV25" s="28">
        <v>29</v>
      </c>
      <c r="CW25" s="28">
        <v>23</v>
      </c>
      <c r="CX25" s="28">
        <v>27</v>
      </c>
      <c r="CY25" s="28">
        <v>28</v>
      </c>
      <c r="CZ25" s="28">
        <v>33</v>
      </c>
      <c r="DA25" s="28">
        <v>33</v>
      </c>
      <c r="DB25" s="28">
        <v>22</v>
      </c>
      <c r="DC25" s="28">
        <v>23</v>
      </c>
      <c r="DD25" s="28">
        <v>31</v>
      </c>
      <c r="DE25" s="28">
        <v>10</v>
      </c>
      <c r="DF25" s="28">
        <v>7</v>
      </c>
      <c r="DG25" s="28">
        <v>9</v>
      </c>
      <c r="DH25" s="30">
        <v>0.11</v>
      </c>
      <c r="DI25" s="30">
        <v>9.9000000000000005E-2</v>
      </c>
      <c r="DJ25" s="30">
        <v>0.11</v>
      </c>
      <c r="DK25" s="30">
        <v>0.3</v>
      </c>
      <c r="DL25" s="30">
        <v>0.27</v>
      </c>
      <c r="DM25" s="30">
        <v>0.27</v>
      </c>
      <c r="DN25" s="30">
        <v>0.4</v>
      </c>
      <c r="DO25" s="30">
        <v>0.4</v>
      </c>
      <c r="DP25" s="30">
        <v>0.35</v>
      </c>
      <c r="DQ25" s="30">
        <v>0.25</v>
      </c>
      <c r="DR25" s="30">
        <v>0.26</v>
      </c>
      <c r="DS25" s="30">
        <v>0.31</v>
      </c>
      <c r="DT25" s="30">
        <v>0.11</v>
      </c>
      <c r="DU25" s="30">
        <v>0.12</v>
      </c>
      <c r="DV25" s="30">
        <v>0.13</v>
      </c>
      <c r="DW25" s="28">
        <v>5</v>
      </c>
      <c r="DX25" s="28">
        <v>6</v>
      </c>
      <c r="DY25" s="28">
        <v>6</v>
      </c>
      <c r="DZ25" s="28">
        <v>12</v>
      </c>
      <c r="EA25" s="28">
        <v>12</v>
      </c>
      <c r="EB25" s="28">
        <v>10</v>
      </c>
      <c r="EC25" s="28">
        <v>16</v>
      </c>
      <c r="ED25" s="28">
        <v>15</v>
      </c>
      <c r="EE25" s="28">
        <v>16</v>
      </c>
      <c r="EF25" s="28">
        <v>11</v>
      </c>
      <c r="EG25" s="28">
        <v>11</v>
      </c>
      <c r="EH25" s="28">
        <v>16</v>
      </c>
      <c r="EI25" s="28">
        <v>5</v>
      </c>
      <c r="EJ25" s="28">
        <v>6</v>
      </c>
      <c r="EK25" s="29">
        <v>7</v>
      </c>
      <c r="EL25" t="s">
        <v>144</v>
      </c>
      <c r="EM25" t="s">
        <v>148</v>
      </c>
      <c r="EO25" t="s">
        <v>144</v>
      </c>
      <c r="EQ25" t="s">
        <v>119</v>
      </c>
      <c r="ET25" t="s">
        <v>119</v>
      </c>
      <c r="EX25" t="s">
        <v>148</v>
      </c>
      <c r="FB25" t="s">
        <v>148</v>
      </c>
      <c r="FF25" t="s">
        <v>121</v>
      </c>
      <c r="FJ25" t="s">
        <v>110</v>
      </c>
      <c r="FK25" t="s">
        <v>150</v>
      </c>
      <c r="FL25" t="s">
        <v>233</v>
      </c>
      <c r="FP25" t="s">
        <v>121</v>
      </c>
      <c r="FQ25" t="s">
        <v>233</v>
      </c>
      <c r="FU25" t="s">
        <v>186</v>
      </c>
      <c r="GC25" t="s">
        <v>496</v>
      </c>
      <c r="GH25" t="s">
        <v>57</v>
      </c>
    </row>
    <row r="26" spans="1:193" x14ac:dyDescent="0.25">
      <c r="A26">
        <v>23</v>
      </c>
      <c r="B26" t="s">
        <v>134</v>
      </c>
      <c r="C26" t="s">
        <v>135</v>
      </c>
      <c r="D26">
        <v>36</v>
      </c>
      <c r="E26">
        <v>7.66</v>
      </c>
      <c r="F26" t="s">
        <v>63</v>
      </c>
      <c r="G26" s="27">
        <v>0</v>
      </c>
      <c r="H26" s="28">
        <v>0</v>
      </c>
      <c r="I26" s="28">
        <v>0</v>
      </c>
      <c r="J26" s="28">
        <v>18</v>
      </c>
      <c r="K26" s="28">
        <v>15</v>
      </c>
      <c r="L26" s="28">
        <v>18</v>
      </c>
      <c r="M26" s="28">
        <v>21</v>
      </c>
      <c r="N26" s="28">
        <v>27</v>
      </c>
      <c r="O26" s="28">
        <v>28</v>
      </c>
      <c r="P26" s="28">
        <v>27</v>
      </c>
      <c r="Q26" s="28">
        <v>27</v>
      </c>
      <c r="R26" s="28">
        <v>30</v>
      </c>
      <c r="S26" s="28">
        <v>11</v>
      </c>
      <c r="T26" s="28">
        <v>11</v>
      </c>
      <c r="U26" s="28">
        <v>13</v>
      </c>
      <c r="V26" s="30">
        <v>0</v>
      </c>
      <c r="W26" s="30">
        <v>0</v>
      </c>
      <c r="X26" s="30">
        <v>0</v>
      </c>
      <c r="Y26" s="30">
        <v>0.32</v>
      </c>
      <c r="Z26" s="30">
        <v>0.26</v>
      </c>
      <c r="AA26" s="30">
        <v>0.3</v>
      </c>
      <c r="AB26" s="30">
        <v>0.2</v>
      </c>
      <c r="AC26" s="30">
        <v>0.24</v>
      </c>
      <c r="AD26" s="30">
        <v>0.36</v>
      </c>
      <c r="AE26" s="30">
        <v>0.19</v>
      </c>
      <c r="AF26" s="30">
        <v>0.21</v>
      </c>
      <c r="AG26" s="30">
        <v>0.23</v>
      </c>
      <c r="AH26" s="30">
        <v>0.22</v>
      </c>
      <c r="AI26" s="30">
        <v>0.26</v>
      </c>
      <c r="AJ26" s="30">
        <v>0.22</v>
      </c>
      <c r="AK26" s="28">
        <v>0</v>
      </c>
      <c r="AL26" s="28">
        <v>0</v>
      </c>
      <c r="AM26" s="28">
        <v>0</v>
      </c>
      <c r="AN26" s="28">
        <v>6</v>
      </c>
      <c r="AO26" s="28">
        <v>5</v>
      </c>
      <c r="AP26" s="28">
        <v>4</v>
      </c>
      <c r="AQ26" s="28">
        <v>2</v>
      </c>
      <c r="AR26" s="28">
        <v>3</v>
      </c>
      <c r="AS26" s="28">
        <v>5</v>
      </c>
      <c r="AT26" s="28">
        <v>3</v>
      </c>
      <c r="AU26" s="28">
        <v>3</v>
      </c>
      <c r="AV26" s="28">
        <v>4</v>
      </c>
      <c r="AW26" s="28">
        <v>3</v>
      </c>
      <c r="AX26" s="28">
        <v>5</v>
      </c>
      <c r="AY26" s="29">
        <v>4</v>
      </c>
      <c r="AZ26" s="27">
        <v>0</v>
      </c>
      <c r="BA26" s="28">
        <v>0</v>
      </c>
      <c r="BB26" s="28">
        <v>8</v>
      </c>
      <c r="BC26" s="28">
        <v>8</v>
      </c>
      <c r="BD26" s="28">
        <v>10</v>
      </c>
      <c r="BE26" s="28">
        <v>10</v>
      </c>
      <c r="BF26" s="28">
        <v>15</v>
      </c>
      <c r="BG26" s="28">
        <v>14</v>
      </c>
      <c r="BH26" s="28">
        <v>15</v>
      </c>
      <c r="BI26" s="28">
        <v>44</v>
      </c>
      <c r="BJ26" s="28">
        <v>48</v>
      </c>
      <c r="BK26" s="28">
        <v>53</v>
      </c>
      <c r="BL26" s="28">
        <v>43</v>
      </c>
      <c r="BM26" s="28">
        <v>41</v>
      </c>
      <c r="BN26" s="28">
        <v>52</v>
      </c>
      <c r="BO26" s="30">
        <v>0</v>
      </c>
      <c r="BP26" s="30">
        <v>0</v>
      </c>
      <c r="BQ26" s="30">
        <v>0.2</v>
      </c>
      <c r="BR26" s="30">
        <v>0.19</v>
      </c>
      <c r="BS26" s="30">
        <v>0.2</v>
      </c>
      <c r="BT26" s="30">
        <v>0.17</v>
      </c>
      <c r="BU26" s="30">
        <v>0.19</v>
      </c>
      <c r="BV26" s="30">
        <v>0.19</v>
      </c>
      <c r="BW26" s="30">
        <v>0.23</v>
      </c>
      <c r="BX26" s="30">
        <v>0.4</v>
      </c>
      <c r="BY26" s="30">
        <v>0.43</v>
      </c>
      <c r="BZ26" s="30">
        <v>0.44</v>
      </c>
      <c r="CA26" s="30">
        <v>0.3</v>
      </c>
      <c r="CB26" s="30">
        <v>0.33</v>
      </c>
      <c r="CC26" s="30">
        <v>0.41</v>
      </c>
      <c r="CD26" s="28">
        <v>0</v>
      </c>
      <c r="CE26" s="28">
        <v>0</v>
      </c>
      <c r="CF26" s="28">
        <v>2</v>
      </c>
      <c r="CG26" s="28">
        <v>3</v>
      </c>
      <c r="CH26" s="28">
        <v>3</v>
      </c>
      <c r="CI26" s="28">
        <v>2</v>
      </c>
      <c r="CJ26" s="28">
        <v>3</v>
      </c>
      <c r="CK26" s="28">
        <v>2</v>
      </c>
      <c r="CL26" s="28">
        <v>4</v>
      </c>
      <c r="CM26" s="28">
        <v>6</v>
      </c>
      <c r="CN26" s="28">
        <v>7</v>
      </c>
      <c r="CO26" s="28">
        <v>7</v>
      </c>
      <c r="CP26" s="28">
        <v>6</v>
      </c>
      <c r="CQ26" s="28">
        <v>7</v>
      </c>
      <c r="CR26" s="29">
        <v>8</v>
      </c>
      <c r="CS26" s="27">
        <v>0</v>
      </c>
      <c r="CT26" s="28">
        <v>0</v>
      </c>
      <c r="CU26" s="28">
        <v>3</v>
      </c>
      <c r="CV26" s="28">
        <v>18</v>
      </c>
      <c r="CW26" s="28">
        <v>16</v>
      </c>
      <c r="CX26" s="28">
        <v>0</v>
      </c>
      <c r="CY26" s="28">
        <v>22</v>
      </c>
      <c r="CZ26" s="28">
        <v>29</v>
      </c>
      <c r="DA26" s="28">
        <v>26</v>
      </c>
      <c r="DB26" s="28">
        <v>24</v>
      </c>
      <c r="DC26" s="28">
        <v>34</v>
      </c>
      <c r="DD26" s="28">
        <v>28</v>
      </c>
      <c r="DE26" s="28">
        <v>0</v>
      </c>
      <c r="DF26" s="28">
        <v>0</v>
      </c>
      <c r="DG26" s="28">
        <v>0</v>
      </c>
      <c r="DH26" s="30">
        <v>0</v>
      </c>
      <c r="DI26" s="30">
        <v>0</v>
      </c>
      <c r="DJ26" s="30">
        <v>0.12</v>
      </c>
      <c r="DK26" s="30">
        <v>0.24</v>
      </c>
      <c r="DL26" s="30">
        <v>0.27</v>
      </c>
      <c r="DM26" s="30">
        <v>0</v>
      </c>
      <c r="DN26" s="30">
        <v>0.2</v>
      </c>
      <c r="DO26" s="30">
        <v>0.24</v>
      </c>
      <c r="DP26" s="30">
        <v>0.32</v>
      </c>
      <c r="DQ26" s="30">
        <v>0.28999999999999998</v>
      </c>
      <c r="DR26" s="30">
        <v>0.32</v>
      </c>
      <c r="DS26" s="30">
        <v>0.31</v>
      </c>
      <c r="DT26" s="30">
        <v>0</v>
      </c>
      <c r="DU26" s="30">
        <v>0</v>
      </c>
      <c r="DV26" s="30">
        <v>0</v>
      </c>
      <c r="DW26" s="28">
        <v>0</v>
      </c>
      <c r="DX26" s="28">
        <v>0</v>
      </c>
      <c r="DY26" s="28">
        <v>2</v>
      </c>
      <c r="DZ26" s="28">
        <v>3</v>
      </c>
      <c r="EA26" s="28">
        <v>5</v>
      </c>
      <c r="EB26" s="28">
        <v>0</v>
      </c>
      <c r="EC26" s="28">
        <v>2</v>
      </c>
      <c r="ED26" s="28">
        <v>3</v>
      </c>
      <c r="EE26" s="28">
        <v>4</v>
      </c>
      <c r="EF26" s="28">
        <v>4</v>
      </c>
      <c r="EG26" s="28">
        <v>4</v>
      </c>
      <c r="EH26" s="28">
        <v>5</v>
      </c>
      <c r="EI26" s="28">
        <v>0</v>
      </c>
      <c r="EJ26" s="28">
        <v>0</v>
      </c>
      <c r="EK26" s="29">
        <v>0</v>
      </c>
      <c r="EM26" t="s">
        <v>84</v>
      </c>
      <c r="EO26" t="s">
        <v>84</v>
      </c>
      <c r="ES26" t="s">
        <v>83</v>
      </c>
      <c r="EV26" t="s">
        <v>84</v>
      </c>
      <c r="FB26" t="s">
        <v>83</v>
      </c>
      <c r="FJ26" t="s">
        <v>33</v>
      </c>
      <c r="FU26" t="s">
        <v>86</v>
      </c>
      <c r="GC26" t="s">
        <v>86</v>
      </c>
    </row>
    <row r="27" spans="1:193" x14ac:dyDescent="0.25">
      <c r="A27">
        <v>24</v>
      </c>
      <c r="B27" t="s">
        <v>197</v>
      </c>
      <c r="C27" t="s">
        <v>198</v>
      </c>
      <c r="D27">
        <v>163</v>
      </c>
      <c r="E27">
        <v>6.43</v>
      </c>
      <c r="F27" t="s">
        <v>63</v>
      </c>
      <c r="G27" s="27">
        <v>4</v>
      </c>
      <c r="H27" s="28">
        <v>3</v>
      </c>
      <c r="I27" s="28">
        <v>0</v>
      </c>
      <c r="J27" s="28">
        <v>2</v>
      </c>
      <c r="K27" s="28">
        <v>0</v>
      </c>
      <c r="L27" s="28">
        <v>0</v>
      </c>
      <c r="M27" s="28">
        <v>40</v>
      </c>
      <c r="N27" s="28">
        <v>43</v>
      </c>
      <c r="O27" s="28">
        <v>41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30">
        <v>3.3000000000000002E-2</v>
      </c>
      <c r="W27" s="30">
        <v>2.1999999999999999E-2</v>
      </c>
      <c r="X27" s="30">
        <v>0</v>
      </c>
      <c r="Y27" s="30">
        <v>1.4999999999999999E-2</v>
      </c>
      <c r="Z27" s="30">
        <v>0</v>
      </c>
      <c r="AA27" s="30">
        <v>0</v>
      </c>
      <c r="AB27" s="30">
        <v>0.21</v>
      </c>
      <c r="AC27" s="30">
        <v>0.24</v>
      </c>
      <c r="AD27" s="30">
        <v>0.22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28">
        <v>4</v>
      </c>
      <c r="AL27" s="28">
        <v>3</v>
      </c>
      <c r="AM27" s="28">
        <v>0</v>
      </c>
      <c r="AN27" s="28">
        <v>2</v>
      </c>
      <c r="AO27" s="28">
        <v>0</v>
      </c>
      <c r="AP27" s="28">
        <v>0</v>
      </c>
      <c r="AQ27" s="28">
        <v>26</v>
      </c>
      <c r="AR27" s="28">
        <v>28</v>
      </c>
      <c r="AS27" s="28">
        <v>26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9">
        <v>0</v>
      </c>
      <c r="AZ27" s="27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2</v>
      </c>
      <c r="BL27" s="28">
        <v>0</v>
      </c>
      <c r="BM27" s="28">
        <v>0</v>
      </c>
      <c r="BN27" s="28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1.7000000000000001E-2</v>
      </c>
      <c r="CA27" s="30">
        <v>0</v>
      </c>
      <c r="CB27" s="30">
        <v>0</v>
      </c>
      <c r="CC27" s="30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2</v>
      </c>
      <c r="CP27" s="28">
        <v>0</v>
      </c>
      <c r="CQ27" s="28">
        <v>0</v>
      </c>
      <c r="CR27" s="29">
        <v>0</v>
      </c>
      <c r="CS27" s="27">
        <v>2</v>
      </c>
      <c r="CT27" s="28">
        <v>3</v>
      </c>
      <c r="CU27" s="28">
        <v>2</v>
      </c>
      <c r="CV27" s="28">
        <v>20</v>
      </c>
      <c r="CW27" s="28">
        <v>19</v>
      </c>
      <c r="CX27" s="28">
        <v>21</v>
      </c>
      <c r="CY27" s="28">
        <v>40</v>
      </c>
      <c r="CZ27" s="28">
        <v>43</v>
      </c>
      <c r="DA27" s="28">
        <v>41</v>
      </c>
      <c r="DB27" s="28">
        <v>20</v>
      </c>
      <c r="DC27" s="28">
        <v>18</v>
      </c>
      <c r="DD27" s="28">
        <v>22</v>
      </c>
      <c r="DE27" s="28">
        <v>7</v>
      </c>
      <c r="DF27" s="28">
        <v>7</v>
      </c>
      <c r="DG27" s="28">
        <v>6</v>
      </c>
      <c r="DH27" s="30">
        <v>2.1999999999999999E-2</v>
      </c>
      <c r="DI27" s="30">
        <v>2.8000000000000001E-2</v>
      </c>
      <c r="DJ27" s="30">
        <v>0.02</v>
      </c>
      <c r="DK27" s="30">
        <v>0.15</v>
      </c>
      <c r="DL27" s="30">
        <v>0.12</v>
      </c>
      <c r="DM27" s="30">
        <v>0.14000000000000001</v>
      </c>
      <c r="DN27" s="30">
        <v>0.21</v>
      </c>
      <c r="DO27" s="30">
        <v>0.24</v>
      </c>
      <c r="DP27" s="30">
        <v>0.22</v>
      </c>
      <c r="DQ27" s="30">
        <v>0.12</v>
      </c>
      <c r="DR27" s="30">
        <v>0.11</v>
      </c>
      <c r="DS27" s="30">
        <v>0.13</v>
      </c>
      <c r="DT27" s="30">
        <v>5.2999999999999999E-2</v>
      </c>
      <c r="DU27" s="30">
        <v>5.1999999999999998E-2</v>
      </c>
      <c r="DV27" s="30">
        <v>3.5999999999999997E-2</v>
      </c>
      <c r="DW27" s="28">
        <v>2</v>
      </c>
      <c r="DX27" s="28">
        <v>3</v>
      </c>
      <c r="DY27" s="28">
        <v>2</v>
      </c>
      <c r="DZ27" s="28">
        <v>17</v>
      </c>
      <c r="EA27" s="28">
        <v>16</v>
      </c>
      <c r="EB27" s="28">
        <v>18</v>
      </c>
      <c r="EC27" s="28">
        <v>26</v>
      </c>
      <c r="ED27" s="28">
        <v>28</v>
      </c>
      <c r="EE27" s="28">
        <v>26</v>
      </c>
      <c r="EF27" s="28">
        <v>16</v>
      </c>
      <c r="EG27" s="28">
        <v>14</v>
      </c>
      <c r="EH27" s="28">
        <v>16</v>
      </c>
      <c r="EI27" s="28">
        <v>7</v>
      </c>
      <c r="EJ27" s="28">
        <v>7</v>
      </c>
      <c r="EK27" s="29">
        <v>5</v>
      </c>
      <c r="EM27" t="s">
        <v>310</v>
      </c>
      <c r="EO27" t="s">
        <v>146</v>
      </c>
      <c r="EP27" t="s">
        <v>201</v>
      </c>
      <c r="EQ27" t="s">
        <v>119</v>
      </c>
      <c r="ET27" t="s">
        <v>119</v>
      </c>
      <c r="EX27" t="s">
        <v>148</v>
      </c>
      <c r="FB27" t="s">
        <v>310</v>
      </c>
      <c r="FF27" t="s">
        <v>344</v>
      </c>
      <c r="FJ27" t="s">
        <v>179</v>
      </c>
      <c r="FK27" t="s">
        <v>121</v>
      </c>
      <c r="FP27" t="s">
        <v>121</v>
      </c>
      <c r="FU27" t="s">
        <v>1042</v>
      </c>
      <c r="GA27" t="s">
        <v>203</v>
      </c>
      <c r="GC27" t="s">
        <v>203</v>
      </c>
    </row>
    <row r="28" spans="1:193" x14ac:dyDescent="0.25">
      <c r="A28">
        <v>25</v>
      </c>
      <c r="B28" t="s">
        <v>334</v>
      </c>
      <c r="C28" t="s">
        <v>335</v>
      </c>
      <c r="D28">
        <v>75</v>
      </c>
      <c r="E28">
        <v>5.37</v>
      </c>
      <c r="F28" t="s">
        <v>63</v>
      </c>
      <c r="G28" s="27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41</v>
      </c>
      <c r="N28" s="28">
        <v>38</v>
      </c>
      <c r="O28" s="28">
        <v>34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0.36</v>
      </c>
      <c r="AC28" s="30">
        <v>0.38</v>
      </c>
      <c r="AD28" s="30">
        <v>0.36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20</v>
      </c>
      <c r="AR28" s="28">
        <v>20</v>
      </c>
      <c r="AS28" s="28">
        <v>19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9">
        <v>0</v>
      </c>
      <c r="AZ28" s="27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9">
        <v>0</v>
      </c>
      <c r="CS28" s="27">
        <v>6</v>
      </c>
      <c r="CT28" s="28">
        <v>8</v>
      </c>
      <c r="CU28" s="28">
        <v>8</v>
      </c>
      <c r="CV28" s="28">
        <v>26</v>
      </c>
      <c r="CW28" s="28">
        <v>24</v>
      </c>
      <c r="CX28" s="28">
        <v>20</v>
      </c>
      <c r="CY28" s="28">
        <v>41</v>
      </c>
      <c r="CZ28" s="28">
        <v>38</v>
      </c>
      <c r="DA28" s="28">
        <v>34</v>
      </c>
      <c r="DB28" s="28">
        <v>17</v>
      </c>
      <c r="DC28" s="28">
        <v>15</v>
      </c>
      <c r="DD28" s="28">
        <v>17</v>
      </c>
      <c r="DE28" s="28">
        <v>6</v>
      </c>
      <c r="DF28" s="28">
        <v>8</v>
      </c>
      <c r="DG28" s="28">
        <v>9</v>
      </c>
      <c r="DH28" s="30">
        <v>6.5000000000000002E-2</v>
      </c>
      <c r="DI28" s="30">
        <v>7.6999999999999999E-2</v>
      </c>
      <c r="DJ28" s="30">
        <v>5.2999999999999999E-2</v>
      </c>
      <c r="DK28" s="30">
        <v>0.28999999999999998</v>
      </c>
      <c r="DL28" s="30">
        <v>0.26</v>
      </c>
      <c r="DM28" s="30">
        <v>0.26</v>
      </c>
      <c r="DN28" s="30">
        <v>0.36</v>
      </c>
      <c r="DO28" s="30">
        <v>0.38</v>
      </c>
      <c r="DP28" s="30">
        <v>0.36</v>
      </c>
      <c r="DQ28" s="30">
        <v>0.14000000000000001</v>
      </c>
      <c r="DR28" s="30">
        <v>0.18</v>
      </c>
      <c r="DS28" s="30">
        <v>0.18</v>
      </c>
      <c r="DT28" s="30">
        <v>6.2E-2</v>
      </c>
      <c r="DU28" s="30">
        <v>6.5000000000000002E-2</v>
      </c>
      <c r="DV28" s="30">
        <v>6.5000000000000002E-2</v>
      </c>
      <c r="DW28" s="28">
        <v>4</v>
      </c>
      <c r="DX28" s="28">
        <v>5</v>
      </c>
      <c r="DY28" s="28">
        <v>3</v>
      </c>
      <c r="DZ28" s="28">
        <v>16</v>
      </c>
      <c r="EA28" s="28">
        <v>15</v>
      </c>
      <c r="EB28" s="28">
        <v>13</v>
      </c>
      <c r="EC28" s="28">
        <v>20</v>
      </c>
      <c r="ED28" s="28">
        <v>20</v>
      </c>
      <c r="EE28" s="28">
        <v>19</v>
      </c>
      <c r="EF28" s="28">
        <v>9</v>
      </c>
      <c r="EG28" s="28">
        <v>10</v>
      </c>
      <c r="EH28" s="28">
        <v>10</v>
      </c>
      <c r="EI28" s="28">
        <v>4</v>
      </c>
      <c r="EJ28" s="28">
        <v>4</v>
      </c>
      <c r="EK28" s="29">
        <v>4</v>
      </c>
      <c r="EM28" t="s">
        <v>148</v>
      </c>
      <c r="EO28" t="s">
        <v>68</v>
      </c>
      <c r="EQ28" t="s">
        <v>119</v>
      </c>
      <c r="ES28" t="s">
        <v>85</v>
      </c>
      <c r="ET28" t="s">
        <v>68</v>
      </c>
      <c r="EU28" t="s">
        <v>68</v>
      </c>
      <c r="EV28" t="s">
        <v>191</v>
      </c>
      <c r="EX28" t="s">
        <v>148</v>
      </c>
      <c r="FB28" t="s">
        <v>85</v>
      </c>
      <c r="FE28" t="s">
        <v>192</v>
      </c>
      <c r="FF28" t="s">
        <v>121</v>
      </c>
      <c r="FH28" t="s">
        <v>75</v>
      </c>
      <c r="FJ28" t="s">
        <v>33</v>
      </c>
      <c r="FK28" t="s">
        <v>75</v>
      </c>
      <c r="FL28" t="s">
        <v>40</v>
      </c>
      <c r="FO28" t="s">
        <v>336</v>
      </c>
      <c r="FP28" t="s">
        <v>192</v>
      </c>
      <c r="FQ28" t="s">
        <v>40</v>
      </c>
      <c r="FU28" t="s">
        <v>194</v>
      </c>
      <c r="GA28" t="s">
        <v>94</v>
      </c>
      <c r="GC28" t="s">
        <v>194</v>
      </c>
    </row>
    <row r="29" spans="1:193" x14ac:dyDescent="0.25">
      <c r="A29">
        <v>26</v>
      </c>
      <c r="B29" t="s">
        <v>315</v>
      </c>
      <c r="C29" t="s">
        <v>316</v>
      </c>
      <c r="D29">
        <v>36</v>
      </c>
      <c r="E29">
        <v>5.42</v>
      </c>
      <c r="F29" t="s">
        <v>63</v>
      </c>
      <c r="G29" s="27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29</v>
      </c>
      <c r="N29" s="28">
        <v>33</v>
      </c>
      <c r="O29" s="28">
        <v>29</v>
      </c>
      <c r="P29" s="28">
        <v>0</v>
      </c>
      <c r="Q29" s="28">
        <v>2</v>
      </c>
      <c r="R29" s="28">
        <v>0</v>
      </c>
      <c r="S29" s="28">
        <v>0</v>
      </c>
      <c r="T29" s="28">
        <v>0</v>
      </c>
      <c r="U29" s="28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0.43</v>
      </c>
      <c r="AC29" s="30">
        <v>0.64</v>
      </c>
      <c r="AD29" s="30">
        <v>0.56999999999999995</v>
      </c>
      <c r="AE29" s="30">
        <v>0</v>
      </c>
      <c r="AF29" s="30">
        <v>7.9000000000000001E-2</v>
      </c>
      <c r="AG29" s="30">
        <v>0</v>
      </c>
      <c r="AH29" s="30">
        <v>0</v>
      </c>
      <c r="AI29" s="30">
        <v>0</v>
      </c>
      <c r="AJ29" s="30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14</v>
      </c>
      <c r="AR29" s="28">
        <v>19</v>
      </c>
      <c r="AS29" s="28">
        <v>18</v>
      </c>
      <c r="AT29" s="28">
        <v>0</v>
      </c>
      <c r="AU29" s="28">
        <v>2</v>
      </c>
      <c r="AV29" s="28">
        <v>0</v>
      </c>
      <c r="AW29" s="28">
        <v>0</v>
      </c>
      <c r="AX29" s="28">
        <v>0</v>
      </c>
      <c r="AY29" s="29">
        <v>0</v>
      </c>
      <c r="AZ29" s="27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9">
        <v>0</v>
      </c>
      <c r="CS29" s="27">
        <v>7</v>
      </c>
      <c r="CT29" s="28">
        <v>7</v>
      </c>
      <c r="CU29" s="28">
        <v>7</v>
      </c>
      <c r="CV29" s="28">
        <v>27</v>
      </c>
      <c r="CW29" s="28">
        <v>27</v>
      </c>
      <c r="CX29" s="28">
        <v>22</v>
      </c>
      <c r="CY29" s="28">
        <v>29</v>
      </c>
      <c r="CZ29" s="28">
        <v>33</v>
      </c>
      <c r="DA29" s="28">
        <v>29</v>
      </c>
      <c r="DB29" s="28">
        <v>22</v>
      </c>
      <c r="DC29" s="28">
        <v>24</v>
      </c>
      <c r="DD29" s="28">
        <v>18</v>
      </c>
      <c r="DE29" s="28">
        <v>4</v>
      </c>
      <c r="DF29" s="28">
        <v>3</v>
      </c>
      <c r="DG29" s="28">
        <v>4</v>
      </c>
      <c r="DH29" s="30">
        <v>0.23</v>
      </c>
      <c r="DI29" s="30">
        <v>0.22</v>
      </c>
      <c r="DJ29" s="30">
        <v>0.24</v>
      </c>
      <c r="DK29" s="30">
        <v>0.54</v>
      </c>
      <c r="DL29" s="30">
        <v>0.52</v>
      </c>
      <c r="DM29" s="30">
        <v>0.39</v>
      </c>
      <c r="DN29" s="30">
        <v>0.43</v>
      </c>
      <c r="DO29" s="30">
        <v>0.64</v>
      </c>
      <c r="DP29" s="30">
        <v>0.56999999999999995</v>
      </c>
      <c r="DQ29" s="30">
        <v>0.45</v>
      </c>
      <c r="DR29" s="30">
        <v>0.45</v>
      </c>
      <c r="DS29" s="30">
        <v>0.32</v>
      </c>
      <c r="DT29" s="30">
        <v>0.15</v>
      </c>
      <c r="DU29" s="30">
        <v>0.12</v>
      </c>
      <c r="DV29" s="30">
        <v>0.15</v>
      </c>
      <c r="DW29" s="28">
        <v>7</v>
      </c>
      <c r="DX29" s="28">
        <v>7</v>
      </c>
      <c r="DY29" s="28">
        <v>7</v>
      </c>
      <c r="DZ29" s="28">
        <v>16</v>
      </c>
      <c r="EA29" s="28">
        <v>16</v>
      </c>
      <c r="EB29" s="28">
        <v>11</v>
      </c>
      <c r="EC29" s="28">
        <v>14</v>
      </c>
      <c r="ED29" s="28">
        <v>19</v>
      </c>
      <c r="EE29" s="28">
        <v>18</v>
      </c>
      <c r="EF29" s="28">
        <v>13</v>
      </c>
      <c r="EG29" s="28">
        <v>14</v>
      </c>
      <c r="EH29" s="28">
        <v>10</v>
      </c>
      <c r="EI29" s="28">
        <v>4</v>
      </c>
      <c r="EJ29" s="28">
        <v>3</v>
      </c>
      <c r="EK29" s="29">
        <v>4</v>
      </c>
      <c r="EM29" t="s">
        <v>317</v>
      </c>
      <c r="EO29" t="s">
        <v>1043</v>
      </c>
      <c r="EP29" t="s">
        <v>525</v>
      </c>
      <c r="EQ29" t="s">
        <v>1044</v>
      </c>
      <c r="ER29" t="s">
        <v>163</v>
      </c>
      <c r="ET29" t="s">
        <v>1044</v>
      </c>
      <c r="EV29" t="s">
        <v>277</v>
      </c>
      <c r="EX29" t="s">
        <v>1045</v>
      </c>
      <c r="EZ29" t="s">
        <v>320</v>
      </c>
      <c r="FA29" t="s">
        <v>320</v>
      </c>
      <c r="FB29" t="s">
        <v>1045</v>
      </c>
      <c r="FD29" t="s">
        <v>320</v>
      </c>
      <c r="FE29" t="s">
        <v>28</v>
      </c>
      <c r="FF29" t="s">
        <v>31</v>
      </c>
      <c r="FG29" t="s">
        <v>322</v>
      </c>
      <c r="FH29" t="s">
        <v>31</v>
      </c>
      <c r="FI29" t="s">
        <v>323</v>
      </c>
      <c r="FJ29" t="s">
        <v>33</v>
      </c>
      <c r="FK29" t="s">
        <v>322</v>
      </c>
      <c r="FL29" t="s">
        <v>35</v>
      </c>
      <c r="FN29" t="s">
        <v>37</v>
      </c>
      <c r="FP29" t="s">
        <v>324</v>
      </c>
      <c r="FQ29" t="s">
        <v>266</v>
      </c>
      <c r="FS29" t="s">
        <v>42</v>
      </c>
      <c r="FU29" t="s">
        <v>325</v>
      </c>
      <c r="GA29" t="s">
        <v>326</v>
      </c>
      <c r="GC29" t="s">
        <v>42</v>
      </c>
      <c r="GK29" t="s">
        <v>80</v>
      </c>
    </row>
    <row r="30" spans="1:193" x14ac:dyDescent="0.25">
      <c r="A30">
        <v>27</v>
      </c>
      <c r="B30" t="s">
        <v>272</v>
      </c>
      <c r="C30" t="s">
        <v>273</v>
      </c>
      <c r="D30">
        <v>31</v>
      </c>
      <c r="E30">
        <v>5.5</v>
      </c>
      <c r="F30" t="s">
        <v>63</v>
      </c>
      <c r="G30" s="27">
        <v>0</v>
      </c>
      <c r="H30" s="28">
        <v>3</v>
      </c>
      <c r="I30" s="28">
        <v>0</v>
      </c>
      <c r="J30" s="28">
        <v>0</v>
      </c>
      <c r="K30" s="28">
        <v>0</v>
      </c>
      <c r="L30" s="28">
        <v>0</v>
      </c>
      <c r="M30" s="28">
        <v>31</v>
      </c>
      <c r="N30" s="28">
        <v>35</v>
      </c>
      <c r="O30" s="28">
        <v>35</v>
      </c>
      <c r="P30" s="28">
        <v>0</v>
      </c>
      <c r="Q30" s="28">
        <v>2</v>
      </c>
      <c r="R30" s="28">
        <v>2</v>
      </c>
      <c r="S30" s="28">
        <v>0</v>
      </c>
      <c r="T30" s="28">
        <v>0</v>
      </c>
      <c r="U30" s="28">
        <v>0</v>
      </c>
      <c r="V30" s="30">
        <v>0</v>
      </c>
      <c r="W30" s="30">
        <v>0.12</v>
      </c>
      <c r="X30" s="30">
        <v>0</v>
      </c>
      <c r="Y30" s="30">
        <v>0</v>
      </c>
      <c r="Z30" s="30">
        <v>0</v>
      </c>
      <c r="AA30" s="30">
        <v>0</v>
      </c>
      <c r="AB30" s="30">
        <v>0.55000000000000004</v>
      </c>
      <c r="AC30" s="30">
        <v>0.59</v>
      </c>
      <c r="AD30" s="30">
        <v>0.69</v>
      </c>
      <c r="AE30" s="30">
        <v>0</v>
      </c>
      <c r="AF30" s="30">
        <v>0.09</v>
      </c>
      <c r="AG30" s="30">
        <v>0.09</v>
      </c>
      <c r="AH30" s="30">
        <v>0</v>
      </c>
      <c r="AI30" s="30">
        <v>0</v>
      </c>
      <c r="AJ30" s="30">
        <v>0</v>
      </c>
      <c r="AK30" s="28">
        <v>0</v>
      </c>
      <c r="AL30" s="28">
        <v>3</v>
      </c>
      <c r="AM30" s="28">
        <v>0</v>
      </c>
      <c r="AN30" s="28">
        <v>0</v>
      </c>
      <c r="AO30" s="28">
        <v>0</v>
      </c>
      <c r="AP30" s="28">
        <v>0</v>
      </c>
      <c r="AQ30" s="28">
        <v>19</v>
      </c>
      <c r="AR30" s="28">
        <v>22</v>
      </c>
      <c r="AS30" s="28">
        <v>24</v>
      </c>
      <c r="AT30" s="28">
        <v>0</v>
      </c>
      <c r="AU30" s="28">
        <v>2</v>
      </c>
      <c r="AV30" s="28">
        <v>2</v>
      </c>
      <c r="AW30" s="28">
        <v>0</v>
      </c>
      <c r="AX30" s="28">
        <v>0</v>
      </c>
      <c r="AY30" s="29">
        <v>0</v>
      </c>
      <c r="AZ30" s="27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2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7.4999999999999997E-2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2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9">
        <v>0</v>
      </c>
      <c r="CS30" s="27">
        <v>8</v>
      </c>
      <c r="CT30" s="28">
        <v>6</v>
      </c>
      <c r="CU30" s="28">
        <v>6</v>
      </c>
      <c r="CV30" s="28">
        <v>26</v>
      </c>
      <c r="CW30" s="28">
        <v>18</v>
      </c>
      <c r="CX30" s="28">
        <v>23</v>
      </c>
      <c r="CY30" s="28">
        <v>31</v>
      </c>
      <c r="CZ30" s="28">
        <v>35</v>
      </c>
      <c r="DA30" s="28">
        <v>35</v>
      </c>
      <c r="DB30" s="28">
        <v>19</v>
      </c>
      <c r="DC30" s="28">
        <v>17</v>
      </c>
      <c r="DD30" s="28">
        <v>19</v>
      </c>
      <c r="DE30" s="28">
        <v>6</v>
      </c>
      <c r="DF30" s="28">
        <v>5</v>
      </c>
      <c r="DG30" s="28">
        <v>6</v>
      </c>
      <c r="DH30" s="30">
        <v>0.21</v>
      </c>
      <c r="DI30" s="30">
        <v>0.16</v>
      </c>
      <c r="DJ30" s="30">
        <v>0.18</v>
      </c>
      <c r="DK30" s="30">
        <v>0.48</v>
      </c>
      <c r="DL30" s="30">
        <v>0.45</v>
      </c>
      <c r="DM30" s="30">
        <v>0.42</v>
      </c>
      <c r="DN30" s="30">
        <v>0.55000000000000004</v>
      </c>
      <c r="DO30" s="30">
        <v>0.59</v>
      </c>
      <c r="DP30" s="30">
        <v>0.69</v>
      </c>
      <c r="DQ30" s="30">
        <v>0.49</v>
      </c>
      <c r="DR30" s="30">
        <v>0.39</v>
      </c>
      <c r="DS30" s="30">
        <v>0.39</v>
      </c>
      <c r="DT30" s="30">
        <v>0.24</v>
      </c>
      <c r="DU30" s="30">
        <v>0.2</v>
      </c>
      <c r="DV30" s="30">
        <v>0.25</v>
      </c>
      <c r="DW30" s="28">
        <v>6</v>
      </c>
      <c r="DX30" s="28">
        <v>4</v>
      </c>
      <c r="DY30" s="28">
        <v>5</v>
      </c>
      <c r="DZ30" s="28">
        <v>17</v>
      </c>
      <c r="EA30" s="28">
        <v>12</v>
      </c>
      <c r="EB30" s="28">
        <v>14</v>
      </c>
      <c r="EC30" s="28">
        <v>19</v>
      </c>
      <c r="ED30" s="28">
        <v>22</v>
      </c>
      <c r="EE30" s="28">
        <v>24</v>
      </c>
      <c r="EF30" s="28">
        <v>15</v>
      </c>
      <c r="EG30" s="28">
        <v>11</v>
      </c>
      <c r="EH30" s="28">
        <v>13</v>
      </c>
      <c r="EI30" s="28">
        <v>6</v>
      </c>
      <c r="EJ30" s="28">
        <v>5</v>
      </c>
      <c r="EK30" s="29">
        <v>6</v>
      </c>
      <c r="EM30" t="s">
        <v>602</v>
      </c>
      <c r="EO30" t="s">
        <v>146</v>
      </c>
      <c r="EP30" t="s">
        <v>425</v>
      </c>
      <c r="EQ30" t="s">
        <v>119</v>
      </c>
      <c r="ER30" t="s">
        <v>163</v>
      </c>
      <c r="ET30" t="s">
        <v>940</v>
      </c>
      <c r="EU30" t="s">
        <v>276</v>
      </c>
      <c r="EV30" t="s">
        <v>277</v>
      </c>
      <c r="EX30" t="s">
        <v>72</v>
      </c>
      <c r="FB30" t="s">
        <v>276</v>
      </c>
      <c r="FF30" t="s">
        <v>344</v>
      </c>
      <c r="FI30" t="s">
        <v>76</v>
      </c>
      <c r="FJ30" t="s">
        <v>33</v>
      </c>
      <c r="FK30" t="s">
        <v>193</v>
      </c>
      <c r="FL30" t="s">
        <v>40</v>
      </c>
      <c r="FN30" t="s">
        <v>37</v>
      </c>
      <c r="FP30" t="s">
        <v>257</v>
      </c>
      <c r="FQ30" t="s">
        <v>40</v>
      </c>
      <c r="FU30" t="s">
        <v>379</v>
      </c>
      <c r="FY30" t="s">
        <v>48</v>
      </c>
      <c r="GA30" t="s">
        <v>280</v>
      </c>
      <c r="GC30" t="s">
        <v>48</v>
      </c>
      <c r="GK30" t="s">
        <v>80</v>
      </c>
    </row>
    <row r="31" spans="1:193" x14ac:dyDescent="0.25">
      <c r="A31">
        <v>28</v>
      </c>
      <c r="B31" t="s">
        <v>225</v>
      </c>
      <c r="C31" t="s">
        <v>226</v>
      </c>
      <c r="D31">
        <v>129</v>
      </c>
      <c r="E31">
        <v>4.51</v>
      </c>
      <c r="F31" t="s">
        <v>63</v>
      </c>
      <c r="G31" s="27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6</v>
      </c>
      <c r="N31" s="28">
        <v>7</v>
      </c>
      <c r="O31" s="28">
        <v>10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7.1999999999999995E-2</v>
      </c>
      <c r="AC31" s="30">
        <v>8.3000000000000004E-2</v>
      </c>
      <c r="AD31" s="30">
        <v>0.11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6</v>
      </c>
      <c r="AR31" s="28">
        <v>7</v>
      </c>
      <c r="AS31" s="28">
        <v>9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9">
        <v>0</v>
      </c>
      <c r="AZ31" s="27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0</v>
      </c>
      <c r="CC31" s="30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9">
        <v>0</v>
      </c>
      <c r="CS31" s="27">
        <v>13</v>
      </c>
      <c r="CT31" s="28">
        <v>11</v>
      </c>
      <c r="CU31" s="28">
        <v>14</v>
      </c>
      <c r="CV31" s="28">
        <v>25</v>
      </c>
      <c r="CW31" s="28">
        <v>32</v>
      </c>
      <c r="CX31" s="28">
        <v>33</v>
      </c>
      <c r="CY31" s="28">
        <v>6</v>
      </c>
      <c r="CZ31" s="28">
        <v>7</v>
      </c>
      <c r="DA31" s="28">
        <v>10</v>
      </c>
      <c r="DB31" s="28">
        <v>61</v>
      </c>
      <c r="DC31" s="28">
        <v>68</v>
      </c>
      <c r="DD31" s="28">
        <v>60</v>
      </c>
      <c r="DE31" s="28">
        <v>0</v>
      </c>
      <c r="DF31" s="28">
        <v>0</v>
      </c>
      <c r="DG31" s="28">
        <v>0</v>
      </c>
      <c r="DH31" s="30">
        <v>5.6000000000000001E-2</v>
      </c>
      <c r="DI31" s="30">
        <v>5.3999999999999999E-2</v>
      </c>
      <c r="DJ31" s="30">
        <v>7.9000000000000001E-2</v>
      </c>
      <c r="DK31" s="30">
        <v>0.2</v>
      </c>
      <c r="DL31" s="30">
        <v>0.24</v>
      </c>
      <c r="DM31" s="30">
        <v>0.24</v>
      </c>
      <c r="DN31" s="30">
        <v>7.1999999999999995E-2</v>
      </c>
      <c r="DO31" s="30">
        <v>8.3000000000000004E-2</v>
      </c>
      <c r="DP31" s="30">
        <v>0.11</v>
      </c>
      <c r="DQ31" s="30">
        <v>0.36</v>
      </c>
      <c r="DR31" s="30">
        <v>0.43</v>
      </c>
      <c r="DS31" s="30">
        <v>0.42</v>
      </c>
      <c r="DT31" s="30">
        <v>0</v>
      </c>
      <c r="DU31" s="30">
        <v>0</v>
      </c>
      <c r="DV31" s="30">
        <v>0</v>
      </c>
      <c r="DW31" s="28">
        <v>6</v>
      </c>
      <c r="DX31" s="28">
        <v>6</v>
      </c>
      <c r="DY31" s="28">
        <v>9</v>
      </c>
      <c r="DZ31" s="28">
        <v>18</v>
      </c>
      <c r="EA31" s="28">
        <v>21</v>
      </c>
      <c r="EB31" s="28">
        <v>24</v>
      </c>
      <c r="EC31" s="28">
        <v>6</v>
      </c>
      <c r="ED31" s="28">
        <v>7</v>
      </c>
      <c r="EE31" s="28">
        <v>9</v>
      </c>
      <c r="EF31" s="28">
        <v>32</v>
      </c>
      <c r="EG31" s="28">
        <v>38</v>
      </c>
      <c r="EH31" s="28">
        <v>34</v>
      </c>
      <c r="EI31" s="28">
        <v>0</v>
      </c>
      <c r="EJ31" s="28">
        <v>0</v>
      </c>
      <c r="EK31" s="29">
        <v>0</v>
      </c>
      <c r="EL31" t="s">
        <v>97</v>
      </c>
      <c r="EM31" t="s">
        <v>230</v>
      </c>
      <c r="EO31" t="s">
        <v>146</v>
      </c>
      <c r="EP31" t="s">
        <v>228</v>
      </c>
      <c r="EQ31" t="s">
        <v>119</v>
      </c>
      <c r="ES31" t="s">
        <v>91</v>
      </c>
      <c r="ET31" t="s">
        <v>229</v>
      </c>
      <c r="EU31" t="s">
        <v>229</v>
      </c>
      <c r="EV31" t="s">
        <v>952</v>
      </c>
      <c r="EX31" t="s">
        <v>228</v>
      </c>
      <c r="FB31" t="s">
        <v>231</v>
      </c>
      <c r="FF31" t="s">
        <v>232</v>
      </c>
      <c r="FH31" t="s">
        <v>232</v>
      </c>
      <c r="FJ31" t="s">
        <v>33</v>
      </c>
      <c r="FK31" t="s">
        <v>193</v>
      </c>
      <c r="FL31" t="s">
        <v>233</v>
      </c>
      <c r="FP31" t="s">
        <v>121</v>
      </c>
      <c r="FQ31" t="s">
        <v>233</v>
      </c>
      <c r="FU31" t="s">
        <v>1046</v>
      </c>
      <c r="GC31" t="s">
        <v>388</v>
      </c>
    </row>
    <row r="32" spans="1:193" x14ac:dyDescent="0.25">
      <c r="A32">
        <v>29</v>
      </c>
      <c r="B32" t="s">
        <v>243</v>
      </c>
      <c r="C32" t="s">
        <v>244</v>
      </c>
      <c r="D32">
        <v>38</v>
      </c>
      <c r="E32">
        <v>5.15</v>
      </c>
      <c r="F32" t="s">
        <v>63</v>
      </c>
      <c r="G32" s="27">
        <v>3</v>
      </c>
      <c r="H32" s="28">
        <v>3</v>
      </c>
      <c r="I32" s="28">
        <v>4</v>
      </c>
      <c r="J32" s="28">
        <v>6</v>
      </c>
      <c r="K32" s="28">
        <v>8</v>
      </c>
      <c r="L32" s="28">
        <v>7</v>
      </c>
      <c r="M32" s="28">
        <v>14</v>
      </c>
      <c r="N32" s="28">
        <v>13</v>
      </c>
      <c r="O32" s="28">
        <v>16</v>
      </c>
      <c r="P32" s="28">
        <v>2</v>
      </c>
      <c r="Q32" s="28">
        <v>3</v>
      </c>
      <c r="R32" s="28">
        <v>2</v>
      </c>
      <c r="S32" s="28">
        <v>5</v>
      </c>
      <c r="T32" s="28">
        <v>6</v>
      </c>
      <c r="U32" s="28">
        <v>4</v>
      </c>
      <c r="V32" s="30">
        <v>6.6000000000000003E-2</v>
      </c>
      <c r="W32" s="30">
        <v>6.6000000000000003E-2</v>
      </c>
      <c r="X32" s="30">
        <v>8.8999999999999996E-2</v>
      </c>
      <c r="Y32" s="30">
        <v>0.22</v>
      </c>
      <c r="Z32" s="30">
        <v>0.24</v>
      </c>
      <c r="AA32" s="30">
        <v>0.25</v>
      </c>
      <c r="AB32" s="30">
        <v>0.36</v>
      </c>
      <c r="AC32" s="30">
        <v>0.35</v>
      </c>
      <c r="AD32" s="30">
        <v>0.37</v>
      </c>
      <c r="AE32" s="30">
        <v>6.6000000000000003E-2</v>
      </c>
      <c r="AF32" s="30">
        <v>6.6000000000000003E-2</v>
      </c>
      <c r="AG32" s="30">
        <v>6.6000000000000003E-2</v>
      </c>
      <c r="AH32" s="30">
        <v>0.14000000000000001</v>
      </c>
      <c r="AI32" s="30">
        <v>0.19</v>
      </c>
      <c r="AJ32" s="30">
        <v>0.14000000000000001</v>
      </c>
      <c r="AK32" s="28">
        <v>2</v>
      </c>
      <c r="AL32" s="28">
        <v>2</v>
      </c>
      <c r="AM32" s="28">
        <v>3</v>
      </c>
      <c r="AN32" s="28">
        <v>5</v>
      </c>
      <c r="AO32" s="28">
        <v>6</v>
      </c>
      <c r="AP32" s="28">
        <v>6</v>
      </c>
      <c r="AQ32" s="28">
        <v>9</v>
      </c>
      <c r="AR32" s="28">
        <v>8</v>
      </c>
      <c r="AS32" s="28">
        <v>9</v>
      </c>
      <c r="AT32" s="28">
        <v>2</v>
      </c>
      <c r="AU32" s="28">
        <v>2</v>
      </c>
      <c r="AV32" s="28">
        <v>2</v>
      </c>
      <c r="AW32" s="28">
        <v>4</v>
      </c>
      <c r="AX32" s="28">
        <v>6</v>
      </c>
      <c r="AY32" s="29">
        <v>4</v>
      </c>
      <c r="AZ32" s="27">
        <v>4</v>
      </c>
      <c r="BA32" s="28">
        <v>4</v>
      </c>
      <c r="BB32" s="28">
        <v>4</v>
      </c>
      <c r="BC32" s="28">
        <v>3</v>
      </c>
      <c r="BD32" s="28">
        <v>4</v>
      </c>
      <c r="BE32" s="28">
        <v>3</v>
      </c>
      <c r="BF32" s="28">
        <v>10</v>
      </c>
      <c r="BG32" s="28">
        <v>10</v>
      </c>
      <c r="BH32" s="28">
        <v>10</v>
      </c>
      <c r="BI32" s="28">
        <v>5</v>
      </c>
      <c r="BJ32" s="28">
        <v>7</v>
      </c>
      <c r="BK32" s="28">
        <v>5</v>
      </c>
      <c r="BL32" s="28">
        <v>13</v>
      </c>
      <c r="BM32" s="28">
        <v>13</v>
      </c>
      <c r="BN32" s="28">
        <v>13</v>
      </c>
      <c r="BO32" s="30">
        <v>0.2</v>
      </c>
      <c r="BP32" s="30">
        <v>0.18</v>
      </c>
      <c r="BQ32" s="30">
        <v>0.18</v>
      </c>
      <c r="BR32" s="30">
        <v>0.16</v>
      </c>
      <c r="BS32" s="30">
        <v>0.18</v>
      </c>
      <c r="BT32" s="30">
        <v>0.12</v>
      </c>
      <c r="BU32" s="30">
        <v>0.27</v>
      </c>
      <c r="BV32" s="30">
        <v>0.27</v>
      </c>
      <c r="BW32" s="30">
        <v>0.27</v>
      </c>
      <c r="BX32" s="30">
        <v>0.16</v>
      </c>
      <c r="BY32" s="30">
        <v>0.22</v>
      </c>
      <c r="BZ32" s="30">
        <v>0.26</v>
      </c>
      <c r="CA32" s="30">
        <v>0.38</v>
      </c>
      <c r="CB32" s="30">
        <v>0.38</v>
      </c>
      <c r="CC32" s="30">
        <v>0.38</v>
      </c>
      <c r="CD32" s="28">
        <v>4</v>
      </c>
      <c r="CE32" s="28">
        <v>4</v>
      </c>
      <c r="CF32" s="28">
        <v>4</v>
      </c>
      <c r="CG32" s="28">
        <v>3</v>
      </c>
      <c r="CH32" s="28">
        <v>4</v>
      </c>
      <c r="CI32" s="28">
        <v>3</v>
      </c>
      <c r="CJ32" s="28">
        <v>7</v>
      </c>
      <c r="CK32" s="28">
        <v>7</v>
      </c>
      <c r="CL32" s="28">
        <v>7</v>
      </c>
      <c r="CM32" s="28">
        <v>3</v>
      </c>
      <c r="CN32" s="28">
        <v>5</v>
      </c>
      <c r="CO32" s="28">
        <v>5</v>
      </c>
      <c r="CP32" s="28">
        <v>10</v>
      </c>
      <c r="CQ32" s="28">
        <v>10</v>
      </c>
      <c r="CR32" s="29">
        <v>9</v>
      </c>
      <c r="CS32" s="27">
        <v>4</v>
      </c>
      <c r="CT32" s="28">
        <v>3</v>
      </c>
      <c r="CU32" s="28">
        <v>2</v>
      </c>
      <c r="CV32" s="28">
        <v>16</v>
      </c>
      <c r="CW32" s="28">
        <v>10</v>
      </c>
      <c r="CX32" s="28">
        <v>11</v>
      </c>
      <c r="CY32" s="28">
        <v>14</v>
      </c>
      <c r="CZ32" s="28">
        <v>13</v>
      </c>
      <c r="DA32" s="28">
        <v>16</v>
      </c>
      <c r="DB32" s="28">
        <v>10</v>
      </c>
      <c r="DC32" s="28">
        <v>11</v>
      </c>
      <c r="DD32" s="28">
        <v>11</v>
      </c>
      <c r="DE32" s="28">
        <v>8</v>
      </c>
      <c r="DF32" s="28">
        <v>10</v>
      </c>
      <c r="DG32" s="28">
        <v>12</v>
      </c>
      <c r="DH32" s="30">
        <v>0.19</v>
      </c>
      <c r="DI32" s="30">
        <v>0.15</v>
      </c>
      <c r="DJ32" s="30">
        <v>0.12</v>
      </c>
      <c r="DK32" s="30">
        <v>0.41</v>
      </c>
      <c r="DL32" s="30">
        <v>0.28999999999999998</v>
      </c>
      <c r="DM32" s="30">
        <v>0.37</v>
      </c>
      <c r="DN32" s="30">
        <v>0.36</v>
      </c>
      <c r="DO32" s="30">
        <v>0.35</v>
      </c>
      <c r="DP32" s="30">
        <v>0.37</v>
      </c>
      <c r="DQ32" s="30">
        <v>0.33</v>
      </c>
      <c r="DR32" s="30">
        <v>0.28000000000000003</v>
      </c>
      <c r="DS32" s="30">
        <v>0.35</v>
      </c>
      <c r="DT32" s="30">
        <v>0.22</v>
      </c>
      <c r="DU32" s="30">
        <v>0.26</v>
      </c>
      <c r="DV32" s="30">
        <v>0.32</v>
      </c>
      <c r="DW32" s="28">
        <v>4</v>
      </c>
      <c r="DX32" s="28">
        <v>3</v>
      </c>
      <c r="DY32" s="28">
        <v>2</v>
      </c>
      <c r="DZ32" s="28">
        <v>10</v>
      </c>
      <c r="EA32" s="28">
        <v>6</v>
      </c>
      <c r="EB32" s="28">
        <v>9</v>
      </c>
      <c r="EC32" s="28">
        <v>9</v>
      </c>
      <c r="ED32" s="28">
        <v>8</v>
      </c>
      <c r="EE32" s="28">
        <v>9</v>
      </c>
      <c r="EF32" s="28">
        <v>7</v>
      </c>
      <c r="EG32" s="28">
        <v>7</v>
      </c>
      <c r="EH32" s="28">
        <v>8</v>
      </c>
      <c r="EI32" s="28">
        <v>6</v>
      </c>
      <c r="EJ32" s="28">
        <v>7</v>
      </c>
      <c r="EK32" s="29">
        <v>9</v>
      </c>
      <c r="EO32" t="s">
        <v>245</v>
      </c>
      <c r="EP32" t="s">
        <v>245</v>
      </c>
      <c r="FB32" t="s">
        <v>246</v>
      </c>
      <c r="FJ32" t="s">
        <v>33</v>
      </c>
      <c r="FL32" t="s">
        <v>35</v>
      </c>
      <c r="GC32" t="s">
        <v>101</v>
      </c>
      <c r="GD32" t="s">
        <v>101</v>
      </c>
    </row>
    <row r="33" spans="1:193" x14ac:dyDescent="0.25">
      <c r="A33">
        <v>30</v>
      </c>
      <c r="B33" t="s">
        <v>376</v>
      </c>
      <c r="C33" t="s">
        <v>377</v>
      </c>
      <c r="D33">
        <v>11</v>
      </c>
      <c r="E33">
        <v>5.04</v>
      </c>
      <c r="F33" t="s">
        <v>63</v>
      </c>
      <c r="G33" s="27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27</v>
      </c>
      <c r="N33" s="28">
        <v>22</v>
      </c>
      <c r="O33" s="28">
        <v>29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0.48</v>
      </c>
      <c r="AC33" s="30">
        <v>0.56000000000000005</v>
      </c>
      <c r="AD33" s="30">
        <v>0.48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3</v>
      </c>
      <c r="AR33" s="28">
        <v>4</v>
      </c>
      <c r="AS33" s="28">
        <v>4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9">
        <v>0</v>
      </c>
      <c r="AZ33" s="27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0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9">
        <v>0</v>
      </c>
      <c r="CS33" s="27">
        <v>0</v>
      </c>
      <c r="CT33" s="28">
        <v>10</v>
      </c>
      <c r="CU33" s="28">
        <v>0</v>
      </c>
      <c r="CV33" s="28">
        <v>9</v>
      </c>
      <c r="CW33" s="28">
        <v>7</v>
      </c>
      <c r="CX33" s="28">
        <v>8</v>
      </c>
      <c r="CY33" s="28">
        <v>27</v>
      </c>
      <c r="CZ33" s="28">
        <v>22</v>
      </c>
      <c r="DA33" s="28">
        <v>29</v>
      </c>
      <c r="DB33" s="28">
        <v>10</v>
      </c>
      <c r="DC33" s="28">
        <v>9</v>
      </c>
      <c r="DD33" s="28">
        <v>8</v>
      </c>
      <c r="DE33" s="28">
        <v>3</v>
      </c>
      <c r="DF33" s="28">
        <v>0</v>
      </c>
      <c r="DG33" s="28">
        <v>0</v>
      </c>
      <c r="DH33" s="30">
        <v>0</v>
      </c>
      <c r="DI33" s="30">
        <v>0.18</v>
      </c>
      <c r="DJ33" s="30">
        <v>0</v>
      </c>
      <c r="DK33" s="30">
        <v>0.27</v>
      </c>
      <c r="DL33" s="30">
        <v>0.27</v>
      </c>
      <c r="DM33" s="30">
        <v>0.34</v>
      </c>
      <c r="DN33" s="30">
        <v>0.48</v>
      </c>
      <c r="DO33" s="30">
        <v>0.56000000000000005</v>
      </c>
      <c r="DP33" s="30">
        <v>0.48</v>
      </c>
      <c r="DQ33" s="30">
        <v>0.27</v>
      </c>
      <c r="DR33" s="30">
        <v>0.34</v>
      </c>
      <c r="DS33" s="30">
        <v>0.27</v>
      </c>
      <c r="DT33" s="30">
        <v>0.18</v>
      </c>
      <c r="DU33" s="30">
        <v>0</v>
      </c>
      <c r="DV33" s="30">
        <v>0</v>
      </c>
      <c r="DW33" s="28">
        <v>0</v>
      </c>
      <c r="DX33" s="28">
        <v>2</v>
      </c>
      <c r="DY33" s="28">
        <v>0</v>
      </c>
      <c r="DZ33" s="28">
        <v>3</v>
      </c>
      <c r="EA33" s="28">
        <v>3</v>
      </c>
      <c r="EB33" s="28">
        <v>3</v>
      </c>
      <c r="EC33" s="28">
        <v>3</v>
      </c>
      <c r="ED33" s="28">
        <v>4</v>
      </c>
      <c r="EE33" s="28">
        <v>4</v>
      </c>
      <c r="EF33" s="28">
        <v>2</v>
      </c>
      <c r="EG33" s="28">
        <v>3</v>
      </c>
      <c r="EH33" s="28">
        <v>2</v>
      </c>
      <c r="EI33" s="28">
        <v>2</v>
      </c>
      <c r="EJ33" s="28">
        <v>0</v>
      </c>
      <c r="EK33" s="29">
        <v>0</v>
      </c>
      <c r="EM33" t="s">
        <v>617</v>
      </c>
      <c r="EO33" t="s">
        <v>90</v>
      </c>
      <c r="EQ33" t="s">
        <v>67</v>
      </c>
      <c r="ET33" t="s">
        <v>67</v>
      </c>
      <c r="EV33" t="s">
        <v>822</v>
      </c>
      <c r="EX33" t="s">
        <v>72</v>
      </c>
      <c r="FB33" t="s">
        <v>1047</v>
      </c>
      <c r="FF33" t="s">
        <v>76</v>
      </c>
      <c r="FI33" t="s">
        <v>76</v>
      </c>
      <c r="FJ33" t="s">
        <v>33</v>
      </c>
      <c r="FK33" t="s">
        <v>76</v>
      </c>
      <c r="FU33" t="s">
        <v>379</v>
      </c>
      <c r="GA33" t="s">
        <v>280</v>
      </c>
      <c r="GC33" t="s">
        <v>379</v>
      </c>
    </row>
    <row r="34" spans="1:193" x14ac:dyDescent="0.25">
      <c r="A34">
        <v>31</v>
      </c>
      <c r="B34" t="s">
        <v>409</v>
      </c>
      <c r="C34" t="s">
        <v>410</v>
      </c>
      <c r="D34">
        <v>83</v>
      </c>
      <c r="E34">
        <v>4.16</v>
      </c>
      <c r="F34" t="s">
        <v>63</v>
      </c>
      <c r="G34" s="27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26</v>
      </c>
      <c r="N34" s="28">
        <v>30</v>
      </c>
      <c r="O34" s="28">
        <v>34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0.37</v>
      </c>
      <c r="AC34" s="30">
        <v>0.42</v>
      </c>
      <c r="AD34" s="30">
        <v>0.5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17</v>
      </c>
      <c r="AR34" s="28">
        <v>20</v>
      </c>
      <c r="AS34" s="28">
        <v>24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9">
        <v>0</v>
      </c>
      <c r="AZ34" s="27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9">
        <v>0</v>
      </c>
      <c r="CS34" s="27">
        <v>4</v>
      </c>
      <c r="CT34" s="28">
        <v>5</v>
      </c>
      <c r="CU34" s="28">
        <v>6</v>
      </c>
      <c r="CV34" s="28">
        <v>23</v>
      </c>
      <c r="CW34" s="28">
        <v>22</v>
      </c>
      <c r="CX34" s="28">
        <v>24</v>
      </c>
      <c r="CY34" s="28">
        <v>26</v>
      </c>
      <c r="CZ34" s="28">
        <v>30</v>
      </c>
      <c r="DA34" s="28">
        <v>34</v>
      </c>
      <c r="DB34" s="28">
        <v>28</v>
      </c>
      <c r="DC34" s="28">
        <v>28</v>
      </c>
      <c r="DD34" s="28">
        <v>25</v>
      </c>
      <c r="DE34" s="28">
        <v>2</v>
      </c>
      <c r="DF34" s="28">
        <v>5</v>
      </c>
      <c r="DG34" s="28">
        <v>5</v>
      </c>
      <c r="DH34" s="30">
        <v>7.2999999999999995E-2</v>
      </c>
      <c r="DI34" s="30">
        <v>8.8999999999999996E-2</v>
      </c>
      <c r="DJ34" s="30">
        <v>9.8000000000000004E-2</v>
      </c>
      <c r="DK34" s="30">
        <v>0.27</v>
      </c>
      <c r="DL34" s="30">
        <v>0.31</v>
      </c>
      <c r="DM34" s="30">
        <v>0.31</v>
      </c>
      <c r="DN34" s="30">
        <v>0.37</v>
      </c>
      <c r="DO34" s="30">
        <v>0.42</v>
      </c>
      <c r="DP34" s="30">
        <v>0.5</v>
      </c>
      <c r="DQ34" s="30">
        <v>0.38</v>
      </c>
      <c r="DR34" s="30">
        <v>0.38</v>
      </c>
      <c r="DS34" s="30">
        <v>0.34</v>
      </c>
      <c r="DT34" s="30">
        <v>4.2000000000000003E-2</v>
      </c>
      <c r="DU34" s="30">
        <v>7.2999999999999995E-2</v>
      </c>
      <c r="DV34" s="30">
        <v>6.0999999999999999E-2</v>
      </c>
      <c r="DW34" s="28">
        <v>4</v>
      </c>
      <c r="DX34" s="28">
        <v>5</v>
      </c>
      <c r="DY34" s="28">
        <v>5</v>
      </c>
      <c r="DZ34" s="28">
        <v>13</v>
      </c>
      <c r="EA34" s="28">
        <v>16</v>
      </c>
      <c r="EB34" s="28">
        <v>15</v>
      </c>
      <c r="EC34" s="28">
        <v>17</v>
      </c>
      <c r="ED34" s="28">
        <v>20</v>
      </c>
      <c r="EE34" s="28">
        <v>24</v>
      </c>
      <c r="EF34" s="28">
        <v>17</v>
      </c>
      <c r="EG34" s="28">
        <v>18</v>
      </c>
      <c r="EH34" s="28">
        <v>17</v>
      </c>
      <c r="EI34" s="28">
        <v>2</v>
      </c>
      <c r="EJ34" s="28">
        <v>4</v>
      </c>
      <c r="EK34" s="29">
        <v>3</v>
      </c>
      <c r="EL34" t="s">
        <v>97</v>
      </c>
      <c r="EM34" t="s">
        <v>411</v>
      </c>
      <c r="EO34" t="s">
        <v>99</v>
      </c>
      <c r="EP34" t="s">
        <v>412</v>
      </c>
      <c r="EX34" t="s">
        <v>1048</v>
      </c>
      <c r="FJ34" t="s">
        <v>33</v>
      </c>
      <c r="FU34" t="s">
        <v>194</v>
      </c>
      <c r="GC34" t="s">
        <v>364</v>
      </c>
      <c r="GH34" t="s">
        <v>414</v>
      </c>
    </row>
    <row r="35" spans="1:193" x14ac:dyDescent="0.25">
      <c r="A35">
        <v>32</v>
      </c>
      <c r="B35" t="s">
        <v>345</v>
      </c>
      <c r="C35" t="s">
        <v>346</v>
      </c>
      <c r="D35">
        <v>122</v>
      </c>
      <c r="E35">
        <v>5.5</v>
      </c>
      <c r="F35" t="s">
        <v>63</v>
      </c>
      <c r="G35" s="27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25</v>
      </c>
      <c r="N35" s="28">
        <v>31</v>
      </c>
      <c r="O35" s="28">
        <v>30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0.23</v>
      </c>
      <c r="AC35" s="30">
        <v>0.27</v>
      </c>
      <c r="AD35" s="30">
        <v>0.26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18</v>
      </c>
      <c r="AR35" s="28">
        <v>21</v>
      </c>
      <c r="AS35" s="28">
        <v>21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9">
        <v>0</v>
      </c>
      <c r="AZ35" s="27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0</v>
      </c>
      <c r="BX35" s="30">
        <v>0</v>
      </c>
      <c r="BY35" s="30">
        <v>0</v>
      </c>
      <c r="BZ35" s="30">
        <v>0</v>
      </c>
      <c r="CA35" s="30">
        <v>0</v>
      </c>
      <c r="CB35" s="30">
        <v>0</v>
      </c>
      <c r="CC35" s="30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9">
        <v>0</v>
      </c>
      <c r="CS35" s="27">
        <v>8</v>
      </c>
      <c r="CT35" s="28">
        <v>6</v>
      </c>
      <c r="CU35" s="28">
        <v>8</v>
      </c>
      <c r="CV35" s="28">
        <v>20</v>
      </c>
      <c r="CW35" s="28">
        <v>20</v>
      </c>
      <c r="CX35" s="28">
        <v>20</v>
      </c>
      <c r="CY35" s="28">
        <v>25</v>
      </c>
      <c r="CZ35" s="28">
        <v>31</v>
      </c>
      <c r="DA35" s="28">
        <v>30</v>
      </c>
      <c r="DB35" s="28">
        <v>17</v>
      </c>
      <c r="DC35" s="28">
        <v>23</v>
      </c>
      <c r="DD35" s="28">
        <v>23</v>
      </c>
      <c r="DE35" s="28">
        <v>2</v>
      </c>
      <c r="DF35" s="28">
        <v>3</v>
      </c>
      <c r="DG35" s="28">
        <v>5</v>
      </c>
      <c r="DH35" s="30">
        <v>7.3999999999999996E-2</v>
      </c>
      <c r="DI35" s="30">
        <v>6.5000000000000002E-2</v>
      </c>
      <c r="DJ35" s="30">
        <v>4.2000000000000003E-2</v>
      </c>
      <c r="DK35" s="30">
        <v>0.19</v>
      </c>
      <c r="DL35" s="30">
        <v>0.18</v>
      </c>
      <c r="DM35" s="30">
        <v>0.24</v>
      </c>
      <c r="DN35" s="30">
        <v>0.23</v>
      </c>
      <c r="DO35" s="30">
        <v>0.27</v>
      </c>
      <c r="DP35" s="30">
        <v>0.26</v>
      </c>
      <c r="DQ35" s="30">
        <v>0.13</v>
      </c>
      <c r="DR35" s="30">
        <v>0.18</v>
      </c>
      <c r="DS35" s="30">
        <v>0.18</v>
      </c>
      <c r="DT35" s="30">
        <v>2.3E-2</v>
      </c>
      <c r="DU35" s="30">
        <v>4.2999999999999997E-2</v>
      </c>
      <c r="DV35" s="30">
        <v>6.3E-2</v>
      </c>
      <c r="DW35" s="28">
        <v>6</v>
      </c>
      <c r="DX35" s="28">
        <v>5</v>
      </c>
      <c r="DY35" s="28">
        <v>4</v>
      </c>
      <c r="DZ35" s="28">
        <v>15</v>
      </c>
      <c r="EA35" s="28">
        <v>15</v>
      </c>
      <c r="EB35" s="28">
        <v>17</v>
      </c>
      <c r="EC35" s="28">
        <v>18</v>
      </c>
      <c r="ED35" s="28">
        <v>21</v>
      </c>
      <c r="EE35" s="28">
        <v>21</v>
      </c>
      <c r="EF35" s="28">
        <v>12</v>
      </c>
      <c r="EG35" s="28">
        <v>16</v>
      </c>
      <c r="EH35" s="28">
        <v>15</v>
      </c>
      <c r="EI35" s="28">
        <v>2</v>
      </c>
      <c r="EJ35" s="28">
        <v>3</v>
      </c>
      <c r="EK35" s="29">
        <v>4</v>
      </c>
      <c r="EM35" t="s">
        <v>255</v>
      </c>
      <c r="EO35" t="s">
        <v>347</v>
      </c>
      <c r="EQ35" t="s">
        <v>347</v>
      </c>
      <c r="ET35" t="s">
        <v>347</v>
      </c>
      <c r="FF35" t="s">
        <v>348</v>
      </c>
      <c r="FJ35" t="s">
        <v>33</v>
      </c>
      <c r="FK35" t="s">
        <v>348</v>
      </c>
      <c r="FL35" t="s">
        <v>348</v>
      </c>
      <c r="FO35" t="s">
        <v>348</v>
      </c>
      <c r="FP35" t="s">
        <v>348</v>
      </c>
      <c r="FU35" t="s">
        <v>151</v>
      </c>
      <c r="FV35" t="s">
        <v>350</v>
      </c>
      <c r="GC35" t="s">
        <v>350</v>
      </c>
    </row>
    <row r="36" spans="1:193" x14ac:dyDescent="0.25">
      <c r="A36">
        <v>33</v>
      </c>
      <c r="B36" t="s">
        <v>327</v>
      </c>
      <c r="C36" t="s">
        <v>328</v>
      </c>
      <c r="D36">
        <v>40</v>
      </c>
      <c r="E36">
        <v>4.8899999999999997</v>
      </c>
      <c r="F36" t="s">
        <v>63</v>
      </c>
      <c r="G36" s="27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31</v>
      </c>
      <c r="N36" s="28">
        <v>31</v>
      </c>
      <c r="O36" s="28">
        <v>32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0.44</v>
      </c>
      <c r="AC36" s="30">
        <v>0.55000000000000004</v>
      </c>
      <c r="AD36" s="30">
        <v>0.46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9</v>
      </c>
      <c r="AR36" s="28">
        <v>11</v>
      </c>
      <c r="AS36" s="28">
        <v>10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9">
        <v>0</v>
      </c>
      <c r="AZ36" s="27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9">
        <v>0</v>
      </c>
      <c r="CS36" s="27">
        <v>2</v>
      </c>
      <c r="CT36" s="28">
        <v>0</v>
      </c>
      <c r="CU36" s="28">
        <v>0</v>
      </c>
      <c r="CV36" s="28">
        <v>18</v>
      </c>
      <c r="CW36" s="28">
        <v>18</v>
      </c>
      <c r="CX36" s="28">
        <v>18</v>
      </c>
      <c r="CY36" s="28">
        <v>31</v>
      </c>
      <c r="CZ36" s="28">
        <v>31</v>
      </c>
      <c r="DA36" s="28">
        <v>32</v>
      </c>
      <c r="DB36" s="28">
        <v>30</v>
      </c>
      <c r="DC36" s="28">
        <v>29</v>
      </c>
      <c r="DD36" s="28">
        <v>24</v>
      </c>
      <c r="DE36" s="28">
        <v>4</v>
      </c>
      <c r="DF36" s="28">
        <v>4</v>
      </c>
      <c r="DG36" s="28">
        <v>4</v>
      </c>
      <c r="DH36" s="30">
        <v>4.4999999999999998E-2</v>
      </c>
      <c r="DI36" s="30">
        <v>0</v>
      </c>
      <c r="DJ36" s="30">
        <v>0</v>
      </c>
      <c r="DK36" s="30">
        <v>0.33</v>
      </c>
      <c r="DL36" s="30">
        <v>0.28000000000000003</v>
      </c>
      <c r="DM36" s="30">
        <v>0.28000000000000003</v>
      </c>
      <c r="DN36" s="30">
        <v>0.44</v>
      </c>
      <c r="DO36" s="30">
        <v>0.55000000000000004</v>
      </c>
      <c r="DP36" s="30">
        <v>0.46</v>
      </c>
      <c r="DQ36" s="30">
        <v>0.44</v>
      </c>
      <c r="DR36" s="30">
        <v>0.44</v>
      </c>
      <c r="DS36" s="30">
        <v>0.41</v>
      </c>
      <c r="DT36" s="30">
        <v>0.13</v>
      </c>
      <c r="DU36" s="30">
        <v>0.15</v>
      </c>
      <c r="DV36" s="30">
        <v>0.13</v>
      </c>
      <c r="DW36" s="28">
        <v>2</v>
      </c>
      <c r="DX36" s="28">
        <v>0</v>
      </c>
      <c r="DY36" s="28">
        <v>0</v>
      </c>
      <c r="DZ36" s="28">
        <v>8</v>
      </c>
      <c r="EA36" s="28">
        <v>8</v>
      </c>
      <c r="EB36" s="28">
        <v>7</v>
      </c>
      <c r="EC36" s="28">
        <v>9</v>
      </c>
      <c r="ED36" s="28">
        <v>11</v>
      </c>
      <c r="EE36" s="28">
        <v>10</v>
      </c>
      <c r="EF36" s="28">
        <v>11</v>
      </c>
      <c r="EG36" s="28">
        <v>11</v>
      </c>
      <c r="EH36" s="28">
        <v>10</v>
      </c>
      <c r="EI36" s="28">
        <v>3</v>
      </c>
      <c r="EJ36" s="28">
        <v>4</v>
      </c>
      <c r="EK36" s="29">
        <v>3</v>
      </c>
      <c r="EM36" t="s">
        <v>1049</v>
      </c>
      <c r="EO36" t="s">
        <v>1050</v>
      </c>
      <c r="EV36" t="s">
        <v>331</v>
      </c>
      <c r="FB36" t="s">
        <v>332</v>
      </c>
      <c r="FJ36" t="s">
        <v>33</v>
      </c>
      <c r="FK36" t="s">
        <v>241</v>
      </c>
      <c r="FU36" t="s">
        <v>194</v>
      </c>
      <c r="FV36" t="s">
        <v>333</v>
      </c>
      <c r="GC36" t="s">
        <v>379</v>
      </c>
    </row>
    <row r="37" spans="1:193" x14ac:dyDescent="0.25">
      <c r="A37">
        <v>34</v>
      </c>
      <c r="B37" t="s">
        <v>299</v>
      </c>
      <c r="C37" t="s">
        <v>300</v>
      </c>
      <c r="D37">
        <v>282</v>
      </c>
      <c r="E37">
        <v>10.24</v>
      </c>
      <c r="F37" t="s">
        <v>63</v>
      </c>
      <c r="G37" s="27">
        <v>0</v>
      </c>
      <c r="H37" s="28">
        <v>0</v>
      </c>
      <c r="I37" s="28">
        <v>0</v>
      </c>
      <c r="J37" s="28">
        <v>16</v>
      </c>
      <c r="K37" s="28">
        <v>15</v>
      </c>
      <c r="L37" s="28">
        <v>17</v>
      </c>
      <c r="M37" s="28">
        <v>0</v>
      </c>
      <c r="N37" s="28">
        <v>0</v>
      </c>
      <c r="O37" s="28">
        <v>0</v>
      </c>
      <c r="P37" s="28">
        <v>8</v>
      </c>
      <c r="Q37" s="28">
        <v>12</v>
      </c>
      <c r="R37" s="28">
        <v>11</v>
      </c>
      <c r="S37" s="28">
        <v>0</v>
      </c>
      <c r="T37" s="28">
        <v>0</v>
      </c>
      <c r="U37" s="28">
        <v>2</v>
      </c>
      <c r="V37" s="30">
        <v>0</v>
      </c>
      <c r="W37" s="30">
        <v>0</v>
      </c>
      <c r="X37" s="30">
        <v>0</v>
      </c>
      <c r="Y37" s="30">
        <v>7.3999999999999996E-2</v>
      </c>
      <c r="Z37" s="30">
        <v>7.2999999999999995E-2</v>
      </c>
      <c r="AA37" s="30">
        <v>8.6999999999999994E-2</v>
      </c>
      <c r="AB37" s="30">
        <v>0</v>
      </c>
      <c r="AC37" s="30">
        <v>0</v>
      </c>
      <c r="AD37" s="30">
        <v>0</v>
      </c>
      <c r="AE37" s="30">
        <v>3.5999999999999997E-2</v>
      </c>
      <c r="AF37" s="30">
        <v>6.0999999999999999E-2</v>
      </c>
      <c r="AG37" s="30">
        <v>5.3999999999999999E-2</v>
      </c>
      <c r="AH37" s="30">
        <v>0</v>
      </c>
      <c r="AI37" s="30">
        <v>0</v>
      </c>
      <c r="AJ37" s="30">
        <v>1.4E-2</v>
      </c>
      <c r="AK37" s="28">
        <v>0</v>
      </c>
      <c r="AL37" s="28">
        <v>0</v>
      </c>
      <c r="AM37" s="28">
        <v>0</v>
      </c>
      <c r="AN37" s="28">
        <v>13</v>
      </c>
      <c r="AO37" s="28">
        <v>13</v>
      </c>
      <c r="AP37" s="28">
        <v>15</v>
      </c>
      <c r="AQ37" s="28">
        <v>0</v>
      </c>
      <c r="AR37" s="28">
        <v>0</v>
      </c>
      <c r="AS37" s="28">
        <v>0</v>
      </c>
      <c r="AT37" s="28">
        <v>6</v>
      </c>
      <c r="AU37" s="28">
        <v>10</v>
      </c>
      <c r="AV37" s="28">
        <v>9</v>
      </c>
      <c r="AW37" s="28">
        <v>0</v>
      </c>
      <c r="AX37" s="28">
        <v>0</v>
      </c>
      <c r="AY37" s="29">
        <v>2</v>
      </c>
      <c r="AZ37" s="27">
        <v>8</v>
      </c>
      <c r="BA37" s="28">
        <v>7</v>
      </c>
      <c r="BB37" s="28">
        <v>7</v>
      </c>
      <c r="BC37" s="28">
        <v>11</v>
      </c>
      <c r="BD37" s="28">
        <v>11</v>
      </c>
      <c r="BE37" s="28">
        <v>11</v>
      </c>
      <c r="BF37" s="28">
        <v>2</v>
      </c>
      <c r="BG37" s="28">
        <v>2</v>
      </c>
      <c r="BH37" s="28">
        <v>3</v>
      </c>
      <c r="BI37" s="28">
        <v>0</v>
      </c>
      <c r="BJ37" s="28">
        <v>3</v>
      </c>
      <c r="BK37" s="28">
        <v>3</v>
      </c>
      <c r="BL37" s="28">
        <v>28</v>
      </c>
      <c r="BM37" s="28">
        <v>31</v>
      </c>
      <c r="BN37" s="28">
        <v>31</v>
      </c>
      <c r="BO37" s="30">
        <v>3.9E-2</v>
      </c>
      <c r="BP37" s="30">
        <v>4.3999999999999997E-2</v>
      </c>
      <c r="BQ37" s="30">
        <v>3.9E-2</v>
      </c>
      <c r="BR37" s="30">
        <v>5.8000000000000003E-2</v>
      </c>
      <c r="BS37" s="30">
        <v>5.6000000000000001E-2</v>
      </c>
      <c r="BT37" s="30">
        <v>5.8999999999999997E-2</v>
      </c>
      <c r="BU37" s="30">
        <v>1.2E-2</v>
      </c>
      <c r="BV37" s="30">
        <v>1.2E-2</v>
      </c>
      <c r="BW37" s="30">
        <v>1.9E-2</v>
      </c>
      <c r="BX37" s="30">
        <v>0</v>
      </c>
      <c r="BY37" s="30">
        <v>1.7999999999999999E-2</v>
      </c>
      <c r="BZ37" s="30">
        <v>1.9E-2</v>
      </c>
      <c r="CA37" s="30">
        <v>0.14000000000000001</v>
      </c>
      <c r="CB37" s="30">
        <v>0.11</v>
      </c>
      <c r="CC37" s="30">
        <v>0.13</v>
      </c>
      <c r="CD37" s="28">
        <v>6</v>
      </c>
      <c r="CE37" s="28">
        <v>7</v>
      </c>
      <c r="CF37" s="28">
        <v>6</v>
      </c>
      <c r="CG37" s="28">
        <v>10</v>
      </c>
      <c r="CH37" s="28">
        <v>9</v>
      </c>
      <c r="CI37" s="28">
        <v>9</v>
      </c>
      <c r="CJ37" s="28">
        <v>2</v>
      </c>
      <c r="CK37" s="28">
        <v>2</v>
      </c>
      <c r="CL37" s="28">
        <v>3</v>
      </c>
      <c r="CM37" s="28">
        <v>0</v>
      </c>
      <c r="CN37" s="28">
        <v>3</v>
      </c>
      <c r="CO37" s="28">
        <v>3</v>
      </c>
      <c r="CP37" s="28">
        <v>21</v>
      </c>
      <c r="CQ37" s="28">
        <v>17</v>
      </c>
      <c r="CR37" s="29">
        <v>19</v>
      </c>
      <c r="CS37" s="27">
        <v>0</v>
      </c>
      <c r="CT37" s="28">
        <v>2</v>
      </c>
      <c r="CU37" s="28">
        <v>2</v>
      </c>
      <c r="CV37" s="28">
        <v>4</v>
      </c>
      <c r="CW37" s="28">
        <v>2</v>
      </c>
      <c r="CX37" s="28">
        <v>5</v>
      </c>
      <c r="CY37" s="28">
        <v>0</v>
      </c>
      <c r="CZ37" s="28">
        <v>0</v>
      </c>
      <c r="DA37" s="28">
        <v>0</v>
      </c>
      <c r="DB37" s="28">
        <v>4</v>
      </c>
      <c r="DC37" s="28">
        <v>7</v>
      </c>
      <c r="DD37" s="28">
        <v>9</v>
      </c>
      <c r="DE37" s="28">
        <v>0</v>
      </c>
      <c r="DF37" s="28">
        <v>0</v>
      </c>
      <c r="DG37" s="28">
        <v>0</v>
      </c>
      <c r="DH37" s="30">
        <v>0</v>
      </c>
      <c r="DI37" s="30">
        <v>1.2E-2</v>
      </c>
      <c r="DJ37" s="30">
        <v>1.2E-2</v>
      </c>
      <c r="DK37" s="30">
        <v>0.02</v>
      </c>
      <c r="DL37" s="30">
        <v>1.2999999999999999E-2</v>
      </c>
      <c r="DM37" s="30">
        <v>2.5000000000000001E-2</v>
      </c>
      <c r="DN37" s="30">
        <v>0</v>
      </c>
      <c r="DO37" s="30">
        <v>0</v>
      </c>
      <c r="DP37" s="30">
        <v>0</v>
      </c>
      <c r="DQ37" s="30">
        <v>2.8000000000000001E-2</v>
      </c>
      <c r="DR37" s="30">
        <v>4.1000000000000002E-2</v>
      </c>
      <c r="DS37" s="30">
        <v>4.8000000000000001E-2</v>
      </c>
      <c r="DT37" s="30">
        <v>0</v>
      </c>
      <c r="DU37" s="30">
        <v>0</v>
      </c>
      <c r="DV37" s="30">
        <v>0</v>
      </c>
      <c r="DW37" s="28">
        <v>0</v>
      </c>
      <c r="DX37" s="28">
        <v>2</v>
      </c>
      <c r="DY37" s="28">
        <v>2</v>
      </c>
      <c r="DZ37" s="28">
        <v>3</v>
      </c>
      <c r="EA37" s="28">
        <v>2</v>
      </c>
      <c r="EB37" s="28">
        <v>4</v>
      </c>
      <c r="EC37" s="28">
        <v>0</v>
      </c>
      <c r="ED37" s="28">
        <v>0</v>
      </c>
      <c r="EE37" s="28">
        <v>0</v>
      </c>
      <c r="EF37" s="28">
        <v>4</v>
      </c>
      <c r="EG37" s="28">
        <v>6</v>
      </c>
      <c r="EH37" s="28">
        <v>7</v>
      </c>
      <c r="EI37" s="28">
        <v>0</v>
      </c>
      <c r="EJ37" s="28">
        <v>0</v>
      </c>
      <c r="EK37" s="29">
        <v>0</v>
      </c>
      <c r="EO37" t="s">
        <v>301</v>
      </c>
      <c r="EP37" t="s">
        <v>302</v>
      </c>
      <c r="ES37" t="s">
        <v>302</v>
      </c>
      <c r="EX37" t="s">
        <v>218</v>
      </c>
      <c r="FF37" t="s">
        <v>943</v>
      </c>
      <c r="FG37" t="s">
        <v>303</v>
      </c>
      <c r="FJ37" t="s">
        <v>179</v>
      </c>
      <c r="FK37" t="s">
        <v>37</v>
      </c>
      <c r="FN37" t="s">
        <v>37</v>
      </c>
      <c r="FU37" t="s">
        <v>194</v>
      </c>
      <c r="GC37" t="s">
        <v>194</v>
      </c>
    </row>
    <row r="38" spans="1:193" x14ac:dyDescent="0.25">
      <c r="A38">
        <v>35</v>
      </c>
      <c r="B38" t="s">
        <v>295</v>
      </c>
      <c r="C38" t="s">
        <v>296</v>
      </c>
      <c r="D38">
        <v>95</v>
      </c>
      <c r="E38">
        <v>5.87</v>
      </c>
      <c r="F38" t="s">
        <v>63</v>
      </c>
      <c r="G38" s="27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29</v>
      </c>
      <c r="N38" s="28">
        <v>31</v>
      </c>
      <c r="O38" s="28">
        <v>30</v>
      </c>
      <c r="P38" s="28">
        <v>4</v>
      </c>
      <c r="Q38" s="28">
        <v>4</v>
      </c>
      <c r="R38" s="28">
        <v>3</v>
      </c>
      <c r="S38" s="28">
        <v>0</v>
      </c>
      <c r="T38" s="28">
        <v>0</v>
      </c>
      <c r="U38" s="28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0.25</v>
      </c>
      <c r="AC38" s="30">
        <v>0.28000000000000003</v>
      </c>
      <c r="AD38" s="30">
        <v>0.28999999999999998</v>
      </c>
      <c r="AE38" s="30">
        <v>3.1E-2</v>
      </c>
      <c r="AF38" s="30">
        <v>4.5999999999999999E-2</v>
      </c>
      <c r="AG38" s="30">
        <v>3.1E-2</v>
      </c>
      <c r="AH38" s="30">
        <v>0</v>
      </c>
      <c r="AI38" s="30">
        <v>0</v>
      </c>
      <c r="AJ38" s="30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19</v>
      </c>
      <c r="AR38" s="28">
        <v>20</v>
      </c>
      <c r="AS38" s="28">
        <v>21</v>
      </c>
      <c r="AT38" s="28">
        <v>2</v>
      </c>
      <c r="AU38" s="28">
        <v>3</v>
      </c>
      <c r="AV38" s="28">
        <v>2</v>
      </c>
      <c r="AW38" s="28">
        <v>0</v>
      </c>
      <c r="AX38" s="28">
        <v>0</v>
      </c>
      <c r="AY38" s="29">
        <v>0</v>
      </c>
      <c r="AZ38" s="27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>
        <v>0</v>
      </c>
      <c r="BU38" s="30">
        <v>0</v>
      </c>
      <c r="BV38" s="30">
        <v>0</v>
      </c>
      <c r="BW38" s="30">
        <v>0</v>
      </c>
      <c r="BX38" s="30">
        <v>0</v>
      </c>
      <c r="BY38" s="30">
        <v>0</v>
      </c>
      <c r="BZ38" s="30">
        <v>0</v>
      </c>
      <c r="CA38" s="30">
        <v>0</v>
      </c>
      <c r="CB38" s="30">
        <v>0</v>
      </c>
      <c r="CC38" s="30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9">
        <v>0</v>
      </c>
      <c r="CS38" s="27">
        <v>6</v>
      </c>
      <c r="CT38" s="28">
        <v>5</v>
      </c>
      <c r="CU38" s="28">
        <v>4</v>
      </c>
      <c r="CV38" s="28">
        <v>19</v>
      </c>
      <c r="CW38" s="28">
        <v>17</v>
      </c>
      <c r="CX38" s="28">
        <v>16</v>
      </c>
      <c r="CY38" s="28">
        <v>29</v>
      </c>
      <c r="CZ38" s="28">
        <v>31</v>
      </c>
      <c r="DA38" s="28">
        <v>30</v>
      </c>
      <c r="DB38" s="28">
        <v>13</v>
      </c>
      <c r="DC38" s="28">
        <v>13</v>
      </c>
      <c r="DD38" s="28">
        <v>12</v>
      </c>
      <c r="DE38" s="28">
        <v>5</v>
      </c>
      <c r="DF38" s="28">
        <v>7</v>
      </c>
      <c r="DG38" s="28">
        <v>6</v>
      </c>
      <c r="DH38" s="30">
        <v>6.8000000000000005E-2</v>
      </c>
      <c r="DI38" s="30">
        <v>4.7E-2</v>
      </c>
      <c r="DJ38" s="30">
        <v>3.7999999999999999E-2</v>
      </c>
      <c r="DK38" s="30">
        <v>0.21</v>
      </c>
      <c r="DL38" s="30">
        <v>0.16</v>
      </c>
      <c r="DM38" s="30">
        <v>0.21</v>
      </c>
      <c r="DN38" s="30">
        <v>0.25</v>
      </c>
      <c r="DO38" s="30">
        <v>0.28000000000000003</v>
      </c>
      <c r="DP38" s="30">
        <v>0.28999999999999998</v>
      </c>
      <c r="DQ38" s="30">
        <v>0.12</v>
      </c>
      <c r="DR38" s="30">
        <v>0.15</v>
      </c>
      <c r="DS38" s="30">
        <v>0.15</v>
      </c>
      <c r="DT38" s="30">
        <v>5.3999999999999999E-2</v>
      </c>
      <c r="DU38" s="30">
        <v>4.5999999999999999E-2</v>
      </c>
      <c r="DV38" s="30">
        <v>4.5999999999999999E-2</v>
      </c>
      <c r="DW38" s="28">
        <v>5</v>
      </c>
      <c r="DX38" s="28">
        <v>4</v>
      </c>
      <c r="DY38" s="28">
        <v>3</v>
      </c>
      <c r="DZ38" s="28">
        <v>14</v>
      </c>
      <c r="EA38" s="28">
        <v>11</v>
      </c>
      <c r="EB38" s="28">
        <v>13</v>
      </c>
      <c r="EC38" s="28">
        <v>19</v>
      </c>
      <c r="ED38" s="28">
        <v>20</v>
      </c>
      <c r="EE38" s="28">
        <v>21</v>
      </c>
      <c r="EF38" s="28">
        <v>8</v>
      </c>
      <c r="EG38" s="28">
        <v>9</v>
      </c>
      <c r="EH38" s="28">
        <v>9</v>
      </c>
      <c r="EI38" s="28">
        <v>4</v>
      </c>
      <c r="EJ38" s="28">
        <v>3</v>
      </c>
      <c r="EK38" s="29">
        <v>3</v>
      </c>
      <c r="EL38" t="s">
        <v>144</v>
      </c>
      <c r="EM38" t="s">
        <v>146</v>
      </c>
      <c r="EO38" t="s">
        <v>144</v>
      </c>
      <c r="EQ38" t="s">
        <v>119</v>
      </c>
      <c r="ES38" t="s">
        <v>85</v>
      </c>
      <c r="ET38" t="s">
        <v>119</v>
      </c>
      <c r="EW38" t="s">
        <v>147</v>
      </c>
      <c r="EX38" t="s">
        <v>148</v>
      </c>
      <c r="FB38" t="s">
        <v>146</v>
      </c>
      <c r="FF38" t="s">
        <v>121</v>
      </c>
      <c r="FJ38" t="s">
        <v>110</v>
      </c>
      <c r="FK38" t="s">
        <v>150</v>
      </c>
      <c r="FL38" t="s">
        <v>233</v>
      </c>
      <c r="FP38" t="s">
        <v>121</v>
      </c>
      <c r="FQ38" t="s">
        <v>233</v>
      </c>
      <c r="GC38" t="s">
        <v>57</v>
      </c>
      <c r="GH38" t="s">
        <v>57</v>
      </c>
    </row>
    <row r="39" spans="1:193" x14ac:dyDescent="0.25">
      <c r="A39">
        <v>36</v>
      </c>
      <c r="B39" t="s">
        <v>366</v>
      </c>
      <c r="C39" t="s">
        <v>367</v>
      </c>
      <c r="D39">
        <v>52</v>
      </c>
      <c r="E39">
        <v>6.21</v>
      </c>
      <c r="F39" t="s">
        <v>63</v>
      </c>
      <c r="G39" s="27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30</v>
      </c>
      <c r="N39" s="28">
        <v>26</v>
      </c>
      <c r="O39" s="28">
        <v>25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0.33</v>
      </c>
      <c r="AC39" s="30">
        <v>0.25</v>
      </c>
      <c r="AD39" s="30">
        <v>0.23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16</v>
      </c>
      <c r="AR39" s="28">
        <v>13</v>
      </c>
      <c r="AS39" s="28">
        <v>12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9">
        <v>0</v>
      </c>
      <c r="AZ39" s="27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0</v>
      </c>
      <c r="BV39" s="30">
        <v>0</v>
      </c>
      <c r="BW39" s="30">
        <v>0</v>
      </c>
      <c r="BX39" s="30">
        <v>0</v>
      </c>
      <c r="BY39" s="30">
        <v>0</v>
      </c>
      <c r="BZ39" s="30">
        <v>0</v>
      </c>
      <c r="CA39" s="30">
        <v>0</v>
      </c>
      <c r="CB39" s="30">
        <v>0</v>
      </c>
      <c r="CC39" s="30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9">
        <v>0</v>
      </c>
      <c r="CS39" s="27">
        <v>4</v>
      </c>
      <c r="CT39" s="28">
        <v>3</v>
      </c>
      <c r="CU39" s="28">
        <v>3</v>
      </c>
      <c r="CV39" s="28">
        <v>20</v>
      </c>
      <c r="CW39" s="28">
        <v>14</v>
      </c>
      <c r="CX39" s="28">
        <v>19</v>
      </c>
      <c r="CY39" s="28">
        <v>30</v>
      </c>
      <c r="CZ39" s="28">
        <v>26</v>
      </c>
      <c r="DA39" s="28">
        <v>25</v>
      </c>
      <c r="DB39" s="28">
        <v>23</v>
      </c>
      <c r="DC39" s="28">
        <v>24</v>
      </c>
      <c r="DD39" s="28">
        <v>25</v>
      </c>
      <c r="DE39" s="28">
        <v>2</v>
      </c>
      <c r="DF39" s="28">
        <v>2</v>
      </c>
      <c r="DG39" s="28">
        <v>2</v>
      </c>
      <c r="DH39" s="30">
        <v>0.06</v>
      </c>
      <c r="DI39" s="30">
        <v>6.5000000000000002E-2</v>
      </c>
      <c r="DJ39" s="30">
        <v>4.4999999999999998E-2</v>
      </c>
      <c r="DK39" s="30">
        <v>0.23</v>
      </c>
      <c r="DL39" s="30">
        <v>0.2</v>
      </c>
      <c r="DM39" s="30">
        <v>0.25</v>
      </c>
      <c r="DN39" s="30">
        <v>0.33</v>
      </c>
      <c r="DO39" s="30">
        <v>0.25</v>
      </c>
      <c r="DP39" s="30">
        <v>0.23</v>
      </c>
      <c r="DQ39" s="30">
        <v>0.25</v>
      </c>
      <c r="DR39" s="30">
        <v>0.26</v>
      </c>
      <c r="DS39" s="30">
        <v>0.22</v>
      </c>
      <c r="DT39" s="30">
        <v>6.5000000000000002E-2</v>
      </c>
      <c r="DU39" s="30">
        <v>6.5000000000000002E-2</v>
      </c>
      <c r="DV39" s="30">
        <v>6.5000000000000002E-2</v>
      </c>
      <c r="DW39" s="28">
        <v>3</v>
      </c>
      <c r="DX39" s="28">
        <v>3</v>
      </c>
      <c r="DY39" s="28">
        <v>2</v>
      </c>
      <c r="DZ39" s="28">
        <v>11</v>
      </c>
      <c r="EA39" s="28">
        <v>8</v>
      </c>
      <c r="EB39" s="28">
        <v>11</v>
      </c>
      <c r="EC39" s="28">
        <v>16</v>
      </c>
      <c r="ED39" s="28">
        <v>13</v>
      </c>
      <c r="EE39" s="28">
        <v>12</v>
      </c>
      <c r="EF39" s="28">
        <v>13</v>
      </c>
      <c r="EG39" s="28">
        <v>15</v>
      </c>
      <c r="EH39" s="28">
        <v>12</v>
      </c>
      <c r="EI39" s="28">
        <v>2</v>
      </c>
      <c r="EJ39" s="28">
        <v>2</v>
      </c>
      <c r="EK39" s="29">
        <v>2</v>
      </c>
      <c r="EM39" t="s">
        <v>368</v>
      </c>
      <c r="EO39" t="s">
        <v>369</v>
      </c>
      <c r="EP39" t="s">
        <v>369</v>
      </c>
      <c r="EQ39" t="s">
        <v>119</v>
      </c>
      <c r="ES39" t="s">
        <v>83</v>
      </c>
      <c r="ET39" t="s">
        <v>119</v>
      </c>
      <c r="EV39" t="s">
        <v>166</v>
      </c>
      <c r="EW39" t="s">
        <v>71</v>
      </c>
      <c r="EX39" t="s">
        <v>371</v>
      </c>
      <c r="FB39" t="s">
        <v>372</v>
      </c>
      <c r="FE39" t="s">
        <v>28</v>
      </c>
      <c r="FF39" t="s">
        <v>29</v>
      </c>
      <c r="FH39" t="s">
        <v>31</v>
      </c>
      <c r="FJ39" t="s">
        <v>110</v>
      </c>
      <c r="FK39" t="s">
        <v>121</v>
      </c>
      <c r="FL39" t="s">
        <v>373</v>
      </c>
      <c r="FM39" t="s">
        <v>373</v>
      </c>
      <c r="FN39" t="s">
        <v>37</v>
      </c>
      <c r="FO39" t="s">
        <v>373</v>
      </c>
      <c r="FP39" t="s">
        <v>373</v>
      </c>
      <c r="FU39" t="s">
        <v>839</v>
      </c>
      <c r="GC39" t="s">
        <v>839</v>
      </c>
    </row>
    <row r="40" spans="1:193" x14ac:dyDescent="0.25">
      <c r="A40">
        <v>37</v>
      </c>
      <c r="B40" t="s">
        <v>453</v>
      </c>
      <c r="C40" t="s">
        <v>454</v>
      </c>
      <c r="D40">
        <v>72</v>
      </c>
      <c r="E40">
        <v>6.8</v>
      </c>
      <c r="F40" t="s">
        <v>63</v>
      </c>
      <c r="G40" s="27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36</v>
      </c>
      <c r="N40" s="28">
        <v>31</v>
      </c>
      <c r="O40" s="28">
        <v>30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0.28000000000000003</v>
      </c>
      <c r="AC40" s="30">
        <v>0.3</v>
      </c>
      <c r="AD40" s="30">
        <v>0.27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17</v>
      </c>
      <c r="AR40" s="28">
        <v>18</v>
      </c>
      <c r="AS40" s="28">
        <v>17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9">
        <v>0</v>
      </c>
      <c r="AZ40" s="27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</v>
      </c>
      <c r="BX40" s="30">
        <v>0</v>
      </c>
      <c r="BY40" s="30">
        <v>0</v>
      </c>
      <c r="BZ40" s="30">
        <v>0</v>
      </c>
      <c r="CA40" s="30">
        <v>0</v>
      </c>
      <c r="CB40" s="30">
        <v>0</v>
      </c>
      <c r="CC40" s="30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9">
        <v>0</v>
      </c>
      <c r="CS40" s="27">
        <v>4</v>
      </c>
      <c r="CT40" s="28">
        <v>5</v>
      </c>
      <c r="CU40" s="28">
        <v>3</v>
      </c>
      <c r="CV40" s="28">
        <v>21</v>
      </c>
      <c r="CW40" s="28">
        <v>18</v>
      </c>
      <c r="CX40" s="28">
        <v>18</v>
      </c>
      <c r="CY40" s="28">
        <v>36</v>
      </c>
      <c r="CZ40" s="28">
        <v>31</v>
      </c>
      <c r="DA40" s="28">
        <v>30</v>
      </c>
      <c r="DB40" s="28">
        <v>14</v>
      </c>
      <c r="DC40" s="28">
        <v>14</v>
      </c>
      <c r="DD40" s="28">
        <v>11</v>
      </c>
      <c r="DE40" s="28">
        <v>4</v>
      </c>
      <c r="DF40" s="28">
        <v>6</v>
      </c>
      <c r="DG40" s="28">
        <v>5</v>
      </c>
      <c r="DH40" s="30">
        <v>7.0000000000000007E-2</v>
      </c>
      <c r="DI40" s="30">
        <v>8.5000000000000006E-2</v>
      </c>
      <c r="DJ40" s="30">
        <v>5.0999999999999997E-2</v>
      </c>
      <c r="DK40" s="30">
        <v>0.26</v>
      </c>
      <c r="DL40" s="30">
        <v>0.2</v>
      </c>
      <c r="DM40" s="30">
        <v>0.18</v>
      </c>
      <c r="DN40" s="30">
        <v>0.28000000000000003</v>
      </c>
      <c r="DO40" s="30">
        <v>0.3</v>
      </c>
      <c r="DP40" s="30">
        <v>0.27</v>
      </c>
      <c r="DQ40" s="30">
        <v>0.19</v>
      </c>
      <c r="DR40" s="30">
        <v>0.2</v>
      </c>
      <c r="DS40" s="30">
        <v>0.16</v>
      </c>
      <c r="DT40" s="30">
        <v>6.7000000000000004E-2</v>
      </c>
      <c r="DU40" s="30">
        <v>8.2000000000000003E-2</v>
      </c>
      <c r="DV40" s="30">
        <v>8.2000000000000003E-2</v>
      </c>
      <c r="DW40" s="28">
        <v>4</v>
      </c>
      <c r="DX40" s="28">
        <v>5</v>
      </c>
      <c r="DY40" s="28">
        <v>3</v>
      </c>
      <c r="DZ40" s="28">
        <v>17</v>
      </c>
      <c r="EA40" s="28">
        <v>14</v>
      </c>
      <c r="EB40" s="28">
        <v>13</v>
      </c>
      <c r="EC40" s="28">
        <v>17</v>
      </c>
      <c r="ED40" s="28">
        <v>18</v>
      </c>
      <c r="EE40" s="28">
        <v>17</v>
      </c>
      <c r="EF40" s="28">
        <v>12</v>
      </c>
      <c r="EG40" s="28">
        <v>13</v>
      </c>
      <c r="EH40" s="28">
        <v>10</v>
      </c>
      <c r="EI40" s="28">
        <v>4</v>
      </c>
      <c r="EJ40" s="28">
        <v>5</v>
      </c>
      <c r="EK40" s="29">
        <v>5</v>
      </c>
      <c r="EM40" t="s">
        <v>456</v>
      </c>
      <c r="EO40" t="s">
        <v>1051</v>
      </c>
      <c r="EQ40" t="s">
        <v>119</v>
      </c>
      <c r="ET40" t="s">
        <v>119</v>
      </c>
      <c r="EX40" t="s">
        <v>148</v>
      </c>
      <c r="FB40" t="s">
        <v>310</v>
      </c>
      <c r="FF40" t="s">
        <v>121</v>
      </c>
      <c r="FJ40" t="s">
        <v>110</v>
      </c>
      <c r="FK40" t="s">
        <v>121</v>
      </c>
      <c r="FL40" t="s">
        <v>40</v>
      </c>
      <c r="FP40" t="s">
        <v>121</v>
      </c>
      <c r="FQ40" t="s">
        <v>40</v>
      </c>
      <c r="FU40" t="s">
        <v>457</v>
      </c>
      <c r="GA40" t="s">
        <v>458</v>
      </c>
      <c r="GC40" t="s">
        <v>79</v>
      </c>
    </row>
    <row r="41" spans="1:193" x14ac:dyDescent="0.25">
      <c r="A41">
        <v>38</v>
      </c>
      <c r="B41" t="s">
        <v>262</v>
      </c>
      <c r="C41" t="s">
        <v>263</v>
      </c>
      <c r="D41">
        <v>91</v>
      </c>
      <c r="E41">
        <v>7.25</v>
      </c>
      <c r="F41" t="s">
        <v>63</v>
      </c>
      <c r="G41" s="27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26</v>
      </c>
      <c r="N41" s="28">
        <v>24</v>
      </c>
      <c r="O41" s="28">
        <v>20</v>
      </c>
      <c r="P41" s="28">
        <v>3</v>
      </c>
      <c r="Q41" s="28">
        <v>2</v>
      </c>
      <c r="R41" s="28">
        <v>5</v>
      </c>
      <c r="S41" s="28">
        <v>0</v>
      </c>
      <c r="T41" s="28">
        <v>0</v>
      </c>
      <c r="U41" s="28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0.32</v>
      </c>
      <c r="AC41" s="30">
        <v>0.33</v>
      </c>
      <c r="AD41" s="30">
        <v>0.28000000000000003</v>
      </c>
      <c r="AE41" s="30">
        <v>5.6000000000000001E-2</v>
      </c>
      <c r="AF41" s="30">
        <v>3.3000000000000002E-2</v>
      </c>
      <c r="AG41" s="30">
        <v>6.8000000000000005E-2</v>
      </c>
      <c r="AH41" s="30">
        <v>0</v>
      </c>
      <c r="AI41" s="30">
        <v>0</v>
      </c>
      <c r="AJ41" s="30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18</v>
      </c>
      <c r="AR41" s="28">
        <v>19</v>
      </c>
      <c r="AS41" s="28">
        <v>14</v>
      </c>
      <c r="AT41" s="28">
        <v>2</v>
      </c>
      <c r="AU41" s="28">
        <v>2</v>
      </c>
      <c r="AV41" s="28">
        <v>4</v>
      </c>
      <c r="AW41" s="28">
        <v>0</v>
      </c>
      <c r="AX41" s="28">
        <v>0</v>
      </c>
      <c r="AY41" s="29">
        <v>0</v>
      </c>
      <c r="AZ41" s="27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2</v>
      </c>
      <c r="BJ41" s="28">
        <v>0</v>
      </c>
      <c r="BK41" s="28">
        <v>2</v>
      </c>
      <c r="BL41" s="28">
        <v>2</v>
      </c>
      <c r="BM41" s="28">
        <v>0</v>
      </c>
      <c r="BN41" s="28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3.1E-2</v>
      </c>
      <c r="BY41" s="30">
        <v>0</v>
      </c>
      <c r="BZ41" s="30">
        <v>3.1E-2</v>
      </c>
      <c r="CA41" s="30">
        <v>3.5000000000000003E-2</v>
      </c>
      <c r="CB41" s="30">
        <v>0</v>
      </c>
      <c r="CC41" s="30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2</v>
      </c>
      <c r="CN41" s="28">
        <v>0</v>
      </c>
      <c r="CO41" s="28">
        <v>2</v>
      </c>
      <c r="CP41" s="28">
        <v>2</v>
      </c>
      <c r="CQ41" s="28">
        <v>0</v>
      </c>
      <c r="CR41" s="29">
        <v>0</v>
      </c>
      <c r="CS41" s="27">
        <v>2</v>
      </c>
      <c r="CT41" s="28">
        <v>4</v>
      </c>
      <c r="CU41" s="28">
        <v>0</v>
      </c>
      <c r="CV41" s="28">
        <v>20</v>
      </c>
      <c r="CW41" s="28">
        <v>14</v>
      </c>
      <c r="CX41" s="28">
        <v>19</v>
      </c>
      <c r="CY41" s="28">
        <v>26</v>
      </c>
      <c r="CZ41" s="28">
        <v>24</v>
      </c>
      <c r="DA41" s="28">
        <v>20</v>
      </c>
      <c r="DB41" s="28">
        <v>22</v>
      </c>
      <c r="DC41" s="28">
        <v>21</v>
      </c>
      <c r="DD41" s="28">
        <v>16</v>
      </c>
      <c r="DE41" s="28">
        <v>3</v>
      </c>
      <c r="DF41" s="28">
        <v>0</v>
      </c>
      <c r="DG41" s="28">
        <v>0</v>
      </c>
      <c r="DH41" s="30">
        <v>2.3E-2</v>
      </c>
      <c r="DI41" s="30">
        <v>4.2999999999999997E-2</v>
      </c>
      <c r="DJ41" s="30">
        <v>0</v>
      </c>
      <c r="DK41" s="30">
        <v>0.27</v>
      </c>
      <c r="DL41" s="30">
        <v>0.21</v>
      </c>
      <c r="DM41" s="30">
        <v>0.23</v>
      </c>
      <c r="DN41" s="30">
        <v>0.32</v>
      </c>
      <c r="DO41" s="30">
        <v>0.33</v>
      </c>
      <c r="DP41" s="30">
        <v>0.28000000000000003</v>
      </c>
      <c r="DQ41" s="30">
        <v>0.23</v>
      </c>
      <c r="DR41" s="30">
        <v>0.28000000000000003</v>
      </c>
      <c r="DS41" s="30">
        <v>0.22</v>
      </c>
      <c r="DT41" s="30">
        <v>0.03</v>
      </c>
      <c r="DU41" s="30">
        <v>0</v>
      </c>
      <c r="DV41" s="30">
        <v>0</v>
      </c>
      <c r="DW41" s="28">
        <v>2</v>
      </c>
      <c r="DX41" s="28">
        <v>4</v>
      </c>
      <c r="DY41" s="28">
        <v>0</v>
      </c>
      <c r="DZ41" s="28">
        <v>14</v>
      </c>
      <c r="EA41" s="28">
        <v>12</v>
      </c>
      <c r="EB41" s="28">
        <v>13</v>
      </c>
      <c r="EC41" s="28">
        <v>18</v>
      </c>
      <c r="ED41" s="28">
        <v>19</v>
      </c>
      <c r="EE41" s="28">
        <v>14</v>
      </c>
      <c r="EF41" s="28">
        <v>14</v>
      </c>
      <c r="EG41" s="28">
        <v>16</v>
      </c>
      <c r="EH41" s="28">
        <v>14</v>
      </c>
      <c r="EI41" s="28">
        <v>3</v>
      </c>
      <c r="EJ41" s="28">
        <v>0</v>
      </c>
      <c r="EK41" s="29">
        <v>0</v>
      </c>
      <c r="EM41" t="s">
        <v>148</v>
      </c>
      <c r="EO41" t="s">
        <v>146</v>
      </c>
      <c r="EQ41" t="s">
        <v>119</v>
      </c>
      <c r="ET41" t="s">
        <v>119</v>
      </c>
      <c r="EV41" t="s">
        <v>191</v>
      </c>
      <c r="EX41" t="s">
        <v>148</v>
      </c>
      <c r="FB41" t="s">
        <v>148</v>
      </c>
      <c r="FF41" t="s">
        <v>121</v>
      </c>
      <c r="FJ41" t="s">
        <v>110</v>
      </c>
      <c r="FK41" t="s">
        <v>121</v>
      </c>
      <c r="FL41" t="s">
        <v>266</v>
      </c>
      <c r="FP41" t="s">
        <v>121</v>
      </c>
      <c r="FQ41" t="s">
        <v>266</v>
      </c>
      <c r="FU41" t="s">
        <v>1052</v>
      </c>
      <c r="FV41" t="s">
        <v>195</v>
      </c>
      <c r="GC41" t="s">
        <v>195</v>
      </c>
    </row>
    <row r="42" spans="1:193" x14ac:dyDescent="0.25">
      <c r="A42">
        <v>39</v>
      </c>
      <c r="B42" t="s">
        <v>340</v>
      </c>
      <c r="C42" t="s">
        <v>341</v>
      </c>
      <c r="D42">
        <v>52</v>
      </c>
      <c r="E42">
        <v>4.8099999999999996</v>
      </c>
      <c r="F42" t="s">
        <v>63</v>
      </c>
      <c r="G42" s="27">
        <v>2</v>
      </c>
      <c r="H42" s="28">
        <v>0</v>
      </c>
      <c r="I42" s="28">
        <v>2</v>
      </c>
      <c r="J42" s="28">
        <v>8</v>
      </c>
      <c r="K42" s="28">
        <v>7</v>
      </c>
      <c r="L42" s="28">
        <v>7</v>
      </c>
      <c r="M42" s="28">
        <v>6</v>
      </c>
      <c r="N42" s="28">
        <v>7</v>
      </c>
      <c r="O42" s="28">
        <v>4</v>
      </c>
      <c r="P42" s="28">
        <v>6</v>
      </c>
      <c r="Q42" s="28">
        <v>10</v>
      </c>
      <c r="R42" s="28">
        <v>10</v>
      </c>
      <c r="S42" s="28">
        <v>0</v>
      </c>
      <c r="T42" s="28">
        <v>0</v>
      </c>
      <c r="U42" s="28">
        <v>0</v>
      </c>
      <c r="V42" s="30">
        <v>4.2000000000000003E-2</v>
      </c>
      <c r="W42" s="30">
        <v>0</v>
      </c>
      <c r="X42" s="30">
        <v>4.2000000000000003E-2</v>
      </c>
      <c r="Y42" s="30">
        <v>0.18</v>
      </c>
      <c r="Z42" s="30">
        <v>0.14000000000000001</v>
      </c>
      <c r="AA42" s="30">
        <v>0.11</v>
      </c>
      <c r="AB42" s="30">
        <v>0.13</v>
      </c>
      <c r="AC42" s="30">
        <v>0.15</v>
      </c>
      <c r="AD42" s="30">
        <v>9.7000000000000003E-2</v>
      </c>
      <c r="AE42" s="30">
        <v>0.13</v>
      </c>
      <c r="AF42" s="30">
        <v>0.17</v>
      </c>
      <c r="AG42" s="30">
        <v>0.15</v>
      </c>
      <c r="AH42" s="30">
        <v>0</v>
      </c>
      <c r="AI42" s="30">
        <v>0</v>
      </c>
      <c r="AJ42" s="30">
        <v>0</v>
      </c>
      <c r="AK42" s="28">
        <v>2</v>
      </c>
      <c r="AL42" s="28">
        <v>0</v>
      </c>
      <c r="AM42" s="28">
        <v>2</v>
      </c>
      <c r="AN42" s="28">
        <v>7</v>
      </c>
      <c r="AO42" s="28">
        <v>5</v>
      </c>
      <c r="AP42" s="28">
        <v>3</v>
      </c>
      <c r="AQ42" s="28">
        <v>4</v>
      </c>
      <c r="AR42" s="28">
        <v>5</v>
      </c>
      <c r="AS42" s="28">
        <v>2</v>
      </c>
      <c r="AT42" s="28">
        <v>5</v>
      </c>
      <c r="AU42" s="28">
        <v>6</v>
      </c>
      <c r="AV42" s="28">
        <v>5</v>
      </c>
      <c r="AW42" s="28">
        <v>0</v>
      </c>
      <c r="AX42" s="28">
        <v>0</v>
      </c>
      <c r="AY42" s="29">
        <v>0</v>
      </c>
      <c r="AZ42" s="27">
        <v>9</v>
      </c>
      <c r="BA42" s="28">
        <v>9</v>
      </c>
      <c r="BB42" s="28">
        <v>9</v>
      </c>
      <c r="BC42" s="28">
        <v>15</v>
      </c>
      <c r="BD42" s="28">
        <v>14</v>
      </c>
      <c r="BE42" s="28">
        <v>14</v>
      </c>
      <c r="BF42" s="28">
        <v>9</v>
      </c>
      <c r="BG42" s="28">
        <v>9</v>
      </c>
      <c r="BH42" s="28">
        <v>11</v>
      </c>
      <c r="BI42" s="28">
        <v>5</v>
      </c>
      <c r="BJ42" s="28">
        <v>6</v>
      </c>
      <c r="BK42" s="28">
        <v>7</v>
      </c>
      <c r="BL42" s="28">
        <v>32</v>
      </c>
      <c r="BM42" s="28">
        <v>29</v>
      </c>
      <c r="BN42" s="28">
        <v>33</v>
      </c>
      <c r="BO42" s="30">
        <v>0.18</v>
      </c>
      <c r="BP42" s="30">
        <v>0.17</v>
      </c>
      <c r="BQ42" s="30">
        <v>0.16</v>
      </c>
      <c r="BR42" s="30">
        <v>0.22</v>
      </c>
      <c r="BS42" s="30">
        <v>0.22</v>
      </c>
      <c r="BT42" s="30">
        <v>0.27</v>
      </c>
      <c r="BU42" s="30">
        <v>0.2</v>
      </c>
      <c r="BV42" s="30">
        <v>0.2</v>
      </c>
      <c r="BW42" s="30">
        <v>0.22</v>
      </c>
      <c r="BX42" s="30">
        <v>0.11</v>
      </c>
      <c r="BY42" s="30">
        <v>0.12</v>
      </c>
      <c r="BZ42" s="30">
        <v>0.17</v>
      </c>
      <c r="CA42" s="30">
        <v>0.43</v>
      </c>
      <c r="CB42" s="30">
        <v>0.43</v>
      </c>
      <c r="CC42" s="30">
        <v>0.49</v>
      </c>
      <c r="CD42" s="28">
        <v>6</v>
      </c>
      <c r="CE42" s="28">
        <v>6</v>
      </c>
      <c r="CF42" s="28">
        <v>5</v>
      </c>
      <c r="CG42" s="28">
        <v>8</v>
      </c>
      <c r="CH42" s="28">
        <v>10</v>
      </c>
      <c r="CI42" s="28">
        <v>11</v>
      </c>
      <c r="CJ42" s="28">
        <v>7</v>
      </c>
      <c r="CK42" s="28">
        <v>7</v>
      </c>
      <c r="CL42" s="28">
        <v>7</v>
      </c>
      <c r="CM42" s="28">
        <v>4</v>
      </c>
      <c r="CN42" s="28">
        <v>5</v>
      </c>
      <c r="CO42" s="28">
        <v>6</v>
      </c>
      <c r="CP42" s="28">
        <v>18</v>
      </c>
      <c r="CQ42" s="28">
        <v>17</v>
      </c>
      <c r="CR42" s="29">
        <v>19</v>
      </c>
      <c r="CS42" s="27">
        <v>7</v>
      </c>
      <c r="CT42" s="28">
        <v>5</v>
      </c>
      <c r="CU42" s="28">
        <v>7</v>
      </c>
      <c r="CV42" s="28">
        <v>7</v>
      </c>
      <c r="CW42" s="28">
        <v>5</v>
      </c>
      <c r="CX42" s="28">
        <v>8</v>
      </c>
      <c r="CY42" s="28">
        <v>6</v>
      </c>
      <c r="CZ42" s="28">
        <v>7</v>
      </c>
      <c r="DA42" s="28">
        <v>4</v>
      </c>
      <c r="DB42" s="28">
        <v>10</v>
      </c>
      <c r="DC42" s="28">
        <v>8</v>
      </c>
      <c r="DD42" s="28">
        <v>10</v>
      </c>
      <c r="DE42" s="28">
        <v>0</v>
      </c>
      <c r="DF42" s="28">
        <v>0</v>
      </c>
      <c r="DG42" s="28">
        <v>0</v>
      </c>
      <c r="DH42" s="30">
        <v>0.12</v>
      </c>
      <c r="DI42" s="30">
        <v>6.4000000000000001E-2</v>
      </c>
      <c r="DJ42" s="30">
        <v>0.12</v>
      </c>
      <c r="DK42" s="30">
        <v>0.17</v>
      </c>
      <c r="DL42" s="30">
        <v>0.1</v>
      </c>
      <c r="DM42" s="30">
        <v>0.15</v>
      </c>
      <c r="DN42" s="30">
        <v>0.13</v>
      </c>
      <c r="DO42" s="30">
        <v>0.15</v>
      </c>
      <c r="DP42" s="30">
        <v>9.7000000000000003E-2</v>
      </c>
      <c r="DQ42" s="30">
        <v>0.17</v>
      </c>
      <c r="DR42" s="30">
        <v>0.16</v>
      </c>
      <c r="DS42" s="30">
        <v>0.18</v>
      </c>
      <c r="DT42" s="30">
        <v>0</v>
      </c>
      <c r="DU42" s="30">
        <v>0</v>
      </c>
      <c r="DV42" s="30">
        <v>0</v>
      </c>
      <c r="DW42" s="28">
        <v>4</v>
      </c>
      <c r="DX42" s="28">
        <v>2</v>
      </c>
      <c r="DY42" s="28">
        <v>4</v>
      </c>
      <c r="DZ42" s="28">
        <v>4</v>
      </c>
      <c r="EA42" s="28">
        <v>3</v>
      </c>
      <c r="EB42" s="28">
        <v>4</v>
      </c>
      <c r="EC42" s="28">
        <v>4</v>
      </c>
      <c r="ED42" s="28">
        <v>5</v>
      </c>
      <c r="EE42" s="28">
        <v>2</v>
      </c>
      <c r="EF42" s="28">
        <v>5</v>
      </c>
      <c r="EG42" s="28">
        <v>5</v>
      </c>
      <c r="EH42" s="28">
        <v>6</v>
      </c>
      <c r="EI42" s="28">
        <v>0</v>
      </c>
      <c r="EJ42" s="28">
        <v>0</v>
      </c>
      <c r="EK42" s="29">
        <v>0</v>
      </c>
      <c r="EO42" t="s">
        <v>947</v>
      </c>
      <c r="EP42" t="s">
        <v>525</v>
      </c>
      <c r="EX42" t="s">
        <v>224</v>
      </c>
      <c r="FB42" t="s">
        <v>343</v>
      </c>
      <c r="FF42" t="s">
        <v>29</v>
      </c>
      <c r="FG42" t="s">
        <v>140</v>
      </c>
      <c r="FJ42" t="s">
        <v>179</v>
      </c>
      <c r="FK42" t="s">
        <v>140</v>
      </c>
      <c r="FN42" t="s">
        <v>37</v>
      </c>
      <c r="FP42" t="s">
        <v>109</v>
      </c>
      <c r="GC42" t="s">
        <v>141</v>
      </c>
      <c r="GH42" t="s">
        <v>141</v>
      </c>
    </row>
    <row r="43" spans="1:193" x14ac:dyDescent="0.25">
      <c r="A43">
        <v>40</v>
      </c>
      <c r="B43" t="s">
        <v>221</v>
      </c>
      <c r="C43" t="s">
        <v>222</v>
      </c>
      <c r="D43">
        <v>65</v>
      </c>
      <c r="E43">
        <v>8.17</v>
      </c>
      <c r="F43" t="s">
        <v>63</v>
      </c>
      <c r="G43" s="27">
        <v>0</v>
      </c>
      <c r="H43" s="28">
        <v>0</v>
      </c>
      <c r="I43" s="28">
        <v>0</v>
      </c>
      <c r="J43" s="28">
        <v>15</v>
      </c>
      <c r="K43" s="28">
        <v>12</v>
      </c>
      <c r="L43" s="28">
        <v>15</v>
      </c>
      <c r="M43" s="28">
        <v>9</v>
      </c>
      <c r="N43" s="28">
        <v>8</v>
      </c>
      <c r="O43" s="28">
        <v>12</v>
      </c>
      <c r="P43" s="28">
        <v>13</v>
      </c>
      <c r="Q43" s="28">
        <v>11</v>
      </c>
      <c r="R43" s="28">
        <v>14</v>
      </c>
      <c r="S43" s="28">
        <v>0</v>
      </c>
      <c r="T43" s="28">
        <v>0</v>
      </c>
      <c r="U43" s="28">
        <v>0</v>
      </c>
      <c r="V43" s="30">
        <v>0</v>
      </c>
      <c r="W43" s="30">
        <v>0</v>
      </c>
      <c r="X43" s="30">
        <v>0</v>
      </c>
      <c r="Y43" s="30">
        <v>0.22</v>
      </c>
      <c r="Z43" s="30">
        <v>0.2</v>
      </c>
      <c r="AA43" s="30">
        <v>0.21</v>
      </c>
      <c r="AB43" s="30">
        <v>0.17</v>
      </c>
      <c r="AC43" s="30">
        <v>0.15</v>
      </c>
      <c r="AD43" s="30">
        <v>0.23</v>
      </c>
      <c r="AE43" s="30">
        <v>0.22</v>
      </c>
      <c r="AF43" s="30">
        <v>0.2</v>
      </c>
      <c r="AG43" s="30">
        <v>0.23</v>
      </c>
      <c r="AH43" s="30">
        <v>0</v>
      </c>
      <c r="AI43" s="30">
        <v>0</v>
      </c>
      <c r="AJ43" s="30">
        <v>0</v>
      </c>
      <c r="AK43" s="28">
        <v>0</v>
      </c>
      <c r="AL43" s="28">
        <v>0</v>
      </c>
      <c r="AM43" s="28">
        <v>0</v>
      </c>
      <c r="AN43" s="28">
        <v>9</v>
      </c>
      <c r="AO43" s="28">
        <v>8</v>
      </c>
      <c r="AP43" s="28">
        <v>7</v>
      </c>
      <c r="AQ43" s="28">
        <v>6</v>
      </c>
      <c r="AR43" s="28">
        <v>5</v>
      </c>
      <c r="AS43" s="28">
        <v>8</v>
      </c>
      <c r="AT43" s="28">
        <v>9</v>
      </c>
      <c r="AU43" s="28">
        <v>7</v>
      </c>
      <c r="AV43" s="28">
        <v>9</v>
      </c>
      <c r="AW43" s="28">
        <v>0</v>
      </c>
      <c r="AX43" s="28">
        <v>0</v>
      </c>
      <c r="AY43" s="29">
        <v>0</v>
      </c>
      <c r="AZ43" s="27">
        <v>15</v>
      </c>
      <c r="BA43" s="28">
        <v>17</v>
      </c>
      <c r="BB43" s="28">
        <v>14</v>
      </c>
      <c r="BC43" s="28">
        <v>12</v>
      </c>
      <c r="BD43" s="28">
        <v>14</v>
      </c>
      <c r="BE43" s="28">
        <v>11</v>
      </c>
      <c r="BF43" s="28">
        <v>13</v>
      </c>
      <c r="BG43" s="28">
        <v>12</v>
      </c>
      <c r="BH43" s="28">
        <v>10</v>
      </c>
      <c r="BI43" s="28">
        <v>0</v>
      </c>
      <c r="BJ43" s="28">
        <v>0</v>
      </c>
      <c r="BK43" s="28">
        <v>7</v>
      </c>
      <c r="BL43" s="28">
        <v>34</v>
      </c>
      <c r="BM43" s="28">
        <v>35</v>
      </c>
      <c r="BN43" s="28">
        <v>35</v>
      </c>
      <c r="BO43" s="30">
        <v>0.23</v>
      </c>
      <c r="BP43" s="30">
        <v>0.28999999999999998</v>
      </c>
      <c r="BQ43" s="30">
        <v>0.25</v>
      </c>
      <c r="BR43" s="30">
        <v>0.16</v>
      </c>
      <c r="BS43" s="30">
        <v>0.25</v>
      </c>
      <c r="BT43" s="30">
        <v>0.18</v>
      </c>
      <c r="BU43" s="30">
        <v>0.2</v>
      </c>
      <c r="BV43" s="30">
        <v>0.17</v>
      </c>
      <c r="BW43" s="30">
        <v>0.17</v>
      </c>
      <c r="BX43" s="30">
        <v>0</v>
      </c>
      <c r="BY43" s="30">
        <v>0</v>
      </c>
      <c r="BZ43" s="30">
        <v>0.12</v>
      </c>
      <c r="CA43" s="30">
        <v>0.47</v>
      </c>
      <c r="CB43" s="30">
        <v>0.44</v>
      </c>
      <c r="CC43" s="30">
        <v>0.47</v>
      </c>
      <c r="CD43" s="28">
        <v>9</v>
      </c>
      <c r="CE43" s="28">
        <v>9</v>
      </c>
      <c r="CF43" s="28">
        <v>9</v>
      </c>
      <c r="CG43" s="28">
        <v>5</v>
      </c>
      <c r="CH43" s="28">
        <v>8</v>
      </c>
      <c r="CI43" s="28">
        <v>4</v>
      </c>
      <c r="CJ43" s="28">
        <v>7</v>
      </c>
      <c r="CK43" s="28">
        <v>6</v>
      </c>
      <c r="CL43" s="28">
        <v>6</v>
      </c>
      <c r="CM43" s="28">
        <v>0</v>
      </c>
      <c r="CN43" s="28">
        <v>0</v>
      </c>
      <c r="CO43" s="28">
        <v>2</v>
      </c>
      <c r="CP43" s="28">
        <v>18</v>
      </c>
      <c r="CQ43" s="28">
        <v>17</v>
      </c>
      <c r="CR43" s="29">
        <v>18</v>
      </c>
      <c r="CS43" s="27">
        <v>11</v>
      </c>
      <c r="CT43" s="28">
        <v>13</v>
      </c>
      <c r="CU43" s="28">
        <v>9</v>
      </c>
      <c r="CV43" s="28">
        <v>10</v>
      </c>
      <c r="CW43" s="28">
        <v>8</v>
      </c>
      <c r="CX43" s="28">
        <v>8</v>
      </c>
      <c r="CY43" s="28">
        <v>9</v>
      </c>
      <c r="CZ43" s="28">
        <v>8</v>
      </c>
      <c r="DA43" s="28">
        <v>12</v>
      </c>
      <c r="DB43" s="28">
        <v>11</v>
      </c>
      <c r="DC43" s="28">
        <v>11</v>
      </c>
      <c r="DD43" s="28">
        <v>14</v>
      </c>
      <c r="DE43" s="28">
        <v>5</v>
      </c>
      <c r="DF43" s="28">
        <v>4</v>
      </c>
      <c r="DG43" s="28">
        <v>0</v>
      </c>
      <c r="DH43" s="30">
        <v>0.19</v>
      </c>
      <c r="DI43" s="30">
        <v>0.22</v>
      </c>
      <c r="DJ43" s="30">
        <v>0.18</v>
      </c>
      <c r="DK43" s="30">
        <v>0.2</v>
      </c>
      <c r="DL43" s="30">
        <v>0.16</v>
      </c>
      <c r="DM43" s="30">
        <v>0.16</v>
      </c>
      <c r="DN43" s="30">
        <v>0.17</v>
      </c>
      <c r="DO43" s="30">
        <v>0.15</v>
      </c>
      <c r="DP43" s="30">
        <v>0.23</v>
      </c>
      <c r="DQ43" s="30">
        <v>0.21</v>
      </c>
      <c r="DR43" s="30">
        <v>0.23</v>
      </c>
      <c r="DS43" s="30">
        <v>0.24</v>
      </c>
      <c r="DT43" s="30">
        <v>8.7999999999999995E-2</v>
      </c>
      <c r="DU43" s="30">
        <v>6.7000000000000004E-2</v>
      </c>
      <c r="DV43" s="30">
        <v>0</v>
      </c>
      <c r="DW43" s="28">
        <v>6</v>
      </c>
      <c r="DX43" s="28">
        <v>7</v>
      </c>
      <c r="DY43" s="28">
        <v>6</v>
      </c>
      <c r="DZ43" s="28">
        <v>7</v>
      </c>
      <c r="EA43" s="28">
        <v>4</v>
      </c>
      <c r="EB43" s="28">
        <v>6</v>
      </c>
      <c r="EC43" s="28">
        <v>6</v>
      </c>
      <c r="ED43" s="28">
        <v>5</v>
      </c>
      <c r="EE43" s="28">
        <v>8</v>
      </c>
      <c r="EF43" s="28">
        <v>8</v>
      </c>
      <c r="EG43" s="28">
        <v>7</v>
      </c>
      <c r="EH43" s="28">
        <v>8</v>
      </c>
      <c r="EI43" s="28">
        <v>3</v>
      </c>
      <c r="EJ43" s="28">
        <v>2</v>
      </c>
      <c r="EK43" s="29">
        <v>0</v>
      </c>
      <c r="EO43" t="s">
        <v>219</v>
      </c>
      <c r="EP43" t="s">
        <v>224</v>
      </c>
      <c r="ET43" t="s">
        <v>219</v>
      </c>
      <c r="EU43" t="s">
        <v>219</v>
      </c>
      <c r="EX43" t="s">
        <v>218</v>
      </c>
      <c r="FE43" t="s">
        <v>28</v>
      </c>
      <c r="FF43" t="s">
        <v>28</v>
      </c>
      <c r="FG43" t="s">
        <v>941</v>
      </c>
      <c r="FJ43" t="s">
        <v>179</v>
      </c>
      <c r="FK43" t="s">
        <v>140</v>
      </c>
      <c r="FL43" t="s">
        <v>35</v>
      </c>
      <c r="FN43" t="s">
        <v>37</v>
      </c>
      <c r="FP43" t="s">
        <v>109</v>
      </c>
      <c r="GC43" t="s">
        <v>141</v>
      </c>
      <c r="GH43" t="s">
        <v>141</v>
      </c>
    </row>
    <row r="44" spans="1:193" x14ac:dyDescent="0.25">
      <c r="A44">
        <v>41</v>
      </c>
      <c r="B44" t="s">
        <v>253</v>
      </c>
      <c r="C44" t="s">
        <v>254</v>
      </c>
      <c r="D44">
        <v>77</v>
      </c>
      <c r="E44">
        <v>7.13</v>
      </c>
      <c r="F44" t="s">
        <v>63</v>
      </c>
      <c r="G44" s="27">
        <v>0</v>
      </c>
      <c r="H44" s="28">
        <v>0</v>
      </c>
      <c r="I44" s="28">
        <v>0</v>
      </c>
      <c r="J44" s="28">
        <v>5</v>
      </c>
      <c r="K44" s="28">
        <v>4</v>
      </c>
      <c r="L44" s="28">
        <v>2</v>
      </c>
      <c r="M44" s="28">
        <v>18</v>
      </c>
      <c r="N44" s="28">
        <v>21</v>
      </c>
      <c r="O44" s="28">
        <v>17</v>
      </c>
      <c r="P44" s="28">
        <v>2</v>
      </c>
      <c r="Q44" s="28">
        <v>3</v>
      </c>
      <c r="R44" s="28">
        <v>2</v>
      </c>
      <c r="S44" s="28">
        <v>0</v>
      </c>
      <c r="T44" s="28">
        <v>0</v>
      </c>
      <c r="U44" s="28">
        <v>0</v>
      </c>
      <c r="V44" s="30">
        <v>0</v>
      </c>
      <c r="W44" s="30">
        <v>0</v>
      </c>
      <c r="X44" s="30">
        <v>0</v>
      </c>
      <c r="Y44" s="30">
        <v>8.5000000000000006E-2</v>
      </c>
      <c r="Z44" s="30">
        <v>6.6000000000000003E-2</v>
      </c>
      <c r="AA44" s="30">
        <v>3.4000000000000002E-2</v>
      </c>
      <c r="AB44" s="30">
        <v>0.3</v>
      </c>
      <c r="AC44" s="30">
        <v>0.32</v>
      </c>
      <c r="AD44" s="30">
        <v>0.28000000000000003</v>
      </c>
      <c r="AE44" s="30">
        <v>3.4000000000000002E-2</v>
      </c>
      <c r="AF44" s="30">
        <v>5.6000000000000001E-2</v>
      </c>
      <c r="AG44" s="30">
        <v>3.6999999999999998E-2</v>
      </c>
      <c r="AH44" s="30">
        <v>0</v>
      </c>
      <c r="AI44" s="30">
        <v>0</v>
      </c>
      <c r="AJ44" s="30">
        <v>0</v>
      </c>
      <c r="AK44" s="28">
        <v>0</v>
      </c>
      <c r="AL44" s="28">
        <v>0</v>
      </c>
      <c r="AM44" s="28">
        <v>0</v>
      </c>
      <c r="AN44" s="28">
        <v>5</v>
      </c>
      <c r="AO44" s="28">
        <v>4</v>
      </c>
      <c r="AP44" s="28">
        <v>2</v>
      </c>
      <c r="AQ44" s="28">
        <v>18</v>
      </c>
      <c r="AR44" s="28">
        <v>19</v>
      </c>
      <c r="AS44" s="28">
        <v>16</v>
      </c>
      <c r="AT44" s="28">
        <v>2</v>
      </c>
      <c r="AU44" s="28">
        <v>3</v>
      </c>
      <c r="AV44" s="28">
        <v>2</v>
      </c>
      <c r="AW44" s="28">
        <v>0</v>
      </c>
      <c r="AX44" s="28">
        <v>0</v>
      </c>
      <c r="AY44" s="29">
        <v>0</v>
      </c>
      <c r="AZ44" s="27">
        <v>0</v>
      </c>
      <c r="BA44" s="28">
        <v>0</v>
      </c>
      <c r="BB44" s="28">
        <v>0</v>
      </c>
      <c r="BC44" s="28">
        <v>6</v>
      </c>
      <c r="BD44" s="28">
        <v>7</v>
      </c>
      <c r="BE44" s="28">
        <v>6</v>
      </c>
      <c r="BF44" s="28">
        <v>2</v>
      </c>
      <c r="BG44" s="28">
        <v>3</v>
      </c>
      <c r="BH44" s="28">
        <v>3</v>
      </c>
      <c r="BI44" s="28">
        <v>2</v>
      </c>
      <c r="BJ44" s="28">
        <v>2</v>
      </c>
      <c r="BK44" s="28">
        <v>4</v>
      </c>
      <c r="BL44" s="28">
        <v>3</v>
      </c>
      <c r="BM44" s="28">
        <v>4</v>
      </c>
      <c r="BN44" s="28">
        <v>4</v>
      </c>
      <c r="BO44" s="30">
        <v>0</v>
      </c>
      <c r="BP44" s="30">
        <v>0</v>
      </c>
      <c r="BQ44" s="30">
        <v>0</v>
      </c>
      <c r="BR44" s="30">
        <v>0.1</v>
      </c>
      <c r="BS44" s="30">
        <v>0.12</v>
      </c>
      <c r="BT44" s="30">
        <v>0.12</v>
      </c>
      <c r="BU44" s="30">
        <v>3.6999999999999998E-2</v>
      </c>
      <c r="BV44" s="30">
        <v>5.7000000000000002E-2</v>
      </c>
      <c r="BW44" s="30">
        <v>5.7000000000000002E-2</v>
      </c>
      <c r="BX44" s="30">
        <v>4.2000000000000003E-2</v>
      </c>
      <c r="BY44" s="30">
        <v>4.2000000000000003E-2</v>
      </c>
      <c r="BZ44" s="30">
        <v>7.5999999999999998E-2</v>
      </c>
      <c r="CA44" s="30">
        <v>5.6000000000000001E-2</v>
      </c>
      <c r="CB44" s="30">
        <v>6.9000000000000006E-2</v>
      </c>
      <c r="CC44" s="30">
        <v>6.9000000000000006E-2</v>
      </c>
      <c r="CD44" s="28">
        <v>0</v>
      </c>
      <c r="CE44" s="28">
        <v>0</v>
      </c>
      <c r="CF44" s="28">
        <v>0</v>
      </c>
      <c r="CG44" s="28">
        <v>6</v>
      </c>
      <c r="CH44" s="28">
        <v>7</v>
      </c>
      <c r="CI44" s="28">
        <v>6</v>
      </c>
      <c r="CJ44" s="28">
        <v>2</v>
      </c>
      <c r="CK44" s="28">
        <v>3</v>
      </c>
      <c r="CL44" s="28">
        <v>3</v>
      </c>
      <c r="CM44" s="28">
        <v>2</v>
      </c>
      <c r="CN44" s="28">
        <v>2</v>
      </c>
      <c r="CO44" s="28">
        <v>4</v>
      </c>
      <c r="CP44" s="28">
        <v>3</v>
      </c>
      <c r="CQ44" s="28">
        <v>4</v>
      </c>
      <c r="CR44" s="29">
        <v>4</v>
      </c>
      <c r="CS44" s="27">
        <v>3</v>
      </c>
      <c r="CT44" s="28">
        <v>2</v>
      </c>
      <c r="CU44" s="28">
        <v>3</v>
      </c>
      <c r="CV44" s="28">
        <v>11</v>
      </c>
      <c r="CW44" s="28">
        <v>11</v>
      </c>
      <c r="CX44" s="28">
        <v>9</v>
      </c>
      <c r="CY44" s="28">
        <v>18</v>
      </c>
      <c r="CZ44" s="28">
        <v>21</v>
      </c>
      <c r="DA44" s="28">
        <v>17</v>
      </c>
      <c r="DB44" s="28">
        <v>19</v>
      </c>
      <c r="DC44" s="28">
        <v>18</v>
      </c>
      <c r="DD44" s="28">
        <v>15</v>
      </c>
      <c r="DE44" s="28">
        <v>5</v>
      </c>
      <c r="DF44" s="28">
        <v>4</v>
      </c>
      <c r="DG44" s="28">
        <v>4</v>
      </c>
      <c r="DH44" s="30">
        <v>4.2999999999999997E-2</v>
      </c>
      <c r="DI44" s="30">
        <v>3.6999999999999998E-2</v>
      </c>
      <c r="DJ44" s="30">
        <v>0.05</v>
      </c>
      <c r="DK44" s="30">
        <v>0.19</v>
      </c>
      <c r="DL44" s="30">
        <v>0.18</v>
      </c>
      <c r="DM44" s="30">
        <v>0.16</v>
      </c>
      <c r="DN44" s="30">
        <v>0.3</v>
      </c>
      <c r="DO44" s="30">
        <v>0.32</v>
      </c>
      <c r="DP44" s="30">
        <v>0.28000000000000003</v>
      </c>
      <c r="DQ44" s="30">
        <v>0.26</v>
      </c>
      <c r="DR44" s="30">
        <v>0.3</v>
      </c>
      <c r="DS44" s="30">
        <v>0.25</v>
      </c>
      <c r="DT44" s="30">
        <v>8.3000000000000004E-2</v>
      </c>
      <c r="DU44" s="30">
        <v>0.08</v>
      </c>
      <c r="DV44" s="30">
        <v>7.1999999999999995E-2</v>
      </c>
      <c r="DW44" s="28">
        <v>3</v>
      </c>
      <c r="DX44" s="28">
        <v>2</v>
      </c>
      <c r="DY44" s="28">
        <v>3</v>
      </c>
      <c r="DZ44" s="28">
        <v>11</v>
      </c>
      <c r="EA44" s="28">
        <v>10</v>
      </c>
      <c r="EB44" s="28">
        <v>9</v>
      </c>
      <c r="EC44" s="28">
        <v>18</v>
      </c>
      <c r="ED44" s="28">
        <v>19</v>
      </c>
      <c r="EE44" s="28">
        <v>16</v>
      </c>
      <c r="EF44" s="28">
        <v>16</v>
      </c>
      <c r="EG44" s="28">
        <v>16</v>
      </c>
      <c r="EH44" s="28">
        <v>15</v>
      </c>
      <c r="EI44" s="28">
        <v>5</v>
      </c>
      <c r="EJ44" s="28">
        <v>4</v>
      </c>
      <c r="EK44" s="29">
        <v>4</v>
      </c>
      <c r="EM44" t="s">
        <v>255</v>
      </c>
      <c r="EO44" t="s">
        <v>146</v>
      </c>
      <c r="EQ44" t="s">
        <v>256</v>
      </c>
      <c r="ET44" t="s">
        <v>256</v>
      </c>
      <c r="EX44" t="s">
        <v>148</v>
      </c>
      <c r="FB44" t="s">
        <v>148</v>
      </c>
      <c r="FF44" t="s">
        <v>76</v>
      </c>
      <c r="FI44" t="s">
        <v>323</v>
      </c>
      <c r="FJ44" t="s">
        <v>110</v>
      </c>
      <c r="FK44" t="s">
        <v>1053</v>
      </c>
      <c r="FL44" t="s">
        <v>78</v>
      </c>
      <c r="FO44" t="s">
        <v>78</v>
      </c>
      <c r="FP44" t="s">
        <v>78</v>
      </c>
      <c r="FQ44" t="s">
        <v>939</v>
      </c>
      <c r="FU44" t="s">
        <v>260</v>
      </c>
      <c r="GC44" t="s">
        <v>261</v>
      </c>
      <c r="GK44" t="s">
        <v>261</v>
      </c>
    </row>
    <row r="45" spans="1:193" x14ac:dyDescent="0.25">
      <c r="A45">
        <v>42</v>
      </c>
      <c r="B45" t="s">
        <v>206</v>
      </c>
      <c r="C45" t="s">
        <v>207</v>
      </c>
      <c r="D45">
        <v>60</v>
      </c>
      <c r="E45">
        <v>8.16</v>
      </c>
      <c r="F45" t="s">
        <v>63</v>
      </c>
      <c r="G45" s="27">
        <v>0</v>
      </c>
      <c r="H45" s="28">
        <v>0</v>
      </c>
      <c r="I45" s="28">
        <v>0</v>
      </c>
      <c r="J45" s="28">
        <v>7</v>
      </c>
      <c r="K45" s="28">
        <v>7</v>
      </c>
      <c r="L45" s="28">
        <v>5</v>
      </c>
      <c r="M45" s="28">
        <v>4</v>
      </c>
      <c r="N45" s="28">
        <v>0</v>
      </c>
      <c r="O45" s="28">
        <v>0</v>
      </c>
      <c r="P45" s="28">
        <v>4</v>
      </c>
      <c r="Q45" s="28">
        <v>7</v>
      </c>
      <c r="R45" s="28">
        <v>5</v>
      </c>
      <c r="S45" s="28">
        <v>3</v>
      </c>
      <c r="T45" s="28">
        <v>4</v>
      </c>
      <c r="U45" s="28">
        <v>4</v>
      </c>
      <c r="V45" s="30">
        <v>0</v>
      </c>
      <c r="W45" s="30">
        <v>0</v>
      </c>
      <c r="X45" s="30">
        <v>0</v>
      </c>
      <c r="Y45" s="30">
        <v>0.13</v>
      </c>
      <c r="Z45" s="30">
        <v>0.12</v>
      </c>
      <c r="AA45" s="30">
        <v>7.5999999999999998E-2</v>
      </c>
      <c r="AB45" s="30">
        <v>5.2999999999999999E-2</v>
      </c>
      <c r="AC45" s="30">
        <v>0</v>
      </c>
      <c r="AD45" s="30">
        <v>0</v>
      </c>
      <c r="AE45" s="30">
        <v>7.5999999999999998E-2</v>
      </c>
      <c r="AF45" s="30">
        <v>0.13</v>
      </c>
      <c r="AG45" s="30">
        <v>9.4E-2</v>
      </c>
      <c r="AH45" s="30">
        <v>5.5E-2</v>
      </c>
      <c r="AI45" s="30">
        <v>5.5E-2</v>
      </c>
      <c r="AJ45" s="30">
        <v>7.2999999999999995E-2</v>
      </c>
      <c r="AK45" s="28">
        <v>0</v>
      </c>
      <c r="AL45" s="28">
        <v>0</v>
      </c>
      <c r="AM45" s="28">
        <v>0</v>
      </c>
      <c r="AN45" s="28">
        <v>6</v>
      </c>
      <c r="AO45" s="28">
        <v>5</v>
      </c>
      <c r="AP45" s="28">
        <v>3</v>
      </c>
      <c r="AQ45" s="28">
        <v>2</v>
      </c>
      <c r="AR45" s="28">
        <v>0</v>
      </c>
      <c r="AS45" s="28">
        <v>0</v>
      </c>
      <c r="AT45" s="28">
        <v>3</v>
      </c>
      <c r="AU45" s="28">
        <v>6</v>
      </c>
      <c r="AV45" s="28">
        <v>4</v>
      </c>
      <c r="AW45" s="28">
        <v>2</v>
      </c>
      <c r="AX45" s="28">
        <v>2</v>
      </c>
      <c r="AY45" s="29">
        <v>3</v>
      </c>
      <c r="AZ45" s="27">
        <v>7</v>
      </c>
      <c r="BA45" s="28">
        <v>9</v>
      </c>
      <c r="BB45" s="28">
        <v>10</v>
      </c>
      <c r="BC45" s="28">
        <v>17</v>
      </c>
      <c r="BD45" s="28">
        <v>12</v>
      </c>
      <c r="BE45" s="28">
        <v>17</v>
      </c>
      <c r="BF45" s="28">
        <v>7</v>
      </c>
      <c r="BG45" s="28">
        <v>9</v>
      </c>
      <c r="BH45" s="28">
        <v>7</v>
      </c>
      <c r="BI45" s="28">
        <v>5</v>
      </c>
      <c r="BJ45" s="28">
        <v>3</v>
      </c>
      <c r="BK45" s="28">
        <v>5</v>
      </c>
      <c r="BL45" s="28">
        <v>33</v>
      </c>
      <c r="BM45" s="28">
        <v>38</v>
      </c>
      <c r="BN45" s="28">
        <v>32</v>
      </c>
      <c r="BO45" s="30">
        <v>0.11</v>
      </c>
      <c r="BP45" s="30">
        <v>0.13</v>
      </c>
      <c r="BQ45" s="30">
        <v>0.14000000000000001</v>
      </c>
      <c r="BR45" s="30">
        <v>0.24</v>
      </c>
      <c r="BS45" s="30">
        <v>0.23</v>
      </c>
      <c r="BT45" s="30">
        <v>0.26</v>
      </c>
      <c r="BU45" s="30">
        <v>0.11</v>
      </c>
      <c r="BV45" s="30">
        <v>0.14000000000000001</v>
      </c>
      <c r="BW45" s="30">
        <v>0.11</v>
      </c>
      <c r="BX45" s="30">
        <v>8.6999999999999994E-2</v>
      </c>
      <c r="BY45" s="30">
        <v>5.5E-2</v>
      </c>
      <c r="BZ45" s="30">
        <v>8.6999999999999994E-2</v>
      </c>
      <c r="CA45" s="30">
        <v>0.38</v>
      </c>
      <c r="CB45" s="30">
        <v>0.43</v>
      </c>
      <c r="CC45" s="30">
        <v>0.35</v>
      </c>
      <c r="CD45" s="28">
        <v>5</v>
      </c>
      <c r="CE45" s="28">
        <v>6</v>
      </c>
      <c r="CF45" s="28">
        <v>6</v>
      </c>
      <c r="CG45" s="28">
        <v>12</v>
      </c>
      <c r="CH45" s="28">
        <v>10</v>
      </c>
      <c r="CI45" s="28">
        <v>13</v>
      </c>
      <c r="CJ45" s="28">
        <v>5</v>
      </c>
      <c r="CK45" s="28">
        <v>7</v>
      </c>
      <c r="CL45" s="28">
        <v>5</v>
      </c>
      <c r="CM45" s="28">
        <v>4</v>
      </c>
      <c r="CN45" s="28">
        <v>2</v>
      </c>
      <c r="CO45" s="28">
        <v>4</v>
      </c>
      <c r="CP45" s="28">
        <v>21</v>
      </c>
      <c r="CQ45" s="28">
        <v>26</v>
      </c>
      <c r="CR45" s="29">
        <v>21</v>
      </c>
      <c r="CS45" s="27">
        <v>11</v>
      </c>
      <c r="CT45" s="28">
        <v>8</v>
      </c>
      <c r="CU45" s="28">
        <v>9</v>
      </c>
      <c r="CV45" s="28">
        <v>5</v>
      </c>
      <c r="CW45" s="28">
        <v>6</v>
      </c>
      <c r="CX45" s="28">
        <v>4</v>
      </c>
      <c r="CY45" s="28">
        <v>4</v>
      </c>
      <c r="CZ45" s="28">
        <v>0</v>
      </c>
      <c r="DA45" s="28">
        <v>0</v>
      </c>
      <c r="DB45" s="28">
        <v>5</v>
      </c>
      <c r="DC45" s="28">
        <v>5</v>
      </c>
      <c r="DD45" s="28">
        <v>5</v>
      </c>
      <c r="DE45" s="28">
        <v>0</v>
      </c>
      <c r="DF45" s="28">
        <v>0</v>
      </c>
      <c r="DG45" s="28">
        <v>0</v>
      </c>
      <c r="DH45" s="30">
        <v>0.17</v>
      </c>
      <c r="DI45" s="30">
        <v>0.14000000000000001</v>
      </c>
      <c r="DJ45" s="30">
        <v>0.13</v>
      </c>
      <c r="DK45" s="30">
        <v>7.5999999999999998E-2</v>
      </c>
      <c r="DL45" s="30">
        <v>8.8999999999999996E-2</v>
      </c>
      <c r="DM45" s="30">
        <v>7.0999999999999994E-2</v>
      </c>
      <c r="DN45" s="30">
        <v>5.2999999999999999E-2</v>
      </c>
      <c r="DO45" s="30">
        <v>0</v>
      </c>
      <c r="DP45" s="30">
        <v>0</v>
      </c>
      <c r="DQ45" s="30">
        <v>9.1999999999999998E-2</v>
      </c>
      <c r="DR45" s="30">
        <v>5.7000000000000002E-2</v>
      </c>
      <c r="DS45" s="30">
        <v>9.1999999999999998E-2</v>
      </c>
      <c r="DT45" s="30">
        <v>0</v>
      </c>
      <c r="DU45" s="30">
        <v>0</v>
      </c>
      <c r="DV45" s="30">
        <v>0</v>
      </c>
      <c r="DW45" s="28">
        <v>8</v>
      </c>
      <c r="DX45" s="28">
        <v>6</v>
      </c>
      <c r="DY45" s="28">
        <v>6</v>
      </c>
      <c r="DZ45" s="28">
        <v>3</v>
      </c>
      <c r="EA45" s="28">
        <v>4</v>
      </c>
      <c r="EB45" s="28">
        <v>3</v>
      </c>
      <c r="EC45" s="28">
        <v>2</v>
      </c>
      <c r="ED45" s="28">
        <v>0</v>
      </c>
      <c r="EE45" s="28">
        <v>0</v>
      </c>
      <c r="EF45" s="28">
        <v>4</v>
      </c>
      <c r="EG45" s="28">
        <v>2</v>
      </c>
      <c r="EH45" s="28">
        <v>4</v>
      </c>
      <c r="EI45" s="28">
        <v>0</v>
      </c>
      <c r="EJ45" s="28">
        <v>0</v>
      </c>
      <c r="EK45" s="29">
        <v>0</v>
      </c>
      <c r="EM45" t="s">
        <v>208</v>
      </c>
      <c r="EO45" t="s">
        <v>209</v>
      </c>
      <c r="EP45" t="s">
        <v>209</v>
      </c>
      <c r="FB45" t="s">
        <v>211</v>
      </c>
      <c r="FG45" t="s">
        <v>109</v>
      </c>
      <c r="FJ45" t="s">
        <v>179</v>
      </c>
      <c r="FK45" t="s">
        <v>37</v>
      </c>
      <c r="FL45" t="s">
        <v>35</v>
      </c>
      <c r="FN45" t="s">
        <v>37</v>
      </c>
      <c r="FP45" t="s">
        <v>109</v>
      </c>
      <c r="GC45" t="s">
        <v>141</v>
      </c>
      <c r="GH45" t="s">
        <v>141</v>
      </c>
    </row>
    <row r="46" spans="1:193" x14ac:dyDescent="0.25">
      <c r="A46">
        <v>43</v>
      </c>
      <c r="B46" t="s">
        <v>235</v>
      </c>
      <c r="C46" t="s">
        <v>236</v>
      </c>
      <c r="D46">
        <v>501</v>
      </c>
      <c r="E46">
        <v>5.77</v>
      </c>
      <c r="F46" t="s">
        <v>63</v>
      </c>
      <c r="G46" s="27">
        <v>2</v>
      </c>
      <c r="H46" s="28">
        <v>3</v>
      </c>
      <c r="I46" s="28">
        <v>4</v>
      </c>
      <c r="J46" s="28">
        <v>2</v>
      </c>
      <c r="K46" s="28">
        <v>2</v>
      </c>
      <c r="L46" s="28">
        <v>0</v>
      </c>
      <c r="M46" s="28">
        <v>18</v>
      </c>
      <c r="N46" s="28">
        <v>21</v>
      </c>
      <c r="O46" s="28">
        <v>18</v>
      </c>
      <c r="P46" s="28">
        <v>13</v>
      </c>
      <c r="Q46" s="28">
        <v>9</v>
      </c>
      <c r="R46" s="28">
        <v>12</v>
      </c>
      <c r="S46" s="28">
        <v>0</v>
      </c>
      <c r="T46" s="28">
        <v>0</v>
      </c>
      <c r="U46" s="28">
        <v>0</v>
      </c>
      <c r="V46" s="30">
        <v>5.7000000000000002E-3</v>
      </c>
      <c r="W46" s="30">
        <v>7.9000000000000008E-3</v>
      </c>
      <c r="X46" s="30">
        <v>4.7999999999999996E-3</v>
      </c>
      <c r="Y46" s="30">
        <v>5.7000000000000002E-3</v>
      </c>
      <c r="Z46" s="30">
        <v>5.7000000000000002E-3</v>
      </c>
      <c r="AA46" s="30">
        <v>0</v>
      </c>
      <c r="AB46" s="30">
        <v>3.9E-2</v>
      </c>
      <c r="AC46" s="30">
        <v>4.5999999999999999E-2</v>
      </c>
      <c r="AD46" s="30">
        <v>3.4000000000000002E-2</v>
      </c>
      <c r="AE46" s="30">
        <v>2.8000000000000001E-2</v>
      </c>
      <c r="AF46" s="30">
        <v>1.2E-2</v>
      </c>
      <c r="AG46" s="30">
        <v>2.8000000000000001E-2</v>
      </c>
      <c r="AH46" s="30">
        <v>0</v>
      </c>
      <c r="AI46" s="30">
        <v>0</v>
      </c>
      <c r="AJ46" s="30">
        <v>0</v>
      </c>
      <c r="AK46" s="28">
        <v>2</v>
      </c>
      <c r="AL46" s="28">
        <v>3</v>
      </c>
      <c r="AM46" s="28">
        <v>2</v>
      </c>
      <c r="AN46" s="28">
        <v>2</v>
      </c>
      <c r="AO46" s="28">
        <v>2</v>
      </c>
      <c r="AP46" s="28">
        <v>0</v>
      </c>
      <c r="AQ46" s="28">
        <v>14</v>
      </c>
      <c r="AR46" s="28">
        <v>16</v>
      </c>
      <c r="AS46" s="28">
        <v>12</v>
      </c>
      <c r="AT46" s="28">
        <v>11</v>
      </c>
      <c r="AU46" s="28">
        <v>5</v>
      </c>
      <c r="AV46" s="28">
        <v>11</v>
      </c>
      <c r="AW46" s="28">
        <v>0</v>
      </c>
      <c r="AX46" s="28">
        <v>0</v>
      </c>
      <c r="AY46" s="29">
        <v>0</v>
      </c>
      <c r="AZ46" s="27">
        <v>2</v>
      </c>
      <c r="BA46" s="28">
        <v>2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7</v>
      </c>
      <c r="BJ46" s="28">
        <v>6</v>
      </c>
      <c r="BK46" s="28">
        <v>9</v>
      </c>
      <c r="BL46" s="28">
        <v>2</v>
      </c>
      <c r="BM46" s="28">
        <v>2</v>
      </c>
      <c r="BN46" s="28">
        <v>2</v>
      </c>
      <c r="BO46" s="30">
        <v>4.4000000000000003E-3</v>
      </c>
      <c r="BP46" s="30">
        <v>4.4000000000000003E-3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1.6E-2</v>
      </c>
      <c r="BY46" s="30">
        <v>1.6E-2</v>
      </c>
      <c r="BZ46" s="30">
        <v>2.1999999999999999E-2</v>
      </c>
      <c r="CA46" s="30">
        <v>4.4000000000000003E-3</v>
      </c>
      <c r="CB46" s="30">
        <v>4.4000000000000003E-3</v>
      </c>
      <c r="CC46" s="30">
        <v>4.4000000000000003E-3</v>
      </c>
      <c r="CD46" s="28">
        <v>2</v>
      </c>
      <c r="CE46" s="28">
        <v>2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6</v>
      </c>
      <c r="CN46" s="28">
        <v>6</v>
      </c>
      <c r="CO46" s="28">
        <v>9</v>
      </c>
      <c r="CP46" s="28">
        <v>2</v>
      </c>
      <c r="CQ46" s="28">
        <v>2</v>
      </c>
      <c r="CR46" s="29">
        <v>2</v>
      </c>
      <c r="CS46" s="27">
        <v>0</v>
      </c>
      <c r="CT46" s="28">
        <v>0</v>
      </c>
      <c r="CU46" s="28">
        <v>0</v>
      </c>
      <c r="CV46" s="28">
        <v>14</v>
      </c>
      <c r="CW46" s="28">
        <v>11</v>
      </c>
      <c r="CX46" s="28">
        <v>11</v>
      </c>
      <c r="CY46" s="28">
        <v>19</v>
      </c>
      <c r="CZ46" s="28">
        <v>20</v>
      </c>
      <c r="DA46" s="28">
        <v>19</v>
      </c>
      <c r="DB46" s="28">
        <v>22</v>
      </c>
      <c r="DC46" s="28">
        <v>23</v>
      </c>
      <c r="DD46" s="28">
        <v>24</v>
      </c>
      <c r="DE46" s="28">
        <v>0</v>
      </c>
      <c r="DF46" s="28">
        <v>0</v>
      </c>
      <c r="DG46" s="28">
        <v>0</v>
      </c>
      <c r="DH46" s="30">
        <v>0</v>
      </c>
      <c r="DI46" s="30">
        <v>0</v>
      </c>
      <c r="DJ46" s="30">
        <v>0</v>
      </c>
      <c r="DK46" s="30">
        <v>3.5999999999999997E-2</v>
      </c>
      <c r="DL46" s="30">
        <v>2.5000000000000001E-2</v>
      </c>
      <c r="DM46" s="30">
        <v>2.7E-2</v>
      </c>
      <c r="DN46" s="30">
        <v>3.9E-2</v>
      </c>
      <c r="DO46" s="30">
        <v>4.3999999999999997E-2</v>
      </c>
      <c r="DP46" s="30">
        <v>3.5999999999999997E-2</v>
      </c>
      <c r="DQ46" s="30">
        <v>5.1999999999999998E-2</v>
      </c>
      <c r="DR46" s="30">
        <v>4.8000000000000001E-2</v>
      </c>
      <c r="DS46" s="30">
        <v>5.1999999999999998E-2</v>
      </c>
      <c r="DT46" s="30">
        <v>0</v>
      </c>
      <c r="DU46" s="30">
        <v>0</v>
      </c>
      <c r="DV46" s="30">
        <v>0</v>
      </c>
      <c r="DW46" s="28">
        <v>0</v>
      </c>
      <c r="DX46" s="28">
        <v>0</v>
      </c>
      <c r="DY46" s="28">
        <v>0</v>
      </c>
      <c r="DZ46" s="28">
        <v>13</v>
      </c>
      <c r="EA46" s="28">
        <v>9</v>
      </c>
      <c r="EB46" s="28">
        <v>10</v>
      </c>
      <c r="EC46" s="28">
        <v>15</v>
      </c>
      <c r="ED46" s="28">
        <v>15</v>
      </c>
      <c r="EE46" s="28">
        <v>13</v>
      </c>
      <c r="EF46" s="28">
        <v>18</v>
      </c>
      <c r="EG46" s="28">
        <v>18</v>
      </c>
      <c r="EH46" s="28">
        <v>20</v>
      </c>
      <c r="EI46" s="28">
        <v>0</v>
      </c>
      <c r="EJ46" s="28">
        <v>0</v>
      </c>
      <c r="EK46" s="29">
        <v>0</v>
      </c>
      <c r="EM46" t="s">
        <v>237</v>
      </c>
      <c r="EO46" t="s">
        <v>65</v>
      </c>
      <c r="EP46" t="s">
        <v>165</v>
      </c>
      <c r="EQ46" t="s">
        <v>164</v>
      </c>
      <c r="ER46" t="s">
        <v>165</v>
      </c>
      <c r="ET46" t="s">
        <v>164</v>
      </c>
      <c r="EV46" t="s">
        <v>238</v>
      </c>
      <c r="EX46" t="s">
        <v>239</v>
      </c>
      <c r="FB46" t="s">
        <v>165</v>
      </c>
      <c r="FJ46" t="s">
        <v>949</v>
      </c>
      <c r="FK46" t="s">
        <v>241</v>
      </c>
      <c r="FL46" t="s">
        <v>242</v>
      </c>
      <c r="FQ46" t="s">
        <v>242</v>
      </c>
      <c r="FU46" t="s">
        <v>79</v>
      </c>
      <c r="FV46" t="s">
        <v>195</v>
      </c>
      <c r="GA46" t="s">
        <v>94</v>
      </c>
      <c r="GC46" t="s">
        <v>195</v>
      </c>
    </row>
    <row r="47" spans="1:193" x14ac:dyDescent="0.25">
      <c r="A47">
        <v>44</v>
      </c>
      <c r="B47" t="s">
        <v>391</v>
      </c>
      <c r="C47" t="s">
        <v>392</v>
      </c>
      <c r="D47">
        <v>100</v>
      </c>
      <c r="E47">
        <v>5.49</v>
      </c>
      <c r="F47" t="s">
        <v>63</v>
      </c>
      <c r="G47" s="27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28</v>
      </c>
      <c r="N47" s="28">
        <v>27</v>
      </c>
      <c r="O47" s="28">
        <v>30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0.15</v>
      </c>
      <c r="AC47" s="30">
        <v>0.15</v>
      </c>
      <c r="AD47" s="30">
        <v>0.17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11</v>
      </c>
      <c r="AR47" s="28">
        <v>11</v>
      </c>
      <c r="AS47" s="28">
        <v>13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9">
        <v>0</v>
      </c>
      <c r="AZ47" s="27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30">
        <v>0</v>
      </c>
      <c r="BP47" s="30">
        <v>0</v>
      </c>
      <c r="BQ47" s="30">
        <v>0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0">
        <v>0</v>
      </c>
      <c r="BX47" s="30">
        <v>0</v>
      </c>
      <c r="BY47" s="30">
        <v>0</v>
      </c>
      <c r="BZ47" s="30">
        <v>0</v>
      </c>
      <c r="CA47" s="30">
        <v>0</v>
      </c>
      <c r="CB47" s="30">
        <v>0</v>
      </c>
      <c r="CC47" s="30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9">
        <v>0</v>
      </c>
      <c r="CS47" s="27">
        <v>5</v>
      </c>
      <c r="CT47" s="28">
        <v>5</v>
      </c>
      <c r="CU47" s="28">
        <v>3</v>
      </c>
      <c r="CV47" s="28">
        <v>20</v>
      </c>
      <c r="CW47" s="28">
        <v>13</v>
      </c>
      <c r="CX47" s="28">
        <v>17</v>
      </c>
      <c r="CY47" s="28">
        <v>28</v>
      </c>
      <c r="CZ47" s="28">
        <v>27</v>
      </c>
      <c r="DA47" s="28">
        <v>30</v>
      </c>
      <c r="DB47" s="28">
        <v>14</v>
      </c>
      <c r="DC47" s="28">
        <v>16</v>
      </c>
      <c r="DD47" s="28">
        <v>15</v>
      </c>
      <c r="DE47" s="28">
        <v>0</v>
      </c>
      <c r="DF47" s="28">
        <v>2</v>
      </c>
      <c r="DG47" s="28">
        <v>3</v>
      </c>
      <c r="DH47" s="30">
        <v>4.9000000000000002E-2</v>
      </c>
      <c r="DI47" s="30">
        <v>3.7999999999999999E-2</v>
      </c>
      <c r="DJ47" s="30">
        <v>3.6999999999999998E-2</v>
      </c>
      <c r="DK47" s="30">
        <v>0.15</v>
      </c>
      <c r="DL47" s="30">
        <v>0.11</v>
      </c>
      <c r="DM47" s="30">
        <v>0.12</v>
      </c>
      <c r="DN47" s="30">
        <v>0.15</v>
      </c>
      <c r="DO47" s="30">
        <v>0.15</v>
      </c>
      <c r="DP47" s="30">
        <v>0.17</v>
      </c>
      <c r="DQ47" s="30">
        <v>0.11</v>
      </c>
      <c r="DR47" s="30">
        <v>8.7999999999999995E-2</v>
      </c>
      <c r="DS47" s="30">
        <v>0.1</v>
      </c>
      <c r="DT47" s="30">
        <v>0</v>
      </c>
      <c r="DU47" s="30">
        <v>2.5000000000000001E-2</v>
      </c>
      <c r="DV47" s="30">
        <v>2.5999999999999999E-2</v>
      </c>
      <c r="DW47" s="28">
        <v>5</v>
      </c>
      <c r="DX47" s="28">
        <v>4</v>
      </c>
      <c r="DY47" s="28">
        <v>3</v>
      </c>
      <c r="DZ47" s="28">
        <v>11</v>
      </c>
      <c r="EA47" s="28">
        <v>8</v>
      </c>
      <c r="EB47" s="28">
        <v>9</v>
      </c>
      <c r="EC47" s="28">
        <v>11</v>
      </c>
      <c r="ED47" s="28">
        <v>11</v>
      </c>
      <c r="EE47" s="28">
        <v>13</v>
      </c>
      <c r="EF47" s="28">
        <v>8</v>
      </c>
      <c r="EG47" s="28">
        <v>7</v>
      </c>
      <c r="EH47" s="28">
        <v>8</v>
      </c>
      <c r="EI47" s="28">
        <v>0</v>
      </c>
      <c r="EJ47" s="28">
        <v>2</v>
      </c>
      <c r="EK47" s="29">
        <v>3</v>
      </c>
      <c r="EO47" t="s">
        <v>271</v>
      </c>
      <c r="EV47" t="s">
        <v>271</v>
      </c>
      <c r="FJ47" t="s">
        <v>33</v>
      </c>
      <c r="GA47" t="s">
        <v>94</v>
      </c>
      <c r="GC47" t="s">
        <v>94</v>
      </c>
    </row>
    <row r="48" spans="1:193" x14ac:dyDescent="0.25">
      <c r="A48">
        <v>45</v>
      </c>
      <c r="B48" t="s">
        <v>351</v>
      </c>
      <c r="C48" t="s">
        <v>352</v>
      </c>
      <c r="D48">
        <v>188</v>
      </c>
      <c r="E48">
        <v>6.49</v>
      </c>
      <c r="F48" t="s">
        <v>63</v>
      </c>
      <c r="G48" s="27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24</v>
      </c>
      <c r="N48" s="28">
        <v>23</v>
      </c>
      <c r="O48" s="28">
        <v>25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0.13</v>
      </c>
      <c r="AC48" s="30">
        <v>0.12</v>
      </c>
      <c r="AD48" s="30">
        <v>0.13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20</v>
      </c>
      <c r="AR48" s="28">
        <v>19</v>
      </c>
      <c r="AS48" s="28">
        <v>20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9">
        <v>0</v>
      </c>
      <c r="AZ48" s="27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30">
        <v>0</v>
      </c>
      <c r="BP48" s="30">
        <v>0</v>
      </c>
      <c r="BQ48" s="30">
        <v>0</v>
      </c>
      <c r="BR48" s="30">
        <v>0</v>
      </c>
      <c r="BS48" s="30">
        <v>0</v>
      </c>
      <c r="BT48" s="30">
        <v>0</v>
      </c>
      <c r="BU48" s="30">
        <v>0</v>
      </c>
      <c r="BV48" s="30">
        <v>0</v>
      </c>
      <c r="BW48" s="30">
        <v>0</v>
      </c>
      <c r="BX48" s="30">
        <v>0</v>
      </c>
      <c r="BY48" s="30">
        <v>0</v>
      </c>
      <c r="BZ48" s="30">
        <v>0</v>
      </c>
      <c r="CA48" s="30">
        <v>0</v>
      </c>
      <c r="CB48" s="30">
        <v>0</v>
      </c>
      <c r="CC48" s="30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9">
        <v>0</v>
      </c>
      <c r="CS48" s="27">
        <v>0</v>
      </c>
      <c r="CT48" s="28">
        <v>2</v>
      </c>
      <c r="CU48" s="28">
        <v>2</v>
      </c>
      <c r="CV48" s="28">
        <v>15</v>
      </c>
      <c r="CW48" s="28">
        <v>14</v>
      </c>
      <c r="CX48" s="28">
        <v>14</v>
      </c>
      <c r="CY48" s="28">
        <v>24</v>
      </c>
      <c r="CZ48" s="28">
        <v>23</v>
      </c>
      <c r="DA48" s="28">
        <v>25</v>
      </c>
      <c r="DB48" s="28">
        <v>13</v>
      </c>
      <c r="DC48" s="28">
        <v>14</v>
      </c>
      <c r="DD48" s="28">
        <v>15</v>
      </c>
      <c r="DE48" s="28">
        <v>0</v>
      </c>
      <c r="DF48" s="28">
        <v>0</v>
      </c>
      <c r="DG48" s="28">
        <v>2</v>
      </c>
      <c r="DH48" s="30">
        <v>0</v>
      </c>
      <c r="DI48" s="30">
        <v>1.0999999999999999E-2</v>
      </c>
      <c r="DJ48" s="30">
        <v>1.0999999999999999E-2</v>
      </c>
      <c r="DK48" s="30">
        <v>0.09</v>
      </c>
      <c r="DL48" s="30">
        <v>9.1999999999999998E-2</v>
      </c>
      <c r="DM48" s="30">
        <v>7.8E-2</v>
      </c>
      <c r="DN48" s="30">
        <v>0.13</v>
      </c>
      <c r="DO48" s="30">
        <v>0.12</v>
      </c>
      <c r="DP48" s="30">
        <v>0.13</v>
      </c>
      <c r="DQ48" s="30">
        <v>8.6999999999999994E-2</v>
      </c>
      <c r="DR48" s="30">
        <v>9.1999999999999998E-2</v>
      </c>
      <c r="DS48" s="30">
        <v>8.6999999999999994E-2</v>
      </c>
      <c r="DT48" s="30">
        <v>0</v>
      </c>
      <c r="DU48" s="30">
        <v>0</v>
      </c>
      <c r="DV48" s="30">
        <v>8.3999999999999995E-3</v>
      </c>
      <c r="DW48" s="28">
        <v>0</v>
      </c>
      <c r="DX48" s="28">
        <v>2</v>
      </c>
      <c r="DY48" s="28">
        <v>2</v>
      </c>
      <c r="DZ48" s="28">
        <v>13</v>
      </c>
      <c r="EA48" s="28">
        <v>13</v>
      </c>
      <c r="EB48" s="28">
        <v>11</v>
      </c>
      <c r="EC48" s="28">
        <v>20</v>
      </c>
      <c r="ED48" s="28">
        <v>19</v>
      </c>
      <c r="EE48" s="28">
        <v>20</v>
      </c>
      <c r="EF48" s="28">
        <v>11</v>
      </c>
      <c r="EG48" s="28">
        <v>12</v>
      </c>
      <c r="EH48" s="28">
        <v>13</v>
      </c>
      <c r="EI48" s="28">
        <v>0</v>
      </c>
      <c r="EJ48" s="28">
        <v>0</v>
      </c>
      <c r="EK48" s="29">
        <v>2</v>
      </c>
      <c r="EM48" t="s">
        <v>230</v>
      </c>
      <c r="EO48" t="s">
        <v>354</v>
      </c>
      <c r="EP48" t="s">
        <v>355</v>
      </c>
      <c r="ES48" t="s">
        <v>83</v>
      </c>
      <c r="ET48" t="s">
        <v>800</v>
      </c>
      <c r="EU48" t="s">
        <v>353</v>
      </c>
      <c r="EV48" t="s">
        <v>230</v>
      </c>
      <c r="EX48" t="s">
        <v>355</v>
      </c>
      <c r="FB48" t="s">
        <v>400</v>
      </c>
      <c r="FJ48" t="s">
        <v>110</v>
      </c>
      <c r="FL48" t="s">
        <v>357</v>
      </c>
      <c r="FQ48" t="s">
        <v>357</v>
      </c>
      <c r="FU48" t="s">
        <v>358</v>
      </c>
      <c r="GA48" t="s">
        <v>94</v>
      </c>
      <c r="GC48" t="s">
        <v>358</v>
      </c>
    </row>
    <row r="49" spans="1:193" x14ac:dyDescent="0.25">
      <c r="A49">
        <v>46</v>
      </c>
      <c r="B49" t="s">
        <v>204</v>
      </c>
      <c r="C49" t="s">
        <v>205</v>
      </c>
      <c r="D49">
        <v>23</v>
      </c>
      <c r="E49">
        <v>9.0500000000000007</v>
      </c>
      <c r="F49" t="s">
        <v>63</v>
      </c>
      <c r="G49" s="27">
        <v>2</v>
      </c>
      <c r="H49" s="28">
        <v>4</v>
      </c>
      <c r="I49" s="28">
        <v>3</v>
      </c>
      <c r="J49" s="28">
        <v>6</v>
      </c>
      <c r="K49" s="28">
        <v>6</v>
      </c>
      <c r="L49" s="28">
        <v>7</v>
      </c>
      <c r="M49" s="28">
        <v>14</v>
      </c>
      <c r="N49" s="28">
        <v>8</v>
      </c>
      <c r="O49" s="28">
        <v>11</v>
      </c>
      <c r="P49" s="28">
        <v>7</v>
      </c>
      <c r="Q49" s="28">
        <v>5</v>
      </c>
      <c r="R49" s="28">
        <v>4</v>
      </c>
      <c r="S49" s="28">
        <v>4</v>
      </c>
      <c r="T49" s="28">
        <v>3</v>
      </c>
      <c r="U49" s="28">
        <v>5</v>
      </c>
      <c r="V49" s="30">
        <v>0.12</v>
      </c>
      <c r="W49" s="30">
        <v>0.19</v>
      </c>
      <c r="X49" s="30">
        <v>0.12</v>
      </c>
      <c r="Y49" s="30">
        <v>0.14000000000000001</v>
      </c>
      <c r="Z49" s="30">
        <v>0.28000000000000003</v>
      </c>
      <c r="AA49" s="30">
        <v>0.19</v>
      </c>
      <c r="AB49" s="30">
        <v>0.27</v>
      </c>
      <c r="AC49" s="30">
        <v>0.27</v>
      </c>
      <c r="AD49" s="30">
        <v>0.27</v>
      </c>
      <c r="AE49" s="30">
        <v>0.15</v>
      </c>
      <c r="AF49" s="30">
        <v>0.12</v>
      </c>
      <c r="AG49" s="30">
        <v>0.12</v>
      </c>
      <c r="AH49" s="30">
        <v>0.19</v>
      </c>
      <c r="AI49" s="30">
        <v>0.18</v>
      </c>
      <c r="AJ49" s="30">
        <v>0.21</v>
      </c>
      <c r="AK49" s="28">
        <v>2</v>
      </c>
      <c r="AL49" s="28">
        <v>4</v>
      </c>
      <c r="AM49" s="28">
        <v>3</v>
      </c>
      <c r="AN49" s="28">
        <v>3</v>
      </c>
      <c r="AO49" s="28">
        <v>4</v>
      </c>
      <c r="AP49" s="28">
        <v>4</v>
      </c>
      <c r="AQ49" s="28">
        <v>4</v>
      </c>
      <c r="AR49" s="28">
        <v>4</v>
      </c>
      <c r="AS49" s="28">
        <v>4</v>
      </c>
      <c r="AT49" s="28">
        <v>4</v>
      </c>
      <c r="AU49" s="28">
        <v>3</v>
      </c>
      <c r="AV49" s="28">
        <v>2</v>
      </c>
      <c r="AW49" s="28">
        <v>4</v>
      </c>
      <c r="AX49" s="28">
        <v>3</v>
      </c>
      <c r="AY49" s="29">
        <v>4</v>
      </c>
      <c r="AZ49" s="27">
        <v>8</v>
      </c>
      <c r="BA49" s="28">
        <v>4</v>
      </c>
      <c r="BB49" s="28">
        <v>5</v>
      </c>
      <c r="BC49" s="28">
        <v>2</v>
      </c>
      <c r="BD49" s="28">
        <v>4</v>
      </c>
      <c r="BE49" s="28">
        <v>3</v>
      </c>
      <c r="BF49" s="28">
        <v>4</v>
      </c>
      <c r="BG49" s="28">
        <v>3</v>
      </c>
      <c r="BH49" s="28">
        <v>7</v>
      </c>
      <c r="BI49" s="28">
        <v>9</v>
      </c>
      <c r="BJ49" s="28">
        <v>11</v>
      </c>
      <c r="BK49" s="28">
        <v>10</v>
      </c>
      <c r="BL49" s="28">
        <v>11</v>
      </c>
      <c r="BM49" s="28">
        <v>9</v>
      </c>
      <c r="BN49" s="28">
        <v>9</v>
      </c>
      <c r="BO49" s="30">
        <v>0.26</v>
      </c>
      <c r="BP49" s="30">
        <v>0.19</v>
      </c>
      <c r="BQ49" s="30">
        <v>0.19</v>
      </c>
      <c r="BR49" s="30">
        <v>0.11</v>
      </c>
      <c r="BS49" s="30">
        <v>0.15</v>
      </c>
      <c r="BT49" s="30">
        <v>0.12</v>
      </c>
      <c r="BU49" s="30">
        <v>0.14000000000000001</v>
      </c>
      <c r="BV49" s="30">
        <v>0.14000000000000001</v>
      </c>
      <c r="BW49" s="30">
        <v>0.28999999999999998</v>
      </c>
      <c r="BX49" s="30">
        <v>0.28000000000000003</v>
      </c>
      <c r="BY49" s="30">
        <v>0.28000000000000003</v>
      </c>
      <c r="BZ49" s="30">
        <v>0.28000000000000003</v>
      </c>
      <c r="CA49" s="30">
        <v>0.39</v>
      </c>
      <c r="CB49" s="30">
        <v>0.22</v>
      </c>
      <c r="CC49" s="30">
        <v>0.32</v>
      </c>
      <c r="CD49" s="28">
        <v>5</v>
      </c>
      <c r="CE49" s="28">
        <v>3</v>
      </c>
      <c r="CF49" s="28">
        <v>4</v>
      </c>
      <c r="CG49" s="28">
        <v>2</v>
      </c>
      <c r="CH49" s="28">
        <v>4</v>
      </c>
      <c r="CI49" s="28">
        <v>3</v>
      </c>
      <c r="CJ49" s="28">
        <v>3</v>
      </c>
      <c r="CK49" s="28">
        <v>2</v>
      </c>
      <c r="CL49" s="28">
        <v>6</v>
      </c>
      <c r="CM49" s="28">
        <v>4</v>
      </c>
      <c r="CN49" s="28">
        <v>4</v>
      </c>
      <c r="CO49" s="28">
        <v>5</v>
      </c>
      <c r="CP49" s="28">
        <v>7</v>
      </c>
      <c r="CQ49" s="28">
        <v>5</v>
      </c>
      <c r="CR49" s="29">
        <v>6</v>
      </c>
      <c r="CS49" s="27">
        <v>0</v>
      </c>
      <c r="CT49" s="28">
        <v>3</v>
      </c>
      <c r="CU49" s="28">
        <v>0</v>
      </c>
      <c r="CV49" s="28">
        <v>4</v>
      </c>
      <c r="CW49" s="28">
        <v>5</v>
      </c>
      <c r="CX49" s="28">
        <v>8</v>
      </c>
      <c r="CY49" s="28">
        <v>14</v>
      </c>
      <c r="CZ49" s="28">
        <v>8</v>
      </c>
      <c r="DA49" s="28">
        <v>11</v>
      </c>
      <c r="DB49" s="28">
        <v>5</v>
      </c>
      <c r="DC49" s="28">
        <v>6</v>
      </c>
      <c r="DD49" s="28">
        <v>5</v>
      </c>
      <c r="DE49" s="28">
        <v>0</v>
      </c>
      <c r="DF49" s="28">
        <v>4</v>
      </c>
      <c r="DG49" s="28">
        <v>3</v>
      </c>
      <c r="DH49" s="30">
        <v>0</v>
      </c>
      <c r="DI49" s="30">
        <v>7.0000000000000007E-2</v>
      </c>
      <c r="DJ49" s="30">
        <v>0</v>
      </c>
      <c r="DK49" s="30">
        <v>0.23</v>
      </c>
      <c r="DL49" s="30">
        <v>0.16</v>
      </c>
      <c r="DM49" s="30">
        <v>0.21</v>
      </c>
      <c r="DN49" s="30">
        <v>0.27</v>
      </c>
      <c r="DO49" s="30">
        <v>0.27</v>
      </c>
      <c r="DP49" s="30">
        <v>0.27</v>
      </c>
      <c r="DQ49" s="30">
        <v>0.23</v>
      </c>
      <c r="DR49" s="30">
        <v>0.24</v>
      </c>
      <c r="DS49" s="30">
        <v>0.28000000000000003</v>
      </c>
      <c r="DT49" s="30">
        <v>0</v>
      </c>
      <c r="DU49" s="30">
        <v>0.18</v>
      </c>
      <c r="DV49" s="30">
        <v>0.12</v>
      </c>
      <c r="DW49" s="28">
        <v>0</v>
      </c>
      <c r="DX49" s="28">
        <v>2</v>
      </c>
      <c r="DY49" s="28">
        <v>0</v>
      </c>
      <c r="DZ49" s="28">
        <v>3</v>
      </c>
      <c r="EA49" s="28">
        <v>3</v>
      </c>
      <c r="EB49" s="28">
        <v>4</v>
      </c>
      <c r="EC49" s="28">
        <v>4</v>
      </c>
      <c r="ED49" s="28">
        <v>4</v>
      </c>
      <c r="EE49" s="28">
        <v>4</v>
      </c>
      <c r="EF49" s="28">
        <v>3</v>
      </c>
      <c r="EG49" s="28">
        <v>5</v>
      </c>
      <c r="EH49" s="28">
        <v>5</v>
      </c>
      <c r="EI49" s="28">
        <v>0</v>
      </c>
      <c r="EJ49" s="28">
        <v>4</v>
      </c>
      <c r="EK49" s="29">
        <v>3</v>
      </c>
      <c r="FJ49" t="s">
        <v>179</v>
      </c>
    </row>
    <row r="50" spans="1:193" x14ac:dyDescent="0.25">
      <c r="A50">
        <v>47</v>
      </c>
      <c r="B50" t="s">
        <v>402</v>
      </c>
      <c r="C50" t="s">
        <v>403</v>
      </c>
      <c r="D50">
        <v>39</v>
      </c>
      <c r="E50">
        <v>6.15</v>
      </c>
      <c r="F50" t="s">
        <v>63</v>
      </c>
      <c r="G50" s="27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27</v>
      </c>
      <c r="N50" s="28">
        <v>27</v>
      </c>
      <c r="O50" s="28">
        <v>26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0.34</v>
      </c>
      <c r="AC50" s="30">
        <v>0.34</v>
      </c>
      <c r="AD50" s="30">
        <v>0.34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11</v>
      </c>
      <c r="AR50" s="28">
        <v>11</v>
      </c>
      <c r="AS50" s="28">
        <v>10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9">
        <v>0</v>
      </c>
      <c r="AZ50" s="27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9">
        <v>0</v>
      </c>
      <c r="CS50" s="27">
        <v>4</v>
      </c>
      <c r="CT50" s="28">
        <v>4</v>
      </c>
      <c r="CU50" s="28">
        <v>3</v>
      </c>
      <c r="CV50" s="28">
        <v>16</v>
      </c>
      <c r="CW50" s="28">
        <v>13</v>
      </c>
      <c r="CX50" s="28">
        <v>20</v>
      </c>
      <c r="CY50" s="28">
        <v>27</v>
      </c>
      <c r="CZ50" s="28">
        <v>27</v>
      </c>
      <c r="DA50" s="28">
        <v>26</v>
      </c>
      <c r="DB50" s="28">
        <v>9</v>
      </c>
      <c r="DC50" s="28">
        <v>10</v>
      </c>
      <c r="DD50" s="28">
        <v>11</v>
      </c>
      <c r="DE50" s="28">
        <v>3</v>
      </c>
      <c r="DF50" s="28">
        <v>3</v>
      </c>
      <c r="DG50" s="28">
        <v>2</v>
      </c>
      <c r="DH50" s="30">
        <v>0.13</v>
      </c>
      <c r="DI50" s="30">
        <v>0.13</v>
      </c>
      <c r="DJ50" s="30">
        <v>0.13</v>
      </c>
      <c r="DK50" s="30">
        <v>0.26</v>
      </c>
      <c r="DL50" s="30">
        <v>0.25</v>
      </c>
      <c r="DM50" s="30">
        <v>0.3</v>
      </c>
      <c r="DN50" s="30">
        <v>0.34</v>
      </c>
      <c r="DO50" s="30">
        <v>0.34</v>
      </c>
      <c r="DP50" s="30">
        <v>0.34</v>
      </c>
      <c r="DQ50" s="30">
        <v>0.22</v>
      </c>
      <c r="DR50" s="30">
        <v>0.26</v>
      </c>
      <c r="DS50" s="30">
        <v>0.2</v>
      </c>
      <c r="DT50" s="30">
        <v>7.6999999999999999E-2</v>
      </c>
      <c r="DU50" s="30">
        <v>7.6999999999999999E-2</v>
      </c>
      <c r="DV50" s="30">
        <v>7.6999999999999999E-2</v>
      </c>
      <c r="DW50" s="28">
        <v>3</v>
      </c>
      <c r="DX50" s="28">
        <v>3</v>
      </c>
      <c r="DY50" s="28">
        <v>3</v>
      </c>
      <c r="DZ50" s="28">
        <v>9</v>
      </c>
      <c r="EA50" s="28">
        <v>9</v>
      </c>
      <c r="EB50" s="28">
        <v>10</v>
      </c>
      <c r="EC50" s="28">
        <v>11</v>
      </c>
      <c r="ED50" s="28">
        <v>11</v>
      </c>
      <c r="EE50" s="28">
        <v>10</v>
      </c>
      <c r="EF50" s="28">
        <v>7</v>
      </c>
      <c r="EG50" s="28">
        <v>7</v>
      </c>
      <c r="EH50" s="28">
        <v>6</v>
      </c>
      <c r="EI50" s="28">
        <v>2</v>
      </c>
      <c r="EJ50" s="28">
        <v>2</v>
      </c>
      <c r="EK50" s="29">
        <v>2</v>
      </c>
      <c r="EL50" t="s">
        <v>97</v>
      </c>
      <c r="EM50" t="s">
        <v>950</v>
      </c>
      <c r="EO50" t="s">
        <v>65</v>
      </c>
      <c r="EQ50" t="s">
        <v>65</v>
      </c>
      <c r="ET50" t="s">
        <v>65</v>
      </c>
      <c r="EV50" t="s">
        <v>951</v>
      </c>
      <c r="EW50" t="s">
        <v>406</v>
      </c>
      <c r="EZ50" t="s">
        <v>406</v>
      </c>
      <c r="FA50" t="s">
        <v>406</v>
      </c>
      <c r="FD50" t="s">
        <v>27</v>
      </c>
      <c r="FJ50" t="s">
        <v>33</v>
      </c>
      <c r="FK50" t="s">
        <v>241</v>
      </c>
      <c r="FL50" t="s">
        <v>40</v>
      </c>
      <c r="FQ50" t="s">
        <v>40</v>
      </c>
      <c r="FT50" t="s">
        <v>407</v>
      </c>
      <c r="FU50" t="s">
        <v>408</v>
      </c>
      <c r="GA50" t="s">
        <v>203</v>
      </c>
      <c r="GC50" t="s">
        <v>203</v>
      </c>
    </row>
    <row r="51" spans="1:193" x14ac:dyDescent="0.25">
      <c r="A51">
        <v>48</v>
      </c>
      <c r="B51" t="s">
        <v>359</v>
      </c>
      <c r="C51" t="s">
        <v>360</v>
      </c>
      <c r="D51">
        <v>263</v>
      </c>
      <c r="E51">
        <v>5.45</v>
      </c>
      <c r="F51" t="s">
        <v>63</v>
      </c>
      <c r="G51" s="27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28</v>
      </c>
      <c r="N51" s="28">
        <v>28</v>
      </c>
      <c r="O51" s="28">
        <v>23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0.13</v>
      </c>
      <c r="AC51" s="30">
        <v>0.12</v>
      </c>
      <c r="AD51" s="30">
        <v>0.11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22</v>
      </c>
      <c r="AR51" s="28">
        <v>21</v>
      </c>
      <c r="AS51" s="28">
        <v>19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9">
        <v>0</v>
      </c>
      <c r="AZ51" s="27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30">
        <v>0</v>
      </c>
      <c r="BP51" s="30">
        <v>0</v>
      </c>
      <c r="BQ51" s="30">
        <v>0</v>
      </c>
      <c r="BR51" s="30">
        <v>0</v>
      </c>
      <c r="BS51" s="30">
        <v>0</v>
      </c>
      <c r="BT51" s="30">
        <v>0</v>
      </c>
      <c r="BU51" s="30">
        <v>0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v>0</v>
      </c>
      <c r="CB51" s="30">
        <v>0</v>
      </c>
      <c r="CC51" s="30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9">
        <v>0</v>
      </c>
      <c r="CS51" s="27">
        <v>0</v>
      </c>
      <c r="CT51" s="28">
        <v>2</v>
      </c>
      <c r="CU51" s="28">
        <v>0</v>
      </c>
      <c r="CV51" s="28">
        <v>15</v>
      </c>
      <c r="CW51" s="28">
        <v>12</v>
      </c>
      <c r="CX51" s="28">
        <v>13</v>
      </c>
      <c r="CY51" s="28">
        <v>28</v>
      </c>
      <c r="CZ51" s="28">
        <v>28</v>
      </c>
      <c r="DA51" s="28">
        <v>23</v>
      </c>
      <c r="DB51" s="28">
        <v>9</v>
      </c>
      <c r="DC51" s="28">
        <v>9</v>
      </c>
      <c r="DD51" s="28">
        <v>13</v>
      </c>
      <c r="DE51" s="28">
        <v>2</v>
      </c>
      <c r="DF51" s="28">
        <v>0</v>
      </c>
      <c r="DG51" s="28">
        <v>0</v>
      </c>
      <c r="DH51" s="30">
        <v>0</v>
      </c>
      <c r="DI51" s="30">
        <v>8.8000000000000005E-3</v>
      </c>
      <c r="DJ51" s="30">
        <v>0</v>
      </c>
      <c r="DK51" s="30">
        <v>7.0000000000000007E-2</v>
      </c>
      <c r="DL51" s="30">
        <v>6.2E-2</v>
      </c>
      <c r="DM51" s="30">
        <v>6.4000000000000001E-2</v>
      </c>
      <c r="DN51" s="30">
        <v>0.13</v>
      </c>
      <c r="DO51" s="30">
        <v>0.12</v>
      </c>
      <c r="DP51" s="30">
        <v>0.11</v>
      </c>
      <c r="DQ51" s="30">
        <v>4.9000000000000002E-2</v>
      </c>
      <c r="DR51" s="30">
        <v>4.9000000000000002E-2</v>
      </c>
      <c r="DS51" s="30">
        <v>5.3999999999999999E-2</v>
      </c>
      <c r="DT51" s="30">
        <v>9.1999999999999998E-3</v>
      </c>
      <c r="DU51" s="30">
        <v>0</v>
      </c>
      <c r="DV51" s="30">
        <v>0</v>
      </c>
      <c r="DW51" s="28">
        <v>0</v>
      </c>
      <c r="DX51" s="28">
        <v>2</v>
      </c>
      <c r="DY51" s="28">
        <v>0</v>
      </c>
      <c r="DZ51" s="28">
        <v>12</v>
      </c>
      <c r="EA51" s="28">
        <v>12</v>
      </c>
      <c r="EB51" s="28">
        <v>11</v>
      </c>
      <c r="EC51" s="28">
        <v>22</v>
      </c>
      <c r="ED51" s="28">
        <v>21</v>
      </c>
      <c r="EE51" s="28">
        <v>19</v>
      </c>
      <c r="EF51" s="28">
        <v>9</v>
      </c>
      <c r="EG51" s="28">
        <v>9</v>
      </c>
      <c r="EH51" s="28">
        <v>9</v>
      </c>
      <c r="EI51" s="28">
        <v>2</v>
      </c>
      <c r="EJ51" s="28">
        <v>0</v>
      </c>
      <c r="EK51" s="29">
        <v>0</v>
      </c>
      <c r="EL51" t="s">
        <v>97</v>
      </c>
      <c r="EM51" t="s">
        <v>431</v>
      </c>
      <c r="EO51" t="s">
        <v>146</v>
      </c>
      <c r="EP51" t="s">
        <v>361</v>
      </c>
      <c r="EQ51" t="s">
        <v>119</v>
      </c>
      <c r="ES51" t="s">
        <v>68</v>
      </c>
      <c r="ET51" t="s">
        <v>68</v>
      </c>
      <c r="EU51" t="s">
        <v>68</v>
      </c>
      <c r="EV51" t="s">
        <v>362</v>
      </c>
      <c r="EX51" t="s">
        <v>148</v>
      </c>
      <c r="FB51" t="s">
        <v>148</v>
      </c>
      <c r="FF51" t="s">
        <v>121</v>
      </c>
      <c r="FJ51" t="s">
        <v>1054</v>
      </c>
      <c r="FK51" t="s">
        <v>121</v>
      </c>
      <c r="FL51" t="s">
        <v>259</v>
      </c>
      <c r="FP51" t="s">
        <v>121</v>
      </c>
      <c r="FQ51" t="s">
        <v>259</v>
      </c>
      <c r="FU51" t="s">
        <v>79</v>
      </c>
      <c r="GA51" t="s">
        <v>365</v>
      </c>
      <c r="GC51" t="s">
        <v>100</v>
      </c>
    </row>
    <row r="52" spans="1:193" x14ac:dyDescent="0.25">
      <c r="A52">
        <v>49</v>
      </c>
      <c r="B52" t="s">
        <v>417</v>
      </c>
      <c r="C52" t="s">
        <v>418</v>
      </c>
      <c r="D52">
        <v>52</v>
      </c>
      <c r="E52">
        <v>5.16</v>
      </c>
      <c r="F52" t="s">
        <v>63</v>
      </c>
      <c r="G52" s="27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20</v>
      </c>
      <c r="N52" s="28">
        <v>18</v>
      </c>
      <c r="O52" s="28">
        <v>21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0.31</v>
      </c>
      <c r="AC52" s="30">
        <v>0.31</v>
      </c>
      <c r="AD52" s="30">
        <v>0.31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10</v>
      </c>
      <c r="AR52" s="28">
        <v>10</v>
      </c>
      <c r="AS52" s="28">
        <v>10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9">
        <v>0</v>
      </c>
      <c r="AZ52" s="27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0</v>
      </c>
      <c r="CC52" s="30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>
        <v>0</v>
      </c>
      <c r="CL52" s="28">
        <v>0</v>
      </c>
      <c r="CM52" s="28">
        <v>0</v>
      </c>
      <c r="CN52" s="28">
        <v>0</v>
      </c>
      <c r="CO52" s="28">
        <v>0</v>
      </c>
      <c r="CP52" s="28">
        <v>0</v>
      </c>
      <c r="CQ52" s="28">
        <v>0</v>
      </c>
      <c r="CR52" s="29">
        <v>0</v>
      </c>
      <c r="CS52" s="27">
        <v>0</v>
      </c>
      <c r="CT52" s="28">
        <v>3</v>
      </c>
      <c r="CU52" s="28">
        <v>3</v>
      </c>
      <c r="CV52" s="28">
        <v>13</v>
      </c>
      <c r="CW52" s="28">
        <v>15</v>
      </c>
      <c r="CX52" s="28">
        <v>17</v>
      </c>
      <c r="CY52" s="28">
        <v>20</v>
      </c>
      <c r="CZ52" s="28">
        <v>18</v>
      </c>
      <c r="DA52" s="28">
        <v>21</v>
      </c>
      <c r="DB52" s="28">
        <v>11</v>
      </c>
      <c r="DC52" s="28">
        <v>12</v>
      </c>
      <c r="DD52" s="28">
        <v>16</v>
      </c>
      <c r="DE52" s="28">
        <v>5</v>
      </c>
      <c r="DF52" s="28">
        <v>6</v>
      </c>
      <c r="DG52" s="28">
        <v>5</v>
      </c>
      <c r="DH52" s="30">
        <v>0</v>
      </c>
      <c r="DI52" s="30">
        <v>3.9E-2</v>
      </c>
      <c r="DJ52" s="30">
        <v>3.9E-2</v>
      </c>
      <c r="DK52" s="30">
        <v>0.31</v>
      </c>
      <c r="DL52" s="30">
        <v>0.24</v>
      </c>
      <c r="DM52" s="30">
        <v>0.33</v>
      </c>
      <c r="DN52" s="30">
        <v>0.31</v>
      </c>
      <c r="DO52" s="30">
        <v>0.31</v>
      </c>
      <c r="DP52" s="30">
        <v>0.31</v>
      </c>
      <c r="DQ52" s="30">
        <v>0.24</v>
      </c>
      <c r="DR52" s="30">
        <v>0.24</v>
      </c>
      <c r="DS52" s="30">
        <v>0.25</v>
      </c>
      <c r="DT52" s="30">
        <v>8.6999999999999994E-2</v>
      </c>
      <c r="DU52" s="30">
        <v>8.6999999999999994E-2</v>
      </c>
      <c r="DV52" s="30">
        <v>8.6999999999999994E-2</v>
      </c>
      <c r="DW52" s="28">
        <v>0</v>
      </c>
      <c r="DX52" s="28">
        <v>2</v>
      </c>
      <c r="DY52" s="28">
        <v>2</v>
      </c>
      <c r="DZ52" s="28">
        <v>9</v>
      </c>
      <c r="EA52" s="28">
        <v>8</v>
      </c>
      <c r="EB52" s="28">
        <v>10</v>
      </c>
      <c r="EC52" s="28">
        <v>10</v>
      </c>
      <c r="ED52" s="28">
        <v>10</v>
      </c>
      <c r="EE52" s="28">
        <v>10</v>
      </c>
      <c r="EF52" s="28">
        <v>9</v>
      </c>
      <c r="EG52" s="28">
        <v>8</v>
      </c>
      <c r="EH52" s="28">
        <v>9</v>
      </c>
      <c r="EI52" s="28">
        <v>4</v>
      </c>
      <c r="EJ52" s="28">
        <v>4</v>
      </c>
      <c r="EK52" s="29">
        <v>4</v>
      </c>
      <c r="EM52" t="s">
        <v>310</v>
      </c>
      <c r="EO52" t="s">
        <v>1055</v>
      </c>
      <c r="EV52" t="s">
        <v>191</v>
      </c>
      <c r="EX52" t="s">
        <v>148</v>
      </c>
      <c r="FB52" t="s">
        <v>310</v>
      </c>
      <c r="FE52" t="s">
        <v>192</v>
      </c>
      <c r="FF52" t="s">
        <v>192</v>
      </c>
      <c r="FJ52" t="s">
        <v>33</v>
      </c>
      <c r="FK52" t="s">
        <v>192</v>
      </c>
      <c r="FL52" t="s">
        <v>40</v>
      </c>
      <c r="FP52" t="s">
        <v>193</v>
      </c>
      <c r="FQ52" t="s">
        <v>40</v>
      </c>
      <c r="FU52" t="s">
        <v>194</v>
      </c>
      <c r="FV52" t="s">
        <v>420</v>
      </c>
      <c r="GC52" t="s">
        <v>194</v>
      </c>
    </row>
    <row r="53" spans="1:193" x14ac:dyDescent="0.25">
      <c r="A53">
        <v>50</v>
      </c>
      <c r="B53" t="s">
        <v>421</v>
      </c>
      <c r="C53" t="s">
        <v>422</v>
      </c>
      <c r="D53">
        <v>45</v>
      </c>
      <c r="E53">
        <v>5.05</v>
      </c>
      <c r="F53" t="s">
        <v>63</v>
      </c>
      <c r="G53" s="27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20</v>
      </c>
      <c r="N53" s="28">
        <v>17</v>
      </c>
      <c r="O53" s="28">
        <v>15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0.39</v>
      </c>
      <c r="AC53" s="30">
        <v>0.42</v>
      </c>
      <c r="AD53" s="30">
        <v>0.36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14</v>
      </c>
      <c r="AR53" s="28">
        <v>14</v>
      </c>
      <c r="AS53" s="28">
        <v>12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9">
        <v>0</v>
      </c>
      <c r="AZ53" s="27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30">
        <v>0</v>
      </c>
      <c r="BP53" s="30">
        <v>0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0">
        <v>0</v>
      </c>
      <c r="BX53" s="30">
        <v>0</v>
      </c>
      <c r="BY53" s="30">
        <v>0</v>
      </c>
      <c r="BZ53" s="30">
        <v>0</v>
      </c>
      <c r="CA53" s="30">
        <v>0</v>
      </c>
      <c r="CB53" s="30">
        <v>0</v>
      </c>
      <c r="CC53" s="30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9">
        <v>0</v>
      </c>
      <c r="CS53" s="27">
        <v>6</v>
      </c>
      <c r="CT53" s="28">
        <v>6</v>
      </c>
      <c r="CU53" s="28">
        <v>5</v>
      </c>
      <c r="CV53" s="28">
        <v>12</v>
      </c>
      <c r="CW53" s="28">
        <v>14</v>
      </c>
      <c r="CX53" s="28">
        <v>14</v>
      </c>
      <c r="CY53" s="28">
        <v>20</v>
      </c>
      <c r="CZ53" s="28">
        <v>17</v>
      </c>
      <c r="DA53" s="28">
        <v>15</v>
      </c>
      <c r="DB53" s="28">
        <v>14</v>
      </c>
      <c r="DC53" s="28">
        <v>13</v>
      </c>
      <c r="DD53" s="28">
        <v>14</v>
      </c>
      <c r="DE53" s="28">
        <v>3</v>
      </c>
      <c r="DF53" s="28">
        <v>2</v>
      </c>
      <c r="DG53" s="28">
        <v>0</v>
      </c>
      <c r="DH53" s="30">
        <v>0.11</v>
      </c>
      <c r="DI53" s="30">
        <v>0.15</v>
      </c>
      <c r="DJ53" s="30">
        <v>9.8000000000000004E-2</v>
      </c>
      <c r="DK53" s="30">
        <v>0.33</v>
      </c>
      <c r="DL53" s="30">
        <v>0.39</v>
      </c>
      <c r="DM53" s="30">
        <v>0.39</v>
      </c>
      <c r="DN53" s="30">
        <v>0.39</v>
      </c>
      <c r="DO53" s="30">
        <v>0.42</v>
      </c>
      <c r="DP53" s="30">
        <v>0.36</v>
      </c>
      <c r="DQ53" s="30">
        <v>0.36</v>
      </c>
      <c r="DR53" s="30">
        <v>0.35</v>
      </c>
      <c r="DS53" s="30">
        <v>0.37</v>
      </c>
      <c r="DT53" s="30">
        <v>5.2999999999999999E-2</v>
      </c>
      <c r="DU53" s="30">
        <v>5.2999999999999999E-2</v>
      </c>
      <c r="DV53" s="30">
        <v>0</v>
      </c>
      <c r="DW53" s="28">
        <v>5</v>
      </c>
      <c r="DX53" s="28">
        <v>5</v>
      </c>
      <c r="DY53" s="28">
        <v>3</v>
      </c>
      <c r="DZ53" s="28">
        <v>11</v>
      </c>
      <c r="EA53" s="28">
        <v>13</v>
      </c>
      <c r="EB53" s="28">
        <v>13</v>
      </c>
      <c r="EC53" s="28">
        <v>14</v>
      </c>
      <c r="ED53" s="28">
        <v>14</v>
      </c>
      <c r="EE53" s="28">
        <v>12</v>
      </c>
      <c r="EF53" s="28">
        <v>12</v>
      </c>
      <c r="EG53" s="28">
        <v>12</v>
      </c>
      <c r="EH53" s="28">
        <v>13</v>
      </c>
      <c r="EI53" s="28">
        <v>2</v>
      </c>
      <c r="EJ53" s="28">
        <v>2</v>
      </c>
      <c r="EK53" s="29">
        <v>0</v>
      </c>
      <c r="EL53" t="s">
        <v>423</v>
      </c>
      <c r="EM53" t="s">
        <v>424</v>
      </c>
      <c r="EO53" t="s">
        <v>423</v>
      </c>
      <c r="EP53" t="s">
        <v>425</v>
      </c>
      <c r="EQ53" t="s">
        <v>426</v>
      </c>
      <c r="ER53" t="s">
        <v>425</v>
      </c>
      <c r="ES53" t="s">
        <v>427</v>
      </c>
      <c r="ET53" t="s">
        <v>426</v>
      </c>
      <c r="EV53" t="s">
        <v>120</v>
      </c>
      <c r="EX53" t="s">
        <v>72</v>
      </c>
      <c r="FB53" t="s">
        <v>72</v>
      </c>
      <c r="FF53" t="s">
        <v>344</v>
      </c>
      <c r="FI53" t="s">
        <v>76</v>
      </c>
      <c r="FJ53" t="s">
        <v>110</v>
      </c>
      <c r="FK53" t="s">
        <v>76</v>
      </c>
      <c r="FP53" t="s">
        <v>193</v>
      </c>
      <c r="FS53" t="s">
        <v>42</v>
      </c>
      <c r="FU53" t="s">
        <v>448</v>
      </c>
      <c r="GA53" t="s">
        <v>326</v>
      </c>
      <c r="GC53" t="s">
        <v>42</v>
      </c>
      <c r="GK53" t="s">
        <v>80</v>
      </c>
    </row>
    <row r="54" spans="1:193" x14ac:dyDescent="0.25">
      <c r="A54">
        <v>51</v>
      </c>
      <c r="B54" t="s">
        <v>477</v>
      </c>
      <c r="C54" t="s">
        <v>478</v>
      </c>
      <c r="D54">
        <v>63</v>
      </c>
      <c r="E54">
        <v>5.27</v>
      </c>
      <c r="F54" t="s">
        <v>63</v>
      </c>
      <c r="G54" s="27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12</v>
      </c>
      <c r="N54" s="28">
        <v>9</v>
      </c>
      <c r="O54" s="28">
        <v>11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0.24</v>
      </c>
      <c r="AC54" s="30">
        <v>0.2</v>
      </c>
      <c r="AD54" s="30">
        <v>0.24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9</v>
      </c>
      <c r="AR54" s="28">
        <v>8</v>
      </c>
      <c r="AS54" s="28">
        <v>9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9">
        <v>0</v>
      </c>
      <c r="AZ54" s="27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30">
        <v>0</v>
      </c>
      <c r="BP54" s="30">
        <v>0</v>
      </c>
      <c r="BQ54" s="30">
        <v>0</v>
      </c>
      <c r="BR54" s="30">
        <v>0</v>
      </c>
      <c r="BS54" s="30">
        <v>0</v>
      </c>
      <c r="BT54" s="30">
        <v>0</v>
      </c>
      <c r="BU54" s="30">
        <v>0</v>
      </c>
      <c r="BV54" s="30">
        <v>0</v>
      </c>
      <c r="BW54" s="30">
        <v>0</v>
      </c>
      <c r="BX54" s="30">
        <v>0</v>
      </c>
      <c r="BY54" s="30">
        <v>0</v>
      </c>
      <c r="BZ54" s="30">
        <v>0</v>
      </c>
      <c r="CA54" s="30">
        <v>0</v>
      </c>
      <c r="CB54" s="30">
        <v>0</v>
      </c>
      <c r="CC54" s="30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9">
        <v>0</v>
      </c>
      <c r="CS54" s="27">
        <v>8</v>
      </c>
      <c r="CT54" s="28">
        <v>10</v>
      </c>
      <c r="CU54" s="28">
        <v>9</v>
      </c>
      <c r="CV54" s="28">
        <v>13</v>
      </c>
      <c r="CW54" s="28">
        <v>11</v>
      </c>
      <c r="CX54" s="28">
        <v>15</v>
      </c>
      <c r="CY54" s="28">
        <v>12</v>
      </c>
      <c r="CZ54" s="28">
        <v>9</v>
      </c>
      <c r="DA54" s="28">
        <v>11</v>
      </c>
      <c r="DB54" s="28">
        <v>22</v>
      </c>
      <c r="DC54" s="28">
        <v>22</v>
      </c>
      <c r="DD54" s="28">
        <v>20</v>
      </c>
      <c r="DE54" s="28">
        <v>9</v>
      </c>
      <c r="DF54" s="28">
        <v>8</v>
      </c>
      <c r="DG54" s="28">
        <v>7</v>
      </c>
      <c r="DH54" s="30">
        <v>0.17</v>
      </c>
      <c r="DI54" s="30">
        <v>0.17</v>
      </c>
      <c r="DJ54" s="30">
        <v>0.17</v>
      </c>
      <c r="DK54" s="30">
        <v>0.17</v>
      </c>
      <c r="DL54" s="30">
        <v>0.17</v>
      </c>
      <c r="DM54" s="30">
        <v>0.24</v>
      </c>
      <c r="DN54" s="30">
        <v>0.24</v>
      </c>
      <c r="DO54" s="30">
        <v>0.2</v>
      </c>
      <c r="DP54" s="30">
        <v>0.24</v>
      </c>
      <c r="DQ54" s="30">
        <v>0.26</v>
      </c>
      <c r="DR54" s="30">
        <v>0.27</v>
      </c>
      <c r="DS54" s="30">
        <v>0.21</v>
      </c>
      <c r="DT54" s="30">
        <v>0.17</v>
      </c>
      <c r="DU54" s="30">
        <v>0.15</v>
      </c>
      <c r="DV54" s="30">
        <v>0.15</v>
      </c>
      <c r="DW54" s="28">
        <v>6</v>
      </c>
      <c r="DX54" s="28">
        <v>6</v>
      </c>
      <c r="DY54" s="28">
        <v>6</v>
      </c>
      <c r="DZ54" s="28">
        <v>9</v>
      </c>
      <c r="EA54" s="28">
        <v>7</v>
      </c>
      <c r="EB54" s="28">
        <v>10</v>
      </c>
      <c r="EC54" s="28">
        <v>9</v>
      </c>
      <c r="ED54" s="28">
        <v>8</v>
      </c>
      <c r="EE54" s="28">
        <v>9</v>
      </c>
      <c r="EF54" s="28">
        <v>13</v>
      </c>
      <c r="EG54" s="28">
        <v>14</v>
      </c>
      <c r="EH54" s="28">
        <v>11</v>
      </c>
      <c r="EI54" s="28">
        <v>6</v>
      </c>
      <c r="EJ54" s="28">
        <v>5</v>
      </c>
      <c r="EK54" s="29">
        <v>5</v>
      </c>
      <c r="EM54" t="s">
        <v>84</v>
      </c>
      <c r="EN54" t="s">
        <v>116</v>
      </c>
      <c r="EO54" t="s">
        <v>84</v>
      </c>
      <c r="ES54" t="s">
        <v>84</v>
      </c>
      <c r="EV54" t="s">
        <v>84</v>
      </c>
      <c r="EW54" t="s">
        <v>116</v>
      </c>
      <c r="FB54" t="s">
        <v>84</v>
      </c>
      <c r="FF54" t="s">
        <v>29</v>
      </c>
      <c r="FJ54" t="s">
        <v>33</v>
      </c>
      <c r="FL54" t="s">
        <v>40</v>
      </c>
      <c r="FQ54" t="s">
        <v>40</v>
      </c>
    </row>
    <row r="55" spans="1:193" x14ac:dyDescent="0.25">
      <c r="A55">
        <v>52</v>
      </c>
      <c r="B55" t="s">
        <v>415</v>
      </c>
      <c r="C55" t="s">
        <v>416</v>
      </c>
      <c r="D55">
        <v>77</v>
      </c>
      <c r="E55">
        <v>4.59</v>
      </c>
      <c r="F55" t="s">
        <v>63</v>
      </c>
      <c r="G55" s="27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19</v>
      </c>
      <c r="N55" s="28">
        <v>18</v>
      </c>
      <c r="O55" s="28">
        <v>18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0.22</v>
      </c>
      <c r="AC55" s="30">
        <v>0.22</v>
      </c>
      <c r="AD55" s="30">
        <v>0.24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13</v>
      </c>
      <c r="AR55" s="28">
        <v>13</v>
      </c>
      <c r="AS55" s="28">
        <v>13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9">
        <v>0</v>
      </c>
      <c r="AZ55" s="27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30">
        <v>0</v>
      </c>
      <c r="BX55" s="30">
        <v>0</v>
      </c>
      <c r="BY55" s="30">
        <v>0</v>
      </c>
      <c r="BZ55" s="30">
        <v>0</v>
      </c>
      <c r="CA55" s="30">
        <v>0</v>
      </c>
      <c r="CB55" s="30">
        <v>0</v>
      </c>
      <c r="CC55" s="30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9">
        <v>0</v>
      </c>
      <c r="CS55" s="27">
        <v>2</v>
      </c>
      <c r="CT55" s="28">
        <v>2</v>
      </c>
      <c r="CU55" s="28">
        <v>4</v>
      </c>
      <c r="CV55" s="28">
        <v>8</v>
      </c>
      <c r="CW55" s="28">
        <v>9</v>
      </c>
      <c r="CX55" s="28">
        <v>11</v>
      </c>
      <c r="CY55" s="28">
        <v>19</v>
      </c>
      <c r="CZ55" s="28">
        <v>18</v>
      </c>
      <c r="DA55" s="28">
        <v>18</v>
      </c>
      <c r="DB55" s="28">
        <v>11</v>
      </c>
      <c r="DC55" s="28">
        <v>16</v>
      </c>
      <c r="DD55" s="28">
        <v>13</v>
      </c>
      <c r="DE55" s="28">
        <v>2</v>
      </c>
      <c r="DF55" s="28">
        <v>3</v>
      </c>
      <c r="DG55" s="28">
        <v>2</v>
      </c>
      <c r="DH55" s="30">
        <v>2.8000000000000001E-2</v>
      </c>
      <c r="DI55" s="30">
        <v>2.8000000000000001E-2</v>
      </c>
      <c r="DJ55" s="30">
        <v>5.5E-2</v>
      </c>
      <c r="DK55" s="30">
        <v>0.13</v>
      </c>
      <c r="DL55" s="30">
        <v>0.16</v>
      </c>
      <c r="DM55" s="30">
        <v>0.17</v>
      </c>
      <c r="DN55" s="30">
        <v>0.22</v>
      </c>
      <c r="DO55" s="30">
        <v>0.22</v>
      </c>
      <c r="DP55" s="30">
        <v>0.24</v>
      </c>
      <c r="DQ55" s="30">
        <v>0.14000000000000001</v>
      </c>
      <c r="DR55" s="30">
        <v>0.19</v>
      </c>
      <c r="DS55" s="30">
        <v>0.17</v>
      </c>
      <c r="DT55" s="30">
        <v>2.8000000000000001E-2</v>
      </c>
      <c r="DU55" s="30">
        <v>4.2000000000000003E-2</v>
      </c>
      <c r="DV55" s="30">
        <v>2.8000000000000001E-2</v>
      </c>
      <c r="DW55" s="28">
        <v>2</v>
      </c>
      <c r="DX55" s="28">
        <v>2</v>
      </c>
      <c r="DY55" s="28">
        <v>4</v>
      </c>
      <c r="DZ55" s="28">
        <v>7</v>
      </c>
      <c r="EA55" s="28">
        <v>9</v>
      </c>
      <c r="EB55" s="28">
        <v>10</v>
      </c>
      <c r="EC55" s="28">
        <v>13</v>
      </c>
      <c r="ED55" s="28">
        <v>13</v>
      </c>
      <c r="EE55" s="28">
        <v>13</v>
      </c>
      <c r="EF55" s="28">
        <v>9</v>
      </c>
      <c r="EG55" s="28">
        <v>13</v>
      </c>
      <c r="EH55" s="28">
        <v>11</v>
      </c>
      <c r="EI55" s="28">
        <v>2</v>
      </c>
      <c r="EJ55" s="28">
        <v>3</v>
      </c>
      <c r="EK55" s="29">
        <v>2</v>
      </c>
      <c r="EM55" t="s">
        <v>84</v>
      </c>
      <c r="EO55" t="s">
        <v>84</v>
      </c>
      <c r="ES55" t="s">
        <v>83</v>
      </c>
      <c r="EV55" t="s">
        <v>84</v>
      </c>
      <c r="FB55" t="s">
        <v>83</v>
      </c>
      <c r="FJ55" t="s">
        <v>33</v>
      </c>
      <c r="FU55" t="s">
        <v>388</v>
      </c>
      <c r="FV55" t="s">
        <v>195</v>
      </c>
      <c r="GC55" t="s">
        <v>195</v>
      </c>
    </row>
    <row r="56" spans="1:193" x14ac:dyDescent="0.25">
      <c r="A56">
        <v>53</v>
      </c>
      <c r="B56" t="s">
        <v>393</v>
      </c>
      <c r="C56" t="s">
        <v>394</v>
      </c>
      <c r="D56">
        <v>47</v>
      </c>
      <c r="E56">
        <v>5.31</v>
      </c>
      <c r="F56" t="s">
        <v>63</v>
      </c>
      <c r="G56" s="27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19</v>
      </c>
      <c r="N56" s="28">
        <v>23</v>
      </c>
      <c r="O56" s="28">
        <v>18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0.28000000000000003</v>
      </c>
      <c r="AC56" s="30">
        <v>0.36</v>
      </c>
      <c r="AD56" s="30">
        <v>0.34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9</v>
      </c>
      <c r="AR56" s="28">
        <v>13</v>
      </c>
      <c r="AS56" s="28">
        <v>11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9">
        <v>0</v>
      </c>
      <c r="AZ56" s="27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30">
        <v>0</v>
      </c>
      <c r="BP56" s="30">
        <v>0</v>
      </c>
      <c r="BQ56" s="30">
        <v>0</v>
      </c>
      <c r="BR56" s="30">
        <v>0</v>
      </c>
      <c r="BS56" s="30">
        <v>0</v>
      </c>
      <c r="BT56" s="30">
        <v>0</v>
      </c>
      <c r="BU56" s="30">
        <v>0</v>
      </c>
      <c r="BV56" s="30">
        <v>0</v>
      </c>
      <c r="BW56" s="30">
        <v>0</v>
      </c>
      <c r="BX56" s="30">
        <v>0</v>
      </c>
      <c r="BY56" s="30">
        <v>0</v>
      </c>
      <c r="BZ56" s="30">
        <v>0</v>
      </c>
      <c r="CA56" s="30">
        <v>0</v>
      </c>
      <c r="CB56" s="30">
        <v>0</v>
      </c>
      <c r="CC56" s="30">
        <v>0</v>
      </c>
      <c r="CD56" s="28">
        <v>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0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9">
        <v>0</v>
      </c>
      <c r="CS56" s="27">
        <v>0</v>
      </c>
      <c r="CT56" s="28">
        <v>0</v>
      </c>
      <c r="CU56" s="28">
        <v>0</v>
      </c>
      <c r="CV56" s="28">
        <v>13</v>
      </c>
      <c r="CW56" s="28">
        <v>8</v>
      </c>
      <c r="CX56" s="28">
        <v>12</v>
      </c>
      <c r="CY56" s="28">
        <v>19</v>
      </c>
      <c r="CZ56" s="28">
        <v>23</v>
      </c>
      <c r="DA56" s="28">
        <v>18</v>
      </c>
      <c r="DB56" s="28">
        <v>13</v>
      </c>
      <c r="DC56" s="28">
        <v>11</v>
      </c>
      <c r="DD56" s="28">
        <v>14</v>
      </c>
      <c r="DE56" s="28">
        <v>0</v>
      </c>
      <c r="DF56" s="28">
        <v>0</v>
      </c>
      <c r="DG56" s="28">
        <v>0</v>
      </c>
      <c r="DH56" s="30">
        <v>0</v>
      </c>
      <c r="DI56" s="30">
        <v>0</v>
      </c>
      <c r="DJ56" s="30">
        <v>0</v>
      </c>
      <c r="DK56" s="30">
        <v>0.23</v>
      </c>
      <c r="DL56" s="30">
        <v>0.19</v>
      </c>
      <c r="DM56" s="30">
        <v>0.28999999999999998</v>
      </c>
      <c r="DN56" s="30">
        <v>0.28000000000000003</v>
      </c>
      <c r="DO56" s="30">
        <v>0.36</v>
      </c>
      <c r="DP56" s="30">
        <v>0.34</v>
      </c>
      <c r="DQ56" s="30">
        <v>0.28000000000000003</v>
      </c>
      <c r="DR56" s="30">
        <v>0.2</v>
      </c>
      <c r="DS56" s="30">
        <v>0.24</v>
      </c>
      <c r="DT56" s="30">
        <v>0</v>
      </c>
      <c r="DU56" s="30">
        <v>0</v>
      </c>
      <c r="DV56" s="30">
        <v>0</v>
      </c>
      <c r="DW56" s="28">
        <v>0</v>
      </c>
      <c r="DX56" s="28">
        <v>0</v>
      </c>
      <c r="DY56" s="28">
        <v>0</v>
      </c>
      <c r="DZ56" s="28">
        <v>8</v>
      </c>
      <c r="EA56" s="28">
        <v>5</v>
      </c>
      <c r="EB56" s="28">
        <v>10</v>
      </c>
      <c r="EC56" s="28">
        <v>9</v>
      </c>
      <c r="ED56" s="28">
        <v>13</v>
      </c>
      <c r="EE56" s="28">
        <v>11</v>
      </c>
      <c r="EF56" s="28">
        <v>10</v>
      </c>
      <c r="EG56" s="28">
        <v>7</v>
      </c>
      <c r="EH56" s="28">
        <v>9</v>
      </c>
      <c r="EI56" s="28">
        <v>0</v>
      </c>
      <c r="EJ56" s="28">
        <v>0</v>
      </c>
      <c r="EK56" s="29">
        <v>0</v>
      </c>
      <c r="EM56" t="s">
        <v>148</v>
      </c>
      <c r="EO56" t="s">
        <v>146</v>
      </c>
      <c r="EQ56" t="s">
        <v>119</v>
      </c>
      <c r="ET56" t="s">
        <v>119</v>
      </c>
      <c r="EW56" t="s">
        <v>395</v>
      </c>
      <c r="EX56" t="s">
        <v>148</v>
      </c>
      <c r="FB56" t="s">
        <v>395</v>
      </c>
      <c r="FE56" t="s">
        <v>28</v>
      </c>
      <c r="FF56" t="s">
        <v>121</v>
      </c>
      <c r="FH56" t="s">
        <v>31</v>
      </c>
      <c r="FJ56" t="s">
        <v>33</v>
      </c>
      <c r="FK56" t="s">
        <v>28</v>
      </c>
      <c r="FP56" t="s">
        <v>121</v>
      </c>
      <c r="FU56" t="s">
        <v>388</v>
      </c>
      <c r="GA56" t="s">
        <v>203</v>
      </c>
      <c r="GC56" t="s">
        <v>203</v>
      </c>
    </row>
    <row r="57" spans="1:193" x14ac:dyDescent="0.25">
      <c r="A57">
        <v>54</v>
      </c>
      <c r="B57" t="s">
        <v>337</v>
      </c>
      <c r="C57" t="s">
        <v>338</v>
      </c>
      <c r="D57">
        <v>62</v>
      </c>
      <c r="E57">
        <v>7.91</v>
      </c>
      <c r="F57" t="s">
        <v>63</v>
      </c>
      <c r="G57" s="27">
        <v>0</v>
      </c>
      <c r="H57" s="28">
        <v>0</v>
      </c>
      <c r="I57" s="28">
        <v>0</v>
      </c>
      <c r="J57" s="28">
        <v>9</v>
      </c>
      <c r="K57" s="28">
        <v>8</v>
      </c>
      <c r="L57" s="28">
        <v>9</v>
      </c>
      <c r="M57" s="28">
        <v>7</v>
      </c>
      <c r="N57" s="28">
        <v>0</v>
      </c>
      <c r="O57" s="28">
        <v>5</v>
      </c>
      <c r="P57" s="28">
        <v>6</v>
      </c>
      <c r="Q57" s="28">
        <v>7</v>
      </c>
      <c r="R57" s="28">
        <v>6</v>
      </c>
      <c r="S57" s="28">
        <v>0</v>
      </c>
      <c r="T57" s="28">
        <v>0</v>
      </c>
      <c r="U57" s="28">
        <v>0</v>
      </c>
      <c r="V57" s="30">
        <v>0</v>
      </c>
      <c r="W57" s="30">
        <v>0</v>
      </c>
      <c r="X57" s="30">
        <v>0</v>
      </c>
      <c r="Y57" s="30">
        <v>0.14000000000000001</v>
      </c>
      <c r="Z57" s="30">
        <v>0.12</v>
      </c>
      <c r="AA57" s="30">
        <v>0.14000000000000001</v>
      </c>
      <c r="AB57" s="30">
        <v>9.5000000000000001E-2</v>
      </c>
      <c r="AC57" s="30">
        <v>0</v>
      </c>
      <c r="AD57" s="30">
        <v>5.8999999999999997E-2</v>
      </c>
      <c r="AE57" s="30">
        <v>0.1</v>
      </c>
      <c r="AF57" s="30">
        <v>0.1</v>
      </c>
      <c r="AG57" s="30">
        <v>0.1</v>
      </c>
      <c r="AH57" s="30">
        <v>0</v>
      </c>
      <c r="AI57" s="30">
        <v>0</v>
      </c>
      <c r="AJ57" s="30">
        <v>0</v>
      </c>
      <c r="AK57" s="28">
        <v>0</v>
      </c>
      <c r="AL57" s="28">
        <v>0</v>
      </c>
      <c r="AM57" s="28">
        <v>0</v>
      </c>
      <c r="AN57" s="28">
        <v>6</v>
      </c>
      <c r="AO57" s="28">
        <v>5</v>
      </c>
      <c r="AP57" s="28">
        <v>6</v>
      </c>
      <c r="AQ57" s="28">
        <v>4</v>
      </c>
      <c r="AR57" s="28">
        <v>0</v>
      </c>
      <c r="AS57" s="28">
        <v>2</v>
      </c>
      <c r="AT57" s="28">
        <v>4</v>
      </c>
      <c r="AU57" s="28">
        <v>4</v>
      </c>
      <c r="AV57" s="28">
        <v>4</v>
      </c>
      <c r="AW57" s="28">
        <v>0</v>
      </c>
      <c r="AX57" s="28">
        <v>0</v>
      </c>
      <c r="AY57" s="29">
        <v>0</v>
      </c>
      <c r="AZ57" s="27">
        <v>10</v>
      </c>
      <c r="BA57" s="28">
        <v>10</v>
      </c>
      <c r="BB57" s="28">
        <v>12</v>
      </c>
      <c r="BC57" s="28">
        <v>15</v>
      </c>
      <c r="BD57" s="28">
        <v>12</v>
      </c>
      <c r="BE57" s="28">
        <v>12</v>
      </c>
      <c r="BF57" s="28">
        <v>8</v>
      </c>
      <c r="BG57" s="28">
        <v>8</v>
      </c>
      <c r="BH57" s="28">
        <v>7</v>
      </c>
      <c r="BI57" s="28">
        <v>6</v>
      </c>
      <c r="BJ57" s="28">
        <v>5</v>
      </c>
      <c r="BK57" s="28">
        <v>6</v>
      </c>
      <c r="BL57" s="28">
        <v>29</v>
      </c>
      <c r="BM57" s="28">
        <v>26</v>
      </c>
      <c r="BN57" s="28">
        <v>27</v>
      </c>
      <c r="BO57" s="30">
        <v>0.15</v>
      </c>
      <c r="BP57" s="30">
        <v>0.14000000000000001</v>
      </c>
      <c r="BQ57" s="30">
        <v>0.16</v>
      </c>
      <c r="BR57" s="30">
        <v>0.18</v>
      </c>
      <c r="BS57" s="30">
        <v>0.18</v>
      </c>
      <c r="BT57" s="30">
        <v>0.17</v>
      </c>
      <c r="BU57" s="30">
        <v>0.12</v>
      </c>
      <c r="BV57" s="30">
        <v>0.12</v>
      </c>
      <c r="BW57" s="30">
        <v>0.1</v>
      </c>
      <c r="BX57" s="30">
        <v>0.1</v>
      </c>
      <c r="BY57" s="30">
        <v>8.7999999999999995E-2</v>
      </c>
      <c r="BZ57" s="30">
        <v>0.1</v>
      </c>
      <c r="CA57" s="30">
        <v>0.3</v>
      </c>
      <c r="CB57" s="30">
        <v>0.26</v>
      </c>
      <c r="CC57" s="30">
        <v>0.28999999999999998</v>
      </c>
      <c r="CD57" s="28">
        <v>6</v>
      </c>
      <c r="CE57" s="28">
        <v>6</v>
      </c>
      <c r="CF57" s="28">
        <v>5</v>
      </c>
      <c r="CG57" s="28">
        <v>8</v>
      </c>
      <c r="CH57" s="28">
        <v>7</v>
      </c>
      <c r="CI57" s="28">
        <v>7</v>
      </c>
      <c r="CJ57" s="28">
        <v>4</v>
      </c>
      <c r="CK57" s="28">
        <v>4</v>
      </c>
      <c r="CL57" s="28">
        <v>4</v>
      </c>
      <c r="CM57" s="28">
        <v>2</v>
      </c>
      <c r="CN57" s="28">
        <v>3</v>
      </c>
      <c r="CO57" s="28">
        <v>2</v>
      </c>
      <c r="CP57" s="28">
        <v>11</v>
      </c>
      <c r="CQ57" s="28">
        <v>10</v>
      </c>
      <c r="CR57" s="29">
        <v>11</v>
      </c>
      <c r="CS57" s="27">
        <v>9</v>
      </c>
      <c r="CT57" s="28">
        <v>8</v>
      </c>
      <c r="CU57" s="28">
        <v>8</v>
      </c>
      <c r="CV57" s="28">
        <v>0</v>
      </c>
      <c r="CW57" s="28">
        <v>6</v>
      </c>
      <c r="CX57" s="28">
        <v>7</v>
      </c>
      <c r="CY57" s="28">
        <v>7</v>
      </c>
      <c r="CZ57" s="28">
        <v>0</v>
      </c>
      <c r="DA57" s="28">
        <v>5</v>
      </c>
      <c r="DB57" s="28">
        <v>6</v>
      </c>
      <c r="DC57" s="28">
        <v>6</v>
      </c>
      <c r="DD57" s="28">
        <v>4</v>
      </c>
      <c r="DE57" s="28">
        <v>0</v>
      </c>
      <c r="DF57" s="28">
        <v>5</v>
      </c>
      <c r="DG57" s="28">
        <v>0</v>
      </c>
      <c r="DH57" s="30">
        <v>0.12</v>
      </c>
      <c r="DI57" s="30">
        <v>0.13</v>
      </c>
      <c r="DJ57" s="30">
        <v>0.12</v>
      </c>
      <c r="DK57" s="30">
        <v>0</v>
      </c>
      <c r="DL57" s="30">
        <v>0.09</v>
      </c>
      <c r="DM57" s="30">
        <v>0.12</v>
      </c>
      <c r="DN57" s="30">
        <v>9.5000000000000001E-2</v>
      </c>
      <c r="DO57" s="30">
        <v>0</v>
      </c>
      <c r="DP57" s="30">
        <v>5.8999999999999997E-2</v>
      </c>
      <c r="DQ57" s="30">
        <v>0.11</v>
      </c>
      <c r="DR57" s="30">
        <v>7.0999999999999994E-2</v>
      </c>
      <c r="DS57" s="30">
        <v>7.2999999999999995E-2</v>
      </c>
      <c r="DT57" s="30">
        <v>0</v>
      </c>
      <c r="DU57" s="30">
        <v>7.0999999999999994E-2</v>
      </c>
      <c r="DV57" s="30">
        <v>0</v>
      </c>
      <c r="DW57" s="28">
        <v>4</v>
      </c>
      <c r="DX57" s="28">
        <v>4</v>
      </c>
      <c r="DY57" s="28">
        <v>4</v>
      </c>
      <c r="DZ57" s="28">
        <v>0</v>
      </c>
      <c r="EA57" s="28">
        <v>2</v>
      </c>
      <c r="EB57" s="28">
        <v>5</v>
      </c>
      <c r="EC57" s="28">
        <v>4</v>
      </c>
      <c r="ED57" s="28">
        <v>0</v>
      </c>
      <c r="EE57" s="28">
        <v>2</v>
      </c>
      <c r="EF57" s="28">
        <v>4</v>
      </c>
      <c r="EG57" s="28">
        <v>2</v>
      </c>
      <c r="EH57" s="28">
        <v>2</v>
      </c>
      <c r="EI57" s="28">
        <v>0</v>
      </c>
      <c r="EJ57" s="28">
        <v>2</v>
      </c>
      <c r="EK57" s="29">
        <v>0</v>
      </c>
      <c r="EO57" t="s">
        <v>339</v>
      </c>
      <c r="EP57" t="s">
        <v>224</v>
      </c>
      <c r="EX57" t="s">
        <v>224</v>
      </c>
      <c r="FF57" t="s">
        <v>29</v>
      </c>
      <c r="FG57" t="s">
        <v>140</v>
      </c>
      <c r="FJ57" t="s">
        <v>179</v>
      </c>
      <c r="FK57" t="s">
        <v>140</v>
      </c>
      <c r="FL57" t="s">
        <v>40</v>
      </c>
      <c r="FM57" t="s">
        <v>36</v>
      </c>
      <c r="FN57" t="s">
        <v>37</v>
      </c>
      <c r="FP57" t="s">
        <v>109</v>
      </c>
      <c r="FQ57" t="s">
        <v>40</v>
      </c>
      <c r="GC57" t="s">
        <v>141</v>
      </c>
      <c r="GH57" t="s">
        <v>141</v>
      </c>
    </row>
    <row r="58" spans="1:193" x14ac:dyDescent="0.25">
      <c r="A58">
        <v>55</v>
      </c>
      <c r="B58" t="s">
        <v>526</v>
      </c>
      <c r="C58" t="s">
        <v>527</v>
      </c>
      <c r="D58">
        <v>48</v>
      </c>
      <c r="E58">
        <v>5.19</v>
      </c>
      <c r="F58" t="s">
        <v>63</v>
      </c>
      <c r="G58" s="27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19</v>
      </c>
      <c r="N58" s="28">
        <v>15</v>
      </c>
      <c r="O58" s="28">
        <v>20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0.28999999999999998</v>
      </c>
      <c r="AC58" s="30">
        <v>0.32</v>
      </c>
      <c r="AD58" s="30">
        <v>0.36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11</v>
      </c>
      <c r="AR58" s="28">
        <v>11</v>
      </c>
      <c r="AS58" s="28">
        <v>13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9">
        <v>0</v>
      </c>
      <c r="AZ58" s="27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  <c r="BY58" s="30">
        <v>0</v>
      </c>
      <c r="BZ58" s="30">
        <v>0</v>
      </c>
      <c r="CA58" s="30">
        <v>0</v>
      </c>
      <c r="CB58" s="30">
        <v>0</v>
      </c>
      <c r="CC58" s="30">
        <v>0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9">
        <v>0</v>
      </c>
      <c r="CS58" s="27">
        <v>0</v>
      </c>
      <c r="CT58" s="28">
        <v>0</v>
      </c>
      <c r="CU58" s="28">
        <v>0</v>
      </c>
      <c r="CV58" s="28">
        <v>9</v>
      </c>
      <c r="CW58" s="28">
        <v>10</v>
      </c>
      <c r="CX58" s="28">
        <v>11</v>
      </c>
      <c r="CY58" s="28">
        <v>19</v>
      </c>
      <c r="CZ58" s="28">
        <v>15</v>
      </c>
      <c r="DA58" s="28">
        <v>20</v>
      </c>
      <c r="DB58" s="28">
        <v>7</v>
      </c>
      <c r="DC58" s="28">
        <v>7</v>
      </c>
      <c r="DD58" s="28">
        <v>7</v>
      </c>
      <c r="DE58" s="28">
        <v>0</v>
      </c>
      <c r="DF58" s="28">
        <v>3</v>
      </c>
      <c r="DG58" s="28">
        <v>0</v>
      </c>
      <c r="DH58" s="30">
        <v>0</v>
      </c>
      <c r="DI58" s="30">
        <v>0</v>
      </c>
      <c r="DJ58" s="30">
        <v>0</v>
      </c>
      <c r="DK58" s="30">
        <v>0.15</v>
      </c>
      <c r="DL58" s="30">
        <v>0.13</v>
      </c>
      <c r="DM58" s="30">
        <v>0.21</v>
      </c>
      <c r="DN58" s="30">
        <v>0.28999999999999998</v>
      </c>
      <c r="DO58" s="30">
        <v>0.32</v>
      </c>
      <c r="DP58" s="30">
        <v>0.36</v>
      </c>
      <c r="DQ58" s="30">
        <v>0.17</v>
      </c>
      <c r="DR58" s="30">
        <v>0.17</v>
      </c>
      <c r="DS58" s="30">
        <v>0.15</v>
      </c>
      <c r="DT58" s="30">
        <v>0</v>
      </c>
      <c r="DU58" s="30">
        <v>5.1999999999999998E-2</v>
      </c>
      <c r="DV58" s="30">
        <v>0</v>
      </c>
      <c r="DW58" s="28">
        <v>0</v>
      </c>
      <c r="DX58" s="28">
        <v>0</v>
      </c>
      <c r="DY58" s="28">
        <v>0</v>
      </c>
      <c r="DZ58" s="28">
        <v>7</v>
      </c>
      <c r="EA58" s="28">
        <v>6</v>
      </c>
      <c r="EB58" s="28">
        <v>9</v>
      </c>
      <c r="EC58" s="28">
        <v>11</v>
      </c>
      <c r="ED58" s="28">
        <v>11</v>
      </c>
      <c r="EE58" s="28">
        <v>13</v>
      </c>
      <c r="EF58" s="28">
        <v>5</v>
      </c>
      <c r="EG58" s="28">
        <v>5</v>
      </c>
      <c r="EH58" s="28">
        <v>5</v>
      </c>
      <c r="EI58" s="28">
        <v>0</v>
      </c>
      <c r="EJ58" s="28">
        <v>2</v>
      </c>
      <c r="EK58" s="29">
        <v>0</v>
      </c>
      <c r="EM58" t="s">
        <v>529</v>
      </c>
      <c r="EX58" t="s">
        <v>529</v>
      </c>
      <c r="FB58" t="s">
        <v>132</v>
      </c>
      <c r="FJ58" t="s">
        <v>33</v>
      </c>
      <c r="FK58" t="s">
        <v>37</v>
      </c>
      <c r="FN58" t="s">
        <v>37</v>
      </c>
      <c r="FU58" t="s">
        <v>122</v>
      </c>
      <c r="GA58" t="s">
        <v>203</v>
      </c>
      <c r="GC58" t="s">
        <v>122</v>
      </c>
    </row>
    <row r="59" spans="1:193" x14ac:dyDescent="0.25">
      <c r="A59">
        <v>56</v>
      </c>
      <c r="B59" t="s">
        <v>304</v>
      </c>
      <c r="C59" t="s">
        <v>305</v>
      </c>
      <c r="D59">
        <v>38</v>
      </c>
      <c r="E59">
        <v>6.49</v>
      </c>
      <c r="F59" t="s">
        <v>63</v>
      </c>
      <c r="G59" s="27">
        <v>0</v>
      </c>
      <c r="H59" s="28">
        <v>0</v>
      </c>
      <c r="I59" s="28">
        <v>2</v>
      </c>
      <c r="J59" s="28">
        <v>5</v>
      </c>
      <c r="K59" s="28">
        <v>5</v>
      </c>
      <c r="L59" s="28">
        <v>3</v>
      </c>
      <c r="M59" s="28">
        <v>12</v>
      </c>
      <c r="N59" s="28">
        <v>9</v>
      </c>
      <c r="O59" s="28">
        <v>10</v>
      </c>
      <c r="P59" s="28">
        <v>0</v>
      </c>
      <c r="Q59" s="28">
        <v>0</v>
      </c>
      <c r="R59" s="28">
        <v>3</v>
      </c>
      <c r="S59" s="28">
        <v>2</v>
      </c>
      <c r="T59" s="28">
        <v>2</v>
      </c>
      <c r="U59" s="28">
        <v>0</v>
      </c>
      <c r="V59" s="30">
        <v>0</v>
      </c>
      <c r="W59" s="30">
        <v>0</v>
      </c>
      <c r="X59" s="30">
        <v>5.3999999999999999E-2</v>
      </c>
      <c r="Y59" s="30">
        <v>0.16</v>
      </c>
      <c r="Z59" s="30">
        <v>0.16</v>
      </c>
      <c r="AA59" s="30">
        <v>0.11</v>
      </c>
      <c r="AB59" s="30">
        <v>0.22</v>
      </c>
      <c r="AC59" s="30">
        <v>0.16</v>
      </c>
      <c r="AD59" s="30">
        <v>0.18</v>
      </c>
      <c r="AE59" s="30">
        <v>0</v>
      </c>
      <c r="AF59" s="30">
        <v>0</v>
      </c>
      <c r="AG59" s="30">
        <v>9.6000000000000002E-2</v>
      </c>
      <c r="AH59" s="30">
        <v>4.8000000000000001E-2</v>
      </c>
      <c r="AI59" s="30">
        <v>4.8000000000000001E-2</v>
      </c>
      <c r="AJ59" s="30">
        <v>0</v>
      </c>
      <c r="AK59" s="28">
        <v>0</v>
      </c>
      <c r="AL59" s="28">
        <v>0</v>
      </c>
      <c r="AM59" s="28">
        <v>2</v>
      </c>
      <c r="AN59" s="28">
        <v>5</v>
      </c>
      <c r="AO59" s="28">
        <v>5</v>
      </c>
      <c r="AP59" s="28">
        <v>3</v>
      </c>
      <c r="AQ59" s="28">
        <v>7</v>
      </c>
      <c r="AR59" s="28">
        <v>5</v>
      </c>
      <c r="AS59" s="28">
        <v>6</v>
      </c>
      <c r="AT59" s="28">
        <v>0</v>
      </c>
      <c r="AU59" s="28">
        <v>0</v>
      </c>
      <c r="AV59" s="28">
        <v>3</v>
      </c>
      <c r="AW59" s="28">
        <v>2</v>
      </c>
      <c r="AX59" s="28">
        <v>2</v>
      </c>
      <c r="AY59" s="29">
        <v>0</v>
      </c>
      <c r="AZ59" s="27">
        <v>2</v>
      </c>
      <c r="BA59" s="28">
        <v>2</v>
      </c>
      <c r="BB59" s="28">
        <v>2</v>
      </c>
      <c r="BC59" s="28">
        <v>2</v>
      </c>
      <c r="BD59" s="28">
        <v>2</v>
      </c>
      <c r="BE59" s="28">
        <v>2</v>
      </c>
      <c r="BF59" s="28">
        <v>0</v>
      </c>
      <c r="BG59" s="28">
        <v>0</v>
      </c>
      <c r="BH59" s="28">
        <v>0</v>
      </c>
      <c r="BI59" s="28">
        <v>4</v>
      </c>
      <c r="BJ59" s="28">
        <v>4</v>
      </c>
      <c r="BK59" s="28">
        <v>4</v>
      </c>
      <c r="BL59" s="28">
        <v>3</v>
      </c>
      <c r="BM59" s="28">
        <v>3</v>
      </c>
      <c r="BN59" s="28">
        <v>3</v>
      </c>
      <c r="BO59" s="30">
        <v>7.0999999999999994E-2</v>
      </c>
      <c r="BP59" s="30">
        <v>7.0999999999999994E-2</v>
      </c>
      <c r="BQ59" s="30">
        <v>7.0999999999999994E-2</v>
      </c>
      <c r="BR59" s="30">
        <v>7.0999999999999994E-2</v>
      </c>
      <c r="BS59" s="30">
        <v>7.0999999999999994E-2</v>
      </c>
      <c r="BT59" s="30">
        <v>7.0999999999999994E-2</v>
      </c>
      <c r="BU59" s="30">
        <v>0</v>
      </c>
      <c r="BV59" s="30">
        <v>0</v>
      </c>
      <c r="BW59" s="30">
        <v>0</v>
      </c>
      <c r="BX59" s="30">
        <v>0.14000000000000001</v>
      </c>
      <c r="BY59" s="30">
        <v>0.12</v>
      </c>
      <c r="BZ59" s="30">
        <v>0.1</v>
      </c>
      <c r="CA59" s="30">
        <v>9.0999999999999998E-2</v>
      </c>
      <c r="CB59" s="30">
        <v>9.0999999999999998E-2</v>
      </c>
      <c r="CC59" s="30">
        <v>0.1</v>
      </c>
      <c r="CD59" s="28">
        <v>2</v>
      </c>
      <c r="CE59" s="28">
        <v>2</v>
      </c>
      <c r="CF59" s="28">
        <v>2</v>
      </c>
      <c r="CG59" s="28">
        <v>2</v>
      </c>
      <c r="CH59" s="28">
        <v>2</v>
      </c>
      <c r="CI59" s="28">
        <v>2</v>
      </c>
      <c r="CJ59" s="28">
        <v>0</v>
      </c>
      <c r="CK59" s="28">
        <v>0</v>
      </c>
      <c r="CL59" s="28">
        <v>0</v>
      </c>
      <c r="CM59" s="28">
        <v>4</v>
      </c>
      <c r="CN59" s="28">
        <v>4</v>
      </c>
      <c r="CO59" s="28">
        <v>3</v>
      </c>
      <c r="CP59" s="28">
        <v>3</v>
      </c>
      <c r="CQ59" s="28">
        <v>3</v>
      </c>
      <c r="CR59" s="29">
        <v>3</v>
      </c>
      <c r="CS59" s="27">
        <v>3</v>
      </c>
      <c r="CT59" s="28">
        <v>2</v>
      </c>
      <c r="CU59" s="28">
        <v>2</v>
      </c>
      <c r="CV59" s="28">
        <v>7</v>
      </c>
      <c r="CW59" s="28">
        <v>5</v>
      </c>
      <c r="CX59" s="28">
        <v>9</v>
      </c>
      <c r="CY59" s="28">
        <v>12</v>
      </c>
      <c r="CZ59" s="28">
        <v>9</v>
      </c>
      <c r="DA59" s="28">
        <v>10</v>
      </c>
      <c r="DB59" s="28">
        <v>8</v>
      </c>
      <c r="DC59" s="28">
        <v>6</v>
      </c>
      <c r="DD59" s="28">
        <v>6</v>
      </c>
      <c r="DE59" s="28">
        <v>4</v>
      </c>
      <c r="DF59" s="28">
        <v>4</v>
      </c>
      <c r="DG59" s="28">
        <v>3</v>
      </c>
      <c r="DH59" s="30">
        <v>7.3999999999999996E-2</v>
      </c>
      <c r="DI59" s="30">
        <v>5.3999999999999999E-2</v>
      </c>
      <c r="DJ59" s="30">
        <v>5.3999999999999999E-2</v>
      </c>
      <c r="DK59" s="30">
        <v>0.14000000000000001</v>
      </c>
      <c r="DL59" s="30">
        <v>7.9000000000000001E-2</v>
      </c>
      <c r="DM59" s="30">
        <v>0.16</v>
      </c>
      <c r="DN59" s="30">
        <v>0.22</v>
      </c>
      <c r="DO59" s="30">
        <v>0.16</v>
      </c>
      <c r="DP59" s="30">
        <v>0.18</v>
      </c>
      <c r="DQ59" s="30">
        <v>0.12</v>
      </c>
      <c r="DR59" s="30">
        <v>0.12</v>
      </c>
      <c r="DS59" s="30">
        <v>0.12</v>
      </c>
      <c r="DT59" s="30">
        <v>9.6000000000000002E-2</v>
      </c>
      <c r="DU59" s="30">
        <v>0.12</v>
      </c>
      <c r="DV59" s="30">
        <v>9.6000000000000002E-2</v>
      </c>
      <c r="DW59" s="28">
        <v>3</v>
      </c>
      <c r="DX59" s="28">
        <v>2</v>
      </c>
      <c r="DY59" s="28">
        <v>2</v>
      </c>
      <c r="DZ59" s="28">
        <v>5</v>
      </c>
      <c r="EA59" s="28">
        <v>3</v>
      </c>
      <c r="EB59" s="28">
        <v>6</v>
      </c>
      <c r="EC59" s="28">
        <v>7</v>
      </c>
      <c r="ED59" s="28">
        <v>5</v>
      </c>
      <c r="EE59" s="28">
        <v>6</v>
      </c>
      <c r="EF59" s="28">
        <v>4</v>
      </c>
      <c r="EG59" s="28">
        <v>4</v>
      </c>
      <c r="EH59" s="28">
        <v>4</v>
      </c>
      <c r="EI59" s="28">
        <v>3</v>
      </c>
      <c r="EJ59" s="28">
        <v>4</v>
      </c>
      <c r="EK59" s="29">
        <v>3</v>
      </c>
      <c r="EM59" t="s">
        <v>104</v>
      </c>
      <c r="EO59" t="s">
        <v>307</v>
      </c>
      <c r="EQ59" t="s">
        <v>65</v>
      </c>
      <c r="ES59" t="s">
        <v>91</v>
      </c>
      <c r="ET59" t="s">
        <v>65</v>
      </c>
      <c r="EV59" t="s">
        <v>307</v>
      </c>
      <c r="EW59" t="s">
        <v>125</v>
      </c>
      <c r="EX59" t="s">
        <v>104</v>
      </c>
      <c r="FB59" t="s">
        <v>125</v>
      </c>
      <c r="FJ59" t="s">
        <v>33</v>
      </c>
      <c r="FU59" t="s">
        <v>86</v>
      </c>
      <c r="GC59" t="s">
        <v>86</v>
      </c>
    </row>
    <row r="60" spans="1:193" x14ac:dyDescent="0.25">
      <c r="A60">
        <v>57</v>
      </c>
      <c r="B60" t="s">
        <v>518</v>
      </c>
      <c r="C60" t="s">
        <v>519</v>
      </c>
      <c r="D60">
        <v>55</v>
      </c>
      <c r="E60">
        <v>5.74</v>
      </c>
      <c r="F60" t="s">
        <v>63</v>
      </c>
      <c r="G60" s="27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15</v>
      </c>
      <c r="N60" s="28">
        <v>14</v>
      </c>
      <c r="O60" s="28">
        <v>16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0.22</v>
      </c>
      <c r="AC60" s="30">
        <v>0.21</v>
      </c>
      <c r="AD60" s="30">
        <v>0.23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9</v>
      </c>
      <c r="AR60" s="28">
        <v>9</v>
      </c>
      <c r="AS60" s="28">
        <v>10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9">
        <v>0</v>
      </c>
      <c r="AZ60" s="27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9">
        <v>0</v>
      </c>
      <c r="CS60" s="27">
        <v>3</v>
      </c>
      <c r="CT60" s="28">
        <v>3</v>
      </c>
      <c r="CU60" s="28">
        <v>3</v>
      </c>
      <c r="CV60" s="28">
        <v>10</v>
      </c>
      <c r="CW60" s="28">
        <v>9</v>
      </c>
      <c r="CX60" s="28">
        <v>10</v>
      </c>
      <c r="CY60" s="28">
        <v>15</v>
      </c>
      <c r="CZ60" s="28">
        <v>14</v>
      </c>
      <c r="DA60" s="28">
        <v>16</v>
      </c>
      <c r="DB60" s="28">
        <v>8</v>
      </c>
      <c r="DC60" s="28">
        <v>9</v>
      </c>
      <c r="DD60" s="28">
        <v>7</v>
      </c>
      <c r="DE60" s="28">
        <v>4</v>
      </c>
      <c r="DF60" s="28">
        <v>4</v>
      </c>
      <c r="DG60" s="28">
        <v>4</v>
      </c>
      <c r="DH60" s="30">
        <v>8.2000000000000003E-2</v>
      </c>
      <c r="DI60" s="30">
        <v>8.5999999999999993E-2</v>
      </c>
      <c r="DJ60" s="30">
        <v>8.2000000000000003E-2</v>
      </c>
      <c r="DK60" s="30">
        <v>0.15</v>
      </c>
      <c r="DL60" s="30">
        <v>0.15</v>
      </c>
      <c r="DM60" s="30">
        <v>0.18</v>
      </c>
      <c r="DN60" s="30">
        <v>0.22</v>
      </c>
      <c r="DO60" s="30">
        <v>0.21</v>
      </c>
      <c r="DP60" s="30">
        <v>0.23</v>
      </c>
      <c r="DQ60" s="30">
        <v>0.17</v>
      </c>
      <c r="DR60" s="30">
        <v>0.12</v>
      </c>
      <c r="DS60" s="30">
        <v>0.13</v>
      </c>
      <c r="DT60" s="30">
        <v>8.5999999999999993E-2</v>
      </c>
      <c r="DU60" s="30">
        <v>8.5999999999999993E-2</v>
      </c>
      <c r="DV60" s="30">
        <v>0.1</v>
      </c>
      <c r="DW60" s="28">
        <v>3</v>
      </c>
      <c r="DX60" s="28">
        <v>3</v>
      </c>
      <c r="DY60" s="28">
        <v>3</v>
      </c>
      <c r="DZ60" s="28">
        <v>6</v>
      </c>
      <c r="EA60" s="28">
        <v>5</v>
      </c>
      <c r="EB60" s="28">
        <v>8</v>
      </c>
      <c r="EC60" s="28">
        <v>9</v>
      </c>
      <c r="ED60" s="28">
        <v>9</v>
      </c>
      <c r="EE60" s="28">
        <v>10</v>
      </c>
      <c r="EF60" s="28">
        <v>6</v>
      </c>
      <c r="EG60" s="28">
        <v>5</v>
      </c>
      <c r="EH60" s="28">
        <v>5</v>
      </c>
      <c r="EI60" s="28">
        <v>3</v>
      </c>
      <c r="EJ60" s="28">
        <v>3</v>
      </c>
      <c r="EK60" s="29">
        <v>3</v>
      </c>
      <c r="EM60" t="s">
        <v>310</v>
      </c>
      <c r="EO60" t="s">
        <v>419</v>
      </c>
      <c r="EV60" t="s">
        <v>191</v>
      </c>
      <c r="EX60" t="s">
        <v>148</v>
      </c>
      <c r="FB60" t="s">
        <v>310</v>
      </c>
      <c r="FE60" t="s">
        <v>192</v>
      </c>
      <c r="FF60" t="s">
        <v>192</v>
      </c>
      <c r="FJ60" t="s">
        <v>33</v>
      </c>
      <c r="FK60" t="s">
        <v>192</v>
      </c>
      <c r="FL60" t="s">
        <v>40</v>
      </c>
      <c r="FP60" t="s">
        <v>193</v>
      </c>
      <c r="FQ60" t="s">
        <v>40</v>
      </c>
      <c r="FU60" t="s">
        <v>379</v>
      </c>
      <c r="FV60" t="s">
        <v>195</v>
      </c>
      <c r="GC60" t="s">
        <v>195</v>
      </c>
    </row>
    <row r="61" spans="1:193" x14ac:dyDescent="0.25">
      <c r="A61">
        <v>58</v>
      </c>
      <c r="B61" t="s">
        <v>389</v>
      </c>
      <c r="C61" t="s">
        <v>390</v>
      </c>
      <c r="D61">
        <v>41</v>
      </c>
      <c r="E61">
        <v>7.95</v>
      </c>
      <c r="F61" t="s">
        <v>63</v>
      </c>
      <c r="G61" s="27">
        <v>0</v>
      </c>
      <c r="H61" s="28">
        <v>0</v>
      </c>
      <c r="I61" s="28">
        <v>16</v>
      </c>
      <c r="J61" s="28">
        <v>0</v>
      </c>
      <c r="K61" s="28">
        <v>0</v>
      </c>
      <c r="L61" s="28">
        <v>0</v>
      </c>
      <c r="M61" s="28">
        <v>34</v>
      </c>
      <c r="N61" s="28">
        <v>33</v>
      </c>
      <c r="O61" s="28">
        <v>31</v>
      </c>
      <c r="P61" s="28">
        <v>0</v>
      </c>
      <c r="Q61" s="28">
        <v>0</v>
      </c>
      <c r="R61" s="28">
        <v>30</v>
      </c>
      <c r="S61" s="28">
        <v>0</v>
      </c>
      <c r="T61" s="28">
        <v>0</v>
      </c>
      <c r="U61" s="28">
        <v>0</v>
      </c>
      <c r="V61" s="30">
        <v>0</v>
      </c>
      <c r="W61" s="30">
        <v>0</v>
      </c>
      <c r="X61" s="30">
        <v>0.24</v>
      </c>
      <c r="Y61" s="30">
        <v>0</v>
      </c>
      <c r="Z61" s="30">
        <v>0</v>
      </c>
      <c r="AA61" s="30">
        <v>0</v>
      </c>
      <c r="AB61" s="30">
        <v>0.37</v>
      </c>
      <c r="AC61" s="30">
        <v>0.37</v>
      </c>
      <c r="AD61" s="30">
        <v>0.32</v>
      </c>
      <c r="AE61" s="30">
        <v>0</v>
      </c>
      <c r="AF61" s="30">
        <v>0</v>
      </c>
      <c r="AG61" s="30">
        <v>0.27</v>
      </c>
      <c r="AH61" s="30">
        <v>0</v>
      </c>
      <c r="AI61" s="30">
        <v>0</v>
      </c>
      <c r="AJ61" s="30">
        <v>0</v>
      </c>
      <c r="AK61" s="28">
        <v>0</v>
      </c>
      <c r="AL61" s="28">
        <v>0</v>
      </c>
      <c r="AM61" s="28">
        <v>2</v>
      </c>
      <c r="AN61" s="28">
        <v>0</v>
      </c>
      <c r="AO61" s="28">
        <v>0</v>
      </c>
      <c r="AP61" s="28">
        <v>0</v>
      </c>
      <c r="AQ61" s="28">
        <v>3</v>
      </c>
      <c r="AR61" s="28">
        <v>3</v>
      </c>
      <c r="AS61" s="28">
        <v>3</v>
      </c>
      <c r="AT61" s="28">
        <v>0</v>
      </c>
      <c r="AU61" s="28">
        <v>0</v>
      </c>
      <c r="AV61" s="28">
        <v>2</v>
      </c>
      <c r="AW61" s="28">
        <v>0</v>
      </c>
      <c r="AX61" s="28">
        <v>0</v>
      </c>
      <c r="AY61" s="29">
        <v>0</v>
      </c>
      <c r="AZ61" s="27">
        <v>11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16</v>
      </c>
      <c r="BG61" s="28">
        <v>0</v>
      </c>
      <c r="BH61" s="28">
        <v>0</v>
      </c>
      <c r="BI61" s="28">
        <v>48</v>
      </c>
      <c r="BJ61" s="28">
        <v>51</v>
      </c>
      <c r="BK61" s="28">
        <v>56</v>
      </c>
      <c r="BL61" s="28">
        <v>0</v>
      </c>
      <c r="BM61" s="28">
        <v>44</v>
      </c>
      <c r="BN61" s="28">
        <v>52</v>
      </c>
      <c r="BO61" s="30">
        <v>0.25</v>
      </c>
      <c r="BP61" s="30">
        <v>0</v>
      </c>
      <c r="BQ61" s="30">
        <v>0</v>
      </c>
      <c r="BR61" s="30">
        <v>0</v>
      </c>
      <c r="BS61" s="30">
        <v>0</v>
      </c>
      <c r="BT61" s="30">
        <v>0</v>
      </c>
      <c r="BU61" s="30">
        <v>0.23</v>
      </c>
      <c r="BV61" s="30">
        <v>0</v>
      </c>
      <c r="BW61" s="30">
        <v>0</v>
      </c>
      <c r="BX61" s="30">
        <v>0.47</v>
      </c>
      <c r="BY61" s="30">
        <v>0.43</v>
      </c>
      <c r="BZ61" s="30">
        <v>0.49</v>
      </c>
      <c r="CA61" s="30">
        <v>0</v>
      </c>
      <c r="CB61" s="30">
        <v>0.39</v>
      </c>
      <c r="CC61" s="30">
        <v>0.39</v>
      </c>
      <c r="CD61" s="28">
        <v>2</v>
      </c>
      <c r="CE61" s="28">
        <v>0</v>
      </c>
      <c r="CF61" s="28">
        <v>0</v>
      </c>
      <c r="CG61" s="28">
        <v>0</v>
      </c>
      <c r="CH61" s="28">
        <v>0</v>
      </c>
      <c r="CI61" s="28">
        <v>0</v>
      </c>
      <c r="CJ61" s="28">
        <v>2</v>
      </c>
      <c r="CK61" s="28">
        <v>0</v>
      </c>
      <c r="CL61" s="28">
        <v>0</v>
      </c>
      <c r="CM61" s="28">
        <v>3</v>
      </c>
      <c r="CN61" s="28">
        <v>3</v>
      </c>
      <c r="CO61" s="28">
        <v>3</v>
      </c>
      <c r="CP61" s="28">
        <v>0</v>
      </c>
      <c r="CQ61" s="28">
        <v>2</v>
      </c>
      <c r="CR61" s="29">
        <v>2</v>
      </c>
      <c r="CS61" s="27">
        <v>8</v>
      </c>
      <c r="CT61" s="28">
        <v>6</v>
      </c>
      <c r="CU61" s="28">
        <v>6</v>
      </c>
      <c r="CV61" s="28">
        <v>24</v>
      </c>
      <c r="CW61" s="28">
        <v>25</v>
      </c>
      <c r="CX61" s="28">
        <v>21</v>
      </c>
      <c r="CY61" s="28">
        <v>34</v>
      </c>
      <c r="CZ61" s="28">
        <v>33</v>
      </c>
      <c r="DA61" s="28">
        <v>32</v>
      </c>
      <c r="DB61" s="28">
        <v>25</v>
      </c>
      <c r="DC61" s="28">
        <v>31</v>
      </c>
      <c r="DD61" s="28">
        <v>30</v>
      </c>
      <c r="DE61" s="28">
        <v>0</v>
      </c>
      <c r="DF61" s="28">
        <v>0</v>
      </c>
      <c r="DG61" s="28">
        <v>0</v>
      </c>
      <c r="DH61" s="30">
        <v>0.16</v>
      </c>
      <c r="DI61" s="30">
        <v>0.11</v>
      </c>
      <c r="DJ61" s="30">
        <v>0.12</v>
      </c>
      <c r="DK61" s="30">
        <v>0.37</v>
      </c>
      <c r="DL61" s="30">
        <v>0.33</v>
      </c>
      <c r="DM61" s="30">
        <v>0.3</v>
      </c>
      <c r="DN61" s="30">
        <v>0.37</v>
      </c>
      <c r="DO61" s="30">
        <v>0.37</v>
      </c>
      <c r="DP61" s="30">
        <v>0.37</v>
      </c>
      <c r="DQ61" s="30">
        <v>0.28999999999999998</v>
      </c>
      <c r="DR61" s="30">
        <v>0.31</v>
      </c>
      <c r="DS61" s="30">
        <v>0.31</v>
      </c>
      <c r="DT61" s="30">
        <v>0</v>
      </c>
      <c r="DU61" s="30">
        <v>0</v>
      </c>
      <c r="DV61" s="30">
        <v>0</v>
      </c>
      <c r="DW61" s="28">
        <v>2</v>
      </c>
      <c r="DX61" s="28">
        <v>2</v>
      </c>
      <c r="DY61" s="28">
        <v>2</v>
      </c>
      <c r="DZ61" s="28">
        <v>3</v>
      </c>
      <c r="EA61" s="28">
        <v>3</v>
      </c>
      <c r="EB61" s="28">
        <v>3</v>
      </c>
      <c r="EC61" s="28">
        <v>3</v>
      </c>
      <c r="ED61" s="28">
        <v>3</v>
      </c>
      <c r="EE61" s="28">
        <v>3</v>
      </c>
      <c r="EF61" s="28">
        <v>2</v>
      </c>
      <c r="EG61" s="28">
        <v>2</v>
      </c>
      <c r="EH61" s="28">
        <v>2</v>
      </c>
      <c r="EI61" s="28">
        <v>0</v>
      </c>
      <c r="EJ61" s="28">
        <v>0</v>
      </c>
      <c r="EK61" s="29">
        <v>0</v>
      </c>
      <c r="EM61" t="s">
        <v>104</v>
      </c>
      <c r="EO61" t="s">
        <v>84</v>
      </c>
      <c r="ES61" t="s">
        <v>83</v>
      </c>
      <c r="EV61" t="s">
        <v>84</v>
      </c>
      <c r="EX61" t="s">
        <v>104</v>
      </c>
      <c r="FB61" t="s">
        <v>83</v>
      </c>
      <c r="FJ61" t="s">
        <v>33</v>
      </c>
      <c r="FU61" t="s">
        <v>86</v>
      </c>
      <c r="GC61" t="s">
        <v>86</v>
      </c>
    </row>
    <row r="62" spans="1:193" x14ac:dyDescent="0.25">
      <c r="A62">
        <v>59</v>
      </c>
      <c r="B62" t="s">
        <v>521</v>
      </c>
      <c r="C62" t="s">
        <v>522</v>
      </c>
      <c r="D62">
        <v>25</v>
      </c>
      <c r="E62">
        <v>5.32</v>
      </c>
      <c r="F62" t="s">
        <v>63</v>
      </c>
      <c r="G62" s="27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5</v>
      </c>
      <c r="N62" s="28">
        <v>4</v>
      </c>
      <c r="O62" s="28">
        <v>4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0.16</v>
      </c>
      <c r="AC62" s="30">
        <v>0.17</v>
      </c>
      <c r="AD62" s="30">
        <v>0.16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4</v>
      </c>
      <c r="AR62" s="28">
        <v>4</v>
      </c>
      <c r="AS62" s="28">
        <v>4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9">
        <v>0</v>
      </c>
      <c r="AZ62" s="27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30">
        <v>0</v>
      </c>
      <c r="BP62" s="30">
        <v>0</v>
      </c>
      <c r="BQ62" s="30">
        <v>0</v>
      </c>
      <c r="BR62" s="30">
        <v>0</v>
      </c>
      <c r="BS62" s="30">
        <v>0</v>
      </c>
      <c r="BT62" s="30">
        <v>0</v>
      </c>
      <c r="BU62" s="30">
        <v>0</v>
      </c>
      <c r="BV62" s="30">
        <v>0</v>
      </c>
      <c r="BW62" s="30">
        <v>0</v>
      </c>
      <c r="BX62" s="30">
        <v>0</v>
      </c>
      <c r="BY62" s="30">
        <v>0</v>
      </c>
      <c r="BZ62" s="30">
        <v>0</v>
      </c>
      <c r="CA62" s="30">
        <v>0</v>
      </c>
      <c r="CB62" s="30">
        <v>0</v>
      </c>
      <c r="CC62" s="30">
        <v>0</v>
      </c>
      <c r="CD62" s="28">
        <v>0</v>
      </c>
      <c r="CE62" s="28">
        <v>0</v>
      </c>
      <c r="CF62" s="28">
        <v>0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9">
        <v>0</v>
      </c>
      <c r="CS62" s="27">
        <v>10</v>
      </c>
      <c r="CT62" s="28">
        <v>12</v>
      </c>
      <c r="CU62" s="28">
        <v>5</v>
      </c>
      <c r="CV62" s="28">
        <v>12</v>
      </c>
      <c r="CW62" s="28">
        <v>15</v>
      </c>
      <c r="CX62" s="28">
        <v>8</v>
      </c>
      <c r="CY62" s="28">
        <v>5</v>
      </c>
      <c r="CZ62" s="28">
        <v>4</v>
      </c>
      <c r="DA62" s="28">
        <v>4</v>
      </c>
      <c r="DB62" s="28">
        <v>16</v>
      </c>
      <c r="DC62" s="28">
        <v>17</v>
      </c>
      <c r="DD62" s="28">
        <v>17</v>
      </c>
      <c r="DE62" s="28">
        <v>3</v>
      </c>
      <c r="DF62" s="28">
        <v>2</v>
      </c>
      <c r="DG62" s="28">
        <v>2</v>
      </c>
      <c r="DH62" s="30">
        <v>0.21</v>
      </c>
      <c r="DI62" s="30">
        <v>0.26</v>
      </c>
      <c r="DJ62" s="30">
        <v>0.11</v>
      </c>
      <c r="DK62" s="30">
        <v>0.26</v>
      </c>
      <c r="DL62" s="30">
        <v>0.26</v>
      </c>
      <c r="DM62" s="30">
        <v>0.17</v>
      </c>
      <c r="DN62" s="30">
        <v>0.16</v>
      </c>
      <c r="DO62" s="30">
        <v>0.17</v>
      </c>
      <c r="DP62" s="30">
        <v>0.16</v>
      </c>
      <c r="DQ62" s="30">
        <v>0.44</v>
      </c>
      <c r="DR62" s="30">
        <v>0.36</v>
      </c>
      <c r="DS62" s="30">
        <v>0.36</v>
      </c>
      <c r="DT62" s="30">
        <v>0.08</v>
      </c>
      <c r="DU62" s="30">
        <v>0.08</v>
      </c>
      <c r="DV62" s="30">
        <v>0.08</v>
      </c>
      <c r="DW62" s="28">
        <v>5</v>
      </c>
      <c r="DX62" s="28">
        <v>6</v>
      </c>
      <c r="DY62" s="28">
        <v>3</v>
      </c>
      <c r="DZ62" s="28">
        <v>7</v>
      </c>
      <c r="EA62" s="28">
        <v>7</v>
      </c>
      <c r="EB62" s="28">
        <v>5</v>
      </c>
      <c r="EC62" s="28">
        <v>4</v>
      </c>
      <c r="ED62" s="28">
        <v>4</v>
      </c>
      <c r="EE62" s="28">
        <v>4</v>
      </c>
      <c r="EF62" s="28">
        <v>9</v>
      </c>
      <c r="EG62" s="28">
        <v>8</v>
      </c>
      <c r="EH62" s="28">
        <v>7</v>
      </c>
      <c r="EI62" s="28">
        <v>2</v>
      </c>
      <c r="EJ62" s="28">
        <v>2</v>
      </c>
      <c r="EK62" s="29">
        <v>2</v>
      </c>
      <c r="EM62" t="s">
        <v>954</v>
      </c>
      <c r="EO62" t="s">
        <v>84</v>
      </c>
      <c r="EP62" t="s">
        <v>525</v>
      </c>
      <c r="EQ62" t="s">
        <v>524</v>
      </c>
      <c r="ES62" t="s">
        <v>84</v>
      </c>
      <c r="ET62" t="s">
        <v>524</v>
      </c>
      <c r="EV62" t="s">
        <v>84</v>
      </c>
      <c r="EW62" t="s">
        <v>446</v>
      </c>
      <c r="FB62" t="s">
        <v>211</v>
      </c>
      <c r="FJ62" t="s">
        <v>110</v>
      </c>
      <c r="FU62" t="s">
        <v>1056</v>
      </c>
      <c r="GC62" t="s">
        <v>1057</v>
      </c>
    </row>
    <row r="63" spans="1:193" x14ac:dyDescent="0.25">
      <c r="A63">
        <v>60</v>
      </c>
      <c r="B63" t="s">
        <v>398</v>
      </c>
      <c r="C63" t="s">
        <v>399</v>
      </c>
      <c r="D63">
        <v>60</v>
      </c>
      <c r="E63">
        <v>7.52</v>
      </c>
      <c r="F63" t="s">
        <v>63</v>
      </c>
      <c r="G63" s="27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15</v>
      </c>
      <c r="N63" s="28">
        <v>14</v>
      </c>
      <c r="O63" s="28">
        <v>17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0.26</v>
      </c>
      <c r="AC63" s="30">
        <v>0.26</v>
      </c>
      <c r="AD63" s="30">
        <v>0.26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11</v>
      </c>
      <c r="AR63" s="28">
        <v>11</v>
      </c>
      <c r="AS63" s="28">
        <v>11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9">
        <v>0</v>
      </c>
      <c r="AZ63" s="27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4</v>
      </c>
      <c r="BM63" s="28">
        <v>4</v>
      </c>
      <c r="BN63" s="28">
        <v>3</v>
      </c>
      <c r="BO63" s="30">
        <v>0</v>
      </c>
      <c r="BP63" s="30">
        <v>0</v>
      </c>
      <c r="BQ63" s="30">
        <v>0</v>
      </c>
      <c r="BR63" s="30">
        <v>0</v>
      </c>
      <c r="BS63" s="30">
        <v>0</v>
      </c>
      <c r="BT63" s="30">
        <v>0</v>
      </c>
      <c r="BU63" s="30">
        <v>0</v>
      </c>
      <c r="BV63" s="30">
        <v>0</v>
      </c>
      <c r="BW63" s="30">
        <v>0</v>
      </c>
      <c r="BX63" s="30">
        <v>0</v>
      </c>
      <c r="BY63" s="30">
        <v>0</v>
      </c>
      <c r="BZ63" s="30">
        <v>0</v>
      </c>
      <c r="CA63" s="30">
        <v>9.7000000000000003E-2</v>
      </c>
      <c r="CB63" s="30">
        <v>9.7000000000000003E-2</v>
      </c>
      <c r="CC63" s="30">
        <v>7.0000000000000007E-2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4</v>
      </c>
      <c r="CQ63" s="28">
        <v>4</v>
      </c>
      <c r="CR63" s="29">
        <v>3</v>
      </c>
      <c r="CS63" s="27">
        <v>0</v>
      </c>
      <c r="CT63" s="28">
        <v>0</v>
      </c>
      <c r="CU63" s="28">
        <v>0</v>
      </c>
      <c r="CV63" s="28">
        <v>5</v>
      </c>
      <c r="CW63" s="28">
        <v>6</v>
      </c>
      <c r="CX63" s="28">
        <v>5</v>
      </c>
      <c r="CY63" s="28">
        <v>15</v>
      </c>
      <c r="CZ63" s="28">
        <v>14</v>
      </c>
      <c r="DA63" s="28">
        <v>17</v>
      </c>
      <c r="DB63" s="28">
        <v>7</v>
      </c>
      <c r="DC63" s="28">
        <v>4</v>
      </c>
      <c r="DD63" s="28">
        <v>4</v>
      </c>
      <c r="DE63" s="28">
        <v>2</v>
      </c>
      <c r="DF63" s="28">
        <v>0</v>
      </c>
      <c r="DG63" s="28">
        <v>3</v>
      </c>
      <c r="DH63" s="30">
        <v>0</v>
      </c>
      <c r="DI63" s="30">
        <v>0</v>
      </c>
      <c r="DJ63" s="30">
        <v>0</v>
      </c>
      <c r="DK63" s="30">
        <v>0.13</v>
      </c>
      <c r="DL63" s="30">
        <v>0.17</v>
      </c>
      <c r="DM63" s="30">
        <v>9.7000000000000003E-2</v>
      </c>
      <c r="DN63" s="30">
        <v>0.26</v>
      </c>
      <c r="DO63" s="30">
        <v>0.26</v>
      </c>
      <c r="DP63" s="30">
        <v>0.26</v>
      </c>
      <c r="DQ63" s="30">
        <v>0.16</v>
      </c>
      <c r="DR63" s="30">
        <v>0.1</v>
      </c>
      <c r="DS63" s="30">
        <v>0.1</v>
      </c>
      <c r="DT63" s="30">
        <v>0.05</v>
      </c>
      <c r="DU63" s="30">
        <v>0</v>
      </c>
      <c r="DV63" s="30">
        <v>0.05</v>
      </c>
      <c r="DW63" s="28">
        <v>0</v>
      </c>
      <c r="DX63" s="28">
        <v>0</v>
      </c>
      <c r="DY63" s="28">
        <v>0</v>
      </c>
      <c r="DZ63" s="28">
        <v>5</v>
      </c>
      <c r="EA63" s="28">
        <v>6</v>
      </c>
      <c r="EB63" s="28">
        <v>4</v>
      </c>
      <c r="EC63" s="28">
        <v>11</v>
      </c>
      <c r="ED63" s="28">
        <v>11</v>
      </c>
      <c r="EE63" s="28">
        <v>11</v>
      </c>
      <c r="EF63" s="28">
        <v>6</v>
      </c>
      <c r="EG63" s="28">
        <v>4</v>
      </c>
      <c r="EH63" s="28">
        <v>4</v>
      </c>
      <c r="EI63" s="28">
        <v>2</v>
      </c>
      <c r="EJ63" s="28">
        <v>0</v>
      </c>
      <c r="EK63" s="29">
        <v>2</v>
      </c>
      <c r="EM63" t="s">
        <v>148</v>
      </c>
      <c r="EO63" t="s">
        <v>146</v>
      </c>
      <c r="EP63" t="s">
        <v>363</v>
      </c>
      <c r="EQ63" t="s">
        <v>119</v>
      </c>
      <c r="ET63" t="s">
        <v>119</v>
      </c>
      <c r="EU63" t="s">
        <v>400</v>
      </c>
      <c r="EW63" t="s">
        <v>401</v>
      </c>
      <c r="EX63" t="s">
        <v>148</v>
      </c>
      <c r="FB63" t="s">
        <v>400</v>
      </c>
      <c r="FF63" t="s">
        <v>121</v>
      </c>
      <c r="FJ63" t="s">
        <v>179</v>
      </c>
      <c r="FK63" t="s">
        <v>121</v>
      </c>
      <c r="FL63" t="s">
        <v>40</v>
      </c>
      <c r="FP63" t="s">
        <v>121</v>
      </c>
      <c r="FQ63" t="s">
        <v>40</v>
      </c>
      <c r="FU63" t="s">
        <v>79</v>
      </c>
      <c r="GA63" t="s">
        <v>458</v>
      </c>
      <c r="GC63" t="s">
        <v>408</v>
      </c>
    </row>
    <row r="64" spans="1:193" x14ac:dyDescent="0.25">
      <c r="A64">
        <v>61</v>
      </c>
      <c r="B64" t="s">
        <v>374</v>
      </c>
      <c r="C64" t="s">
        <v>375</v>
      </c>
      <c r="D64">
        <v>26</v>
      </c>
      <c r="E64">
        <v>8.58</v>
      </c>
      <c r="F64" t="s">
        <v>63</v>
      </c>
      <c r="G64" s="27">
        <v>0</v>
      </c>
      <c r="H64" s="28">
        <v>0</v>
      </c>
      <c r="I64" s="28">
        <v>0</v>
      </c>
      <c r="J64" s="28">
        <v>2</v>
      </c>
      <c r="K64" s="28">
        <v>0</v>
      </c>
      <c r="L64" s="28">
        <v>2</v>
      </c>
      <c r="M64" s="28">
        <v>6</v>
      </c>
      <c r="N64" s="28">
        <v>7</v>
      </c>
      <c r="O64" s="28">
        <v>6</v>
      </c>
      <c r="P64" s="28">
        <v>0</v>
      </c>
      <c r="Q64" s="28">
        <v>3</v>
      </c>
      <c r="R64" s="28">
        <v>2</v>
      </c>
      <c r="S64" s="28">
        <v>2</v>
      </c>
      <c r="T64" s="28">
        <v>0</v>
      </c>
      <c r="U64" s="28">
        <v>3</v>
      </c>
      <c r="V64" s="30">
        <v>0</v>
      </c>
      <c r="W64" s="30">
        <v>0</v>
      </c>
      <c r="X64" s="30">
        <v>0</v>
      </c>
      <c r="Y64" s="30">
        <v>0.12</v>
      </c>
      <c r="Z64" s="30">
        <v>0</v>
      </c>
      <c r="AA64" s="30">
        <v>0.12</v>
      </c>
      <c r="AB64" s="30">
        <v>0.25</v>
      </c>
      <c r="AC64" s="30">
        <v>0.25</v>
      </c>
      <c r="AD64" s="30">
        <v>0.2</v>
      </c>
      <c r="AE64" s="30">
        <v>0</v>
      </c>
      <c r="AF64" s="30">
        <v>0.12</v>
      </c>
      <c r="AG64" s="30">
        <v>0.12</v>
      </c>
      <c r="AH64" s="30">
        <v>0.12</v>
      </c>
      <c r="AI64" s="30">
        <v>0</v>
      </c>
      <c r="AJ64" s="30">
        <v>0.12</v>
      </c>
      <c r="AK64" s="28">
        <v>0</v>
      </c>
      <c r="AL64" s="28">
        <v>0</v>
      </c>
      <c r="AM64" s="28">
        <v>0</v>
      </c>
      <c r="AN64" s="28">
        <v>2</v>
      </c>
      <c r="AO64" s="28">
        <v>0</v>
      </c>
      <c r="AP64" s="28">
        <v>2</v>
      </c>
      <c r="AQ64" s="28">
        <v>5</v>
      </c>
      <c r="AR64" s="28">
        <v>5</v>
      </c>
      <c r="AS64" s="28">
        <v>4</v>
      </c>
      <c r="AT64" s="28">
        <v>0</v>
      </c>
      <c r="AU64" s="28">
        <v>2</v>
      </c>
      <c r="AV64" s="28">
        <v>2</v>
      </c>
      <c r="AW64" s="28">
        <v>2</v>
      </c>
      <c r="AX64" s="28">
        <v>0</v>
      </c>
      <c r="AY64" s="29">
        <v>2</v>
      </c>
      <c r="AZ64" s="27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3</v>
      </c>
      <c r="BG64" s="28">
        <v>3</v>
      </c>
      <c r="BH64" s="28">
        <v>4</v>
      </c>
      <c r="BI64" s="28">
        <v>7</v>
      </c>
      <c r="BJ64" s="28">
        <v>4</v>
      </c>
      <c r="BK64" s="28">
        <v>6</v>
      </c>
      <c r="BL64" s="28">
        <v>6</v>
      </c>
      <c r="BM64" s="28">
        <v>7</v>
      </c>
      <c r="BN64" s="28">
        <v>7</v>
      </c>
      <c r="BO64" s="30">
        <v>0</v>
      </c>
      <c r="BP64" s="30">
        <v>0</v>
      </c>
      <c r="BQ64" s="30">
        <v>0</v>
      </c>
      <c r="BR64" s="30">
        <v>0</v>
      </c>
      <c r="BS64" s="30">
        <v>0</v>
      </c>
      <c r="BT64" s="30">
        <v>0</v>
      </c>
      <c r="BU64" s="30">
        <v>0.12</v>
      </c>
      <c r="BV64" s="30">
        <v>0.12</v>
      </c>
      <c r="BW64" s="30">
        <v>0.18</v>
      </c>
      <c r="BX64" s="30">
        <v>0.25</v>
      </c>
      <c r="BY64" s="30">
        <v>0.16</v>
      </c>
      <c r="BZ64" s="30">
        <v>0.2</v>
      </c>
      <c r="CA64" s="30">
        <v>0.22</v>
      </c>
      <c r="CB64" s="30">
        <v>0.22</v>
      </c>
      <c r="CC64" s="30">
        <v>0.25</v>
      </c>
      <c r="CD64" s="28">
        <v>0</v>
      </c>
      <c r="CE64" s="28">
        <v>0</v>
      </c>
      <c r="CF64" s="28">
        <v>0</v>
      </c>
      <c r="CG64" s="28">
        <v>0</v>
      </c>
      <c r="CH64" s="28">
        <v>0</v>
      </c>
      <c r="CI64" s="28">
        <v>0</v>
      </c>
      <c r="CJ64" s="28">
        <v>2</v>
      </c>
      <c r="CK64" s="28">
        <v>2</v>
      </c>
      <c r="CL64" s="28">
        <v>3</v>
      </c>
      <c r="CM64" s="28">
        <v>5</v>
      </c>
      <c r="CN64" s="28">
        <v>3</v>
      </c>
      <c r="CO64" s="28">
        <v>4</v>
      </c>
      <c r="CP64" s="28">
        <v>4</v>
      </c>
      <c r="CQ64" s="28">
        <v>4</v>
      </c>
      <c r="CR64" s="29">
        <v>5</v>
      </c>
      <c r="CS64" s="27">
        <v>0</v>
      </c>
      <c r="CT64" s="28">
        <v>0</v>
      </c>
      <c r="CU64" s="28">
        <v>0</v>
      </c>
      <c r="CV64" s="28">
        <v>7</v>
      </c>
      <c r="CW64" s="28">
        <v>8</v>
      </c>
      <c r="CX64" s="28">
        <v>5</v>
      </c>
      <c r="CY64" s="28">
        <v>6</v>
      </c>
      <c r="CZ64" s="28">
        <v>7</v>
      </c>
      <c r="DA64" s="28">
        <v>6</v>
      </c>
      <c r="DB64" s="28">
        <v>7</v>
      </c>
      <c r="DC64" s="28">
        <v>9</v>
      </c>
      <c r="DD64" s="28">
        <v>6</v>
      </c>
      <c r="DE64" s="28">
        <v>0</v>
      </c>
      <c r="DF64" s="28">
        <v>0</v>
      </c>
      <c r="DG64" s="28">
        <v>0</v>
      </c>
      <c r="DH64" s="30">
        <v>0</v>
      </c>
      <c r="DI64" s="30">
        <v>0</v>
      </c>
      <c r="DJ64" s="30">
        <v>0</v>
      </c>
      <c r="DK64" s="30">
        <v>0.25</v>
      </c>
      <c r="DL64" s="30">
        <v>0.25</v>
      </c>
      <c r="DM64" s="30">
        <v>0.14000000000000001</v>
      </c>
      <c r="DN64" s="30">
        <v>0.25</v>
      </c>
      <c r="DO64" s="30">
        <v>0.25</v>
      </c>
      <c r="DP64" s="30">
        <v>0.2</v>
      </c>
      <c r="DQ64" s="30">
        <v>0.25</v>
      </c>
      <c r="DR64" s="30">
        <v>0.25</v>
      </c>
      <c r="DS64" s="30">
        <v>0.25</v>
      </c>
      <c r="DT64" s="30">
        <v>0</v>
      </c>
      <c r="DU64" s="30">
        <v>0</v>
      </c>
      <c r="DV64" s="30">
        <v>0</v>
      </c>
      <c r="DW64" s="28">
        <v>0</v>
      </c>
      <c r="DX64" s="28">
        <v>0</v>
      </c>
      <c r="DY64" s="28">
        <v>0</v>
      </c>
      <c r="DZ64" s="28">
        <v>5</v>
      </c>
      <c r="EA64" s="28">
        <v>5</v>
      </c>
      <c r="EB64" s="28">
        <v>3</v>
      </c>
      <c r="EC64" s="28">
        <v>5</v>
      </c>
      <c r="ED64" s="28">
        <v>5</v>
      </c>
      <c r="EE64" s="28">
        <v>4</v>
      </c>
      <c r="EF64" s="28">
        <v>5</v>
      </c>
      <c r="EG64" s="28">
        <v>5</v>
      </c>
      <c r="EH64" s="28">
        <v>5</v>
      </c>
      <c r="EI64" s="28">
        <v>0</v>
      </c>
      <c r="EJ64" s="28">
        <v>0</v>
      </c>
      <c r="EK64" s="29">
        <v>0</v>
      </c>
      <c r="EM64" t="s">
        <v>946</v>
      </c>
      <c r="EO64" t="s">
        <v>84</v>
      </c>
      <c r="ES64" t="s">
        <v>83</v>
      </c>
      <c r="EV64" t="s">
        <v>84</v>
      </c>
      <c r="FB64" t="s">
        <v>84</v>
      </c>
      <c r="FJ64" t="s">
        <v>33</v>
      </c>
    </row>
    <row r="65" spans="1:193" x14ac:dyDescent="0.25">
      <c r="A65">
        <v>62</v>
      </c>
      <c r="B65" t="s">
        <v>491</v>
      </c>
      <c r="C65" t="s">
        <v>492</v>
      </c>
      <c r="D65">
        <v>57</v>
      </c>
      <c r="E65">
        <v>6.89</v>
      </c>
      <c r="F65" t="s">
        <v>63</v>
      </c>
      <c r="G65" s="27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11</v>
      </c>
      <c r="N65" s="28">
        <v>15</v>
      </c>
      <c r="O65" s="28">
        <v>11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0.17</v>
      </c>
      <c r="AC65" s="30">
        <v>0.2</v>
      </c>
      <c r="AD65" s="30">
        <v>0.19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8</v>
      </c>
      <c r="AR65" s="28">
        <v>10</v>
      </c>
      <c r="AS65" s="28">
        <v>9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9">
        <v>0</v>
      </c>
      <c r="AZ65" s="27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30">
        <v>0</v>
      </c>
      <c r="BP65" s="30">
        <v>0</v>
      </c>
      <c r="BQ65" s="30">
        <v>0</v>
      </c>
      <c r="BR65" s="30">
        <v>0</v>
      </c>
      <c r="BS65" s="30">
        <v>0</v>
      </c>
      <c r="BT65" s="30">
        <v>0</v>
      </c>
      <c r="BU65" s="30">
        <v>0</v>
      </c>
      <c r="BV65" s="30">
        <v>0</v>
      </c>
      <c r="BW65" s="30">
        <v>0</v>
      </c>
      <c r="BX65" s="30">
        <v>0</v>
      </c>
      <c r="BY65" s="30">
        <v>0</v>
      </c>
      <c r="BZ65" s="30">
        <v>0</v>
      </c>
      <c r="CA65" s="30">
        <v>0</v>
      </c>
      <c r="CB65" s="30">
        <v>0</v>
      </c>
      <c r="CC65" s="30">
        <v>0</v>
      </c>
      <c r="CD65" s="28">
        <v>0</v>
      </c>
      <c r="CE65" s="28">
        <v>0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0</v>
      </c>
      <c r="CP65" s="28">
        <v>0</v>
      </c>
      <c r="CQ65" s="28">
        <v>0</v>
      </c>
      <c r="CR65" s="29">
        <v>0</v>
      </c>
      <c r="CS65" s="27">
        <v>3</v>
      </c>
      <c r="CT65" s="28">
        <v>2</v>
      </c>
      <c r="CU65" s="28">
        <v>4</v>
      </c>
      <c r="CV65" s="28">
        <v>7</v>
      </c>
      <c r="CW65" s="28">
        <v>5</v>
      </c>
      <c r="CX65" s="28">
        <v>4</v>
      </c>
      <c r="CY65" s="28">
        <v>11</v>
      </c>
      <c r="CZ65" s="28">
        <v>15</v>
      </c>
      <c r="DA65" s="28">
        <v>11</v>
      </c>
      <c r="DB65" s="28">
        <v>4</v>
      </c>
      <c r="DC65" s="28">
        <v>5</v>
      </c>
      <c r="DD65" s="28">
        <v>4</v>
      </c>
      <c r="DE65" s="28">
        <v>0</v>
      </c>
      <c r="DF65" s="28">
        <v>3</v>
      </c>
      <c r="DG65" s="28">
        <v>4</v>
      </c>
      <c r="DH65" s="30">
        <v>5.8000000000000003E-2</v>
      </c>
      <c r="DI65" s="30">
        <v>0.04</v>
      </c>
      <c r="DJ65" s="30">
        <v>7.5999999999999998E-2</v>
      </c>
      <c r="DK65" s="30">
        <v>0.13</v>
      </c>
      <c r="DL65" s="30">
        <v>0.11</v>
      </c>
      <c r="DM65" s="30">
        <v>9.4E-2</v>
      </c>
      <c r="DN65" s="30">
        <v>0.17</v>
      </c>
      <c r="DO65" s="30">
        <v>0.2</v>
      </c>
      <c r="DP65" s="30">
        <v>0.19</v>
      </c>
      <c r="DQ65" s="30">
        <v>7.5999999999999998E-2</v>
      </c>
      <c r="DR65" s="30">
        <v>0.1</v>
      </c>
      <c r="DS65" s="30">
        <v>7.5999999999999998E-2</v>
      </c>
      <c r="DT65" s="30">
        <v>0</v>
      </c>
      <c r="DU65" s="30">
        <v>5.8000000000000003E-2</v>
      </c>
      <c r="DV65" s="30">
        <v>7.5999999999999998E-2</v>
      </c>
      <c r="DW65" s="28">
        <v>3</v>
      </c>
      <c r="DX65" s="28">
        <v>2</v>
      </c>
      <c r="DY65" s="28">
        <v>4</v>
      </c>
      <c r="DZ65" s="28">
        <v>6</v>
      </c>
      <c r="EA65" s="28">
        <v>5</v>
      </c>
      <c r="EB65" s="28">
        <v>4</v>
      </c>
      <c r="EC65" s="28">
        <v>8</v>
      </c>
      <c r="ED65" s="28">
        <v>10</v>
      </c>
      <c r="EE65" s="28">
        <v>9</v>
      </c>
      <c r="EF65" s="28">
        <v>4</v>
      </c>
      <c r="EG65" s="28">
        <v>5</v>
      </c>
      <c r="EH65" s="28">
        <v>4</v>
      </c>
      <c r="EI65" s="28">
        <v>0</v>
      </c>
      <c r="EJ65" s="28">
        <v>3</v>
      </c>
      <c r="EK65" s="29">
        <v>4</v>
      </c>
      <c r="EM65" t="s">
        <v>148</v>
      </c>
      <c r="EU65" t="s">
        <v>400</v>
      </c>
      <c r="EX65" t="s">
        <v>148</v>
      </c>
      <c r="FB65" t="s">
        <v>400</v>
      </c>
      <c r="FJ65" t="s">
        <v>33</v>
      </c>
      <c r="FU65" t="s">
        <v>79</v>
      </c>
      <c r="GA65" t="s">
        <v>94</v>
      </c>
      <c r="GC65" t="s">
        <v>94</v>
      </c>
    </row>
    <row r="66" spans="1:193" x14ac:dyDescent="0.25">
      <c r="A66">
        <v>63</v>
      </c>
      <c r="B66" t="s">
        <v>380</v>
      </c>
      <c r="C66" t="s">
        <v>381</v>
      </c>
      <c r="D66">
        <v>18</v>
      </c>
      <c r="E66">
        <v>4.87</v>
      </c>
      <c r="F66" t="s">
        <v>63</v>
      </c>
      <c r="G66" s="27">
        <v>0</v>
      </c>
      <c r="H66" s="28">
        <v>0</v>
      </c>
      <c r="I66" s="28">
        <v>0</v>
      </c>
      <c r="J66" s="28">
        <v>2</v>
      </c>
      <c r="K66" s="28">
        <v>2</v>
      </c>
      <c r="L66" s="28">
        <v>0</v>
      </c>
      <c r="M66" s="28">
        <v>6</v>
      </c>
      <c r="N66" s="28">
        <v>7</v>
      </c>
      <c r="O66" s="28">
        <v>6</v>
      </c>
      <c r="P66" s="28">
        <v>0</v>
      </c>
      <c r="Q66" s="28">
        <v>0</v>
      </c>
      <c r="R66" s="28">
        <v>0</v>
      </c>
      <c r="S66" s="28">
        <v>4</v>
      </c>
      <c r="T66" s="28">
        <v>4</v>
      </c>
      <c r="U66" s="28">
        <v>5</v>
      </c>
      <c r="V66" s="30">
        <v>0</v>
      </c>
      <c r="W66" s="30">
        <v>0</v>
      </c>
      <c r="X66" s="30">
        <v>0</v>
      </c>
      <c r="Y66" s="30">
        <v>0.12</v>
      </c>
      <c r="Z66" s="30">
        <v>0.12</v>
      </c>
      <c r="AA66" s="30">
        <v>0</v>
      </c>
      <c r="AB66" s="30">
        <v>0.28000000000000003</v>
      </c>
      <c r="AC66" s="30">
        <v>0.28000000000000003</v>
      </c>
      <c r="AD66" s="30">
        <v>0.28000000000000003</v>
      </c>
      <c r="AE66" s="30">
        <v>0</v>
      </c>
      <c r="AF66" s="30">
        <v>0</v>
      </c>
      <c r="AG66" s="30">
        <v>0</v>
      </c>
      <c r="AH66" s="30">
        <v>0.12</v>
      </c>
      <c r="AI66" s="30">
        <v>0.12</v>
      </c>
      <c r="AJ66" s="30">
        <v>0.12</v>
      </c>
      <c r="AK66" s="28">
        <v>0</v>
      </c>
      <c r="AL66" s="28">
        <v>0</v>
      </c>
      <c r="AM66" s="28">
        <v>0</v>
      </c>
      <c r="AN66" s="28">
        <v>2</v>
      </c>
      <c r="AO66" s="28">
        <v>2</v>
      </c>
      <c r="AP66" s="28">
        <v>0</v>
      </c>
      <c r="AQ66" s="28">
        <v>5</v>
      </c>
      <c r="AR66" s="28">
        <v>5</v>
      </c>
      <c r="AS66" s="28">
        <v>5</v>
      </c>
      <c r="AT66" s="28">
        <v>0</v>
      </c>
      <c r="AU66" s="28">
        <v>0</v>
      </c>
      <c r="AV66" s="28">
        <v>0</v>
      </c>
      <c r="AW66" s="28">
        <v>2</v>
      </c>
      <c r="AX66" s="28">
        <v>2</v>
      </c>
      <c r="AY66" s="29">
        <v>2</v>
      </c>
      <c r="AZ66" s="27">
        <v>0</v>
      </c>
      <c r="BA66" s="28">
        <v>0</v>
      </c>
      <c r="BB66" s="28">
        <v>0</v>
      </c>
      <c r="BC66" s="28">
        <v>2</v>
      </c>
      <c r="BD66" s="28">
        <v>2</v>
      </c>
      <c r="BE66" s="28">
        <v>0</v>
      </c>
      <c r="BF66" s="28">
        <v>3</v>
      </c>
      <c r="BG66" s="28">
        <v>3</v>
      </c>
      <c r="BH66" s="28">
        <v>3</v>
      </c>
      <c r="BI66" s="28">
        <v>0</v>
      </c>
      <c r="BJ66" s="28">
        <v>0</v>
      </c>
      <c r="BK66" s="28">
        <v>0</v>
      </c>
      <c r="BL66" s="28">
        <v>4</v>
      </c>
      <c r="BM66" s="28">
        <v>4</v>
      </c>
      <c r="BN66" s="28">
        <v>4</v>
      </c>
      <c r="BO66" s="30">
        <v>0</v>
      </c>
      <c r="BP66" s="30">
        <v>0</v>
      </c>
      <c r="BQ66" s="30">
        <v>0</v>
      </c>
      <c r="BR66" s="30">
        <v>0.12</v>
      </c>
      <c r="BS66" s="30">
        <v>0.12</v>
      </c>
      <c r="BT66" s="30">
        <v>0</v>
      </c>
      <c r="BU66" s="30">
        <v>0.12</v>
      </c>
      <c r="BV66" s="30">
        <v>0.12</v>
      </c>
      <c r="BW66" s="30">
        <v>0.12</v>
      </c>
      <c r="BX66" s="30">
        <v>0</v>
      </c>
      <c r="BY66" s="30">
        <v>0</v>
      </c>
      <c r="BZ66" s="30">
        <v>0</v>
      </c>
      <c r="CA66" s="30">
        <v>0.18</v>
      </c>
      <c r="CB66" s="30">
        <v>0.18</v>
      </c>
      <c r="CC66" s="30">
        <v>0.18</v>
      </c>
      <c r="CD66" s="28">
        <v>0</v>
      </c>
      <c r="CE66" s="28">
        <v>0</v>
      </c>
      <c r="CF66" s="28">
        <v>0</v>
      </c>
      <c r="CG66" s="28">
        <v>2</v>
      </c>
      <c r="CH66" s="28">
        <v>2</v>
      </c>
      <c r="CI66" s="28">
        <v>0</v>
      </c>
      <c r="CJ66" s="28">
        <v>2</v>
      </c>
      <c r="CK66" s="28">
        <v>2</v>
      </c>
      <c r="CL66" s="28">
        <v>2</v>
      </c>
      <c r="CM66" s="28">
        <v>0</v>
      </c>
      <c r="CN66" s="28">
        <v>0</v>
      </c>
      <c r="CO66" s="28">
        <v>0</v>
      </c>
      <c r="CP66" s="28">
        <v>3</v>
      </c>
      <c r="CQ66" s="28">
        <v>3</v>
      </c>
      <c r="CR66" s="29">
        <v>3</v>
      </c>
      <c r="CS66" s="27">
        <v>2</v>
      </c>
      <c r="CT66" s="28">
        <v>2</v>
      </c>
      <c r="CU66" s="28">
        <v>3</v>
      </c>
      <c r="CV66" s="28">
        <v>0</v>
      </c>
      <c r="CW66" s="28">
        <v>4</v>
      </c>
      <c r="CX66" s="28">
        <v>3</v>
      </c>
      <c r="CY66" s="28">
        <v>6</v>
      </c>
      <c r="CZ66" s="28">
        <v>7</v>
      </c>
      <c r="DA66" s="28">
        <v>6</v>
      </c>
      <c r="DB66" s="28">
        <v>2</v>
      </c>
      <c r="DC66" s="28">
        <v>2</v>
      </c>
      <c r="DD66" s="28">
        <v>2</v>
      </c>
      <c r="DE66" s="28">
        <v>3</v>
      </c>
      <c r="DF66" s="28">
        <v>3</v>
      </c>
      <c r="DG66" s="28">
        <v>3</v>
      </c>
      <c r="DH66" s="30">
        <v>0.12</v>
      </c>
      <c r="DI66" s="30">
        <v>0.12</v>
      </c>
      <c r="DJ66" s="30">
        <v>0.12</v>
      </c>
      <c r="DK66" s="30">
        <v>0</v>
      </c>
      <c r="DL66" s="30">
        <v>0.18</v>
      </c>
      <c r="DM66" s="30">
        <v>0.14000000000000001</v>
      </c>
      <c r="DN66" s="30">
        <v>0.28000000000000003</v>
      </c>
      <c r="DO66" s="30">
        <v>0.28000000000000003</v>
      </c>
      <c r="DP66" s="30">
        <v>0.28000000000000003</v>
      </c>
      <c r="DQ66" s="30">
        <v>0.12</v>
      </c>
      <c r="DR66" s="30">
        <v>0.12</v>
      </c>
      <c r="DS66" s="30">
        <v>0.12</v>
      </c>
      <c r="DT66" s="30">
        <v>0.12</v>
      </c>
      <c r="DU66" s="30">
        <v>0.12</v>
      </c>
      <c r="DV66" s="30">
        <v>0.12</v>
      </c>
      <c r="DW66" s="28">
        <v>2</v>
      </c>
      <c r="DX66" s="28">
        <v>2</v>
      </c>
      <c r="DY66" s="28">
        <v>2</v>
      </c>
      <c r="DZ66" s="28">
        <v>0</v>
      </c>
      <c r="EA66" s="28">
        <v>3</v>
      </c>
      <c r="EB66" s="28">
        <v>2</v>
      </c>
      <c r="EC66" s="28">
        <v>5</v>
      </c>
      <c r="ED66" s="28">
        <v>5</v>
      </c>
      <c r="EE66" s="28">
        <v>5</v>
      </c>
      <c r="EF66" s="28">
        <v>2</v>
      </c>
      <c r="EG66" s="28">
        <v>2</v>
      </c>
      <c r="EH66" s="28">
        <v>2</v>
      </c>
      <c r="EI66" s="28">
        <v>2</v>
      </c>
      <c r="EJ66" s="28">
        <v>2</v>
      </c>
      <c r="EK66" s="29">
        <v>2</v>
      </c>
      <c r="EM66" t="s">
        <v>104</v>
      </c>
      <c r="ES66" t="s">
        <v>91</v>
      </c>
      <c r="EW66" t="s">
        <v>125</v>
      </c>
      <c r="EX66" t="s">
        <v>104</v>
      </c>
      <c r="FB66" t="s">
        <v>85</v>
      </c>
      <c r="FJ66" t="s">
        <v>33</v>
      </c>
      <c r="FU66" t="s">
        <v>517</v>
      </c>
      <c r="GC66" t="s">
        <v>86</v>
      </c>
    </row>
    <row r="67" spans="1:193" x14ac:dyDescent="0.25">
      <c r="A67">
        <v>64</v>
      </c>
      <c r="B67" t="s">
        <v>449</v>
      </c>
      <c r="C67" t="s">
        <v>450</v>
      </c>
      <c r="D67">
        <v>28</v>
      </c>
      <c r="E67">
        <v>4.8</v>
      </c>
      <c r="F67" t="s">
        <v>63</v>
      </c>
      <c r="G67" s="27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12</v>
      </c>
      <c r="N67" s="28">
        <v>11</v>
      </c>
      <c r="O67" s="28">
        <v>11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0.28999999999999998</v>
      </c>
      <c r="AC67" s="30">
        <v>0.28999999999999998</v>
      </c>
      <c r="AD67" s="30">
        <v>0.32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6</v>
      </c>
      <c r="AR67" s="28">
        <v>6</v>
      </c>
      <c r="AS67" s="28">
        <v>7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9">
        <v>0</v>
      </c>
      <c r="AZ67" s="27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0</v>
      </c>
      <c r="BT67" s="30">
        <v>0</v>
      </c>
      <c r="BU67" s="30">
        <v>0</v>
      </c>
      <c r="BV67" s="30">
        <v>0</v>
      </c>
      <c r="BW67" s="30">
        <v>0</v>
      </c>
      <c r="BX67" s="30">
        <v>0</v>
      </c>
      <c r="BY67" s="30">
        <v>0</v>
      </c>
      <c r="BZ67" s="30">
        <v>0</v>
      </c>
      <c r="CA67" s="30">
        <v>0</v>
      </c>
      <c r="CB67" s="30">
        <v>0</v>
      </c>
      <c r="CC67" s="30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>
        <v>0</v>
      </c>
      <c r="CL67" s="28">
        <v>0</v>
      </c>
      <c r="CM67" s="28">
        <v>0</v>
      </c>
      <c r="CN67" s="28">
        <v>0</v>
      </c>
      <c r="CO67" s="28">
        <v>0</v>
      </c>
      <c r="CP67" s="28">
        <v>0</v>
      </c>
      <c r="CQ67" s="28">
        <v>0</v>
      </c>
      <c r="CR67" s="29">
        <v>0</v>
      </c>
      <c r="CS67" s="27">
        <v>4</v>
      </c>
      <c r="CT67" s="28">
        <v>4</v>
      </c>
      <c r="CU67" s="28">
        <v>5</v>
      </c>
      <c r="CV67" s="28">
        <v>6</v>
      </c>
      <c r="CW67" s="28">
        <v>6</v>
      </c>
      <c r="CX67" s="28">
        <v>6</v>
      </c>
      <c r="CY67" s="28">
        <v>12</v>
      </c>
      <c r="CZ67" s="28">
        <v>11</v>
      </c>
      <c r="DA67" s="28">
        <v>11</v>
      </c>
      <c r="DB67" s="28">
        <v>5</v>
      </c>
      <c r="DC67" s="28">
        <v>7</v>
      </c>
      <c r="DD67" s="28">
        <v>5</v>
      </c>
      <c r="DE67" s="28">
        <v>3</v>
      </c>
      <c r="DF67" s="28">
        <v>4</v>
      </c>
      <c r="DG67" s="28">
        <v>2</v>
      </c>
      <c r="DH67" s="30">
        <v>0.12</v>
      </c>
      <c r="DI67" s="30">
        <v>0.12</v>
      </c>
      <c r="DJ67" s="30">
        <v>0.15</v>
      </c>
      <c r="DK67" s="30">
        <v>0.23</v>
      </c>
      <c r="DL67" s="30">
        <v>0.25</v>
      </c>
      <c r="DM67" s="30">
        <v>0.21</v>
      </c>
      <c r="DN67" s="30">
        <v>0.28999999999999998</v>
      </c>
      <c r="DO67" s="30">
        <v>0.28999999999999998</v>
      </c>
      <c r="DP67" s="30">
        <v>0.32</v>
      </c>
      <c r="DQ67" s="30">
        <v>0.25</v>
      </c>
      <c r="DR67" s="30">
        <v>0.25</v>
      </c>
      <c r="DS67" s="30">
        <v>0.21</v>
      </c>
      <c r="DT67" s="30">
        <v>0.15</v>
      </c>
      <c r="DU67" s="30">
        <v>0.15</v>
      </c>
      <c r="DV67" s="30">
        <v>0.11</v>
      </c>
      <c r="DW67" s="28">
        <v>2</v>
      </c>
      <c r="DX67" s="28">
        <v>2</v>
      </c>
      <c r="DY67" s="28">
        <v>3</v>
      </c>
      <c r="DZ67" s="28">
        <v>5</v>
      </c>
      <c r="EA67" s="28">
        <v>5</v>
      </c>
      <c r="EB67" s="28">
        <v>4</v>
      </c>
      <c r="EC67" s="28">
        <v>6</v>
      </c>
      <c r="ED67" s="28">
        <v>6</v>
      </c>
      <c r="EE67" s="28">
        <v>7</v>
      </c>
      <c r="EF67" s="28">
        <v>5</v>
      </c>
      <c r="EG67" s="28">
        <v>5</v>
      </c>
      <c r="EH67" s="28">
        <v>4</v>
      </c>
      <c r="EI67" s="28">
        <v>3</v>
      </c>
      <c r="EJ67" s="28">
        <v>3</v>
      </c>
      <c r="EK67" s="29">
        <v>2</v>
      </c>
      <c r="EM67" t="s">
        <v>148</v>
      </c>
      <c r="EO67" t="s">
        <v>84</v>
      </c>
      <c r="ES67" t="s">
        <v>84</v>
      </c>
      <c r="EV67" t="s">
        <v>84</v>
      </c>
      <c r="EX67" t="s">
        <v>148</v>
      </c>
      <c r="FB67" t="s">
        <v>85</v>
      </c>
      <c r="FJ67" t="s">
        <v>110</v>
      </c>
      <c r="FL67" t="s">
        <v>40</v>
      </c>
      <c r="FQ67" t="s">
        <v>40</v>
      </c>
    </row>
    <row r="68" spans="1:193" x14ac:dyDescent="0.25">
      <c r="A68">
        <v>65</v>
      </c>
      <c r="B68" t="s">
        <v>537</v>
      </c>
      <c r="C68" t="s">
        <v>538</v>
      </c>
      <c r="D68">
        <v>52</v>
      </c>
      <c r="E68">
        <v>6.23</v>
      </c>
      <c r="F68" t="s">
        <v>63</v>
      </c>
      <c r="G68" s="27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10</v>
      </c>
      <c r="N68" s="28">
        <v>10</v>
      </c>
      <c r="O68" s="28">
        <v>10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0.14000000000000001</v>
      </c>
      <c r="AC68" s="30">
        <v>0.14000000000000001</v>
      </c>
      <c r="AD68" s="30">
        <v>0.13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5</v>
      </c>
      <c r="AR68" s="28">
        <v>5</v>
      </c>
      <c r="AS68" s="28">
        <v>6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9">
        <v>0</v>
      </c>
      <c r="AZ68" s="27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0</v>
      </c>
      <c r="BO68" s="30">
        <v>0</v>
      </c>
      <c r="BP68" s="30">
        <v>0</v>
      </c>
      <c r="BQ68" s="30">
        <v>0</v>
      </c>
      <c r="BR68" s="30">
        <v>0</v>
      </c>
      <c r="BS68" s="30">
        <v>0</v>
      </c>
      <c r="BT68" s="30">
        <v>0</v>
      </c>
      <c r="BU68" s="30">
        <v>0</v>
      </c>
      <c r="BV68" s="30">
        <v>0</v>
      </c>
      <c r="BW68" s="30">
        <v>0</v>
      </c>
      <c r="BX68" s="30">
        <v>0</v>
      </c>
      <c r="BY68" s="30">
        <v>0</v>
      </c>
      <c r="BZ68" s="30">
        <v>0</v>
      </c>
      <c r="CA68" s="30">
        <v>0</v>
      </c>
      <c r="CB68" s="30">
        <v>0</v>
      </c>
      <c r="CC68" s="30">
        <v>0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0</v>
      </c>
      <c r="CQ68" s="28">
        <v>0</v>
      </c>
      <c r="CR68" s="29">
        <v>0</v>
      </c>
      <c r="CS68" s="27">
        <v>0</v>
      </c>
      <c r="CT68" s="28">
        <v>2</v>
      </c>
      <c r="CU68" s="28">
        <v>0</v>
      </c>
      <c r="CV68" s="28">
        <v>5</v>
      </c>
      <c r="CW68" s="28">
        <v>8</v>
      </c>
      <c r="CX68" s="28">
        <v>7</v>
      </c>
      <c r="CY68" s="28">
        <v>10</v>
      </c>
      <c r="CZ68" s="28">
        <v>10</v>
      </c>
      <c r="DA68" s="28">
        <v>10</v>
      </c>
      <c r="DB68" s="28">
        <v>6</v>
      </c>
      <c r="DC68" s="28">
        <v>4</v>
      </c>
      <c r="DD68" s="28">
        <v>6</v>
      </c>
      <c r="DE68" s="28">
        <v>0</v>
      </c>
      <c r="DF68" s="28">
        <v>2</v>
      </c>
      <c r="DG68" s="28">
        <v>0</v>
      </c>
      <c r="DH68" s="30">
        <v>0</v>
      </c>
      <c r="DI68" s="30">
        <v>3.5000000000000003E-2</v>
      </c>
      <c r="DJ68" s="30">
        <v>0</v>
      </c>
      <c r="DK68" s="30">
        <v>8.6999999999999994E-2</v>
      </c>
      <c r="DL68" s="30">
        <v>0.13</v>
      </c>
      <c r="DM68" s="30">
        <v>0.15</v>
      </c>
      <c r="DN68" s="30">
        <v>0.14000000000000001</v>
      </c>
      <c r="DO68" s="30">
        <v>0.14000000000000001</v>
      </c>
      <c r="DP68" s="30">
        <v>0.13</v>
      </c>
      <c r="DQ68" s="30">
        <v>0.13</v>
      </c>
      <c r="DR68" s="30">
        <v>6.0999999999999999E-2</v>
      </c>
      <c r="DS68" s="30">
        <v>0.13</v>
      </c>
      <c r="DT68" s="30">
        <v>0</v>
      </c>
      <c r="DU68" s="30">
        <v>4.5999999999999999E-2</v>
      </c>
      <c r="DV68" s="30">
        <v>0</v>
      </c>
      <c r="DW68" s="28">
        <v>0</v>
      </c>
      <c r="DX68" s="28">
        <v>2</v>
      </c>
      <c r="DY68" s="28">
        <v>0</v>
      </c>
      <c r="DZ68" s="28">
        <v>3</v>
      </c>
      <c r="EA68" s="28">
        <v>5</v>
      </c>
      <c r="EB68" s="28">
        <v>6</v>
      </c>
      <c r="EC68" s="28">
        <v>5</v>
      </c>
      <c r="ED68" s="28">
        <v>5</v>
      </c>
      <c r="EE68" s="28">
        <v>6</v>
      </c>
      <c r="EF68" s="28">
        <v>5</v>
      </c>
      <c r="EG68" s="28">
        <v>3</v>
      </c>
      <c r="EH68" s="28">
        <v>5</v>
      </c>
      <c r="EI68" s="28">
        <v>0</v>
      </c>
      <c r="EJ68" s="28">
        <v>2</v>
      </c>
      <c r="EK68" s="29">
        <v>0</v>
      </c>
      <c r="EM68" t="s">
        <v>148</v>
      </c>
      <c r="EO68" t="s">
        <v>68</v>
      </c>
      <c r="ES68" t="s">
        <v>68</v>
      </c>
      <c r="ET68" t="s">
        <v>68</v>
      </c>
      <c r="EU68" t="s">
        <v>68</v>
      </c>
      <c r="EV68" t="s">
        <v>191</v>
      </c>
      <c r="EX68" t="s">
        <v>148</v>
      </c>
      <c r="FB68" t="s">
        <v>148</v>
      </c>
      <c r="FE68" t="s">
        <v>192</v>
      </c>
      <c r="FF68" t="s">
        <v>192</v>
      </c>
      <c r="FJ68" t="s">
        <v>33</v>
      </c>
      <c r="FK68" t="s">
        <v>192</v>
      </c>
      <c r="FP68" t="s">
        <v>193</v>
      </c>
      <c r="FU68" t="s">
        <v>194</v>
      </c>
      <c r="FV68" t="s">
        <v>195</v>
      </c>
      <c r="GC68" t="s">
        <v>195</v>
      </c>
    </row>
    <row r="69" spans="1:193" x14ac:dyDescent="0.25">
      <c r="A69">
        <v>66</v>
      </c>
      <c r="B69" t="s">
        <v>514</v>
      </c>
      <c r="C69" t="s">
        <v>515</v>
      </c>
      <c r="D69">
        <v>11</v>
      </c>
      <c r="E69">
        <v>4.3600000000000003</v>
      </c>
      <c r="F69" t="s">
        <v>63</v>
      </c>
      <c r="G69" s="27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8</v>
      </c>
      <c r="N69" s="28">
        <v>11</v>
      </c>
      <c r="O69" s="28">
        <v>10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0.43</v>
      </c>
      <c r="AC69" s="30">
        <v>0.54</v>
      </c>
      <c r="AD69" s="30">
        <v>0.28999999999999998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4</v>
      </c>
      <c r="AR69" s="28">
        <v>5</v>
      </c>
      <c r="AS69" s="28">
        <v>3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9">
        <v>0</v>
      </c>
      <c r="AZ69" s="27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30">
        <v>0</v>
      </c>
      <c r="BP69" s="30">
        <v>0</v>
      </c>
      <c r="BQ69" s="30">
        <v>0</v>
      </c>
      <c r="BR69" s="30">
        <v>0</v>
      </c>
      <c r="BS69" s="30">
        <v>0</v>
      </c>
      <c r="BT69" s="30">
        <v>0</v>
      </c>
      <c r="BU69" s="30">
        <v>0</v>
      </c>
      <c r="BV69" s="30">
        <v>0</v>
      </c>
      <c r="BW69" s="30">
        <v>0</v>
      </c>
      <c r="BX69" s="30">
        <v>0</v>
      </c>
      <c r="BY69" s="30">
        <v>0</v>
      </c>
      <c r="BZ69" s="30">
        <v>0</v>
      </c>
      <c r="CA69" s="30">
        <v>0</v>
      </c>
      <c r="CB69" s="30">
        <v>0</v>
      </c>
      <c r="CC69" s="30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9">
        <v>0</v>
      </c>
      <c r="CS69" s="27">
        <v>2</v>
      </c>
      <c r="CT69" s="28">
        <v>0</v>
      </c>
      <c r="CU69" s="28">
        <v>3</v>
      </c>
      <c r="CV69" s="28">
        <v>6</v>
      </c>
      <c r="CW69" s="28">
        <v>8</v>
      </c>
      <c r="CX69" s="28">
        <v>8</v>
      </c>
      <c r="CY69" s="28">
        <v>8</v>
      </c>
      <c r="CZ69" s="28">
        <v>11</v>
      </c>
      <c r="DA69" s="28">
        <v>10</v>
      </c>
      <c r="DB69" s="28">
        <v>0</v>
      </c>
      <c r="DC69" s="28">
        <v>2</v>
      </c>
      <c r="DD69" s="28">
        <v>5</v>
      </c>
      <c r="DE69" s="28">
        <v>0</v>
      </c>
      <c r="DF69" s="28">
        <v>0</v>
      </c>
      <c r="DG69" s="28">
        <v>0</v>
      </c>
      <c r="DH69" s="30">
        <v>0.18</v>
      </c>
      <c r="DI69" s="30">
        <v>0</v>
      </c>
      <c r="DJ69" s="30">
        <v>0.25</v>
      </c>
      <c r="DK69" s="30">
        <v>0.28999999999999998</v>
      </c>
      <c r="DL69" s="30">
        <v>0.36</v>
      </c>
      <c r="DM69" s="30">
        <v>0.28999999999999998</v>
      </c>
      <c r="DN69" s="30">
        <v>0.43</v>
      </c>
      <c r="DO69" s="30">
        <v>0.54</v>
      </c>
      <c r="DP69" s="30">
        <v>0.28999999999999998</v>
      </c>
      <c r="DQ69" s="30">
        <v>0</v>
      </c>
      <c r="DR69" s="30">
        <v>0.2</v>
      </c>
      <c r="DS69" s="30">
        <v>0.28999999999999998</v>
      </c>
      <c r="DT69" s="30">
        <v>0</v>
      </c>
      <c r="DU69" s="30">
        <v>0</v>
      </c>
      <c r="DV69" s="30">
        <v>0</v>
      </c>
      <c r="DW69" s="28">
        <v>2</v>
      </c>
      <c r="DX69" s="28">
        <v>0</v>
      </c>
      <c r="DY69" s="28">
        <v>3</v>
      </c>
      <c r="DZ69" s="28">
        <v>3</v>
      </c>
      <c r="EA69" s="28">
        <v>4</v>
      </c>
      <c r="EB69" s="28">
        <v>3</v>
      </c>
      <c r="EC69" s="28">
        <v>4</v>
      </c>
      <c r="ED69" s="28">
        <v>5</v>
      </c>
      <c r="EE69" s="28">
        <v>3</v>
      </c>
      <c r="EF69" s="28">
        <v>0</v>
      </c>
      <c r="EG69" s="28">
        <v>2</v>
      </c>
      <c r="EH69" s="28">
        <v>3</v>
      </c>
      <c r="EI69" s="28">
        <v>0</v>
      </c>
      <c r="EJ69" s="28">
        <v>0</v>
      </c>
      <c r="EK69" s="29">
        <v>0</v>
      </c>
      <c r="EM69" t="s">
        <v>378</v>
      </c>
      <c r="EO69" t="s">
        <v>516</v>
      </c>
      <c r="EQ69" t="s">
        <v>971</v>
      </c>
      <c r="ET69" t="s">
        <v>971</v>
      </c>
      <c r="EV69" t="s">
        <v>957</v>
      </c>
      <c r="EX69" t="s">
        <v>72</v>
      </c>
      <c r="FB69" t="s">
        <v>72</v>
      </c>
      <c r="FF69" t="s">
        <v>76</v>
      </c>
      <c r="FI69" t="s">
        <v>76</v>
      </c>
      <c r="FJ69" t="s">
        <v>33</v>
      </c>
      <c r="FK69" t="s">
        <v>76</v>
      </c>
      <c r="FU69" t="s">
        <v>1058</v>
      </c>
      <c r="GA69" t="s">
        <v>280</v>
      </c>
      <c r="GC69" t="s">
        <v>314</v>
      </c>
    </row>
    <row r="70" spans="1:193" x14ac:dyDescent="0.25">
      <c r="A70">
        <v>67</v>
      </c>
      <c r="B70" t="s">
        <v>308</v>
      </c>
      <c r="C70" t="s">
        <v>309</v>
      </c>
      <c r="D70">
        <v>38</v>
      </c>
      <c r="E70">
        <v>8.0299999999999994</v>
      </c>
      <c r="F70" t="s">
        <v>63</v>
      </c>
      <c r="G70" s="27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9">
        <v>0</v>
      </c>
      <c r="AZ70" s="27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28">
        <v>26</v>
      </c>
      <c r="BJ70" s="28">
        <v>21</v>
      </c>
      <c r="BK70" s="28">
        <v>21</v>
      </c>
      <c r="BL70" s="28">
        <v>4</v>
      </c>
      <c r="BM70" s="28">
        <v>4</v>
      </c>
      <c r="BN70" s="28">
        <v>4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0.44</v>
      </c>
      <c r="BY70" s="30">
        <v>0.39</v>
      </c>
      <c r="BZ70" s="30">
        <v>0.41</v>
      </c>
      <c r="CA70" s="30">
        <v>0.15</v>
      </c>
      <c r="CB70" s="30">
        <v>0.16</v>
      </c>
      <c r="CC70" s="30">
        <v>0.21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14</v>
      </c>
      <c r="CN70" s="28">
        <v>12</v>
      </c>
      <c r="CO70" s="28">
        <v>13</v>
      </c>
      <c r="CP70" s="28">
        <v>3</v>
      </c>
      <c r="CQ70" s="28">
        <v>4</v>
      </c>
      <c r="CR70" s="29">
        <v>4</v>
      </c>
      <c r="CS70" s="27">
        <v>0</v>
      </c>
      <c r="CT70" s="28">
        <v>0</v>
      </c>
      <c r="CU70" s="28">
        <v>0</v>
      </c>
      <c r="CV70" s="28">
        <v>2</v>
      </c>
      <c r="CW70" s="28">
        <v>2</v>
      </c>
      <c r="CX70" s="28">
        <v>2</v>
      </c>
      <c r="CY70" s="28">
        <v>0</v>
      </c>
      <c r="CZ70" s="28">
        <v>0</v>
      </c>
      <c r="DA70" s="28">
        <v>0</v>
      </c>
      <c r="DB70" s="28">
        <v>5</v>
      </c>
      <c r="DC70" s="28">
        <v>5</v>
      </c>
      <c r="DD70" s="28">
        <v>6</v>
      </c>
      <c r="DE70" s="28">
        <v>0</v>
      </c>
      <c r="DF70" s="28">
        <v>0</v>
      </c>
      <c r="DG70" s="28">
        <v>0</v>
      </c>
      <c r="DH70" s="30">
        <v>0</v>
      </c>
      <c r="DI70" s="30">
        <v>0</v>
      </c>
      <c r="DJ70" s="30">
        <v>0</v>
      </c>
      <c r="DK70" s="30">
        <v>0.11</v>
      </c>
      <c r="DL70" s="30">
        <v>0.11</v>
      </c>
      <c r="DM70" s="30">
        <v>0.11</v>
      </c>
      <c r="DN70" s="30">
        <v>0</v>
      </c>
      <c r="DO70" s="30">
        <v>0</v>
      </c>
      <c r="DP70" s="30">
        <v>0</v>
      </c>
      <c r="DQ70" s="30">
        <v>0.2</v>
      </c>
      <c r="DR70" s="30">
        <v>0.2</v>
      </c>
      <c r="DS70" s="30">
        <v>0.2</v>
      </c>
      <c r="DT70" s="30">
        <v>0</v>
      </c>
      <c r="DU70" s="30">
        <v>0</v>
      </c>
      <c r="DV70" s="30">
        <v>0</v>
      </c>
      <c r="DW70" s="28">
        <v>0</v>
      </c>
      <c r="DX70" s="28">
        <v>0</v>
      </c>
      <c r="DY70" s="28">
        <v>0</v>
      </c>
      <c r="DZ70" s="28">
        <v>2</v>
      </c>
      <c r="EA70" s="28">
        <v>2</v>
      </c>
      <c r="EB70" s="28">
        <v>2</v>
      </c>
      <c r="EC70" s="28">
        <v>0</v>
      </c>
      <c r="ED70" s="28">
        <v>0</v>
      </c>
      <c r="EE70" s="28">
        <v>0</v>
      </c>
      <c r="EF70" s="28">
        <v>4</v>
      </c>
      <c r="EG70" s="28">
        <v>4</v>
      </c>
      <c r="EH70" s="28">
        <v>4</v>
      </c>
      <c r="EI70" s="28">
        <v>0</v>
      </c>
      <c r="EJ70" s="28">
        <v>0</v>
      </c>
      <c r="EK70" s="29">
        <v>0</v>
      </c>
      <c r="EM70" t="s">
        <v>424</v>
      </c>
      <c r="EO70" t="s">
        <v>311</v>
      </c>
      <c r="EQ70" t="s">
        <v>312</v>
      </c>
      <c r="ET70" t="s">
        <v>312</v>
      </c>
      <c r="EV70" t="s">
        <v>313</v>
      </c>
      <c r="EX70" t="s">
        <v>310</v>
      </c>
      <c r="FB70" t="s">
        <v>310</v>
      </c>
      <c r="FJ70" t="s">
        <v>1033</v>
      </c>
      <c r="FU70" t="s">
        <v>79</v>
      </c>
      <c r="GA70" t="s">
        <v>314</v>
      </c>
      <c r="GC70" t="s">
        <v>314</v>
      </c>
    </row>
    <row r="71" spans="1:193" x14ac:dyDescent="0.25">
      <c r="A71">
        <v>68</v>
      </c>
      <c r="B71" t="s">
        <v>631</v>
      </c>
      <c r="C71" t="s">
        <v>632</v>
      </c>
      <c r="D71">
        <v>45</v>
      </c>
      <c r="E71">
        <v>5.87</v>
      </c>
      <c r="F71" t="s">
        <v>63</v>
      </c>
      <c r="G71" s="27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14</v>
      </c>
      <c r="N71" s="28">
        <v>13</v>
      </c>
      <c r="O71" s="28">
        <v>16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0.28999999999999998</v>
      </c>
      <c r="AC71" s="30">
        <v>0.28999999999999998</v>
      </c>
      <c r="AD71" s="30">
        <v>0.31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8</v>
      </c>
      <c r="AR71" s="28">
        <v>8</v>
      </c>
      <c r="AS71" s="28">
        <v>9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9">
        <v>0</v>
      </c>
      <c r="AZ71" s="27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30">
        <v>0</v>
      </c>
      <c r="BP71" s="30">
        <v>0</v>
      </c>
      <c r="BQ71" s="30">
        <v>0</v>
      </c>
      <c r="BR71" s="30">
        <v>0</v>
      </c>
      <c r="BS71" s="30">
        <v>0</v>
      </c>
      <c r="BT71" s="30">
        <v>0</v>
      </c>
      <c r="BU71" s="30">
        <v>0</v>
      </c>
      <c r="BV71" s="30">
        <v>0</v>
      </c>
      <c r="BW71" s="30">
        <v>0</v>
      </c>
      <c r="BX71" s="30">
        <v>0</v>
      </c>
      <c r="BY71" s="30">
        <v>0</v>
      </c>
      <c r="BZ71" s="30">
        <v>0</v>
      </c>
      <c r="CA71" s="30">
        <v>0</v>
      </c>
      <c r="CB71" s="30">
        <v>0</v>
      </c>
      <c r="CC71" s="30">
        <v>0</v>
      </c>
      <c r="CD71" s="28">
        <v>0</v>
      </c>
      <c r="CE71" s="28">
        <v>0</v>
      </c>
      <c r="CF71" s="28">
        <v>0</v>
      </c>
      <c r="CG71" s="28">
        <v>0</v>
      </c>
      <c r="CH71" s="28">
        <v>0</v>
      </c>
      <c r="CI71" s="28">
        <v>0</v>
      </c>
      <c r="CJ71" s="28">
        <v>0</v>
      </c>
      <c r="CK71" s="28">
        <v>0</v>
      </c>
      <c r="CL71" s="28">
        <v>0</v>
      </c>
      <c r="CM71" s="28">
        <v>0</v>
      </c>
      <c r="CN71" s="28">
        <v>0</v>
      </c>
      <c r="CO71" s="28">
        <v>0</v>
      </c>
      <c r="CP71" s="28">
        <v>0</v>
      </c>
      <c r="CQ71" s="28">
        <v>0</v>
      </c>
      <c r="CR71" s="29">
        <v>0</v>
      </c>
      <c r="CS71" s="27">
        <v>0</v>
      </c>
      <c r="CT71" s="28">
        <v>0</v>
      </c>
      <c r="CU71" s="28">
        <v>0</v>
      </c>
      <c r="CV71" s="28">
        <v>4</v>
      </c>
      <c r="CW71" s="28">
        <v>3</v>
      </c>
      <c r="CX71" s="28">
        <v>4</v>
      </c>
      <c r="CY71" s="28">
        <v>14</v>
      </c>
      <c r="CZ71" s="28">
        <v>13</v>
      </c>
      <c r="DA71" s="28">
        <v>16</v>
      </c>
      <c r="DB71" s="28">
        <v>0</v>
      </c>
      <c r="DC71" s="28">
        <v>3</v>
      </c>
      <c r="DD71" s="28">
        <v>3</v>
      </c>
      <c r="DE71" s="28">
        <v>0</v>
      </c>
      <c r="DF71" s="28">
        <v>0</v>
      </c>
      <c r="DG71" s="28">
        <v>0</v>
      </c>
      <c r="DH71" s="30">
        <v>0</v>
      </c>
      <c r="DI71" s="30">
        <v>0</v>
      </c>
      <c r="DJ71" s="30">
        <v>0</v>
      </c>
      <c r="DK71" s="30">
        <v>0.08</v>
      </c>
      <c r="DL71" s="30">
        <v>7.8E-2</v>
      </c>
      <c r="DM71" s="30">
        <v>6.8000000000000005E-2</v>
      </c>
      <c r="DN71" s="30">
        <v>0.28999999999999998</v>
      </c>
      <c r="DO71" s="30">
        <v>0.28999999999999998</v>
      </c>
      <c r="DP71" s="30">
        <v>0.31</v>
      </c>
      <c r="DQ71" s="30">
        <v>0</v>
      </c>
      <c r="DR71" s="30">
        <v>4.7E-2</v>
      </c>
      <c r="DS71" s="30">
        <v>4.7E-2</v>
      </c>
      <c r="DT71" s="30">
        <v>0</v>
      </c>
      <c r="DU71" s="30">
        <v>0</v>
      </c>
      <c r="DV71" s="30">
        <v>0</v>
      </c>
      <c r="DW71" s="28">
        <v>0</v>
      </c>
      <c r="DX71" s="28">
        <v>0</v>
      </c>
      <c r="DY71" s="28">
        <v>0</v>
      </c>
      <c r="DZ71" s="28">
        <v>4</v>
      </c>
      <c r="EA71" s="28">
        <v>3</v>
      </c>
      <c r="EB71" s="28">
        <v>3</v>
      </c>
      <c r="EC71" s="28">
        <v>8</v>
      </c>
      <c r="ED71" s="28">
        <v>8</v>
      </c>
      <c r="EE71" s="28">
        <v>9</v>
      </c>
      <c r="EF71" s="28">
        <v>0</v>
      </c>
      <c r="EG71" s="28">
        <v>2</v>
      </c>
      <c r="EH71" s="28">
        <v>2</v>
      </c>
      <c r="EI71" s="28">
        <v>0</v>
      </c>
      <c r="EJ71" s="28">
        <v>0</v>
      </c>
      <c r="EK71" s="29">
        <v>0</v>
      </c>
      <c r="EM71" t="s">
        <v>148</v>
      </c>
      <c r="EO71" t="s">
        <v>419</v>
      </c>
      <c r="EV71" t="s">
        <v>191</v>
      </c>
      <c r="EX71" t="s">
        <v>148</v>
      </c>
      <c r="FB71" t="s">
        <v>148</v>
      </c>
      <c r="FE71" t="s">
        <v>192</v>
      </c>
      <c r="FF71" t="s">
        <v>192</v>
      </c>
      <c r="FJ71" t="s">
        <v>179</v>
      </c>
      <c r="FK71" t="s">
        <v>192</v>
      </c>
      <c r="FP71" t="s">
        <v>193</v>
      </c>
      <c r="FU71" t="s">
        <v>194</v>
      </c>
      <c r="FV71" t="s">
        <v>195</v>
      </c>
      <c r="GC71" t="s">
        <v>195</v>
      </c>
    </row>
    <row r="72" spans="1:193" x14ac:dyDescent="0.25">
      <c r="A72">
        <v>69</v>
      </c>
      <c r="B72" t="s">
        <v>488</v>
      </c>
      <c r="C72" t="s">
        <v>489</v>
      </c>
      <c r="D72">
        <v>21</v>
      </c>
      <c r="E72">
        <v>5.92</v>
      </c>
      <c r="F72" t="s">
        <v>63</v>
      </c>
      <c r="G72" s="27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12</v>
      </c>
      <c r="N72" s="28">
        <v>10</v>
      </c>
      <c r="O72" s="28">
        <v>8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0.21</v>
      </c>
      <c r="AC72" s="30">
        <v>0.24</v>
      </c>
      <c r="AD72" s="30">
        <v>0.23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6</v>
      </c>
      <c r="AR72" s="28">
        <v>6</v>
      </c>
      <c r="AS72" s="28">
        <v>5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9">
        <v>0</v>
      </c>
      <c r="AZ72" s="27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30">
        <v>0</v>
      </c>
      <c r="BP72" s="30">
        <v>0</v>
      </c>
      <c r="BQ72" s="30">
        <v>0</v>
      </c>
      <c r="BR72" s="30">
        <v>0</v>
      </c>
      <c r="BS72" s="30">
        <v>0</v>
      </c>
      <c r="BT72" s="30">
        <v>0</v>
      </c>
      <c r="BU72" s="30">
        <v>0</v>
      </c>
      <c r="BV72" s="30">
        <v>0</v>
      </c>
      <c r="BW72" s="30">
        <v>0</v>
      </c>
      <c r="BX72" s="30">
        <v>0</v>
      </c>
      <c r="BY72" s="30">
        <v>0</v>
      </c>
      <c r="BZ72" s="30">
        <v>0</v>
      </c>
      <c r="CA72" s="30">
        <v>0</v>
      </c>
      <c r="CB72" s="30">
        <v>0</v>
      </c>
      <c r="CC72" s="30">
        <v>0</v>
      </c>
      <c r="CD72" s="28">
        <v>0</v>
      </c>
      <c r="CE72" s="28">
        <v>0</v>
      </c>
      <c r="CF72" s="28">
        <v>0</v>
      </c>
      <c r="CG72" s="28">
        <v>0</v>
      </c>
      <c r="CH72" s="28">
        <v>0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9">
        <v>0</v>
      </c>
      <c r="CS72" s="27">
        <v>0</v>
      </c>
      <c r="CT72" s="28">
        <v>0</v>
      </c>
      <c r="CU72" s="28">
        <v>0</v>
      </c>
      <c r="CV72" s="28">
        <v>3</v>
      </c>
      <c r="CW72" s="28">
        <v>6</v>
      </c>
      <c r="CX72" s="28">
        <v>6</v>
      </c>
      <c r="CY72" s="28">
        <v>12</v>
      </c>
      <c r="CZ72" s="28">
        <v>10</v>
      </c>
      <c r="DA72" s="28">
        <v>8</v>
      </c>
      <c r="DB72" s="28">
        <v>4</v>
      </c>
      <c r="DC72" s="28">
        <v>5</v>
      </c>
      <c r="DD72" s="28">
        <v>4</v>
      </c>
      <c r="DE72" s="28">
        <v>0</v>
      </c>
      <c r="DF72" s="28">
        <v>0</v>
      </c>
      <c r="DG72" s="28">
        <v>0</v>
      </c>
      <c r="DH72" s="30">
        <v>0</v>
      </c>
      <c r="DI72" s="30">
        <v>0</v>
      </c>
      <c r="DJ72" s="30">
        <v>0</v>
      </c>
      <c r="DK72" s="30">
        <v>0.13</v>
      </c>
      <c r="DL72" s="30">
        <v>0.2</v>
      </c>
      <c r="DM72" s="30">
        <v>0.26</v>
      </c>
      <c r="DN72" s="30">
        <v>0.21</v>
      </c>
      <c r="DO72" s="30">
        <v>0.24</v>
      </c>
      <c r="DP72" s="30">
        <v>0.23</v>
      </c>
      <c r="DQ72" s="30">
        <v>0.2</v>
      </c>
      <c r="DR72" s="30">
        <v>0.22</v>
      </c>
      <c r="DS72" s="30">
        <v>0.2</v>
      </c>
      <c r="DT72" s="30">
        <v>0</v>
      </c>
      <c r="DU72" s="30">
        <v>0</v>
      </c>
      <c r="DV72" s="30">
        <v>0</v>
      </c>
      <c r="DW72" s="28">
        <v>0</v>
      </c>
      <c r="DX72" s="28">
        <v>0</v>
      </c>
      <c r="DY72" s="28">
        <v>0</v>
      </c>
      <c r="DZ72" s="28">
        <v>3</v>
      </c>
      <c r="EA72" s="28">
        <v>4</v>
      </c>
      <c r="EB72" s="28">
        <v>5</v>
      </c>
      <c r="EC72" s="28">
        <v>6</v>
      </c>
      <c r="ED72" s="28">
        <v>6</v>
      </c>
      <c r="EE72" s="28">
        <v>5</v>
      </c>
      <c r="EF72" s="28">
        <v>4</v>
      </c>
      <c r="EG72" s="28">
        <v>4</v>
      </c>
      <c r="EH72" s="28">
        <v>4</v>
      </c>
      <c r="EI72" s="28">
        <v>0</v>
      </c>
      <c r="EJ72" s="28">
        <v>0</v>
      </c>
      <c r="EK72" s="29">
        <v>0</v>
      </c>
      <c r="EM72" t="s">
        <v>953</v>
      </c>
      <c r="EO72" t="s">
        <v>1059</v>
      </c>
      <c r="EQ72" t="s">
        <v>971</v>
      </c>
      <c r="ET72" t="s">
        <v>971</v>
      </c>
      <c r="EV72" t="s">
        <v>120</v>
      </c>
      <c r="EX72" t="s">
        <v>72</v>
      </c>
      <c r="FB72" t="s">
        <v>72</v>
      </c>
      <c r="FJ72" t="s">
        <v>33</v>
      </c>
      <c r="FL72" t="s">
        <v>465</v>
      </c>
      <c r="FQ72" t="s">
        <v>465</v>
      </c>
      <c r="FS72" t="s">
        <v>42</v>
      </c>
      <c r="FU72" t="s">
        <v>379</v>
      </c>
      <c r="GC72" t="s">
        <v>379</v>
      </c>
      <c r="GK72" t="s">
        <v>170</v>
      </c>
    </row>
    <row r="73" spans="1:193" x14ac:dyDescent="0.25">
      <c r="A73">
        <v>70</v>
      </c>
      <c r="B73" t="s">
        <v>215</v>
      </c>
      <c r="C73" t="s">
        <v>216</v>
      </c>
      <c r="D73">
        <v>51</v>
      </c>
      <c r="E73">
        <v>4.6900000000000004</v>
      </c>
      <c r="F73" t="s">
        <v>63</v>
      </c>
      <c r="G73" s="27">
        <v>0</v>
      </c>
      <c r="H73" s="28">
        <v>0</v>
      </c>
      <c r="I73" s="28">
        <v>0</v>
      </c>
      <c r="J73" s="28">
        <v>8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30">
        <v>0</v>
      </c>
      <c r="W73" s="30">
        <v>0</v>
      </c>
      <c r="X73" s="30">
        <v>0</v>
      </c>
      <c r="Y73" s="30">
        <v>0.18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28">
        <v>0</v>
      </c>
      <c r="AL73" s="28">
        <v>0</v>
      </c>
      <c r="AM73" s="28">
        <v>0</v>
      </c>
      <c r="AN73" s="28">
        <v>2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9">
        <v>0</v>
      </c>
      <c r="AZ73" s="27">
        <v>10</v>
      </c>
      <c r="BA73" s="28">
        <v>10</v>
      </c>
      <c r="BB73" s="28">
        <v>11</v>
      </c>
      <c r="BC73" s="28">
        <v>15</v>
      </c>
      <c r="BD73" s="28">
        <v>14</v>
      </c>
      <c r="BE73" s="28">
        <v>12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32</v>
      </c>
      <c r="BM73" s="28">
        <v>31</v>
      </c>
      <c r="BN73" s="28">
        <v>31</v>
      </c>
      <c r="BO73" s="30">
        <v>0.21</v>
      </c>
      <c r="BP73" s="30">
        <v>0.19</v>
      </c>
      <c r="BQ73" s="30">
        <v>0.21</v>
      </c>
      <c r="BR73" s="30">
        <v>0.26</v>
      </c>
      <c r="BS73" s="30">
        <v>0.24</v>
      </c>
      <c r="BT73" s="30">
        <v>0.23</v>
      </c>
      <c r="BU73" s="30">
        <v>0</v>
      </c>
      <c r="BV73" s="30">
        <v>0</v>
      </c>
      <c r="BW73" s="30">
        <v>0</v>
      </c>
      <c r="BX73" s="30">
        <v>0</v>
      </c>
      <c r="BY73" s="30">
        <v>0</v>
      </c>
      <c r="BZ73" s="30">
        <v>0</v>
      </c>
      <c r="CA73" s="30">
        <v>0.43</v>
      </c>
      <c r="CB73" s="30">
        <v>0.44</v>
      </c>
      <c r="CC73" s="30">
        <v>0.46</v>
      </c>
      <c r="CD73" s="28">
        <v>3</v>
      </c>
      <c r="CE73" s="28">
        <v>3</v>
      </c>
      <c r="CF73" s="28">
        <v>4</v>
      </c>
      <c r="CG73" s="28">
        <v>5</v>
      </c>
      <c r="CH73" s="28">
        <v>5</v>
      </c>
      <c r="CI73" s="28">
        <v>3</v>
      </c>
      <c r="CJ73" s="28">
        <v>0</v>
      </c>
      <c r="CK73" s="28">
        <v>0</v>
      </c>
      <c r="CL73" s="28">
        <v>0</v>
      </c>
      <c r="CM73" s="28">
        <v>0</v>
      </c>
      <c r="CN73" s="28">
        <v>0</v>
      </c>
      <c r="CO73" s="28">
        <v>0</v>
      </c>
      <c r="CP73" s="28">
        <v>10</v>
      </c>
      <c r="CQ73" s="28">
        <v>11</v>
      </c>
      <c r="CR73" s="29">
        <v>11</v>
      </c>
      <c r="CS73" s="27">
        <v>7</v>
      </c>
      <c r="CT73" s="28">
        <v>7</v>
      </c>
      <c r="CU73" s="28">
        <v>8</v>
      </c>
      <c r="CV73" s="28">
        <v>0</v>
      </c>
      <c r="CW73" s="28">
        <v>0</v>
      </c>
      <c r="CX73" s="28">
        <v>0</v>
      </c>
      <c r="CY73" s="28">
        <v>0</v>
      </c>
      <c r="CZ73" s="28">
        <v>0</v>
      </c>
      <c r="DA73" s="28">
        <v>0</v>
      </c>
      <c r="DB73" s="28">
        <v>10</v>
      </c>
      <c r="DC73" s="28">
        <v>8</v>
      </c>
      <c r="DD73" s="28">
        <v>10</v>
      </c>
      <c r="DE73" s="28">
        <v>0</v>
      </c>
      <c r="DF73" s="28">
        <v>0</v>
      </c>
      <c r="DG73" s="28">
        <v>0</v>
      </c>
      <c r="DH73" s="30">
        <v>0.11</v>
      </c>
      <c r="DI73" s="30">
        <v>8.2000000000000003E-2</v>
      </c>
      <c r="DJ73" s="30">
        <v>0.12</v>
      </c>
      <c r="DK73" s="30">
        <v>0</v>
      </c>
      <c r="DL73" s="30">
        <v>0</v>
      </c>
      <c r="DM73" s="30">
        <v>0</v>
      </c>
      <c r="DN73" s="30">
        <v>0</v>
      </c>
      <c r="DO73" s="30">
        <v>0</v>
      </c>
      <c r="DP73" s="30">
        <v>0</v>
      </c>
      <c r="DQ73" s="30">
        <v>0.17</v>
      </c>
      <c r="DR73" s="30">
        <v>0.16</v>
      </c>
      <c r="DS73" s="30">
        <v>0.18</v>
      </c>
      <c r="DT73" s="30">
        <v>0</v>
      </c>
      <c r="DU73" s="30">
        <v>0</v>
      </c>
      <c r="DV73" s="30">
        <v>0</v>
      </c>
      <c r="DW73" s="28">
        <v>2</v>
      </c>
      <c r="DX73" s="28">
        <v>2</v>
      </c>
      <c r="DY73" s="28">
        <v>3</v>
      </c>
      <c r="DZ73" s="28">
        <v>0</v>
      </c>
      <c r="EA73" s="28">
        <v>0</v>
      </c>
      <c r="EB73" s="28">
        <v>0</v>
      </c>
      <c r="EC73" s="28">
        <v>0</v>
      </c>
      <c r="ED73" s="28">
        <v>0</v>
      </c>
      <c r="EE73" s="28">
        <v>0</v>
      </c>
      <c r="EF73" s="28">
        <v>2</v>
      </c>
      <c r="EG73" s="28">
        <v>2</v>
      </c>
      <c r="EH73" s="28">
        <v>2</v>
      </c>
      <c r="EI73" s="28">
        <v>0</v>
      </c>
      <c r="EJ73" s="28">
        <v>0</v>
      </c>
      <c r="EK73" s="29">
        <v>0</v>
      </c>
      <c r="EM73" t="s">
        <v>217</v>
      </c>
      <c r="EO73" t="s">
        <v>219</v>
      </c>
      <c r="EP73" t="s">
        <v>525</v>
      </c>
      <c r="ES73" t="s">
        <v>85</v>
      </c>
      <c r="ET73" t="s">
        <v>219</v>
      </c>
      <c r="EU73" t="s">
        <v>219</v>
      </c>
      <c r="EX73" t="s">
        <v>220</v>
      </c>
      <c r="FB73" t="s">
        <v>85</v>
      </c>
      <c r="FG73" t="s">
        <v>140</v>
      </c>
      <c r="FJ73" t="s">
        <v>179</v>
      </c>
      <c r="FK73" t="s">
        <v>140</v>
      </c>
      <c r="FN73" t="s">
        <v>37</v>
      </c>
      <c r="FP73" t="s">
        <v>140</v>
      </c>
      <c r="GC73" t="s">
        <v>141</v>
      </c>
      <c r="GH73" t="s">
        <v>141</v>
      </c>
    </row>
    <row r="74" spans="1:193" x14ac:dyDescent="0.25">
      <c r="A74">
        <v>71</v>
      </c>
      <c r="B74" t="s">
        <v>659</v>
      </c>
      <c r="C74" t="s">
        <v>660</v>
      </c>
      <c r="D74">
        <v>39</v>
      </c>
      <c r="E74">
        <v>5.52</v>
      </c>
      <c r="F74" t="s">
        <v>63</v>
      </c>
      <c r="G74" s="27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14</v>
      </c>
      <c r="N74" s="28">
        <v>13</v>
      </c>
      <c r="O74" s="28">
        <v>13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0.26</v>
      </c>
      <c r="AC74" s="30">
        <v>0.26</v>
      </c>
      <c r="AD74" s="30">
        <v>0.24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7</v>
      </c>
      <c r="AR74" s="28">
        <v>8</v>
      </c>
      <c r="AS74" s="28">
        <v>7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9">
        <v>0</v>
      </c>
      <c r="AZ74" s="27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0</v>
      </c>
      <c r="BO74" s="30">
        <v>0</v>
      </c>
      <c r="BP74" s="30">
        <v>0</v>
      </c>
      <c r="BQ74" s="30">
        <v>0</v>
      </c>
      <c r="BR74" s="30">
        <v>0</v>
      </c>
      <c r="BS74" s="30">
        <v>0</v>
      </c>
      <c r="BT74" s="30">
        <v>0</v>
      </c>
      <c r="BU74" s="30">
        <v>0</v>
      </c>
      <c r="BV74" s="30">
        <v>0</v>
      </c>
      <c r="BW74" s="30">
        <v>0</v>
      </c>
      <c r="BX74" s="30">
        <v>0</v>
      </c>
      <c r="BY74" s="30">
        <v>0</v>
      </c>
      <c r="BZ74" s="30">
        <v>0</v>
      </c>
      <c r="CA74" s="30">
        <v>0</v>
      </c>
      <c r="CB74" s="30">
        <v>0</v>
      </c>
      <c r="CC74" s="30">
        <v>0</v>
      </c>
      <c r="CD74" s="28">
        <v>0</v>
      </c>
      <c r="CE74" s="28">
        <v>0</v>
      </c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>
        <v>0</v>
      </c>
      <c r="CL74" s="28">
        <v>0</v>
      </c>
      <c r="CM74" s="28">
        <v>0</v>
      </c>
      <c r="CN74" s="28">
        <v>0</v>
      </c>
      <c r="CO74" s="28">
        <v>0</v>
      </c>
      <c r="CP74" s="28">
        <v>0</v>
      </c>
      <c r="CQ74" s="28">
        <v>0</v>
      </c>
      <c r="CR74" s="29">
        <v>0</v>
      </c>
      <c r="CS74" s="27">
        <v>3</v>
      </c>
      <c r="CT74" s="28">
        <v>3</v>
      </c>
      <c r="CU74" s="28">
        <v>0</v>
      </c>
      <c r="CV74" s="28">
        <v>4</v>
      </c>
      <c r="CW74" s="28">
        <v>5</v>
      </c>
      <c r="CX74" s="28">
        <v>5</v>
      </c>
      <c r="CY74" s="28">
        <v>14</v>
      </c>
      <c r="CZ74" s="28">
        <v>13</v>
      </c>
      <c r="DA74" s="28">
        <v>13</v>
      </c>
      <c r="DB74" s="28">
        <v>2</v>
      </c>
      <c r="DC74" s="28">
        <v>3</v>
      </c>
      <c r="DD74" s="28">
        <v>3</v>
      </c>
      <c r="DE74" s="28">
        <v>0</v>
      </c>
      <c r="DF74" s="28">
        <v>0</v>
      </c>
      <c r="DG74" s="28">
        <v>0</v>
      </c>
      <c r="DH74" s="30">
        <v>6.5000000000000002E-2</v>
      </c>
      <c r="DI74" s="30">
        <v>6.5000000000000002E-2</v>
      </c>
      <c r="DJ74" s="30">
        <v>0</v>
      </c>
      <c r="DK74" s="30">
        <v>9.5000000000000001E-2</v>
      </c>
      <c r="DL74" s="30">
        <v>0.12</v>
      </c>
      <c r="DM74" s="30">
        <v>0.12</v>
      </c>
      <c r="DN74" s="30">
        <v>0.26</v>
      </c>
      <c r="DO74" s="30">
        <v>0.26</v>
      </c>
      <c r="DP74" s="30">
        <v>0.24</v>
      </c>
      <c r="DQ74" s="30">
        <v>6.5000000000000002E-2</v>
      </c>
      <c r="DR74" s="30">
        <v>6.5000000000000002E-2</v>
      </c>
      <c r="DS74" s="30">
        <v>6.5000000000000002E-2</v>
      </c>
      <c r="DT74" s="30">
        <v>0</v>
      </c>
      <c r="DU74" s="30">
        <v>0</v>
      </c>
      <c r="DV74" s="30">
        <v>0</v>
      </c>
      <c r="DW74" s="28">
        <v>2</v>
      </c>
      <c r="DX74" s="28">
        <v>2</v>
      </c>
      <c r="DY74" s="28">
        <v>0</v>
      </c>
      <c r="DZ74" s="28">
        <v>2</v>
      </c>
      <c r="EA74" s="28">
        <v>3</v>
      </c>
      <c r="EB74" s="28">
        <v>3</v>
      </c>
      <c r="EC74" s="28">
        <v>7</v>
      </c>
      <c r="ED74" s="28">
        <v>8</v>
      </c>
      <c r="EE74" s="28">
        <v>7</v>
      </c>
      <c r="EF74" s="28">
        <v>2</v>
      </c>
      <c r="EG74" s="28">
        <v>2</v>
      </c>
      <c r="EH74" s="28">
        <v>2</v>
      </c>
      <c r="EI74" s="28">
        <v>0</v>
      </c>
      <c r="EJ74" s="28">
        <v>0</v>
      </c>
      <c r="EK74" s="29">
        <v>0</v>
      </c>
      <c r="EM74" t="s">
        <v>1060</v>
      </c>
      <c r="EO74" t="s">
        <v>662</v>
      </c>
      <c r="EP74" t="s">
        <v>412</v>
      </c>
      <c r="EQ74" t="s">
        <v>662</v>
      </c>
      <c r="ET74" t="s">
        <v>662</v>
      </c>
      <c r="EX74" t="s">
        <v>663</v>
      </c>
      <c r="FB74" t="s">
        <v>664</v>
      </c>
      <c r="FJ74" t="s">
        <v>33</v>
      </c>
      <c r="GA74" t="s">
        <v>665</v>
      </c>
      <c r="GC74" t="s">
        <v>458</v>
      </c>
    </row>
    <row r="75" spans="1:193" x14ac:dyDescent="0.25">
      <c r="A75">
        <v>72</v>
      </c>
      <c r="B75" t="s">
        <v>628</v>
      </c>
      <c r="C75" t="s">
        <v>629</v>
      </c>
      <c r="D75">
        <v>24</v>
      </c>
      <c r="E75">
        <v>4.66</v>
      </c>
      <c r="F75" t="s">
        <v>63</v>
      </c>
      <c r="G75" s="27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10</v>
      </c>
      <c r="N75" s="28">
        <v>9</v>
      </c>
      <c r="O75" s="28">
        <v>8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0.28999999999999998</v>
      </c>
      <c r="AC75" s="30">
        <v>0.28999999999999998</v>
      </c>
      <c r="AD75" s="30">
        <v>0.33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6</v>
      </c>
      <c r="AR75" s="28">
        <v>6</v>
      </c>
      <c r="AS75" s="28">
        <v>7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9">
        <v>0</v>
      </c>
      <c r="AZ75" s="27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0</v>
      </c>
      <c r="BO75" s="30">
        <v>0</v>
      </c>
      <c r="BP75" s="30">
        <v>0</v>
      </c>
      <c r="BQ75" s="30">
        <v>0</v>
      </c>
      <c r="BR75" s="30">
        <v>0</v>
      </c>
      <c r="BS75" s="30">
        <v>0</v>
      </c>
      <c r="BT75" s="30">
        <v>0</v>
      </c>
      <c r="BU75" s="30">
        <v>0</v>
      </c>
      <c r="BV75" s="30">
        <v>0</v>
      </c>
      <c r="BW75" s="30">
        <v>0</v>
      </c>
      <c r="BX75" s="30">
        <v>0</v>
      </c>
      <c r="BY75" s="30">
        <v>0</v>
      </c>
      <c r="BZ75" s="30">
        <v>0</v>
      </c>
      <c r="CA75" s="30">
        <v>0</v>
      </c>
      <c r="CB75" s="30">
        <v>0</v>
      </c>
      <c r="CC75" s="30">
        <v>0</v>
      </c>
      <c r="CD75" s="28">
        <v>0</v>
      </c>
      <c r="CE75" s="28">
        <v>0</v>
      </c>
      <c r="CF75" s="28">
        <v>0</v>
      </c>
      <c r="CG75" s="28">
        <v>0</v>
      </c>
      <c r="CH75" s="28">
        <v>0</v>
      </c>
      <c r="CI75" s="28">
        <v>0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9">
        <v>0</v>
      </c>
      <c r="CS75" s="27">
        <v>0</v>
      </c>
      <c r="CT75" s="28">
        <v>0</v>
      </c>
      <c r="CU75" s="28">
        <v>0</v>
      </c>
      <c r="CV75" s="28">
        <v>7</v>
      </c>
      <c r="CW75" s="28">
        <v>6</v>
      </c>
      <c r="CX75" s="28">
        <v>6</v>
      </c>
      <c r="CY75" s="28">
        <v>10</v>
      </c>
      <c r="CZ75" s="28">
        <v>9</v>
      </c>
      <c r="DA75" s="28">
        <v>8</v>
      </c>
      <c r="DB75" s="28">
        <v>3</v>
      </c>
      <c r="DC75" s="28">
        <v>4</v>
      </c>
      <c r="DD75" s="28">
        <v>2</v>
      </c>
      <c r="DE75" s="28">
        <v>0</v>
      </c>
      <c r="DF75" s="28">
        <v>0</v>
      </c>
      <c r="DG75" s="28">
        <v>2</v>
      </c>
      <c r="DH75" s="30">
        <v>0</v>
      </c>
      <c r="DI75" s="30">
        <v>0</v>
      </c>
      <c r="DJ75" s="30">
        <v>0</v>
      </c>
      <c r="DK75" s="30">
        <v>0.23</v>
      </c>
      <c r="DL75" s="30">
        <v>0.23</v>
      </c>
      <c r="DM75" s="30">
        <v>0.19</v>
      </c>
      <c r="DN75" s="30">
        <v>0.28999999999999998</v>
      </c>
      <c r="DO75" s="30">
        <v>0.28999999999999998</v>
      </c>
      <c r="DP75" s="30">
        <v>0.33</v>
      </c>
      <c r="DQ75" s="30">
        <v>0.12</v>
      </c>
      <c r="DR75" s="30">
        <v>0.16</v>
      </c>
      <c r="DS75" s="30">
        <v>0.11</v>
      </c>
      <c r="DT75" s="30">
        <v>0</v>
      </c>
      <c r="DU75" s="30">
        <v>0</v>
      </c>
      <c r="DV75" s="30">
        <v>0.11</v>
      </c>
      <c r="DW75" s="28">
        <v>0</v>
      </c>
      <c r="DX75" s="28">
        <v>0</v>
      </c>
      <c r="DY75" s="28">
        <v>0</v>
      </c>
      <c r="DZ75" s="28">
        <v>5</v>
      </c>
      <c r="EA75" s="28">
        <v>5</v>
      </c>
      <c r="EB75" s="28">
        <v>4</v>
      </c>
      <c r="EC75" s="28">
        <v>6</v>
      </c>
      <c r="ED75" s="28">
        <v>6</v>
      </c>
      <c r="EE75" s="28">
        <v>7</v>
      </c>
      <c r="EF75" s="28">
        <v>3</v>
      </c>
      <c r="EG75" s="28">
        <v>4</v>
      </c>
      <c r="EH75" s="28">
        <v>2</v>
      </c>
      <c r="EI75" s="28">
        <v>0</v>
      </c>
      <c r="EJ75" s="28">
        <v>0</v>
      </c>
      <c r="EK75" s="29">
        <v>2</v>
      </c>
      <c r="EM75" t="s">
        <v>630</v>
      </c>
      <c r="EQ75" t="s">
        <v>118</v>
      </c>
      <c r="ET75" t="s">
        <v>118</v>
      </c>
      <c r="FB75" t="s">
        <v>132</v>
      </c>
      <c r="FJ75" t="s">
        <v>33</v>
      </c>
    </row>
    <row r="76" spans="1:193" x14ac:dyDescent="0.25">
      <c r="A76">
        <v>73</v>
      </c>
      <c r="B76" t="s">
        <v>848</v>
      </c>
      <c r="C76" t="s">
        <v>849</v>
      </c>
      <c r="D76">
        <v>14</v>
      </c>
      <c r="E76">
        <v>9.48</v>
      </c>
      <c r="F76" t="s">
        <v>63</v>
      </c>
      <c r="G76" s="27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10</v>
      </c>
      <c r="N76" s="28">
        <v>9</v>
      </c>
      <c r="O76" s="28">
        <v>10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0.36</v>
      </c>
      <c r="AC76" s="30">
        <v>0.36</v>
      </c>
      <c r="AD76" s="30">
        <v>0.36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4</v>
      </c>
      <c r="AR76" s="28">
        <v>4</v>
      </c>
      <c r="AS76" s="28">
        <v>4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9">
        <v>0</v>
      </c>
      <c r="AZ76" s="27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  <c r="BW76" s="30">
        <v>0</v>
      </c>
      <c r="BX76" s="30">
        <v>0</v>
      </c>
      <c r="BY76" s="30">
        <v>0</v>
      </c>
      <c r="BZ76" s="30">
        <v>0</v>
      </c>
      <c r="CA76" s="30">
        <v>0</v>
      </c>
      <c r="CB76" s="30">
        <v>0</v>
      </c>
      <c r="CC76" s="30">
        <v>0</v>
      </c>
      <c r="CD76" s="28">
        <v>0</v>
      </c>
      <c r="CE76" s="28">
        <v>0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0</v>
      </c>
      <c r="CR76" s="29">
        <v>0</v>
      </c>
      <c r="CS76" s="27">
        <v>2</v>
      </c>
      <c r="CT76" s="28">
        <v>0</v>
      </c>
      <c r="CU76" s="28">
        <v>3</v>
      </c>
      <c r="CV76" s="28">
        <v>7</v>
      </c>
      <c r="CW76" s="28">
        <v>3</v>
      </c>
      <c r="CX76" s="28">
        <v>5</v>
      </c>
      <c r="CY76" s="28">
        <v>10</v>
      </c>
      <c r="CZ76" s="28">
        <v>9</v>
      </c>
      <c r="DA76" s="28">
        <v>10</v>
      </c>
      <c r="DB76" s="28">
        <v>7</v>
      </c>
      <c r="DC76" s="28">
        <v>4</v>
      </c>
      <c r="DD76" s="28">
        <v>4</v>
      </c>
      <c r="DE76" s="28">
        <v>0</v>
      </c>
      <c r="DF76" s="28">
        <v>0</v>
      </c>
      <c r="DG76" s="28">
        <v>0</v>
      </c>
      <c r="DH76" s="30">
        <v>0.2</v>
      </c>
      <c r="DI76" s="30">
        <v>0</v>
      </c>
      <c r="DJ76" s="30">
        <v>0.31</v>
      </c>
      <c r="DK76" s="30">
        <v>0.25</v>
      </c>
      <c r="DL76" s="30">
        <v>0.24</v>
      </c>
      <c r="DM76" s="30">
        <v>0.35</v>
      </c>
      <c r="DN76" s="30">
        <v>0.36</v>
      </c>
      <c r="DO76" s="30">
        <v>0.36</v>
      </c>
      <c r="DP76" s="30">
        <v>0.36</v>
      </c>
      <c r="DQ76" s="30">
        <v>0.32</v>
      </c>
      <c r="DR76" s="30">
        <v>0.25</v>
      </c>
      <c r="DS76" s="30">
        <v>0.25</v>
      </c>
      <c r="DT76" s="30">
        <v>0</v>
      </c>
      <c r="DU76" s="30">
        <v>0</v>
      </c>
      <c r="DV76" s="30">
        <v>0</v>
      </c>
      <c r="DW76" s="28">
        <v>2</v>
      </c>
      <c r="DX76" s="28">
        <v>0</v>
      </c>
      <c r="DY76" s="28">
        <v>3</v>
      </c>
      <c r="DZ76" s="28">
        <v>4</v>
      </c>
      <c r="EA76" s="28">
        <v>2</v>
      </c>
      <c r="EB76" s="28">
        <v>3</v>
      </c>
      <c r="EC76" s="28">
        <v>4</v>
      </c>
      <c r="ED76" s="28">
        <v>4</v>
      </c>
      <c r="EE76" s="28">
        <v>4</v>
      </c>
      <c r="EF76" s="28">
        <v>4</v>
      </c>
      <c r="EG76" s="28">
        <v>3</v>
      </c>
      <c r="EH76" s="28">
        <v>3</v>
      </c>
      <c r="EI76" s="28">
        <v>0</v>
      </c>
      <c r="EJ76" s="28">
        <v>0</v>
      </c>
      <c r="EK76" s="29">
        <v>0</v>
      </c>
      <c r="EO76" t="s">
        <v>800</v>
      </c>
      <c r="ET76" t="s">
        <v>800</v>
      </c>
      <c r="EU76" t="s">
        <v>800</v>
      </c>
      <c r="FB76" t="s">
        <v>970</v>
      </c>
      <c r="FJ76" t="s">
        <v>179</v>
      </c>
      <c r="FX76" t="s">
        <v>47</v>
      </c>
      <c r="GC76" t="s">
        <v>47</v>
      </c>
    </row>
    <row r="77" spans="1:193" x14ac:dyDescent="0.25">
      <c r="A77">
        <v>74</v>
      </c>
      <c r="B77" t="s">
        <v>555</v>
      </c>
      <c r="C77" t="s">
        <v>556</v>
      </c>
      <c r="D77">
        <v>16</v>
      </c>
      <c r="E77">
        <v>5.58</v>
      </c>
      <c r="F77" t="s">
        <v>63</v>
      </c>
      <c r="G77" s="27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7</v>
      </c>
      <c r="N77" s="28">
        <v>8</v>
      </c>
      <c r="O77" s="28">
        <v>9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0.28999999999999998</v>
      </c>
      <c r="AC77" s="30">
        <v>0.28999999999999998</v>
      </c>
      <c r="AD77" s="30">
        <v>0.28999999999999998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4</v>
      </c>
      <c r="AR77" s="28">
        <v>4</v>
      </c>
      <c r="AS77" s="28">
        <v>4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9">
        <v>0</v>
      </c>
      <c r="AZ77" s="27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0</v>
      </c>
      <c r="BZ77" s="30">
        <v>0</v>
      </c>
      <c r="CA77" s="30">
        <v>0</v>
      </c>
      <c r="CB77" s="30">
        <v>0</v>
      </c>
      <c r="CC77" s="30">
        <v>0</v>
      </c>
      <c r="CD77" s="28">
        <v>0</v>
      </c>
      <c r="CE77" s="28">
        <v>0</v>
      </c>
      <c r="CF77" s="28">
        <v>0</v>
      </c>
      <c r="CG77" s="28">
        <v>0</v>
      </c>
      <c r="CH77" s="28">
        <v>0</v>
      </c>
      <c r="CI77" s="28">
        <v>0</v>
      </c>
      <c r="CJ77" s="28">
        <v>0</v>
      </c>
      <c r="CK77" s="28">
        <v>0</v>
      </c>
      <c r="CL77" s="28">
        <v>0</v>
      </c>
      <c r="CM77" s="28">
        <v>0</v>
      </c>
      <c r="CN77" s="28">
        <v>0</v>
      </c>
      <c r="CO77" s="28">
        <v>0</v>
      </c>
      <c r="CP77" s="28">
        <v>0</v>
      </c>
      <c r="CQ77" s="28">
        <v>0</v>
      </c>
      <c r="CR77" s="29">
        <v>0</v>
      </c>
      <c r="CS77" s="27">
        <v>0</v>
      </c>
      <c r="CT77" s="28">
        <v>0</v>
      </c>
      <c r="CU77" s="28">
        <v>2</v>
      </c>
      <c r="CV77" s="28">
        <v>9</v>
      </c>
      <c r="CW77" s="28">
        <v>6</v>
      </c>
      <c r="CX77" s="28">
        <v>5</v>
      </c>
      <c r="CY77" s="28">
        <v>7</v>
      </c>
      <c r="CZ77" s="28">
        <v>8</v>
      </c>
      <c r="DA77" s="28">
        <v>9</v>
      </c>
      <c r="DB77" s="28">
        <v>6</v>
      </c>
      <c r="DC77" s="28">
        <v>4</v>
      </c>
      <c r="DD77" s="28">
        <v>5</v>
      </c>
      <c r="DE77" s="28">
        <v>2</v>
      </c>
      <c r="DF77" s="28">
        <v>3</v>
      </c>
      <c r="DG77" s="28">
        <v>2</v>
      </c>
      <c r="DH77" s="30">
        <v>0</v>
      </c>
      <c r="DI77" s="30">
        <v>0</v>
      </c>
      <c r="DJ77" s="30">
        <v>9.5000000000000001E-2</v>
      </c>
      <c r="DK77" s="30">
        <v>0.28999999999999998</v>
      </c>
      <c r="DL77" s="30">
        <v>0.28999999999999998</v>
      </c>
      <c r="DM77" s="30">
        <v>0.28999999999999998</v>
      </c>
      <c r="DN77" s="30">
        <v>0.28999999999999998</v>
      </c>
      <c r="DO77" s="30">
        <v>0.28999999999999998</v>
      </c>
      <c r="DP77" s="30">
        <v>0.28999999999999998</v>
      </c>
      <c r="DQ77" s="30">
        <v>0.28999999999999998</v>
      </c>
      <c r="DR77" s="30">
        <v>0.24</v>
      </c>
      <c r="DS77" s="30">
        <v>0.28999999999999998</v>
      </c>
      <c r="DT77" s="30">
        <v>0.24</v>
      </c>
      <c r="DU77" s="30">
        <v>0.24</v>
      </c>
      <c r="DV77" s="30">
        <v>0.24</v>
      </c>
      <c r="DW77" s="28">
        <v>0</v>
      </c>
      <c r="DX77" s="28">
        <v>0</v>
      </c>
      <c r="DY77" s="28">
        <v>2</v>
      </c>
      <c r="DZ77" s="28">
        <v>4</v>
      </c>
      <c r="EA77" s="28">
        <v>4</v>
      </c>
      <c r="EB77" s="28">
        <v>3</v>
      </c>
      <c r="EC77" s="28">
        <v>4</v>
      </c>
      <c r="ED77" s="28">
        <v>4</v>
      </c>
      <c r="EE77" s="28">
        <v>4</v>
      </c>
      <c r="EF77" s="28">
        <v>4</v>
      </c>
      <c r="EG77" s="28">
        <v>2</v>
      </c>
      <c r="EH77" s="28">
        <v>4</v>
      </c>
      <c r="EI77" s="28">
        <v>2</v>
      </c>
      <c r="EJ77" s="28">
        <v>3</v>
      </c>
      <c r="EK77" s="29">
        <v>2</v>
      </c>
      <c r="EO77" t="s">
        <v>99</v>
      </c>
      <c r="EQ77" t="s">
        <v>118</v>
      </c>
      <c r="ET77" t="s">
        <v>118</v>
      </c>
      <c r="EV77" t="s">
        <v>557</v>
      </c>
      <c r="EX77" t="s">
        <v>72</v>
      </c>
      <c r="FB77" t="s">
        <v>72</v>
      </c>
      <c r="FF77" t="s">
        <v>29</v>
      </c>
      <c r="FJ77" t="s">
        <v>33</v>
      </c>
      <c r="FU77" t="s">
        <v>388</v>
      </c>
      <c r="GC77" t="s">
        <v>388</v>
      </c>
    </row>
    <row r="78" spans="1:193" x14ac:dyDescent="0.25">
      <c r="A78">
        <v>75</v>
      </c>
      <c r="B78" t="s">
        <v>535</v>
      </c>
      <c r="C78" t="s">
        <v>536</v>
      </c>
      <c r="D78">
        <v>80</v>
      </c>
      <c r="E78">
        <v>6.14</v>
      </c>
      <c r="F78" t="s">
        <v>63</v>
      </c>
      <c r="G78" s="27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7</v>
      </c>
      <c r="N78" s="28">
        <v>7</v>
      </c>
      <c r="O78" s="28">
        <v>8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0.12</v>
      </c>
      <c r="AC78" s="30">
        <v>0.13</v>
      </c>
      <c r="AD78" s="30">
        <v>0.14000000000000001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6</v>
      </c>
      <c r="AR78" s="28">
        <v>6</v>
      </c>
      <c r="AS78" s="28">
        <v>7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9">
        <v>0</v>
      </c>
      <c r="AZ78" s="27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  <c r="BY78" s="30">
        <v>0</v>
      </c>
      <c r="BZ78" s="30">
        <v>0</v>
      </c>
      <c r="CA78" s="30">
        <v>0</v>
      </c>
      <c r="CB78" s="30">
        <v>0</v>
      </c>
      <c r="CC78" s="30">
        <v>0</v>
      </c>
      <c r="CD78" s="28">
        <v>0</v>
      </c>
      <c r="CE78" s="28">
        <v>0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9">
        <v>0</v>
      </c>
      <c r="CS78" s="27">
        <v>0</v>
      </c>
      <c r="CT78" s="28">
        <v>0</v>
      </c>
      <c r="CU78" s="28">
        <v>0</v>
      </c>
      <c r="CV78" s="28">
        <v>2</v>
      </c>
      <c r="CW78" s="28">
        <v>5</v>
      </c>
      <c r="CX78" s="28">
        <v>3</v>
      </c>
      <c r="CY78" s="28">
        <v>7</v>
      </c>
      <c r="CZ78" s="28">
        <v>7</v>
      </c>
      <c r="DA78" s="28">
        <v>8</v>
      </c>
      <c r="DB78" s="28">
        <v>8</v>
      </c>
      <c r="DC78" s="28">
        <v>6</v>
      </c>
      <c r="DD78" s="28">
        <v>4</v>
      </c>
      <c r="DE78" s="28">
        <v>0</v>
      </c>
      <c r="DF78" s="28">
        <v>0</v>
      </c>
      <c r="DG78" s="28">
        <v>0</v>
      </c>
      <c r="DH78" s="30">
        <v>0</v>
      </c>
      <c r="DI78" s="30">
        <v>0</v>
      </c>
      <c r="DJ78" s="30">
        <v>0</v>
      </c>
      <c r="DK78" s="30">
        <v>4.1000000000000002E-2</v>
      </c>
      <c r="DL78" s="30">
        <v>9.1999999999999998E-2</v>
      </c>
      <c r="DM78" s="30">
        <v>6.2E-2</v>
      </c>
      <c r="DN78" s="30">
        <v>0.12</v>
      </c>
      <c r="DO78" s="30">
        <v>0.13</v>
      </c>
      <c r="DP78" s="30">
        <v>0.14000000000000001</v>
      </c>
      <c r="DQ78" s="30">
        <v>0.13</v>
      </c>
      <c r="DR78" s="30">
        <v>9.1999999999999998E-2</v>
      </c>
      <c r="DS78" s="30">
        <v>9.0999999999999998E-2</v>
      </c>
      <c r="DT78" s="30">
        <v>0</v>
      </c>
      <c r="DU78" s="30">
        <v>0</v>
      </c>
      <c r="DV78" s="30">
        <v>0</v>
      </c>
      <c r="DW78" s="28">
        <v>0</v>
      </c>
      <c r="DX78" s="28">
        <v>0</v>
      </c>
      <c r="DY78" s="28">
        <v>0</v>
      </c>
      <c r="DZ78" s="28">
        <v>2</v>
      </c>
      <c r="EA78" s="28">
        <v>5</v>
      </c>
      <c r="EB78" s="28">
        <v>3</v>
      </c>
      <c r="EC78" s="28">
        <v>6</v>
      </c>
      <c r="ED78" s="28">
        <v>6</v>
      </c>
      <c r="EE78" s="28">
        <v>7</v>
      </c>
      <c r="EF78" s="28">
        <v>7</v>
      </c>
      <c r="EG78" s="28">
        <v>5</v>
      </c>
      <c r="EH78" s="28">
        <v>4</v>
      </c>
      <c r="EI78" s="28">
        <v>0</v>
      </c>
      <c r="EJ78" s="28">
        <v>0</v>
      </c>
      <c r="EK78" s="29">
        <v>0</v>
      </c>
      <c r="EM78" t="s">
        <v>84</v>
      </c>
      <c r="EO78" t="s">
        <v>84</v>
      </c>
      <c r="ES78" t="s">
        <v>83</v>
      </c>
      <c r="EV78" t="s">
        <v>84</v>
      </c>
      <c r="FB78" t="s">
        <v>84</v>
      </c>
      <c r="FJ78" t="s">
        <v>33</v>
      </c>
      <c r="FU78" t="s">
        <v>194</v>
      </c>
      <c r="FV78" t="s">
        <v>195</v>
      </c>
      <c r="GC78" t="s">
        <v>195</v>
      </c>
    </row>
    <row r="79" spans="1:193" x14ac:dyDescent="0.25">
      <c r="A79">
        <v>76</v>
      </c>
      <c r="B79" t="s">
        <v>451</v>
      </c>
      <c r="C79" t="s">
        <v>452</v>
      </c>
      <c r="D79">
        <v>51</v>
      </c>
      <c r="E79">
        <v>7.92</v>
      </c>
      <c r="F79" t="s">
        <v>63</v>
      </c>
      <c r="G79" s="27">
        <v>0</v>
      </c>
      <c r="H79" s="28">
        <v>0</v>
      </c>
      <c r="I79" s="28">
        <v>0</v>
      </c>
      <c r="J79" s="28">
        <v>7</v>
      </c>
      <c r="K79" s="28">
        <v>5</v>
      </c>
      <c r="L79" s="28">
        <v>4</v>
      </c>
      <c r="M79" s="28">
        <v>3</v>
      </c>
      <c r="N79" s="28">
        <v>0</v>
      </c>
      <c r="O79" s="28">
        <v>0</v>
      </c>
      <c r="P79" s="28">
        <v>0</v>
      </c>
      <c r="Q79" s="28">
        <v>3</v>
      </c>
      <c r="R79" s="28">
        <v>0</v>
      </c>
      <c r="S79" s="28">
        <v>0</v>
      </c>
      <c r="T79" s="28">
        <v>0</v>
      </c>
      <c r="U79" s="28">
        <v>0</v>
      </c>
      <c r="V79" s="30">
        <v>0</v>
      </c>
      <c r="W79" s="30">
        <v>0</v>
      </c>
      <c r="X79" s="30">
        <v>0</v>
      </c>
      <c r="Y79" s="30">
        <v>9.4E-2</v>
      </c>
      <c r="Z79" s="30">
        <v>9.4E-2</v>
      </c>
      <c r="AA79" s="30">
        <v>9.8000000000000004E-2</v>
      </c>
      <c r="AB79" s="30">
        <v>5.0999999999999997E-2</v>
      </c>
      <c r="AC79" s="30">
        <v>0</v>
      </c>
      <c r="AD79" s="30">
        <v>0</v>
      </c>
      <c r="AE79" s="30">
        <v>0</v>
      </c>
      <c r="AF79" s="30">
        <v>9.8000000000000004E-2</v>
      </c>
      <c r="AG79" s="30">
        <v>0</v>
      </c>
      <c r="AH79" s="30">
        <v>0</v>
      </c>
      <c r="AI79" s="30">
        <v>0</v>
      </c>
      <c r="AJ79" s="30">
        <v>0</v>
      </c>
      <c r="AK79" s="28">
        <v>0</v>
      </c>
      <c r="AL79" s="28">
        <v>0</v>
      </c>
      <c r="AM79" s="28">
        <v>0</v>
      </c>
      <c r="AN79" s="28">
        <v>4</v>
      </c>
      <c r="AO79" s="28">
        <v>4</v>
      </c>
      <c r="AP79" s="28">
        <v>4</v>
      </c>
      <c r="AQ79" s="28">
        <v>2</v>
      </c>
      <c r="AR79" s="28">
        <v>0</v>
      </c>
      <c r="AS79" s="28">
        <v>0</v>
      </c>
      <c r="AT79" s="28">
        <v>0</v>
      </c>
      <c r="AU79" s="28">
        <v>3</v>
      </c>
      <c r="AV79" s="28">
        <v>0</v>
      </c>
      <c r="AW79" s="28">
        <v>0</v>
      </c>
      <c r="AX79" s="28">
        <v>0</v>
      </c>
      <c r="AY79" s="29">
        <v>0</v>
      </c>
      <c r="AZ79" s="27">
        <v>0</v>
      </c>
      <c r="BA79" s="28">
        <v>0</v>
      </c>
      <c r="BB79" s="28">
        <v>0</v>
      </c>
      <c r="BC79" s="28">
        <v>0</v>
      </c>
      <c r="BD79" s="28">
        <v>2</v>
      </c>
      <c r="BE79" s="28">
        <v>2</v>
      </c>
      <c r="BF79" s="28">
        <v>2</v>
      </c>
      <c r="BG79" s="28">
        <v>0</v>
      </c>
      <c r="BH79" s="28">
        <v>2</v>
      </c>
      <c r="BI79" s="28">
        <v>3</v>
      </c>
      <c r="BJ79" s="28">
        <v>2</v>
      </c>
      <c r="BK79" s="28">
        <v>2</v>
      </c>
      <c r="BL79" s="28">
        <v>6</v>
      </c>
      <c r="BM79" s="28">
        <v>6</v>
      </c>
      <c r="BN79" s="28">
        <v>6</v>
      </c>
      <c r="BO79" s="30">
        <v>0</v>
      </c>
      <c r="BP79" s="30">
        <v>0</v>
      </c>
      <c r="BQ79" s="30">
        <v>0</v>
      </c>
      <c r="BR79" s="30">
        <v>0</v>
      </c>
      <c r="BS79" s="30">
        <v>4.7E-2</v>
      </c>
      <c r="BT79" s="30">
        <v>4.7E-2</v>
      </c>
      <c r="BU79" s="30">
        <v>5.0999999999999997E-2</v>
      </c>
      <c r="BV79" s="30">
        <v>0</v>
      </c>
      <c r="BW79" s="30">
        <v>7.6999999999999999E-2</v>
      </c>
      <c r="BX79" s="30">
        <v>9.4E-2</v>
      </c>
      <c r="BY79" s="30">
        <v>7.0000000000000007E-2</v>
      </c>
      <c r="BZ79" s="30">
        <v>6.2E-2</v>
      </c>
      <c r="CA79" s="30">
        <v>0.12</v>
      </c>
      <c r="CB79" s="30">
        <v>0.14000000000000001</v>
      </c>
      <c r="CC79" s="30">
        <v>0.12</v>
      </c>
      <c r="CD79" s="28">
        <v>0</v>
      </c>
      <c r="CE79" s="28">
        <v>0</v>
      </c>
      <c r="CF79" s="28">
        <v>0</v>
      </c>
      <c r="CG79" s="28">
        <v>0</v>
      </c>
      <c r="CH79" s="28">
        <v>2</v>
      </c>
      <c r="CI79" s="28">
        <v>2</v>
      </c>
      <c r="CJ79" s="28">
        <v>2</v>
      </c>
      <c r="CK79" s="28">
        <v>0</v>
      </c>
      <c r="CL79" s="28">
        <v>2</v>
      </c>
      <c r="CM79" s="28">
        <v>3</v>
      </c>
      <c r="CN79" s="28">
        <v>2</v>
      </c>
      <c r="CO79" s="28">
        <v>2</v>
      </c>
      <c r="CP79" s="28">
        <v>5</v>
      </c>
      <c r="CQ79" s="28">
        <v>6</v>
      </c>
      <c r="CR79" s="29">
        <v>5</v>
      </c>
      <c r="CS79" s="27">
        <v>0</v>
      </c>
      <c r="CT79" s="28">
        <v>0</v>
      </c>
      <c r="CU79" s="28">
        <v>0</v>
      </c>
      <c r="CV79" s="28">
        <v>0</v>
      </c>
      <c r="CW79" s="28">
        <v>0</v>
      </c>
      <c r="CX79" s="28">
        <v>0</v>
      </c>
      <c r="CY79" s="28">
        <v>3</v>
      </c>
      <c r="CZ79" s="28">
        <v>0</v>
      </c>
      <c r="DA79" s="28">
        <v>0</v>
      </c>
      <c r="DB79" s="28">
        <v>0</v>
      </c>
      <c r="DC79" s="28">
        <v>0</v>
      </c>
      <c r="DD79" s="28">
        <v>0</v>
      </c>
      <c r="DE79" s="28">
        <v>2</v>
      </c>
      <c r="DF79" s="28">
        <v>0</v>
      </c>
      <c r="DG79" s="28">
        <v>2</v>
      </c>
      <c r="DH79" s="30">
        <v>0</v>
      </c>
      <c r="DI79" s="30">
        <v>0</v>
      </c>
      <c r="DJ79" s="30">
        <v>0</v>
      </c>
      <c r="DK79" s="30">
        <v>0</v>
      </c>
      <c r="DL79" s="30">
        <v>0</v>
      </c>
      <c r="DM79" s="30">
        <v>0</v>
      </c>
      <c r="DN79" s="30">
        <v>5.0999999999999997E-2</v>
      </c>
      <c r="DO79" s="30">
        <v>0</v>
      </c>
      <c r="DP79" s="30">
        <v>0</v>
      </c>
      <c r="DQ79" s="30">
        <v>0</v>
      </c>
      <c r="DR79" s="30">
        <v>0</v>
      </c>
      <c r="DS79" s="30">
        <v>0</v>
      </c>
      <c r="DT79" s="30">
        <v>5.0999999999999997E-2</v>
      </c>
      <c r="DU79" s="30">
        <v>0</v>
      </c>
      <c r="DV79" s="30">
        <v>5.0999999999999997E-2</v>
      </c>
      <c r="DW79" s="28">
        <v>0</v>
      </c>
      <c r="DX79" s="28">
        <v>0</v>
      </c>
      <c r="DY79" s="28">
        <v>0</v>
      </c>
      <c r="DZ79" s="28">
        <v>0</v>
      </c>
      <c r="EA79" s="28">
        <v>0</v>
      </c>
      <c r="EB79" s="28">
        <v>0</v>
      </c>
      <c r="EC79" s="28">
        <v>2</v>
      </c>
      <c r="ED79" s="28">
        <v>0</v>
      </c>
      <c r="EE79" s="28">
        <v>0</v>
      </c>
      <c r="EF79" s="28">
        <v>0</v>
      </c>
      <c r="EG79" s="28">
        <v>0</v>
      </c>
      <c r="EH79" s="28">
        <v>0</v>
      </c>
      <c r="EI79" s="28">
        <v>2</v>
      </c>
      <c r="EJ79" s="28">
        <v>0</v>
      </c>
      <c r="EK79" s="29">
        <v>2</v>
      </c>
      <c r="EM79" t="s">
        <v>158</v>
      </c>
      <c r="EO79" t="s">
        <v>952</v>
      </c>
      <c r="ES79" t="s">
        <v>83</v>
      </c>
      <c r="EV79" t="s">
        <v>191</v>
      </c>
      <c r="EW79" t="s">
        <v>250</v>
      </c>
      <c r="FB79" t="s">
        <v>250</v>
      </c>
      <c r="FJ79" t="s">
        <v>110</v>
      </c>
      <c r="FK79" t="s">
        <v>193</v>
      </c>
      <c r="FP79" t="s">
        <v>193</v>
      </c>
    </row>
    <row r="80" spans="1:193" x14ac:dyDescent="0.25">
      <c r="A80">
        <v>77</v>
      </c>
      <c r="B80" t="s">
        <v>551</v>
      </c>
      <c r="C80" t="s">
        <v>552</v>
      </c>
      <c r="D80">
        <v>51</v>
      </c>
      <c r="E80">
        <v>8.58</v>
      </c>
      <c r="F80" t="s">
        <v>63</v>
      </c>
      <c r="G80" s="27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9</v>
      </c>
      <c r="N80" s="28">
        <v>6</v>
      </c>
      <c r="O80" s="28">
        <v>6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0.22</v>
      </c>
      <c r="AC80" s="30">
        <v>0.18</v>
      </c>
      <c r="AD80" s="30">
        <v>0.19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7</v>
      </c>
      <c r="AR80" s="28">
        <v>6</v>
      </c>
      <c r="AS80" s="28">
        <v>6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9">
        <v>0</v>
      </c>
      <c r="AZ80" s="27">
        <v>0</v>
      </c>
      <c r="BA80" s="28">
        <v>0</v>
      </c>
      <c r="BB80" s="28">
        <v>0</v>
      </c>
      <c r="BC80" s="28">
        <v>0</v>
      </c>
      <c r="BD80" s="28">
        <v>0</v>
      </c>
      <c r="BE80" s="28">
        <v>0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8">
        <v>0</v>
      </c>
      <c r="BM80" s="28">
        <v>0</v>
      </c>
      <c r="BN80" s="28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0</v>
      </c>
      <c r="BY80" s="30">
        <v>0</v>
      </c>
      <c r="BZ80" s="30">
        <v>0</v>
      </c>
      <c r="CA80" s="30">
        <v>0</v>
      </c>
      <c r="CB80" s="30">
        <v>0</v>
      </c>
      <c r="CC80" s="30">
        <v>0</v>
      </c>
      <c r="CD80" s="28">
        <v>0</v>
      </c>
      <c r="CE80" s="28"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>
        <v>0</v>
      </c>
      <c r="CL80" s="28">
        <v>0</v>
      </c>
      <c r="CM80" s="28">
        <v>0</v>
      </c>
      <c r="CN80" s="28">
        <v>0</v>
      </c>
      <c r="CO80" s="28">
        <v>0</v>
      </c>
      <c r="CP80" s="28">
        <v>0</v>
      </c>
      <c r="CQ80" s="28">
        <v>0</v>
      </c>
      <c r="CR80" s="29">
        <v>0</v>
      </c>
      <c r="CS80" s="27">
        <v>0</v>
      </c>
      <c r="CT80" s="28">
        <v>0</v>
      </c>
      <c r="CU80" s="28">
        <v>0</v>
      </c>
      <c r="CV80" s="28">
        <v>3</v>
      </c>
      <c r="CW80" s="28">
        <v>4</v>
      </c>
      <c r="CX80" s="28">
        <v>7</v>
      </c>
      <c r="CY80" s="28">
        <v>9</v>
      </c>
      <c r="CZ80" s="28">
        <v>6</v>
      </c>
      <c r="DA80" s="28">
        <v>6</v>
      </c>
      <c r="DB80" s="28">
        <v>5</v>
      </c>
      <c r="DC80" s="28">
        <v>3</v>
      </c>
      <c r="DD80" s="28">
        <v>2</v>
      </c>
      <c r="DE80" s="28">
        <v>0</v>
      </c>
      <c r="DF80" s="28">
        <v>0</v>
      </c>
      <c r="DG80" s="28">
        <v>0</v>
      </c>
      <c r="DH80" s="30">
        <v>0</v>
      </c>
      <c r="DI80" s="30">
        <v>0</v>
      </c>
      <c r="DJ80" s="30">
        <v>0</v>
      </c>
      <c r="DK80" s="30">
        <v>8.7999999999999995E-2</v>
      </c>
      <c r="DL80" s="30">
        <v>0.14000000000000001</v>
      </c>
      <c r="DM80" s="30">
        <v>0.18</v>
      </c>
      <c r="DN80" s="30">
        <v>0.22</v>
      </c>
      <c r="DO80" s="30">
        <v>0.18</v>
      </c>
      <c r="DP80" s="30">
        <v>0.19</v>
      </c>
      <c r="DQ80" s="30">
        <v>0.15</v>
      </c>
      <c r="DR80" s="30">
        <v>0.11</v>
      </c>
      <c r="DS80" s="30">
        <v>7.0000000000000007E-2</v>
      </c>
      <c r="DT80" s="30">
        <v>0</v>
      </c>
      <c r="DU80" s="30">
        <v>0</v>
      </c>
      <c r="DV80" s="30">
        <v>0</v>
      </c>
      <c r="DW80" s="28">
        <v>0</v>
      </c>
      <c r="DX80" s="28">
        <v>0</v>
      </c>
      <c r="DY80" s="28">
        <v>0</v>
      </c>
      <c r="DZ80" s="28">
        <v>3</v>
      </c>
      <c r="EA80" s="28">
        <v>4</v>
      </c>
      <c r="EB80" s="28">
        <v>6</v>
      </c>
      <c r="EC80" s="28">
        <v>7</v>
      </c>
      <c r="ED80" s="28">
        <v>6</v>
      </c>
      <c r="EE80" s="28">
        <v>6</v>
      </c>
      <c r="EF80" s="28">
        <v>5</v>
      </c>
      <c r="EG80" s="28">
        <v>3</v>
      </c>
      <c r="EH80" s="28">
        <v>2</v>
      </c>
      <c r="EI80" s="28">
        <v>0</v>
      </c>
      <c r="EJ80" s="28">
        <v>0</v>
      </c>
      <c r="EK80" s="29">
        <v>0</v>
      </c>
      <c r="EM80" t="s">
        <v>148</v>
      </c>
      <c r="EX80" t="s">
        <v>148</v>
      </c>
      <c r="FB80" t="s">
        <v>148</v>
      </c>
      <c r="FJ80" t="s">
        <v>179</v>
      </c>
      <c r="FU80" t="s">
        <v>79</v>
      </c>
      <c r="GA80" t="s">
        <v>203</v>
      </c>
      <c r="GC80" t="s">
        <v>203</v>
      </c>
    </row>
    <row r="81" spans="1:193" x14ac:dyDescent="0.25">
      <c r="A81">
        <v>78</v>
      </c>
      <c r="B81" t="s">
        <v>383</v>
      </c>
      <c r="C81" t="s">
        <v>384</v>
      </c>
      <c r="D81">
        <v>252</v>
      </c>
      <c r="E81">
        <v>5.95</v>
      </c>
      <c r="F81" t="s">
        <v>63</v>
      </c>
      <c r="G81" s="27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5</v>
      </c>
      <c r="N81" s="28">
        <v>4</v>
      </c>
      <c r="O81" s="28">
        <v>9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2.8000000000000001E-2</v>
      </c>
      <c r="AC81" s="30">
        <v>2.1000000000000001E-2</v>
      </c>
      <c r="AD81" s="30">
        <v>3.9E-2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5</v>
      </c>
      <c r="AR81" s="28">
        <v>4</v>
      </c>
      <c r="AS81" s="28">
        <v>7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9">
        <v>0</v>
      </c>
      <c r="AZ81" s="27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0</v>
      </c>
      <c r="BZ81" s="30">
        <v>0</v>
      </c>
      <c r="CA81" s="30">
        <v>0</v>
      </c>
      <c r="CB81" s="30">
        <v>0</v>
      </c>
      <c r="CC81" s="30">
        <v>0</v>
      </c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28">
        <v>0</v>
      </c>
      <c r="CM81" s="28">
        <v>0</v>
      </c>
      <c r="CN81" s="28">
        <v>0</v>
      </c>
      <c r="CO81" s="28">
        <v>0</v>
      </c>
      <c r="CP81" s="28">
        <v>0</v>
      </c>
      <c r="CQ81" s="28">
        <v>0</v>
      </c>
      <c r="CR81" s="29">
        <v>0</v>
      </c>
      <c r="CS81" s="27">
        <v>3</v>
      </c>
      <c r="CT81" s="28">
        <v>3</v>
      </c>
      <c r="CU81" s="28">
        <v>0</v>
      </c>
      <c r="CV81" s="28">
        <v>0</v>
      </c>
      <c r="CW81" s="28">
        <v>0</v>
      </c>
      <c r="CX81" s="28">
        <v>0</v>
      </c>
      <c r="CY81" s="28">
        <v>5</v>
      </c>
      <c r="CZ81" s="28">
        <v>4</v>
      </c>
      <c r="DA81" s="28">
        <v>9</v>
      </c>
      <c r="DB81" s="28">
        <v>3</v>
      </c>
      <c r="DC81" s="28">
        <v>4</v>
      </c>
      <c r="DD81" s="28">
        <v>6</v>
      </c>
      <c r="DE81" s="28">
        <v>0</v>
      </c>
      <c r="DF81" s="28">
        <v>0</v>
      </c>
      <c r="DG81" s="28">
        <v>0</v>
      </c>
      <c r="DH81" s="30">
        <v>1.2E-2</v>
      </c>
      <c r="DI81" s="30">
        <v>1.2E-2</v>
      </c>
      <c r="DJ81" s="30">
        <v>0</v>
      </c>
      <c r="DK81" s="30">
        <v>0</v>
      </c>
      <c r="DL81" s="30">
        <v>0</v>
      </c>
      <c r="DM81" s="30">
        <v>0</v>
      </c>
      <c r="DN81" s="30">
        <v>2.8000000000000001E-2</v>
      </c>
      <c r="DO81" s="30">
        <v>2.1000000000000001E-2</v>
      </c>
      <c r="DP81" s="30">
        <v>3.9E-2</v>
      </c>
      <c r="DQ81" s="30">
        <v>1.2999999999999999E-2</v>
      </c>
      <c r="DR81" s="30">
        <v>2.1000000000000001E-2</v>
      </c>
      <c r="DS81" s="30">
        <v>2.7E-2</v>
      </c>
      <c r="DT81" s="30">
        <v>0</v>
      </c>
      <c r="DU81" s="30">
        <v>0</v>
      </c>
      <c r="DV81" s="30">
        <v>0</v>
      </c>
      <c r="DW81" s="28">
        <v>3</v>
      </c>
      <c r="DX81" s="28">
        <v>3</v>
      </c>
      <c r="DY81" s="28">
        <v>0</v>
      </c>
      <c r="DZ81" s="28">
        <v>0</v>
      </c>
      <c r="EA81" s="28">
        <v>0</v>
      </c>
      <c r="EB81" s="28">
        <v>0</v>
      </c>
      <c r="EC81" s="28">
        <v>5</v>
      </c>
      <c r="ED81" s="28">
        <v>4</v>
      </c>
      <c r="EE81" s="28">
        <v>7</v>
      </c>
      <c r="EF81" s="28">
        <v>3</v>
      </c>
      <c r="EG81" s="28">
        <v>4</v>
      </c>
      <c r="EH81" s="28">
        <v>6</v>
      </c>
      <c r="EI81" s="28">
        <v>0</v>
      </c>
      <c r="EJ81" s="28">
        <v>0</v>
      </c>
      <c r="EK81" s="29">
        <v>0</v>
      </c>
      <c r="EM81" t="s">
        <v>148</v>
      </c>
      <c r="EO81" t="s">
        <v>146</v>
      </c>
      <c r="EQ81" t="s">
        <v>119</v>
      </c>
      <c r="ET81" t="s">
        <v>119</v>
      </c>
      <c r="EX81" t="s">
        <v>148</v>
      </c>
      <c r="FB81" t="s">
        <v>148</v>
      </c>
      <c r="FE81" t="s">
        <v>28</v>
      </c>
      <c r="FF81" t="s">
        <v>121</v>
      </c>
      <c r="FH81" t="s">
        <v>31</v>
      </c>
      <c r="FJ81" t="s">
        <v>110</v>
      </c>
      <c r="FK81" t="s">
        <v>31</v>
      </c>
      <c r="FL81" t="s">
        <v>40</v>
      </c>
      <c r="FP81" t="s">
        <v>121</v>
      </c>
      <c r="FQ81" t="s">
        <v>40</v>
      </c>
      <c r="FU81" t="s">
        <v>349</v>
      </c>
      <c r="FV81" t="s">
        <v>195</v>
      </c>
      <c r="GC81" t="s">
        <v>195</v>
      </c>
    </row>
    <row r="82" spans="1:193" x14ac:dyDescent="0.25">
      <c r="A82">
        <v>79</v>
      </c>
      <c r="B82" t="s">
        <v>576</v>
      </c>
      <c r="C82" t="s">
        <v>577</v>
      </c>
      <c r="D82">
        <v>50</v>
      </c>
      <c r="E82">
        <v>6.04</v>
      </c>
      <c r="F82" t="s">
        <v>63</v>
      </c>
      <c r="G82" s="27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5</v>
      </c>
      <c r="N82" s="28">
        <v>3</v>
      </c>
      <c r="O82" s="28">
        <v>4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0.15</v>
      </c>
      <c r="AC82" s="30">
        <v>9.5000000000000001E-2</v>
      </c>
      <c r="AD82" s="30">
        <v>8.4000000000000005E-2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4</v>
      </c>
      <c r="AR82" s="28">
        <v>2</v>
      </c>
      <c r="AS82" s="28">
        <v>3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9">
        <v>0</v>
      </c>
      <c r="AZ82" s="27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0</v>
      </c>
      <c r="BZ82" s="30">
        <v>0</v>
      </c>
      <c r="CA82" s="30">
        <v>0</v>
      </c>
      <c r="CB82" s="30">
        <v>0</v>
      </c>
      <c r="CC82" s="30">
        <v>0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9">
        <v>0</v>
      </c>
      <c r="CS82" s="27">
        <v>2</v>
      </c>
      <c r="CT82" s="28">
        <v>2</v>
      </c>
      <c r="CU82" s="28">
        <v>2</v>
      </c>
      <c r="CV82" s="28">
        <v>7</v>
      </c>
      <c r="CW82" s="28">
        <v>7</v>
      </c>
      <c r="CX82" s="28">
        <v>6</v>
      </c>
      <c r="CY82" s="28">
        <v>5</v>
      </c>
      <c r="CZ82" s="28">
        <v>3</v>
      </c>
      <c r="DA82" s="28">
        <v>4</v>
      </c>
      <c r="DB82" s="28">
        <v>6</v>
      </c>
      <c r="DC82" s="28">
        <v>8</v>
      </c>
      <c r="DD82" s="28">
        <v>7</v>
      </c>
      <c r="DE82" s="28">
        <v>2</v>
      </c>
      <c r="DF82" s="28">
        <v>2</v>
      </c>
      <c r="DG82" s="28">
        <v>2</v>
      </c>
      <c r="DH82" s="30">
        <v>5.7000000000000002E-2</v>
      </c>
      <c r="DI82" s="30">
        <v>5.7000000000000002E-2</v>
      </c>
      <c r="DJ82" s="30">
        <v>5.7000000000000002E-2</v>
      </c>
      <c r="DK82" s="30">
        <v>0.2</v>
      </c>
      <c r="DL82" s="30">
        <v>0.17</v>
      </c>
      <c r="DM82" s="30">
        <v>0.14000000000000001</v>
      </c>
      <c r="DN82" s="30">
        <v>0.15</v>
      </c>
      <c r="DO82" s="30">
        <v>9.5000000000000001E-2</v>
      </c>
      <c r="DP82" s="30">
        <v>8.4000000000000005E-2</v>
      </c>
      <c r="DQ82" s="30">
        <v>0.17</v>
      </c>
      <c r="DR82" s="30">
        <v>0.17</v>
      </c>
      <c r="DS82" s="30">
        <v>0.17</v>
      </c>
      <c r="DT82" s="30">
        <v>5.7000000000000002E-2</v>
      </c>
      <c r="DU82" s="30">
        <v>0.05</v>
      </c>
      <c r="DV82" s="30">
        <v>5.7000000000000002E-2</v>
      </c>
      <c r="DW82" s="28">
        <v>2</v>
      </c>
      <c r="DX82" s="28">
        <v>2</v>
      </c>
      <c r="DY82" s="28">
        <v>2</v>
      </c>
      <c r="DZ82" s="28">
        <v>6</v>
      </c>
      <c r="EA82" s="28">
        <v>5</v>
      </c>
      <c r="EB82" s="28">
        <v>5</v>
      </c>
      <c r="EC82" s="28">
        <v>4</v>
      </c>
      <c r="ED82" s="28">
        <v>2</v>
      </c>
      <c r="EE82" s="28">
        <v>3</v>
      </c>
      <c r="EF82" s="28">
        <v>5</v>
      </c>
      <c r="EG82" s="28">
        <v>5</v>
      </c>
      <c r="EH82" s="28">
        <v>5</v>
      </c>
      <c r="EI82" s="28">
        <v>2</v>
      </c>
      <c r="EJ82" s="28">
        <v>2</v>
      </c>
      <c r="EK82" s="29">
        <v>2</v>
      </c>
      <c r="EM82" t="s">
        <v>378</v>
      </c>
      <c r="EO82" t="s">
        <v>1061</v>
      </c>
      <c r="EQ82" t="s">
        <v>958</v>
      </c>
      <c r="ET82" t="s">
        <v>958</v>
      </c>
      <c r="EV82" t="s">
        <v>1062</v>
      </c>
      <c r="FJ82" t="s">
        <v>33</v>
      </c>
      <c r="FU82" t="s">
        <v>579</v>
      </c>
      <c r="FV82" t="s">
        <v>580</v>
      </c>
      <c r="GC82" t="s">
        <v>579</v>
      </c>
    </row>
    <row r="83" spans="1:193" x14ac:dyDescent="0.25">
      <c r="A83">
        <v>80</v>
      </c>
      <c r="B83" t="s">
        <v>546</v>
      </c>
      <c r="C83" t="s">
        <v>547</v>
      </c>
      <c r="D83">
        <v>106</v>
      </c>
      <c r="E83">
        <v>4.2300000000000004</v>
      </c>
      <c r="F83" t="s">
        <v>63</v>
      </c>
      <c r="G83" s="27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8</v>
      </c>
      <c r="N83" s="28">
        <v>11</v>
      </c>
      <c r="O83" s="28">
        <v>10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0.1</v>
      </c>
      <c r="AC83" s="30">
        <v>0.12</v>
      </c>
      <c r="AD83" s="30">
        <v>0.11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5</v>
      </c>
      <c r="AR83" s="28">
        <v>7</v>
      </c>
      <c r="AS83" s="28">
        <v>6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9">
        <v>0</v>
      </c>
      <c r="AZ83" s="27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30">
        <v>0</v>
      </c>
      <c r="CA83" s="30">
        <v>0</v>
      </c>
      <c r="CB83" s="30">
        <v>0</v>
      </c>
      <c r="CC83" s="30">
        <v>0</v>
      </c>
      <c r="CD83" s="28">
        <v>0</v>
      </c>
      <c r="CE83" s="28">
        <v>0</v>
      </c>
      <c r="CF83" s="28">
        <v>0</v>
      </c>
      <c r="CG83" s="28">
        <v>0</v>
      </c>
      <c r="CH83" s="28">
        <v>0</v>
      </c>
      <c r="CI83" s="28">
        <v>0</v>
      </c>
      <c r="CJ83" s="28">
        <v>0</v>
      </c>
      <c r="CK83" s="28">
        <v>0</v>
      </c>
      <c r="CL83" s="28">
        <v>0</v>
      </c>
      <c r="CM83" s="28">
        <v>0</v>
      </c>
      <c r="CN83" s="28">
        <v>0</v>
      </c>
      <c r="CO83" s="28">
        <v>0</v>
      </c>
      <c r="CP83" s="28">
        <v>0</v>
      </c>
      <c r="CQ83" s="28">
        <v>0</v>
      </c>
      <c r="CR83" s="29">
        <v>0</v>
      </c>
      <c r="CS83" s="27">
        <v>3</v>
      </c>
      <c r="CT83" s="28">
        <v>3</v>
      </c>
      <c r="CU83" s="28">
        <v>3</v>
      </c>
      <c r="CV83" s="28">
        <v>2</v>
      </c>
      <c r="CW83" s="28">
        <v>0</v>
      </c>
      <c r="CX83" s="28">
        <v>3</v>
      </c>
      <c r="CY83" s="28">
        <v>8</v>
      </c>
      <c r="CZ83" s="28">
        <v>11</v>
      </c>
      <c r="DA83" s="28">
        <v>10</v>
      </c>
      <c r="DB83" s="28">
        <v>7</v>
      </c>
      <c r="DC83" s="28">
        <v>5</v>
      </c>
      <c r="DD83" s="28">
        <v>5</v>
      </c>
      <c r="DE83" s="28">
        <v>2</v>
      </c>
      <c r="DF83" s="28">
        <v>0</v>
      </c>
      <c r="DG83" s="28">
        <v>0</v>
      </c>
      <c r="DH83" s="30">
        <v>4.2999999999999997E-2</v>
      </c>
      <c r="DI83" s="30">
        <v>4.2999999999999997E-2</v>
      </c>
      <c r="DJ83" s="30">
        <v>4.2999999999999997E-2</v>
      </c>
      <c r="DK83" s="30">
        <v>3.2000000000000001E-2</v>
      </c>
      <c r="DL83" s="30">
        <v>0</v>
      </c>
      <c r="DM83" s="30">
        <v>4.9000000000000002E-2</v>
      </c>
      <c r="DN83" s="30">
        <v>0.1</v>
      </c>
      <c r="DO83" s="30">
        <v>0.12</v>
      </c>
      <c r="DP83" s="30">
        <v>0.11</v>
      </c>
      <c r="DQ83" s="30">
        <v>8.6999999999999994E-2</v>
      </c>
      <c r="DR83" s="30">
        <v>5.2999999999999999E-2</v>
      </c>
      <c r="DS83" s="30">
        <v>5.3999999999999999E-2</v>
      </c>
      <c r="DT83" s="30">
        <v>2.5999999999999999E-2</v>
      </c>
      <c r="DU83" s="30">
        <v>0</v>
      </c>
      <c r="DV83" s="30">
        <v>0</v>
      </c>
      <c r="DW83" s="28">
        <v>3</v>
      </c>
      <c r="DX83" s="28">
        <v>3</v>
      </c>
      <c r="DY83" s="28">
        <v>3</v>
      </c>
      <c r="DZ83" s="28">
        <v>2</v>
      </c>
      <c r="EA83" s="28">
        <v>0</v>
      </c>
      <c r="EB83" s="28">
        <v>2</v>
      </c>
      <c r="EC83" s="28">
        <v>5</v>
      </c>
      <c r="ED83" s="28">
        <v>7</v>
      </c>
      <c r="EE83" s="28">
        <v>6</v>
      </c>
      <c r="EF83" s="28">
        <v>6</v>
      </c>
      <c r="EG83" s="28">
        <v>3</v>
      </c>
      <c r="EH83" s="28">
        <v>3</v>
      </c>
      <c r="EI83" s="28">
        <v>2</v>
      </c>
      <c r="EJ83" s="28">
        <v>0</v>
      </c>
      <c r="EK83" s="29">
        <v>0</v>
      </c>
      <c r="EM83" t="s">
        <v>955</v>
      </c>
      <c r="EO83" t="s">
        <v>549</v>
      </c>
      <c r="EP83" t="s">
        <v>550</v>
      </c>
      <c r="ET83" t="s">
        <v>550</v>
      </c>
      <c r="EU83" t="s">
        <v>550</v>
      </c>
      <c r="EX83" t="s">
        <v>265</v>
      </c>
      <c r="FB83" t="s">
        <v>856</v>
      </c>
      <c r="FF83" t="s">
        <v>232</v>
      </c>
      <c r="FH83" t="s">
        <v>31</v>
      </c>
      <c r="FJ83" t="s">
        <v>33</v>
      </c>
      <c r="FK83" t="s">
        <v>232</v>
      </c>
      <c r="FU83" t="s">
        <v>194</v>
      </c>
      <c r="GC83" t="s">
        <v>100</v>
      </c>
    </row>
    <row r="84" spans="1:193" x14ac:dyDescent="0.25">
      <c r="A84">
        <v>81</v>
      </c>
      <c r="B84" t="s">
        <v>854</v>
      </c>
      <c r="C84" t="s">
        <v>855</v>
      </c>
      <c r="D84">
        <v>105</v>
      </c>
      <c r="E84">
        <v>6.74</v>
      </c>
      <c r="F84" t="s">
        <v>63</v>
      </c>
      <c r="G84" s="27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8</v>
      </c>
      <c r="N84" s="28">
        <v>8</v>
      </c>
      <c r="O84" s="28">
        <v>8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0.1</v>
      </c>
      <c r="AC84" s="30">
        <v>0.1</v>
      </c>
      <c r="AD84" s="30">
        <v>9.5000000000000001E-2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7</v>
      </c>
      <c r="AR84" s="28">
        <v>7</v>
      </c>
      <c r="AS84" s="28">
        <v>7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9">
        <v>0</v>
      </c>
      <c r="AZ84" s="27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0</v>
      </c>
      <c r="CC84" s="30">
        <v>0</v>
      </c>
      <c r="CD84" s="28">
        <v>0</v>
      </c>
      <c r="CE84" s="28">
        <v>0</v>
      </c>
      <c r="CF84" s="28">
        <v>0</v>
      </c>
      <c r="CG84" s="28">
        <v>0</v>
      </c>
      <c r="CH84" s="28">
        <v>0</v>
      </c>
      <c r="CI84" s="28">
        <v>0</v>
      </c>
      <c r="CJ84" s="28">
        <v>0</v>
      </c>
      <c r="CK84" s="28">
        <v>0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9">
        <v>0</v>
      </c>
      <c r="CS84" s="27">
        <v>0</v>
      </c>
      <c r="CT84" s="28">
        <v>0</v>
      </c>
      <c r="CU84" s="28">
        <v>0</v>
      </c>
      <c r="CV84" s="28">
        <v>5</v>
      </c>
      <c r="CW84" s="28">
        <v>8</v>
      </c>
      <c r="CX84" s="28">
        <v>5</v>
      </c>
      <c r="CY84" s="28">
        <v>8</v>
      </c>
      <c r="CZ84" s="28">
        <v>8</v>
      </c>
      <c r="DA84" s="28">
        <v>8</v>
      </c>
      <c r="DB84" s="28">
        <v>0</v>
      </c>
      <c r="DC84" s="28">
        <v>0</v>
      </c>
      <c r="DD84" s="28">
        <v>0</v>
      </c>
      <c r="DE84" s="28">
        <v>0</v>
      </c>
      <c r="DF84" s="28">
        <v>0</v>
      </c>
      <c r="DG84" s="28">
        <v>0</v>
      </c>
      <c r="DH84" s="30">
        <v>0</v>
      </c>
      <c r="DI84" s="30">
        <v>0</v>
      </c>
      <c r="DJ84" s="30">
        <v>0</v>
      </c>
      <c r="DK84" s="30">
        <v>6.2E-2</v>
      </c>
      <c r="DL84" s="30">
        <v>8.5999999999999993E-2</v>
      </c>
      <c r="DM84" s="30">
        <v>5.8000000000000003E-2</v>
      </c>
      <c r="DN84" s="30">
        <v>0.1</v>
      </c>
      <c r="DO84" s="30">
        <v>0.1</v>
      </c>
      <c r="DP84" s="30">
        <v>9.5000000000000001E-2</v>
      </c>
      <c r="DQ84" s="30">
        <v>0</v>
      </c>
      <c r="DR84" s="30">
        <v>0</v>
      </c>
      <c r="DS84" s="30">
        <v>0</v>
      </c>
      <c r="DT84" s="30">
        <v>0</v>
      </c>
      <c r="DU84" s="30">
        <v>0</v>
      </c>
      <c r="DV84" s="30">
        <v>0</v>
      </c>
      <c r="DW84" s="28">
        <v>0</v>
      </c>
      <c r="DX84" s="28">
        <v>0</v>
      </c>
      <c r="DY84" s="28">
        <v>0</v>
      </c>
      <c r="DZ84" s="28">
        <v>4</v>
      </c>
      <c r="EA84" s="28">
        <v>7</v>
      </c>
      <c r="EB84" s="28">
        <v>4</v>
      </c>
      <c r="EC84" s="28">
        <v>7</v>
      </c>
      <c r="ED84" s="28">
        <v>7</v>
      </c>
      <c r="EE84" s="28">
        <v>7</v>
      </c>
      <c r="EF84" s="28">
        <v>0</v>
      </c>
      <c r="EG84" s="28">
        <v>0</v>
      </c>
      <c r="EH84" s="28">
        <v>0</v>
      </c>
      <c r="EI84" s="28">
        <v>0</v>
      </c>
      <c r="EJ84" s="28">
        <v>0</v>
      </c>
      <c r="EK84" s="29">
        <v>0</v>
      </c>
      <c r="EM84" t="s">
        <v>1063</v>
      </c>
      <c r="EO84" t="s">
        <v>84</v>
      </c>
      <c r="EP84" t="s">
        <v>354</v>
      </c>
      <c r="ES84" t="s">
        <v>83</v>
      </c>
      <c r="EV84" t="s">
        <v>84</v>
      </c>
      <c r="EX84" t="s">
        <v>355</v>
      </c>
      <c r="FB84" t="s">
        <v>83</v>
      </c>
      <c r="FJ84" t="s">
        <v>33</v>
      </c>
      <c r="FL84" t="s">
        <v>357</v>
      </c>
      <c r="FQ84" t="s">
        <v>357</v>
      </c>
    </row>
    <row r="85" spans="1:193" x14ac:dyDescent="0.25">
      <c r="A85">
        <v>82</v>
      </c>
      <c r="B85" t="s">
        <v>441</v>
      </c>
      <c r="C85" t="s">
        <v>442</v>
      </c>
      <c r="D85">
        <v>33</v>
      </c>
      <c r="E85">
        <v>6.66</v>
      </c>
      <c r="F85" t="s">
        <v>63</v>
      </c>
      <c r="G85" s="27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7</v>
      </c>
      <c r="N85" s="28">
        <v>9</v>
      </c>
      <c r="O85" s="28">
        <v>7</v>
      </c>
      <c r="P85" s="28">
        <v>0</v>
      </c>
      <c r="Q85" s="28">
        <v>0</v>
      </c>
      <c r="R85" s="28">
        <v>0</v>
      </c>
      <c r="S85" s="28">
        <v>0</v>
      </c>
      <c r="T85" s="28">
        <v>2</v>
      </c>
      <c r="U85" s="28">
        <v>2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0.21</v>
      </c>
      <c r="AC85" s="30">
        <v>0.26</v>
      </c>
      <c r="AD85" s="30">
        <v>0.21</v>
      </c>
      <c r="AE85" s="30">
        <v>0</v>
      </c>
      <c r="AF85" s="30">
        <v>0</v>
      </c>
      <c r="AG85" s="30">
        <v>0</v>
      </c>
      <c r="AH85" s="30">
        <v>0</v>
      </c>
      <c r="AI85" s="30">
        <v>6.4000000000000001E-2</v>
      </c>
      <c r="AJ85" s="30">
        <v>6.4000000000000001E-2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5</v>
      </c>
      <c r="AR85" s="28">
        <v>6</v>
      </c>
      <c r="AS85" s="28">
        <v>5</v>
      </c>
      <c r="AT85" s="28">
        <v>0</v>
      </c>
      <c r="AU85" s="28">
        <v>0</v>
      </c>
      <c r="AV85" s="28">
        <v>0</v>
      </c>
      <c r="AW85" s="28">
        <v>0</v>
      </c>
      <c r="AX85" s="28">
        <v>2</v>
      </c>
      <c r="AY85" s="29">
        <v>2</v>
      </c>
      <c r="AZ85" s="27">
        <v>0</v>
      </c>
      <c r="BA85" s="28">
        <v>0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2</v>
      </c>
      <c r="BO85" s="30">
        <v>0</v>
      </c>
      <c r="BP85" s="30">
        <v>0</v>
      </c>
      <c r="BQ85" s="30">
        <v>0</v>
      </c>
      <c r="BR85" s="30">
        <v>0</v>
      </c>
      <c r="BS85" s="30">
        <v>0</v>
      </c>
      <c r="BT85" s="30">
        <v>0</v>
      </c>
      <c r="BU85" s="30">
        <v>0</v>
      </c>
      <c r="BV85" s="30">
        <v>0</v>
      </c>
      <c r="BW85" s="30">
        <v>0</v>
      </c>
      <c r="BX85" s="30">
        <v>0</v>
      </c>
      <c r="BY85" s="30">
        <v>0</v>
      </c>
      <c r="BZ85" s="30">
        <v>0</v>
      </c>
      <c r="CA85" s="30">
        <v>0</v>
      </c>
      <c r="CB85" s="30">
        <v>0</v>
      </c>
      <c r="CC85" s="30">
        <v>6.4000000000000001E-2</v>
      </c>
      <c r="CD85" s="28">
        <v>0</v>
      </c>
      <c r="CE85" s="28">
        <v>0</v>
      </c>
      <c r="CF85" s="28">
        <v>0</v>
      </c>
      <c r="CG85" s="28">
        <v>0</v>
      </c>
      <c r="CH85" s="28">
        <v>0</v>
      </c>
      <c r="CI85" s="28">
        <v>0</v>
      </c>
      <c r="CJ85" s="28">
        <v>0</v>
      </c>
      <c r="CK85" s="28">
        <v>0</v>
      </c>
      <c r="CL85" s="28">
        <v>0</v>
      </c>
      <c r="CM85" s="28">
        <v>0</v>
      </c>
      <c r="CN85" s="28">
        <v>0</v>
      </c>
      <c r="CO85" s="28">
        <v>0</v>
      </c>
      <c r="CP85" s="28">
        <v>0</v>
      </c>
      <c r="CQ85" s="28">
        <v>0</v>
      </c>
      <c r="CR85" s="29">
        <v>2</v>
      </c>
      <c r="CS85" s="27">
        <v>0</v>
      </c>
      <c r="CT85" s="28">
        <v>0</v>
      </c>
      <c r="CU85" s="28">
        <v>0</v>
      </c>
      <c r="CV85" s="28">
        <v>4</v>
      </c>
      <c r="CW85" s="28">
        <v>3</v>
      </c>
      <c r="CX85" s="28">
        <v>4</v>
      </c>
      <c r="CY85" s="28">
        <v>7</v>
      </c>
      <c r="CZ85" s="28">
        <v>9</v>
      </c>
      <c r="DA85" s="28">
        <v>7</v>
      </c>
      <c r="DB85" s="28">
        <v>0</v>
      </c>
      <c r="DC85" s="28">
        <v>2</v>
      </c>
      <c r="DD85" s="28">
        <v>0</v>
      </c>
      <c r="DE85" s="28">
        <v>2</v>
      </c>
      <c r="DF85" s="28">
        <v>2</v>
      </c>
      <c r="DG85" s="28">
        <v>2</v>
      </c>
      <c r="DH85" s="30">
        <v>0</v>
      </c>
      <c r="DI85" s="30">
        <v>0</v>
      </c>
      <c r="DJ85" s="30">
        <v>0</v>
      </c>
      <c r="DK85" s="30">
        <v>0.13</v>
      </c>
      <c r="DL85" s="30">
        <v>0.11</v>
      </c>
      <c r="DM85" s="30">
        <v>0.18</v>
      </c>
      <c r="DN85" s="30">
        <v>0.21</v>
      </c>
      <c r="DO85" s="30">
        <v>0.26</v>
      </c>
      <c r="DP85" s="30">
        <v>0.21</v>
      </c>
      <c r="DQ85" s="30">
        <v>0</v>
      </c>
      <c r="DR85" s="30">
        <v>6.4000000000000001E-2</v>
      </c>
      <c r="DS85" s="30">
        <v>0</v>
      </c>
      <c r="DT85" s="30">
        <v>9.7000000000000003E-2</v>
      </c>
      <c r="DU85" s="30">
        <v>9.7000000000000003E-2</v>
      </c>
      <c r="DV85" s="30">
        <v>9.7000000000000003E-2</v>
      </c>
      <c r="DW85" s="28">
        <v>0</v>
      </c>
      <c r="DX85" s="28">
        <v>0</v>
      </c>
      <c r="DY85" s="28">
        <v>0</v>
      </c>
      <c r="DZ85" s="28">
        <v>3</v>
      </c>
      <c r="EA85" s="28">
        <v>3</v>
      </c>
      <c r="EB85" s="28">
        <v>4</v>
      </c>
      <c r="EC85" s="28">
        <v>5</v>
      </c>
      <c r="ED85" s="28">
        <v>6</v>
      </c>
      <c r="EE85" s="28">
        <v>5</v>
      </c>
      <c r="EF85" s="28">
        <v>0</v>
      </c>
      <c r="EG85" s="28">
        <v>2</v>
      </c>
      <c r="EH85" s="28">
        <v>0</v>
      </c>
      <c r="EI85" s="28">
        <v>2</v>
      </c>
      <c r="EJ85" s="28">
        <v>2</v>
      </c>
      <c r="EK85" s="29">
        <v>2</v>
      </c>
    </row>
    <row r="86" spans="1:193" x14ac:dyDescent="0.25">
      <c r="A86">
        <v>83</v>
      </c>
      <c r="B86" t="s">
        <v>558</v>
      </c>
      <c r="C86" t="s">
        <v>559</v>
      </c>
      <c r="D86">
        <v>65</v>
      </c>
      <c r="E86">
        <v>6.41</v>
      </c>
      <c r="F86" t="s">
        <v>63</v>
      </c>
      <c r="G86" s="27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3</v>
      </c>
      <c r="N86" s="28">
        <v>5</v>
      </c>
      <c r="O86" s="28">
        <v>4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7.3999999999999996E-2</v>
      </c>
      <c r="AC86" s="30">
        <v>0.14000000000000001</v>
      </c>
      <c r="AD86" s="30">
        <v>0.11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3</v>
      </c>
      <c r="AR86" s="28">
        <v>5</v>
      </c>
      <c r="AS86" s="28">
        <v>4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9">
        <v>0</v>
      </c>
      <c r="AZ86" s="27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30">
        <v>0</v>
      </c>
      <c r="BP86" s="30">
        <v>0</v>
      </c>
      <c r="BQ86" s="30">
        <v>0</v>
      </c>
      <c r="BR86" s="30">
        <v>0</v>
      </c>
      <c r="BS86" s="30">
        <v>0</v>
      </c>
      <c r="BT86" s="30">
        <v>0</v>
      </c>
      <c r="BU86" s="30">
        <v>0</v>
      </c>
      <c r="BV86" s="30">
        <v>0</v>
      </c>
      <c r="BW86" s="30">
        <v>0</v>
      </c>
      <c r="BX86" s="30">
        <v>0</v>
      </c>
      <c r="BY86" s="30">
        <v>0</v>
      </c>
      <c r="BZ86" s="30">
        <v>0</v>
      </c>
      <c r="CA86" s="30">
        <v>0</v>
      </c>
      <c r="CB86" s="30">
        <v>0</v>
      </c>
      <c r="CC86" s="30">
        <v>0</v>
      </c>
      <c r="CD86" s="28">
        <v>0</v>
      </c>
      <c r="CE86" s="28">
        <v>0</v>
      </c>
      <c r="CF86" s="28">
        <v>0</v>
      </c>
      <c r="CG86" s="28">
        <v>0</v>
      </c>
      <c r="CH86" s="28">
        <v>0</v>
      </c>
      <c r="CI86" s="28">
        <v>0</v>
      </c>
      <c r="CJ86" s="28">
        <v>0</v>
      </c>
      <c r="CK86" s="28">
        <v>0</v>
      </c>
      <c r="CL86" s="28">
        <v>0</v>
      </c>
      <c r="CM86" s="28">
        <v>0</v>
      </c>
      <c r="CN86" s="28">
        <v>0</v>
      </c>
      <c r="CO86" s="28">
        <v>0</v>
      </c>
      <c r="CP86" s="28">
        <v>0</v>
      </c>
      <c r="CQ86" s="28">
        <v>0</v>
      </c>
      <c r="CR86" s="29">
        <v>0</v>
      </c>
      <c r="CS86" s="27">
        <v>0</v>
      </c>
      <c r="CT86" s="28">
        <v>0</v>
      </c>
      <c r="CU86" s="28">
        <v>0</v>
      </c>
      <c r="CV86" s="28">
        <v>4</v>
      </c>
      <c r="CW86" s="28">
        <v>5</v>
      </c>
      <c r="CX86" s="28">
        <v>4</v>
      </c>
      <c r="CY86" s="28">
        <v>3</v>
      </c>
      <c r="CZ86" s="28">
        <v>5</v>
      </c>
      <c r="DA86" s="28">
        <v>4</v>
      </c>
      <c r="DB86" s="28">
        <v>13</v>
      </c>
      <c r="DC86" s="28">
        <v>10</v>
      </c>
      <c r="DD86" s="28">
        <v>10</v>
      </c>
      <c r="DE86" s="28">
        <v>3</v>
      </c>
      <c r="DF86" s="28">
        <v>2</v>
      </c>
      <c r="DG86" s="28">
        <v>2</v>
      </c>
      <c r="DH86" s="30">
        <v>0</v>
      </c>
      <c r="DI86" s="30">
        <v>0</v>
      </c>
      <c r="DJ86" s="30">
        <v>0</v>
      </c>
      <c r="DK86" s="30">
        <v>8.6999999999999994E-2</v>
      </c>
      <c r="DL86" s="30">
        <v>0.12</v>
      </c>
      <c r="DM86" s="30">
        <v>0.12</v>
      </c>
      <c r="DN86" s="30">
        <v>7.3999999999999996E-2</v>
      </c>
      <c r="DO86" s="30">
        <v>0.14000000000000001</v>
      </c>
      <c r="DP86" s="30">
        <v>0.11</v>
      </c>
      <c r="DQ86" s="30">
        <v>0.21</v>
      </c>
      <c r="DR86" s="30">
        <v>0.19</v>
      </c>
      <c r="DS86" s="30">
        <v>0.17</v>
      </c>
      <c r="DT86" s="30">
        <v>7.9000000000000001E-2</v>
      </c>
      <c r="DU86" s="30">
        <v>4.8000000000000001E-2</v>
      </c>
      <c r="DV86" s="30">
        <v>4.8000000000000001E-2</v>
      </c>
      <c r="DW86" s="28">
        <v>0</v>
      </c>
      <c r="DX86" s="28">
        <v>0</v>
      </c>
      <c r="DY86" s="28">
        <v>0</v>
      </c>
      <c r="DZ86" s="28">
        <v>3</v>
      </c>
      <c r="EA86" s="28">
        <v>4</v>
      </c>
      <c r="EB86" s="28">
        <v>4</v>
      </c>
      <c r="EC86" s="28">
        <v>3</v>
      </c>
      <c r="ED86" s="28">
        <v>5</v>
      </c>
      <c r="EE86" s="28">
        <v>4</v>
      </c>
      <c r="EF86" s="28">
        <v>9</v>
      </c>
      <c r="EG86" s="28">
        <v>8</v>
      </c>
      <c r="EH86" s="28">
        <v>6</v>
      </c>
      <c r="EI86" s="28">
        <v>3</v>
      </c>
      <c r="EJ86" s="28">
        <v>2</v>
      </c>
      <c r="EK86" s="29">
        <v>2</v>
      </c>
      <c r="EM86" t="s">
        <v>158</v>
      </c>
      <c r="EO86" t="s">
        <v>354</v>
      </c>
      <c r="EP86" t="s">
        <v>354</v>
      </c>
      <c r="ES86" t="s">
        <v>83</v>
      </c>
      <c r="EV86" t="s">
        <v>158</v>
      </c>
      <c r="FB86" t="s">
        <v>158</v>
      </c>
      <c r="FJ86" t="s">
        <v>33</v>
      </c>
      <c r="FL86" t="s">
        <v>357</v>
      </c>
      <c r="FQ86" t="s">
        <v>357</v>
      </c>
    </row>
    <row r="87" spans="1:193" x14ac:dyDescent="0.25">
      <c r="A87">
        <v>84</v>
      </c>
      <c r="B87" t="s">
        <v>585</v>
      </c>
      <c r="C87" t="s">
        <v>586</v>
      </c>
      <c r="D87">
        <v>16</v>
      </c>
      <c r="E87">
        <v>7.32</v>
      </c>
      <c r="F87" t="s">
        <v>63</v>
      </c>
      <c r="G87" s="27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2</v>
      </c>
      <c r="N87" s="28">
        <v>5</v>
      </c>
      <c r="O87" s="28">
        <v>2</v>
      </c>
      <c r="P87" s="28">
        <v>0</v>
      </c>
      <c r="Q87" s="28">
        <v>2</v>
      </c>
      <c r="R87" s="28">
        <v>2</v>
      </c>
      <c r="S87" s="28">
        <v>0</v>
      </c>
      <c r="T87" s="28">
        <v>0</v>
      </c>
      <c r="U87" s="28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0.22</v>
      </c>
      <c r="AC87" s="30">
        <v>0.35</v>
      </c>
      <c r="AD87" s="30">
        <v>0.16</v>
      </c>
      <c r="AE87" s="30">
        <v>0</v>
      </c>
      <c r="AF87" s="30">
        <v>0.14000000000000001</v>
      </c>
      <c r="AG87" s="30">
        <v>0.14000000000000001</v>
      </c>
      <c r="AH87" s="30">
        <v>0</v>
      </c>
      <c r="AI87" s="30">
        <v>0</v>
      </c>
      <c r="AJ87" s="30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2</v>
      </c>
      <c r="AR87" s="28">
        <v>4</v>
      </c>
      <c r="AS87" s="28">
        <v>2</v>
      </c>
      <c r="AT87" s="28">
        <v>0</v>
      </c>
      <c r="AU87" s="28">
        <v>2</v>
      </c>
      <c r="AV87" s="28">
        <v>2</v>
      </c>
      <c r="AW87" s="28">
        <v>0</v>
      </c>
      <c r="AX87" s="28">
        <v>0</v>
      </c>
      <c r="AY87" s="29">
        <v>0</v>
      </c>
      <c r="AZ87" s="27">
        <v>0</v>
      </c>
      <c r="BA87" s="28">
        <v>0</v>
      </c>
      <c r="BB87" s="28">
        <v>2</v>
      </c>
      <c r="BC87" s="28">
        <v>2</v>
      </c>
      <c r="BD87" s="28">
        <v>0</v>
      </c>
      <c r="BE87" s="28">
        <v>0</v>
      </c>
      <c r="BF87" s="28">
        <v>2</v>
      </c>
      <c r="BG87" s="28">
        <v>2</v>
      </c>
      <c r="BH87" s="28">
        <v>0</v>
      </c>
      <c r="BI87" s="28">
        <v>0</v>
      </c>
      <c r="BJ87" s="28">
        <v>0</v>
      </c>
      <c r="BK87" s="28">
        <v>0</v>
      </c>
      <c r="BL87" s="28">
        <v>3</v>
      </c>
      <c r="BM87" s="28">
        <v>3</v>
      </c>
      <c r="BN87" s="28">
        <v>4</v>
      </c>
      <c r="BO87" s="30">
        <v>0</v>
      </c>
      <c r="BP87" s="30">
        <v>0</v>
      </c>
      <c r="BQ87" s="30">
        <v>0.14000000000000001</v>
      </c>
      <c r="BR87" s="30">
        <v>0.14000000000000001</v>
      </c>
      <c r="BS87" s="30">
        <v>0</v>
      </c>
      <c r="BT87" s="30">
        <v>0</v>
      </c>
      <c r="BU87" s="30">
        <v>0.14000000000000001</v>
      </c>
      <c r="BV87" s="30">
        <v>0.14000000000000001</v>
      </c>
      <c r="BW87" s="30">
        <v>0</v>
      </c>
      <c r="BX87" s="30">
        <v>0</v>
      </c>
      <c r="BY87" s="30">
        <v>0</v>
      </c>
      <c r="BZ87" s="30">
        <v>0</v>
      </c>
      <c r="CA87" s="30">
        <v>0.28999999999999998</v>
      </c>
      <c r="CB87" s="30">
        <v>0.28999999999999998</v>
      </c>
      <c r="CC87" s="30">
        <v>0.34</v>
      </c>
      <c r="CD87" s="28">
        <v>0</v>
      </c>
      <c r="CE87" s="28">
        <v>0</v>
      </c>
      <c r="CF87" s="28">
        <v>2</v>
      </c>
      <c r="CG87" s="28">
        <v>2</v>
      </c>
      <c r="CH87" s="28">
        <v>0</v>
      </c>
      <c r="CI87" s="28">
        <v>0</v>
      </c>
      <c r="CJ87" s="28">
        <v>2</v>
      </c>
      <c r="CK87" s="28">
        <v>2</v>
      </c>
      <c r="CL87" s="28">
        <v>0</v>
      </c>
      <c r="CM87" s="28">
        <v>0</v>
      </c>
      <c r="CN87" s="28">
        <v>0</v>
      </c>
      <c r="CO87" s="28">
        <v>0</v>
      </c>
      <c r="CP87" s="28">
        <v>3</v>
      </c>
      <c r="CQ87" s="28">
        <v>3</v>
      </c>
      <c r="CR87" s="29">
        <v>4</v>
      </c>
      <c r="CS87" s="27">
        <v>0</v>
      </c>
      <c r="CT87" s="28">
        <v>2</v>
      </c>
      <c r="CU87" s="28">
        <v>2</v>
      </c>
      <c r="CV87" s="28">
        <v>2</v>
      </c>
      <c r="CW87" s="28">
        <v>2</v>
      </c>
      <c r="CX87" s="28">
        <v>2</v>
      </c>
      <c r="CY87" s="28">
        <v>2</v>
      </c>
      <c r="CZ87" s="28">
        <v>5</v>
      </c>
      <c r="DA87" s="28">
        <v>2</v>
      </c>
      <c r="DB87" s="28">
        <v>2</v>
      </c>
      <c r="DC87" s="28">
        <v>3</v>
      </c>
      <c r="DD87" s="28">
        <v>3</v>
      </c>
      <c r="DE87" s="28">
        <v>0</v>
      </c>
      <c r="DF87" s="28">
        <v>0</v>
      </c>
      <c r="DG87" s="28">
        <v>0</v>
      </c>
      <c r="DH87" s="30">
        <v>0</v>
      </c>
      <c r="DI87" s="30">
        <v>0.14000000000000001</v>
      </c>
      <c r="DJ87" s="30">
        <v>0.14000000000000001</v>
      </c>
      <c r="DK87" s="30">
        <v>0.22</v>
      </c>
      <c r="DL87" s="30">
        <v>0.22</v>
      </c>
      <c r="DM87" s="30">
        <v>0.22</v>
      </c>
      <c r="DN87" s="30">
        <v>0.22</v>
      </c>
      <c r="DO87" s="30">
        <v>0.35</v>
      </c>
      <c r="DP87" s="30">
        <v>0.16</v>
      </c>
      <c r="DQ87" s="30">
        <v>0.22</v>
      </c>
      <c r="DR87" s="30">
        <v>0.22</v>
      </c>
      <c r="DS87" s="30">
        <v>0.22</v>
      </c>
      <c r="DT87" s="30">
        <v>0</v>
      </c>
      <c r="DU87" s="30">
        <v>0</v>
      </c>
      <c r="DV87" s="30">
        <v>0</v>
      </c>
      <c r="DW87" s="28">
        <v>0</v>
      </c>
      <c r="DX87" s="28">
        <v>2</v>
      </c>
      <c r="DY87" s="28">
        <v>2</v>
      </c>
      <c r="DZ87" s="28">
        <v>2</v>
      </c>
      <c r="EA87" s="28">
        <v>2</v>
      </c>
      <c r="EB87" s="28">
        <v>2</v>
      </c>
      <c r="EC87" s="28">
        <v>2</v>
      </c>
      <c r="ED87" s="28">
        <v>4</v>
      </c>
      <c r="EE87" s="28">
        <v>2</v>
      </c>
      <c r="EF87" s="28">
        <v>2</v>
      </c>
      <c r="EG87" s="28">
        <v>2</v>
      </c>
      <c r="EH87" s="28">
        <v>2</v>
      </c>
      <c r="EI87" s="28">
        <v>0</v>
      </c>
      <c r="EJ87" s="28">
        <v>0</v>
      </c>
      <c r="EK87" s="29">
        <v>0</v>
      </c>
      <c r="EM87" t="s">
        <v>587</v>
      </c>
      <c r="EO87" t="s">
        <v>65</v>
      </c>
      <c r="EQ87" t="s">
        <v>1064</v>
      </c>
      <c r="ET87" t="s">
        <v>1064</v>
      </c>
      <c r="EV87" t="s">
        <v>428</v>
      </c>
      <c r="EX87" t="s">
        <v>148</v>
      </c>
      <c r="FB87" t="s">
        <v>148</v>
      </c>
      <c r="FF87" t="s">
        <v>344</v>
      </c>
      <c r="FJ87" t="s">
        <v>179</v>
      </c>
      <c r="FU87" t="s">
        <v>591</v>
      </c>
      <c r="GC87" t="s">
        <v>592</v>
      </c>
      <c r="GK87" t="s">
        <v>592</v>
      </c>
    </row>
    <row r="88" spans="1:193" x14ac:dyDescent="0.25">
      <c r="A88">
        <v>85</v>
      </c>
      <c r="B88" t="s">
        <v>479</v>
      </c>
      <c r="C88" t="s">
        <v>480</v>
      </c>
      <c r="D88">
        <v>48</v>
      </c>
      <c r="E88">
        <v>4.67</v>
      </c>
      <c r="F88" t="s">
        <v>63</v>
      </c>
      <c r="G88" s="27">
        <v>0</v>
      </c>
      <c r="H88" s="28">
        <v>0</v>
      </c>
      <c r="I88" s="28">
        <v>0</v>
      </c>
      <c r="J88" s="28">
        <v>0</v>
      </c>
      <c r="K88" s="28">
        <v>0</v>
      </c>
      <c r="L88" s="28">
        <v>6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0.1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2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9">
        <v>0</v>
      </c>
      <c r="AZ88" s="27">
        <v>6</v>
      </c>
      <c r="BA88" s="28">
        <v>6</v>
      </c>
      <c r="BB88" s="28">
        <v>8</v>
      </c>
      <c r="BC88" s="28">
        <v>9</v>
      </c>
      <c r="BD88" s="28">
        <v>10</v>
      </c>
      <c r="BE88" s="28">
        <v>9</v>
      </c>
      <c r="BF88" s="28">
        <v>7</v>
      </c>
      <c r="BG88" s="28">
        <v>8</v>
      </c>
      <c r="BH88" s="28">
        <v>8</v>
      </c>
      <c r="BI88" s="28">
        <v>0</v>
      </c>
      <c r="BJ88" s="28">
        <v>0</v>
      </c>
      <c r="BK88" s="28">
        <v>0</v>
      </c>
      <c r="BL88" s="28">
        <v>21</v>
      </c>
      <c r="BM88" s="28">
        <v>19</v>
      </c>
      <c r="BN88" s="28">
        <v>24</v>
      </c>
      <c r="BO88" s="30">
        <v>0.16</v>
      </c>
      <c r="BP88" s="30">
        <v>0.13</v>
      </c>
      <c r="BQ88" s="30">
        <v>0.18</v>
      </c>
      <c r="BR88" s="30">
        <v>0.21</v>
      </c>
      <c r="BS88" s="30">
        <v>0.2</v>
      </c>
      <c r="BT88" s="30">
        <v>0.23</v>
      </c>
      <c r="BU88" s="30">
        <v>0.15</v>
      </c>
      <c r="BV88" s="30">
        <v>0.15</v>
      </c>
      <c r="BW88" s="30">
        <v>0.17</v>
      </c>
      <c r="BX88" s="30">
        <v>0</v>
      </c>
      <c r="BY88" s="30">
        <v>0</v>
      </c>
      <c r="BZ88" s="30">
        <v>0</v>
      </c>
      <c r="CA88" s="30">
        <v>0.34</v>
      </c>
      <c r="CB88" s="30">
        <v>0.33</v>
      </c>
      <c r="CC88" s="30">
        <v>0.37</v>
      </c>
      <c r="CD88" s="28">
        <v>2</v>
      </c>
      <c r="CE88" s="28">
        <v>3</v>
      </c>
      <c r="CF88" s="28">
        <v>3</v>
      </c>
      <c r="CG88" s="28">
        <v>3</v>
      </c>
      <c r="CH88" s="28">
        <v>3</v>
      </c>
      <c r="CI88" s="28">
        <v>4</v>
      </c>
      <c r="CJ88" s="28">
        <v>2</v>
      </c>
      <c r="CK88" s="28">
        <v>2</v>
      </c>
      <c r="CL88" s="28">
        <v>2</v>
      </c>
      <c r="CM88" s="28">
        <v>0</v>
      </c>
      <c r="CN88" s="28">
        <v>0</v>
      </c>
      <c r="CO88" s="28">
        <v>0</v>
      </c>
      <c r="CP88" s="28">
        <v>6</v>
      </c>
      <c r="CQ88" s="28">
        <v>5</v>
      </c>
      <c r="CR88" s="29">
        <v>7</v>
      </c>
      <c r="CS88" s="27">
        <v>4</v>
      </c>
      <c r="CT88" s="28">
        <v>2</v>
      </c>
      <c r="CU88" s="28">
        <v>2</v>
      </c>
      <c r="CV88" s="28">
        <v>0</v>
      </c>
      <c r="CW88" s="28">
        <v>0</v>
      </c>
      <c r="CX88" s="28">
        <v>0</v>
      </c>
      <c r="CY88" s="28">
        <v>0</v>
      </c>
      <c r="CZ88" s="28">
        <v>0</v>
      </c>
      <c r="DA88" s="28">
        <v>0</v>
      </c>
      <c r="DB88" s="28">
        <v>0</v>
      </c>
      <c r="DC88" s="28">
        <v>0</v>
      </c>
      <c r="DD88" s="28">
        <v>0</v>
      </c>
      <c r="DE88" s="28">
        <v>0</v>
      </c>
      <c r="DF88" s="28">
        <v>0</v>
      </c>
      <c r="DG88" s="28">
        <v>0</v>
      </c>
      <c r="DH88" s="30">
        <v>8.1000000000000003E-2</v>
      </c>
      <c r="DI88" s="30">
        <v>5.8000000000000003E-2</v>
      </c>
      <c r="DJ88" s="30">
        <v>5.8000000000000003E-2</v>
      </c>
      <c r="DK88" s="30">
        <v>0</v>
      </c>
      <c r="DL88" s="30">
        <v>0</v>
      </c>
      <c r="DM88" s="30">
        <v>0</v>
      </c>
      <c r="DN88" s="30">
        <v>0</v>
      </c>
      <c r="DO88" s="30">
        <v>0</v>
      </c>
      <c r="DP88" s="30">
        <v>0</v>
      </c>
      <c r="DQ88" s="30">
        <v>0</v>
      </c>
      <c r="DR88" s="30">
        <v>0</v>
      </c>
      <c r="DS88" s="30">
        <v>0</v>
      </c>
      <c r="DT88" s="30">
        <v>0</v>
      </c>
      <c r="DU88" s="30">
        <v>0</v>
      </c>
      <c r="DV88" s="30">
        <v>0</v>
      </c>
      <c r="DW88" s="28">
        <v>3</v>
      </c>
      <c r="DX88" s="28">
        <v>2</v>
      </c>
      <c r="DY88" s="28">
        <v>2</v>
      </c>
      <c r="DZ88" s="28">
        <v>0</v>
      </c>
      <c r="EA88" s="28">
        <v>0</v>
      </c>
      <c r="EB88" s="28">
        <v>0</v>
      </c>
      <c r="EC88" s="28">
        <v>0</v>
      </c>
      <c r="ED88" s="28">
        <v>0</v>
      </c>
      <c r="EE88" s="28">
        <v>0</v>
      </c>
      <c r="EF88" s="28">
        <v>0</v>
      </c>
      <c r="EG88" s="28">
        <v>0</v>
      </c>
      <c r="EH88" s="28">
        <v>0</v>
      </c>
      <c r="EI88" s="28">
        <v>0</v>
      </c>
      <c r="EJ88" s="28">
        <v>0</v>
      </c>
      <c r="EK88" s="29">
        <v>0</v>
      </c>
      <c r="EM88" t="s">
        <v>481</v>
      </c>
      <c r="EO88" t="s">
        <v>138</v>
      </c>
      <c r="EP88" t="s">
        <v>224</v>
      </c>
      <c r="EX88" t="s">
        <v>482</v>
      </c>
      <c r="FF88" t="s">
        <v>29</v>
      </c>
      <c r="FG88" t="s">
        <v>140</v>
      </c>
      <c r="FJ88" t="s">
        <v>179</v>
      </c>
      <c r="FK88" t="s">
        <v>140</v>
      </c>
      <c r="FP88" t="s">
        <v>140</v>
      </c>
      <c r="FU88" t="s">
        <v>483</v>
      </c>
      <c r="GC88" t="s">
        <v>483</v>
      </c>
      <c r="GD88" t="s">
        <v>484</v>
      </c>
      <c r="GH88" t="s">
        <v>141</v>
      </c>
    </row>
    <row r="89" spans="1:193" x14ac:dyDescent="0.25">
      <c r="A89">
        <v>86</v>
      </c>
      <c r="B89" t="s">
        <v>1065</v>
      </c>
      <c r="C89" t="s">
        <v>1066</v>
      </c>
      <c r="D89">
        <v>14</v>
      </c>
      <c r="E89">
        <v>4.8499999999999996</v>
      </c>
      <c r="F89" t="s">
        <v>63</v>
      </c>
      <c r="G89" s="27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5</v>
      </c>
      <c r="N89" s="28">
        <v>6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2</v>
      </c>
      <c r="U89" s="28">
        <v>2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0.26</v>
      </c>
      <c r="AC89" s="30">
        <v>0.26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0.26</v>
      </c>
      <c r="AJ89" s="30">
        <v>0.21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2</v>
      </c>
      <c r="AR89" s="28">
        <v>2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2</v>
      </c>
      <c r="AY89" s="29">
        <v>2</v>
      </c>
      <c r="AZ89" s="27">
        <v>0</v>
      </c>
      <c r="BA89" s="28">
        <v>0</v>
      </c>
      <c r="BB89" s="28">
        <v>0</v>
      </c>
      <c r="BC89" s="28">
        <v>0</v>
      </c>
      <c r="BD89" s="28">
        <v>0</v>
      </c>
      <c r="BE89" s="28">
        <v>0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8">
        <v>2</v>
      </c>
      <c r="BM89" s="28">
        <v>0</v>
      </c>
      <c r="BN89" s="28">
        <v>0</v>
      </c>
      <c r="BO89" s="30">
        <v>0</v>
      </c>
      <c r="BP89" s="30">
        <v>0</v>
      </c>
      <c r="BQ89" s="30">
        <v>0</v>
      </c>
      <c r="BR89" s="30">
        <v>0</v>
      </c>
      <c r="BS89" s="30">
        <v>0</v>
      </c>
      <c r="BT89" s="30">
        <v>0</v>
      </c>
      <c r="BU89" s="30">
        <v>0</v>
      </c>
      <c r="BV89" s="30">
        <v>0</v>
      </c>
      <c r="BW89" s="30">
        <v>0</v>
      </c>
      <c r="BX89" s="30">
        <v>0</v>
      </c>
      <c r="BY89" s="30">
        <v>0</v>
      </c>
      <c r="BZ89" s="30">
        <v>0</v>
      </c>
      <c r="CA89" s="30">
        <v>0.26</v>
      </c>
      <c r="CB89" s="30">
        <v>0</v>
      </c>
      <c r="CC89" s="30">
        <v>0</v>
      </c>
      <c r="CD89" s="28">
        <v>0</v>
      </c>
      <c r="CE89" s="28">
        <v>0</v>
      </c>
      <c r="CF89" s="28">
        <v>0</v>
      </c>
      <c r="CG89" s="28">
        <v>0</v>
      </c>
      <c r="CH89" s="28">
        <v>0</v>
      </c>
      <c r="CI89" s="28">
        <v>0</v>
      </c>
      <c r="CJ89" s="28">
        <v>0</v>
      </c>
      <c r="CK89" s="28">
        <v>0</v>
      </c>
      <c r="CL89" s="28">
        <v>0</v>
      </c>
      <c r="CM89" s="28">
        <v>0</v>
      </c>
      <c r="CN89" s="28">
        <v>0</v>
      </c>
      <c r="CO89" s="28">
        <v>0</v>
      </c>
      <c r="CP89" s="28">
        <v>2</v>
      </c>
      <c r="CQ89" s="28">
        <v>0</v>
      </c>
      <c r="CR89" s="29">
        <v>0</v>
      </c>
      <c r="CS89" s="27">
        <v>0</v>
      </c>
      <c r="CT89" s="28">
        <v>0</v>
      </c>
      <c r="CU89" s="28">
        <v>0</v>
      </c>
      <c r="CV89" s="28">
        <v>0</v>
      </c>
      <c r="CW89" s="28">
        <v>0</v>
      </c>
      <c r="CX89" s="28">
        <v>0</v>
      </c>
      <c r="CY89" s="28">
        <v>5</v>
      </c>
      <c r="CZ89" s="28">
        <v>6</v>
      </c>
      <c r="DA89" s="28">
        <v>0</v>
      </c>
      <c r="DB89" s="28">
        <v>3</v>
      </c>
      <c r="DC89" s="28">
        <v>0</v>
      </c>
      <c r="DD89" s="28">
        <v>0</v>
      </c>
      <c r="DE89" s="28">
        <v>0</v>
      </c>
      <c r="DF89" s="28">
        <v>0</v>
      </c>
      <c r="DG89" s="28">
        <v>0</v>
      </c>
      <c r="DH89" s="30">
        <v>0</v>
      </c>
      <c r="DI89" s="30">
        <v>0</v>
      </c>
      <c r="DJ89" s="30">
        <v>0</v>
      </c>
      <c r="DK89" s="30">
        <v>0</v>
      </c>
      <c r="DL89" s="30">
        <v>0</v>
      </c>
      <c r="DM89" s="30">
        <v>0</v>
      </c>
      <c r="DN89" s="30">
        <v>0.26</v>
      </c>
      <c r="DO89" s="30">
        <v>0.26</v>
      </c>
      <c r="DP89" s="30">
        <v>0</v>
      </c>
      <c r="DQ89" s="30">
        <v>0.26</v>
      </c>
      <c r="DR89" s="30">
        <v>0</v>
      </c>
      <c r="DS89" s="30">
        <v>0</v>
      </c>
      <c r="DT89" s="30">
        <v>0</v>
      </c>
      <c r="DU89" s="30">
        <v>0</v>
      </c>
      <c r="DV89" s="30">
        <v>0</v>
      </c>
      <c r="DW89" s="28">
        <v>0</v>
      </c>
      <c r="DX89" s="28">
        <v>0</v>
      </c>
      <c r="DY89" s="28">
        <v>0</v>
      </c>
      <c r="DZ89" s="28">
        <v>0</v>
      </c>
      <c r="EA89" s="28">
        <v>0</v>
      </c>
      <c r="EB89" s="28">
        <v>0</v>
      </c>
      <c r="EC89" s="28">
        <v>2</v>
      </c>
      <c r="ED89" s="28">
        <v>2</v>
      </c>
      <c r="EE89" s="28">
        <v>0</v>
      </c>
      <c r="EF89" s="28">
        <v>2</v>
      </c>
      <c r="EG89" s="28">
        <v>0</v>
      </c>
      <c r="EH89" s="28">
        <v>0</v>
      </c>
      <c r="EI89" s="28">
        <v>0</v>
      </c>
      <c r="EJ89" s="28">
        <v>0</v>
      </c>
      <c r="EK89" s="29">
        <v>0</v>
      </c>
    </row>
    <row r="90" spans="1:193" x14ac:dyDescent="0.25">
      <c r="A90">
        <v>87</v>
      </c>
      <c r="B90" t="s">
        <v>842</v>
      </c>
      <c r="C90" t="s">
        <v>843</v>
      </c>
      <c r="D90">
        <v>23</v>
      </c>
      <c r="E90">
        <v>5.85</v>
      </c>
      <c r="F90" t="s">
        <v>63</v>
      </c>
      <c r="G90" s="27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8</v>
      </c>
      <c r="N90" s="28">
        <v>9</v>
      </c>
      <c r="O90" s="28">
        <v>9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0.45</v>
      </c>
      <c r="AC90" s="30">
        <v>0.35</v>
      </c>
      <c r="AD90" s="30">
        <v>0.3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5</v>
      </c>
      <c r="AR90" s="28">
        <v>5</v>
      </c>
      <c r="AS90" s="28">
        <v>5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9">
        <v>0</v>
      </c>
      <c r="AZ90" s="27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30">
        <v>0</v>
      </c>
      <c r="BP90" s="30">
        <v>0</v>
      </c>
      <c r="BQ90" s="30">
        <v>0</v>
      </c>
      <c r="BR90" s="30">
        <v>0</v>
      </c>
      <c r="BS90" s="30">
        <v>0</v>
      </c>
      <c r="BT90" s="30">
        <v>0</v>
      </c>
      <c r="BU90" s="30">
        <v>0</v>
      </c>
      <c r="BV90" s="30">
        <v>0</v>
      </c>
      <c r="BW90" s="30">
        <v>0</v>
      </c>
      <c r="BX90" s="30">
        <v>0</v>
      </c>
      <c r="BY90" s="30">
        <v>0</v>
      </c>
      <c r="BZ90" s="30">
        <v>0</v>
      </c>
      <c r="CA90" s="30">
        <v>0</v>
      </c>
      <c r="CB90" s="30">
        <v>0</v>
      </c>
      <c r="CC90" s="30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9">
        <v>0</v>
      </c>
      <c r="CS90" s="27">
        <v>0</v>
      </c>
      <c r="CT90" s="28">
        <v>0</v>
      </c>
      <c r="CU90" s="28">
        <v>0</v>
      </c>
      <c r="CV90" s="28">
        <v>2</v>
      </c>
      <c r="CW90" s="28">
        <v>0</v>
      </c>
      <c r="CX90" s="28">
        <v>5</v>
      </c>
      <c r="CY90" s="28">
        <v>8</v>
      </c>
      <c r="CZ90" s="28">
        <v>9</v>
      </c>
      <c r="DA90" s="28">
        <v>9</v>
      </c>
      <c r="DB90" s="28">
        <v>3</v>
      </c>
      <c r="DC90" s="28">
        <v>0</v>
      </c>
      <c r="DD90" s="28">
        <v>3</v>
      </c>
      <c r="DE90" s="28">
        <v>0</v>
      </c>
      <c r="DF90" s="28">
        <v>0</v>
      </c>
      <c r="DG90" s="28">
        <v>0</v>
      </c>
      <c r="DH90" s="30">
        <v>0</v>
      </c>
      <c r="DI90" s="30">
        <v>0</v>
      </c>
      <c r="DJ90" s="30">
        <v>0</v>
      </c>
      <c r="DK90" s="30">
        <v>0.14000000000000001</v>
      </c>
      <c r="DL90" s="30">
        <v>0</v>
      </c>
      <c r="DM90" s="30">
        <v>0.25</v>
      </c>
      <c r="DN90" s="30">
        <v>0.45</v>
      </c>
      <c r="DO90" s="30">
        <v>0.35</v>
      </c>
      <c r="DP90" s="30">
        <v>0.3</v>
      </c>
      <c r="DQ90" s="30">
        <v>0.1</v>
      </c>
      <c r="DR90" s="30">
        <v>0</v>
      </c>
      <c r="DS90" s="30">
        <v>0.1</v>
      </c>
      <c r="DT90" s="30">
        <v>0</v>
      </c>
      <c r="DU90" s="30">
        <v>0</v>
      </c>
      <c r="DV90" s="30">
        <v>0</v>
      </c>
      <c r="DW90" s="28">
        <v>0</v>
      </c>
      <c r="DX90" s="28">
        <v>0</v>
      </c>
      <c r="DY90" s="28">
        <v>0</v>
      </c>
      <c r="DZ90" s="28">
        <v>2</v>
      </c>
      <c r="EA90" s="28">
        <v>0</v>
      </c>
      <c r="EB90" s="28">
        <v>4</v>
      </c>
      <c r="EC90" s="28">
        <v>5</v>
      </c>
      <c r="ED90" s="28">
        <v>5</v>
      </c>
      <c r="EE90" s="28">
        <v>5</v>
      </c>
      <c r="EF90" s="28">
        <v>2</v>
      </c>
      <c r="EG90" s="28">
        <v>0</v>
      </c>
      <c r="EH90" s="28">
        <v>2</v>
      </c>
      <c r="EI90" s="28">
        <v>0</v>
      </c>
      <c r="EJ90" s="28">
        <v>0</v>
      </c>
      <c r="EK90" s="29">
        <v>0</v>
      </c>
      <c r="EM90" t="s">
        <v>1067</v>
      </c>
      <c r="EO90" t="s">
        <v>277</v>
      </c>
      <c r="EP90" t="s">
        <v>844</v>
      </c>
      <c r="EQ90" t="s">
        <v>845</v>
      </c>
      <c r="ET90" t="s">
        <v>845</v>
      </c>
      <c r="EV90" t="s">
        <v>1068</v>
      </c>
      <c r="EX90" t="s">
        <v>529</v>
      </c>
      <c r="EZ90" t="s">
        <v>73</v>
      </c>
      <c r="FA90" t="s">
        <v>73</v>
      </c>
      <c r="FB90" t="s">
        <v>945</v>
      </c>
      <c r="FF90" t="s">
        <v>344</v>
      </c>
      <c r="FJ90" t="s">
        <v>110</v>
      </c>
      <c r="FU90" t="s">
        <v>623</v>
      </c>
      <c r="GC90" t="s">
        <v>846</v>
      </c>
      <c r="GK90" t="s">
        <v>847</v>
      </c>
    </row>
    <row r="91" spans="1:193" x14ac:dyDescent="0.25">
      <c r="A91">
        <v>88</v>
      </c>
      <c r="B91" t="s">
        <v>569</v>
      </c>
      <c r="C91" t="s">
        <v>570</v>
      </c>
      <c r="D91">
        <v>25</v>
      </c>
      <c r="E91">
        <v>6.52</v>
      </c>
      <c r="F91" t="s">
        <v>63</v>
      </c>
      <c r="G91" s="27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3</v>
      </c>
      <c r="N91" s="28">
        <v>4</v>
      </c>
      <c r="O91" s="28">
        <v>2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0.12</v>
      </c>
      <c r="AC91" s="30">
        <v>0.14000000000000001</v>
      </c>
      <c r="AD91" s="30">
        <v>0.1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3</v>
      </c>
      <c r="AR91" s="28">
        <v>3</v>
      </c>
      <c r="AS91" s="28">
        <v>2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9">
        <v>0</v>
      </c>
      <c r="AZ91" s="27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2</v>
      </c>
      <c r="BJ91" s="28">
        <v>0</v>
      </c>
      <c r="BK91" s="28">
        <v>2</v>
      </c>
      <c r="BL91" s="28">
        <v>0</v>
      </c>
      <c r="BM91" s="28">
        <v>0</v>
      </c>
      <c r="BN91" s="28">
        <v>0</v>
      </c>
      <c r="BO91" s="30">
        <v>0</v>
      </c>
      <c r="BP91" s="30">
        <v>0</v>
      </c>
      <c r="BQ91" s="30">
        <v>0</v>
      </c>
      <c r="BR91" s="30">
        <v>0</v>
      </c>
      <c r="BS91" s="30">
        <v>0</v>
      </c>
      <c r="BT91" s="30">
        <v>0</v>
      </c>
      <c r="BU91" s="30">
        <v>0</v>
      </c>
      <c r="BV91" s="30">
        <v>0</v>
      </c>
      <c r="BW91" s="30">
        <v>0</v>
      </c>
      <c r="BX91" s="30">
        <v>9.4E-2</v>
      </c>
      <c r="BY91" s="30">
        <v>0</v>
      </c>
      <c r="BZ91" s="30">
        <v>9.4E-2</v>
      </c>
      <c r="CA91" s="30">
        <v>0</v>
      </c>
      <c r="CB91" s="30">
        <v>0</v>
      </c>
      <c r="CC91" s="30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2</v>
      </c>
      <c r="CN91" s="28">
        <v>0</v>
      </c>
      <c r="CO91" s="28">
        <v>2</v>
      </c>
      <c r="CP91" s="28">
        <v>0</v>
      </c>
      <c r="CQ91" s="28">
        <v>0</v>
      </c>
      <c r="CR91" s="29">
        <v>0</v>
      </c>
      <c r="CS91" s="27">
        <v>3</v>
      </c>
      <c r="CT91" s="28">
        <v>3</v>
      </c>
      <c r="CU91" s="28">
        <v>2</v>
      </c>
      <c r="CV91" s="28">
        <v>3</v>
      </c>
      <c r="CW91" s="28">
        <v>2</v>
      </c>
      <c r="CX91" s="28">
        <v>2</v>
      </c>
      <c r="CY91" s="28">
        <v>3</v>
      </c>
      <c r="CZ91" s="28">
        <v>4</v>
      </c>
      <c r="DA91" s="28">
        <v>2</v>
      </c>
      <c r="DB91" s="28">
        <v>4</v>
      </c>
      <c r="DC91" s="28">
        <v>3</v>
      </c>
      <c r="DD91" s="28">
        <v>3</v>
      </c>
      <c r="DE91" s="28">
        <v>0</v>
      </c>
      <c r="DF91" s="28">
        <v>0</v>
      </c>
      <c r="DG91" s="28">
        <v>0</v>
      </c>
      <c r="DH91" s="30">
        <v>0.13</v>
      </c>
      <c r="DI91" s="30">
        <v>0.1</v>
      </c>
      <c r="DJ91" s="30">
        <v>0.1</v>
      </c>
      <c r="DK91" s="30">
        <v>0.13</v>
      </c>
      <c r="DL91" s="30">
        <v>0.1</v>
      </c>
      <c r="DM91" s="30">
        <v>0.1</v>
      </c>
      <c r="DN91" s="30">
        <v>0.12</v>
      </c>
      <c r="DO91" s="30">
        <v>0.14000000000000001</v>
      </c>
      <c r="DP91" s="30">
        <v>0.1</v>
      </c>
      <c r="DQ91" s="30">
        <v>0.18</v>
      </c>
      <c r="DR91" s="30">
        <v>0.15</v>
      </c>
      <c r="DS91" s="30">
        <v>0.15</v>
      </c>
      <c r="DT91" s="30">
        <v>0</v>
      </c>
      <c r="DU91" s="30">
        <v>0</v>
      </c>
      <c r="DV91" s="30">
        <v>0</v>
      </c>
      <c r="DW91" s="28">
        <v>3</v>
      </c>
      <c r="DX91" s="28">
        <v>2</v>
      </c>
      <c r="DY91" s="28">
        <v>2</v>
      </c>
      <c r="DZ91" s="28">
        <v>3</v>
      </c>
      <c r="EA91" s="28">
        <v>2</v>
      </c>
      <c r="EB91" s="28">
        <v>2</v>
      </c>
      <c r="EC91" s="28">
        <v>3</v>
      </c>
      <c r="ED91" s="28">
        <v>3</v>
      </c>
      <c r="EE91" s="28">
        <v>2</v>
      </c>
      <c r="EF91" s="28">
        <v>4</v>
      </c>
      <c r="EG91" s="28">
        <v>3</v>
      </c>
      <c r="EH91" s="28">
        <v>3</v>
      </c>
      <c r="EI91" s="28">
        <v>0</v>
      </c>
      <c r="EJ91" s="28">
        <v>0</v>
      </c>
      <c r="EK91" s="29">
        <v>0</v>
      </c>
      <c r="EM91" t="s">
        <v>961</v>
      </c>
      <c r="EO91" t="s">
        <v>288</v>
      </c>
      <c r="ES91" t="s">
        <v>85</v>
      </c>
      <c r="EV91" t="s">
        <v>288</v>
      </c>
      <c r="FB91" t="s">
        <v>85</v>
      </c>
      <c r="FJ91" t="s">
        <v>33</v>
      </c>
      <c r="FK91" t="s">
        <v>37</v>
      </c>
      <c r="FN91" t="s">
        <v>37</v>
      </c>
      <c r="FU91" t="s">
        <v>194</v>
      </c>
      <c r="GC91" t="s">
        <v>133</v>
      </c>
    </row>
    <row r="92" spans="1:193" x14ac:dyDescent="0.25">
      <c r="A92">
        <v>89</v>
      </c>
      <c r="B92" t="s">
        <v>544</v>
      </c>
      <c r="C92" t="s">
        <v>545</v>
      </c>
      <c r="D92">
        <v>37</v>
      </c>
      <c r="E92">
        <v>6.02</v>
      </c>
      <c r="F92" t="s">
        <v>63</v>
      </c>
      <c r="G92" s="27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12</v>
      </c>
      <c r="N92" s="28">
        <v>10</v>
      </c>
      <c r="O92" s="28">
        <v>11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0.19</v>
      </c>
      <c r="AC92" s="30">
        <v>0.17</v>
      </c>
      <c r="AD92" s="30">
        <v>0.19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2</v>
      </c>
      <c r="AR92" s="28">
        <v>2</v>
      </c>
      <c r="AS92" s="28">
        <v>2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9">
        <v>0</v>
      </c>
      <c r="AZ92" s="27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30">
        <v>0</v>
      </c>
      <c r="BP92" s="30">
        <v>0</v>
      </c>
      <c r="BQ92" s="30">
        <v>0</v>
      </c>
      <c r="BR92" s="30">
        <v>0</v>
      </c>
      <c r="BS92" s="30">
        <v>0</v>
      </c>
      <c r="BT92" s="30">
        <v>0</v>
      </c>
      <c r="BU92" s="30">
        <v>0</v>
      </c>
      <c r="BV92" s="30">
        <v>0</v>
      </c>
      <c r="BW92" s="30">
        <v>0</v>
      </c>
      <c r="BX92" s="30">
        <v>0</v>
      </c>
      <c r="BY92" s="30">
        <v>0</v>
      </c>
      <c r="BZ92" s="30">
        <v>0</v>
      </c>
      <c r="CA92" s="30">
        <v>0</v>
      </c>
      <c r="CB92" s="30">
        <v>0</v>
      </c>
      <c r="CC92" s="30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0</v>
      </c>
      <c r="CQ92" s="28">
        <v>0</v>
      </c>
      <c r="CR92" s="29">
        <v>0</v>
      </c>
      <c r="CS92" s="27">
        <v>0</v>
      </c>
      <c r="CT92" s="28">
        <v>0</v>
      </c>
      <c r="CU92" s="28">
        <v>0</v>
      </c>
      <c r="CV92" s="28">
        <v>9</v>
      </c>
      <c r="CW92" s="28">
        <v>0</v>
      </c>
      <c r="CX92" s="28">
        <v>0</v>
      </c>
      <c r="CY92" s="28">
        <v>12</v>
      </c>
      <c r="CZ92" s="28">
        <v>10</v>
      </c>
      <c r="DA92" s="28">
        <v>11</v>
      </c>
      <c r="DB92" s="28">
        <v>8</v>
      </c>
      <c r="DC92" s="28">
        <v>0</v>
      </c>
      <c r="DD92" s="28">
        <v>8</v>
      </c>
      <c r="DE92" s="28">
        <v>0</v>
      </c>
      <c r="DF92" s="28">
        <v>0</v>
      </c>
      <c r="DG92" s="28">
        <v>0</v>
      </c>
      <c r="DH92" s="30">
        <v>0</v>
      </c>
      <c r="DI92" s="30">
        <v>0</v>
      </c>
      <c r="DJ92" s="30">
        <v>0</v>
      </c>
      <c r="DK92" s="30">
        <v>0.19</v>
      </c>
      <c r="DL92" s="30">
        <v>0</v>
      </c>
      <c r="DM92" s="30">
        <v>0</v>
      </c>
      <c r="DN92" s="30">
        <v>0.19</v>
      </c>
      <c r="DO92" s="30">
        <v>0.17</v>
      </c>
      <c r="DP92" s="30">
        <v>0.19</v>
      </c>
      <c r="DQ92" s="30">
        <v>0.19</v>
      </c>
      <c r="DR92" s="30">
        <v>0</v>
      </c>
      <c r="DS92" s="30">
        <v>0.19</v>
      </c>
      <c r="DT92" s="30">
        <v>0</v>
      </c>
      <c r="DU92" s="30">
        <v>0</v>
      </c>
      <c r="DV92" s="30">
        <v>0</v>
      </c>
      <c r="DW92" s="28">
        <v>0</v>
      </c>
      <c r="DX92" s="28">
        <v>0</v>
      </c>
      <c r="DY92" s="28">
        <v>0</v>
      </c>
      <c r="DZ92" s="28">
        <v>2</v>
      </c>
      <c r="EA92" s="28">
        <v>0</v>
      </c>
      <c r="EB92" s="28">
        <v>0</v>
      </c>
      <c r="EC92" s="28">
        <v>2</v>
      </c>
      <c r="ED92" s="28">
        <v>2</v>
      </c>
      <c r="EE92" s="28">
        <v>2</v>
      </c>
      <c r="EF92" s="28">
        <v>2</v>
      </c>
      <c r="EG92" s="28">
        <v>0</v>
      </c>
      <c r="EH92" s="28">
        <v>2</v>
      </c>
      <c r="EI92" s="28">
        <v>0</v>
      </c>
      <c r="EJ92" s="28">
        <v>0</v>
      </c>
      <c r="EK92" s="29">
        <v>0</v>
      </c>
      <c r="EM92" t="s">
        <v>104</v>
      </c>
      <c r="EO92" t="s">
        <v>65</v>
      </c>
      <c r="EQ92" t="s">
        <v>65</v>
      </c>
      <c r="ES92" t="s">
        <v>91</v>
      </c>
      <c r="ET92" t="s">
        <v>65</v>
      </c>
      <c r="EW92" t="s">
        <v>125</v>
      </c>
      <c r="EX92" t="s">
        <v>104</v>
      </c>
      <c r="FB92" t="s">
        <v>125</v>
      </c>
      <c r="FJ92" t="s">
        <v>33</v>
      </c>
      <c r="FU92" t="s">
        <v>86</v>
      </c>
      <c r="GC92" t="s">
        <v>86</v>
      </c>
    </row>
    <row r="93" spans="1:193" x14ac:dyDescent="0.25">
      <c r="A93">
        <v>90</v>
      </c>
      <c r="B93" t="s">
        <v>823</v>
      </c>
      <c r="C93" t="s">
        <v>824</v>
      </c>
      <c r="D93">
        <v>103</v>
      </c>
      <c r="E93">
        <v>6.97</v>
      </c>
      <c r="F93" t="s">
        <v>63</v>
      </c>
      <c r="G93" s="27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8</v>
      </c>
      <c r="N93" s="28">
        <v>7</v>
      </c>
      <c r="O93" s="28">
        <v>6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8.8999999999999996E-2</v>
      </c>
      <c r="AC93" s="30">
        <v>7.2999999999999995E-2</v>
      </c>
      <c r="AD93" s="30">
        <v>6.6000000000000003E-2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8</v>
      </c>
      <c r="AR93" s="28">
        <v>6</v>
      </c>
      <c r="AS93" s="28">
        <v>6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9">
        <v>0</v>
      </c>
      <c r="AZ93" s="27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30">
        <v>0</v>
      </c>
      <c r="BP93" s="30">
        <v>0</v>
      </c>
      <c r="BQ93" s="30">
        <v>0</v>
      </c>
      <c r="BR93" s="30">
        <v>0</v>
      </c>
      <c r="BS93" s="30">
        <v>0</v>
      </c>
      <c r="BT93" s="30">
        <v>0</v>
      </c>
      <c r="BU93" s="30">
        <v>0</v>
      </c>
      <c r="BV93" s="30">
        <v>0</v>
      </c>
      <c r="BW93" s="30">
        <v>0</v>
      </c>
      <c r="BX93" s="30">
        <v>0</v>
      </c>
      <c r="BY93" s="30">
        <v>0</v>
      </c>
      <c r="BZ93" s="30">
        <v>0</v>
      </c>
      <c r="CA93" s="30">
        <v>0</v>
      </c>
      <c r="CB93" s="30">
        <v>0</v>
      </c>
      <c r="CC93" s="30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9">
        <v>0</v>
      </c>
      <c r="CS93" s="27">
        <v>0</v>
      </c>
      <c r="CT93" s="28">
        <v>0</v>
      </c>
      <c r="CU93" s="28">
        <v>0</v>
      </c>
      <c r="CV93" s="28">
        <v>4</v>
      </c>
      <c r="CW93" s="28">
        <v>4</v>
      </c>
      <c r="CX93" s="28">
        <v>4</v>
      </c>
      <c r="CY93" s="28">
        <v>8</v>
      </c>
      <c r="CZ93" s="28">
        <v>7</v>
      </c>
      <c r="DA93" s="28">
        <v>6</v>
      </c>
      <c r="DB93" s="28">
        <v>3</v>
      </c>
      <c r="DC93" s="28">
        <v>3</v>
      </c>
      <c r="DD93" s="28">
        <v>3</v>
      </c>
      <c r="DE93" s="28">
        <v>0</v>
      </c>
      <c r="DF93" s="28">
        <v>0</v>
      </c>
      <c r="DG93" s="28">
        <v>0</v>
      </c>
      <c r="DH93" s="30">
        <v>0</v>
      </c>
      <c r="DI93" s="30">
        <v>0</v>
      </c>
      <c r="DJ93" s="30">
        <v>0</v>
      </c>
      <c r="DK93" s="30">
        <v>4.2000000000000003E-2</v>
      </c>
      <c r="DL93" s="30">
        <v>4.5999999999999999E-2</v>
      </c>
      <c r="DM93" s="30">
        <v>4.5999999999999999E-2</v>
      </c>
      <c r="DN93" s="30">
        <v>8.8999999999999996E-2</v>
      </c>
      <c r="DO93" s="30">
        <v>7.2999999999999995E-2</v>
      </c>
      <c r="DP93" s="30">
        <v>6.6000000000000003E-2</v>
      </c>
      <c r="DQ93" s="30">
        <v>3.7999999999999999E-2</v>
      </c>
      <c r="DR93" s="30">
        <v>0.02</v>
      </c>
      <c r="DS93" s="30">
        <v>3.7999999999999999E-2</v>
      </c>
      <c r="DT93" s="30">
        <v>0</v>
      </c>
      <c r="DU93" s="30">
        <v>0</v>
      </c>
      <c r="DV93" s="30">
        <v>0</v>
      </c>
      <c r="DW93" s="28">
        <v>0</v>
      </c>
      <c r="DX93" s="28">
        <v>0</v>
      </c>
      <c r="DY93" s="28">
        <v>0</v>
      </c>
      <c r="DZ93" s="28">
        <v>4</v>
      </c>
      <c r="EA93" s="28">
        <v>4</v>
      </c>
      <c r="EB93" s="28">
        <v>4</v>
      </c>
      <c r="EC93" s="28">
        <v>8</v>
      </c>
      <c r="ED93" s="28">
        <v>6</v>
      </c>
      <c r="EE93" s="28">
        <v>6</v>
      </c>
      <c r="EF93" s="28">
        <v>3</v>
      </c>
      <c r="EG93" s="28">
        <v>2</v>
      </c>
      <c r="EH93" s="28">
        <v>3</v>
      </c>
      <c r="EI93" s="28">
        <v>0</v>
      </c>
      <c r="EJ93" s="28">
        <v>0</v>
      </c>
      <c r="EK93" s="29">
        <v>0</v>
      </c>
      <c r="EO93" t="s">
        <v>271</v>
      </c>
      <c r="EV93" t="s">
        <v>271</v>
      </c>
      <c r="FB93" t="s">
        <v>944</v>
      </c>
      <c r="FF93" t="s">
        <v>29</v>
      </c>
      <c r="FJ93" t="s">
        <v>33</v>
      </c>
      <c r="FL93" t="s">
        <v>40</v>
      </c>
      <c r="FQ93" t="s">
        <v>40</v>
      </c>
      <c r="GA93" t="s">
        <v>94</v>
      </c>
      <c r="GC93" t="s">
        <v>94</v>
      </c>
    </row>
    <row r="94" spans="1:193" x14ac:dyDescent="0.25">
      <c r="A94">
        <v>91</v>
      </c>
      <c r="B94" t="s">
        <v>909</v>
      </c>
      <c r="C94" t="s">
        <v>985</v>
      </c>
      <c r="D94">
        <v>42</v>
      </c>
      <c r="E94">
        <v>5.15</v>
      </c>
      <c r="F94" t="s">
        <v>63</v>
      </c>
      <c r="G94" s="27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2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6.9000000000000006E-2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2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9">
        <v>0</v>
      </c>
      <c r="AZ94" s="27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8</v>
      </c>
      <c r="BJ94" s="28">
        <v>4</v>
      </c>
      <c r="BK94" s="28">
        <v>5</v>
      </c>
      <c r="BL94" s="28">
        <v>2</v>
      </c>
      <c r="BM94" s="28">
        <v>0</v>
      </c>
      <c r="BN94" s="28">
        <v>0</v>
      </c>
      <c r="BO94" s="30">
        <v>0</v>
      </c>
      <c r="BP94" s="30">
        <v>0</v>
      </c>
      <c r="BQ94" s="30">
        <v>0</v>
      </c>
      <c r="BR94" s="30">
        <v>0</v>
      </c>
      <c r="BS94" s="30">
        <v>0</v>
      </c>
      <c r="BT94" s="30">
        <v>0</v>
      </c>
      <c r="BU94" s="30">
        <v>0</v>
      </c>
      <c r="BV94" s="30">
        <v>0</v>
      </c>
      <c r="BW94" s="30">
        <v>0</v>
      </c>
      <c r="BX94" s="30">
        <v>0.21</v>
      </c>
      <c r="BY94" s="30">
        <v>0.13</v>
      </c>
      <c r="BZ94" s="30">
        <v>0.17</v>
      </c>
      <c r="CA94" s="30">
        <v>6.9000000000000006E-2</v>
      </c>
      <c r="CB94" s="30">
        <v>0</v>
      </c>
      <c r="CC94" s="30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0</v>
      </c>
      <c r="CJ94" s="28">
        <v>0</v>
      </c>
      <c r="CK94" s="28">
        <v>0</v>
      </c>
      <c r="CL94" s="28">
        <v>0</v>
      </c>
      <c r="CM94" s="28">
        <v>7</v>
      </c>
      <c r="CN94" s="28">
        <v>4</v>
      </c>
      <c r="CO94" s="28">
        <v>5</v>
      </c>
      <c r="CP94" s="28">
        <v>2</v>
      </c>
      <c r="CQ94" s="28">
        <v>0</v>
      </c>
      <c r="CR94" s="29">
        <v>0</v>
      </c>
      <c r="CS94" s="27">
        <v>2</v>
      </c>
      <c r="CT94" s="28">
        <v>0</v>
      </c>
      <c r="CU94" s="28">
        <v>0</v>
      </c>
      <c r="CV94" s="28">
        <v>0</v>
      </c>
      <c r="CW94" s="28">
        <v>3</v>
      </c>
      <c r="CX94" s="28">
        <v>2</v>
      </c>
      <c r="CY94" s="28">
        <v>0</v>
      </c>
      <c r="CZ94" s="28">
        <v>0</v>
      </c>
      <c r="DA94" s="28">
        <v>2</v>
      </c>
      <c r="DB94" s="28">
        <v>6</v>
      </c>
      <c r="DC94" s="28">
        <v>4</v>
      </c>
      <c r="DD94" s="28">
        <v>8</v>
      </c>
      <c r="DE94" s="28">
        <v>0</v>
      </c>
      <c r="DF94" s="28">
        <v>0</v>
      </c>
      <c r="DG94" s="28">
        <v>0</v>
      </c>
      <c r="DH94" s="30">
        <v>5.0999999999999997E-2</v>
      </c>
      <c r="DI94" s="30">
        <v>0</v>
      </c>
      <c r="DJ94" s="30">
        <v>0</v>
      </c>
      <c r="DK94" s="30">
        <v>0</v>
      </c>
      <c r="DL94" s="30">
        <v>0.1</v>
      </c>
      <c r="DM94" s="30">
        <v>7.1999999999999995E-2</v>
      </c>
      <c r="DN94" s="30">
        <v>0</v>
      </c>
      <c r="DO94" s="30">
        <v>0</v>
      </c>
      <c r="DP94" s="30">
        <v>6.9000000000000006E-2</v>
      </c>
      <c r="DQ94" s="30">
        <v>0.16</v>
      </c>
      <c r="DR94" s="30">
        <v>0.1</v>
      </c>
      <c r="DS94" s="30">
        <v>0.2</v>
      </c>
      <c r="DT94" s="30">
        <v>0</v>
      </c>
      <c r="DU94" s="30">
        <v>0</v>
      </c>
      <c r="DV94" s="30">
        <v>0</v>
      </c>
      <c r="DW94" s="28">
        <v>2</v>
      </c>
      <c r="DX94" s="28">
        <v>0</v>
      </c>
      <c r="DY94" s="28">
        <v>0</v>
      </c>
      <c r="DZ94" s="28">
        <v>0</v>
      </c>
      <c r="EA94" s="28">
        <v>3</v>
      </c>
      <c r="EB94" s="28">
        <v>2</v>
      </c>
      <c r="EC94" s="28">
        <v>0</v>
      </c>
      <c r="ED94" s="28">
        <v>0</v>
      </c>
      <c r="EE94" s="28">
        <v>2</v>
      </c>
      <c r="EF94" s="28">
        <v>5</v>
      </c>
      <c r="EG94" s="28">
        <v>3</v>
      </c>
      <c r="EH94" s="28">
        <v>6</v>
      </c>
      <c r="EI94" s="28">
        <v>0</v>
      </c>
      <c r="EJ94" s="28">
        <v>0</v>
      </c>
      <c r="EK94" s="29">
        <v>0</v>
      </c>
      <c r="EM94" t="s">
        <v>200</v>
      </c>
      <c r="EO94" t="s">
        <v>290</v>
      </c>
      <c r="EP94" t="s">
        <v>290</v>
      </c>
      <c r="ES94" t="s">
        <v>85</v>
      </c>
      <c r="ET94" t="s">
        <v>385</v>
      </c>
      <c r="EV94" t="s">
        <v>191</v>
      </c>
      <c r="EX94" t="s">
        <v>148</v>
      </c>
      <c r="FB94" t="s">
        <v>148</v>
      </c>
      <c r="FF94" t="s">
        <v>29</v>
      </c>
      <c r="FG94" t="s">
        <v>178</v>
      </c>
      <c r="FJ94" t="s">
        <v>110</v>
      </c>
      <c r="FK94" t="s">
        <v>959</v>
      </c>
      <c r="FL94" t="s">
        <v>40</v>
      </c>
      <c r="FN94" t="s">
        <v>959</v>
      </c>
      <c r="FP94" t="s">
        <v>959</v>
      </c>
      <c r="FQ94" t="s">
        <v>40</v>
      </c>
      <c r="FU94" t="s">
        <v>438</v>
      </c>
      <c r="GC94" t="s">
        <v>141</v>
      </c>
      <c r="GH94" t="s">
        <v>141</v>
      </c>
    </row>
    <row r="95" spans="1:193" x14ac:dyDescent="0.25">
      <c r="A95">
        <v>92</v>
      </c>
      <c r="B95" t="s">
        <v>600</v>
      </c>
      <c r="C95" t="s">
        <v>601</v>
      </c>
      <c r="D95">
        <v>11</v>
      </c>
      <c r="E95">
        <v>6.6</v>
      </c>
      <c r="F95" t="s">
        <v>63</v>
      </c>
      <c r="G95" s="27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4</v>
      </c>
      <c r="N95" s="28">
        <v>7</v>
      </c>
      <c r="O95" s="28">
        <v>7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0.44</v>
      </c>
      <c r="AC95" s="30">
        <v>0.46</v>
      </c>
      <c r="AD95" s="30">
        <v>0.46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3</v>
      </c>
      <c r="AR95" s="28">
        <v>4</v>
      </c>
      <c r="AS95" s="28">
        <v>5</v>
      </c>
      <c r="AT95" s="28">
        <v>0</v>
      </c>
      <c r="AU95" s="28">
        <v>0</v>
      </c>
      <c r="AV95" s="28">
        <v>0</v>
      </c>
      <c r="AW95" s="28">
        <v>0</v>
      </c>
      <c r="AX95" s="28">
        <v>0</v>
      </c>
      <c r="AY95" s="29">
        <v>0</v>
      </c>
      <c r="AZ95" s="27">
        <v>0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30">
        <v>0</v>
      </c>
      <c r="CA95" s="30">
        <v>0</v>
      </c>
      <c r="CB95" s="30">
        <v>0</v>
      </c>
      <c r="CC95" s="30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8">
        <v>0</v>
      </c>
      <c r="CJ95" s="28">
        <v>0</v>
      </c>
      <c r="CK95" s="28">
        <v>0</v>
      </c>
      <c r="CL95" s="28">
        <v>0</v>
      </c>
      <c r="CM95" s="28">
        <v>0</v>
      </c>
      <c r="CN95" s="28">
        <v>0</v>
      </c>
      <c r="CO95" s="28">
        <v>0</v>
      </c>
      <c r="CP95" s="28">
        <v>0</v>
      </c>
      <c r="CQ95" s="28">
        <v>0</v>
      </c>
      <c r="CR95" s="29">
        <v>0</v>
      </c>
      <c r="CS95" s="27">
        <v>0</v>
      </c>
      <c r="CT95" s="28">
        <v>0</v>
      </c>
      <c r="CU95" s="28">
        <v>0</v>
      </c>
      <c r="CV95" s="28">
        <v>4</v>
      </c>
      <c r="CW95" s="28">
        <v>4</v>
      </c>
      <c r="CX95" s="28">
        <v>3</v>
      </c>
      <c r="CY95" s="28">
        <v>4</v>
      </c>
      <c r="CZ95" s="28">
        <v>7</v>
      </c>
      <c r="DA95" s="28">
        <v>7</v>
      </c>
      <c r="DB95" s="28">
        <v>3</v>
      </c>
      <c r="DC95" s="28">
        <v>3</v>
      </c>
      <c r="DD95" s="28">
        <v>2</v>
      </c>
      <c r="DE95" s="28">
        <v>0</v>
      </c>
      <c r="DF95" s="28">
        <v>0</v>
      </c>
      <c r="DG95" s="28">
        <v>0</v>
      </c>
      <c r="DH95" s="30">
        <v>0</v>
      </c>
      <c r="DI95" s="30">
        <v>0</v>
      </c>
      <c r="DJ95" s="30">
        <v>0</v>
      </c>
      <c r="DK95" s="30">
        <v>0.21</v>
      </c>
      <c r="DL95" s="30">
        <v>0.21</v>
      </c>
      <c r="DM95" s="30">
        <v>0.21</v>
      </c>
      <c r="DN95" s="30">
        <v>0.44</v>
      </c>
      <c r="DO95" s="30">
        <v>0.46</v>
      </c>
      <c r="DP95" s="30">
        <v>0.46</v>
      </c>
      <c r="DQ95" s="30">
        <v>0.21</v>
      </c>
      <c r="DR95" s="30">
        <v>0.21</v>
      </c>
      <c r="DS95" s="30">
        <v>0.11</v>
      </c>
      <c r="DT95" s="30">
        <v>0</v>
      </c>
      <c r="DU95" s="30">
        <v>0</v>
      </c>
      <c r="DV95" s="30">
        <v>0</v>
      </c>
      <c r="DW95" s="28">
        <v>0</v>
      </c>
      <c r="DX95" s="28">
        <v>0</v>
      </c>
      <c r="DY95" s="28">
        <v>0</v>
      </c>
      <c r="DZ95" s="28">
        <v>3</v>
      </c>
      <c r="EA95" s="28">
        <v>3</v>
      </c>
      <c r="EB95" s="28">
        <v>3</v>
      </c>
      <c r="EC95" s="28">
        <v>3</v>
      </c>
      <c r="ED95" s="28">
        <v>4</v>
      </c>
      <c r="EE95" s="28">
        <v>5</v>
      </c>
      <c r="EF95" s="28">
        <v>3</v>
      </c>
      <c r="EG95" s="28">
        <v>3</v>
      </c>
      <c r="EH95" s="28">
        <v>2</v>
      </c>
      <c r="EI95" s="28">
        <v>0</v>
      </c>
      <c r="EJ95" s="28">
        <v>0</v>
      </c>
      <c r="EK95" s="29">
        <v>0</v>
      </c>
      <c r="EM95" t="s">
        <v>1069</v>
      </c>
      <c r="EO95" t="s">
        <v>1059</v>
      </c>
      <c r="EP95" t="s">
        <v>275</v>
      </c>
      <c r="EQ95" t="s">
        <v>426</v>
      </c>
      <c r="ET95" t="s">
        <v>426</v>
      </c>
      <c r="EV95" t="s">
        <v>1070</v>
      </c>
      <c r="EX95" t="s">
        <v>275</v>
      </c>
      <c r="FB95" t="s">
        <v>72</v>
      </c>
      <c r="FD95" t="s">
        <v>27</v>
      </c>
      <c r="FF95" t="s">
        <v>344</v>
      </c>
      <c r="FI95" t="s">
        <v>76</v>
      </c>
      <c r="FJ95" t="s">
        <v>1033</v>
      </c>
      <c r="FK95" t="s">
        <v>76</v>
      </c>
      <c r="FP95" t="s">
        <v>193</v>
      </c>
      <c r="FU95" t="s">
        <v>448</v>
      </c>
      <c r="GA95" t="s">
        <v>280</v>
      </c>
      <c r="GC95" t="s">
        <v>1071</v>
      </c>
      <c r="GK95" t="s">
        <v>80</v>
      </c>
    </row>
    <row r="96" spans="1:193" x14ac:dyDescent="0.25">
      <c r="A96">
        <v>93</v>
      </c>
      <c r="B96" t="s">
        <v>669</v>
      </c>
      <c r="C96" t="s">
        <v>670</v>
      </c>
      <c r="D96">
        <v>15</v>
      </c>
      <c r="E96">
        <v>9.09</v>
      </c>
      <c r="F96" t="s">
        <v>63</v>
      </c>
      <c r="G96" s="27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3</v>
      </c>
      <c r="S96" s="28">
        <v>0</v>
      </c>
      <c r="T96" s="28">
        <v>0</v>
      </c>
      <c r="U96" s="28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0.17</v>
      </c>
      <c r="AH96" s="30">
        <v>0</v>
      </c>
      <c r="AI96" s="30">
        <v>0</v>
      </c>
      <c r="AJ96" s="30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2</v>
      </c>
      <c r="AW96" s="28">
        <v>0</v>
      </c>
      <c r="AX96" s="28">
        <v>0</v>
      </c>
      <c r="AY96" s="29">
        <v>0</v>
      </c>
      <c r="AZ96" s="27">
        <v>0</v>
      </c>
      <c r="BA96" s="28">
        <v>2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3</v>
      </c>
      <c r="BH96" s="28">
        <v>3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3</v>
      </c>
      <c r="BO96" s="30">
        <v>0</v>
      </c>
      <c r="BP96" s="30">
        <v>0.17</v>
      </c>
      <c r="BQ96" s="30">
        <v>0</v>
      </c>
      <c r="BR96" s="30">
        <v>0</v>
      </c>
      <c r="BS96" s="30">
        <v>0</v>
      </c>
      <c r="BT96" s="30">
        <v>0</v>
      </c>
      <c r="BU96" s="30">
        <v>0</v>
      </c>
      <c r="BV96" s="30">
        <v>0.17</v>
      </c>
      <c r="BW96" s="30">
        <v>0.17</v>
      </c>
      <c r="BX96" s="30">
        <v>0</v>
      </c>
      <c r="BY96" s="30">
        <v>0</v>
      </c>
      <c r="BZ96" s="30">
        <v>0</v>
      </c>
      <c r="CA96" s="30">
        <v>0</v>
      </c>
      <c r="CB96" s="30">
        <v>0</v>
      </c>
      <c r="CC96" s="30">
        <v>0.17</v>
      </c>
      <c r="CD96" s="28">
        <v>0</v>
      </c>
      <c r="CE96" s="28">
        <v>2</v>
      </c>
      <c r="CF96" s="28">
        <v>0</v>
      </c>
      <c r="CG96" s="28">
        <v>0</v>
      </c>
      <c r="CH96" s="28">
        <v>0</v>
      </c>
      <c r="CI96" s="28">
        <v>0</v>
      </c>
      <c r="CJ96" s="28">
        <v>0</v>
      </c>
      <c r="CK96" s="28">
        <v>2</v>
      </c>
      <c r="CL96" s="28">
        <v>2</v>
      </c>
      <c r="CM96" s="28">
        <v>0</v>
      </c>
      <c r="CN96" s="28">
        <v>0</v>
      </c>
      <c r="CO96" s="28">
        <v>0</v>
      </c>
      <c r="CP96" s="28">
        <v>0</v>
      </c>
      <c r="CQ96" s="28">
        <v>0</v>
      </c>
      <c r="CR96" s="29">
        <v>2</v>
      </c>
      <c r="CS96" s="27">
        <v>0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8">
        <v>0</v>
      </c>
      <c r="DA96" s="28">
        <v>0</v>
      </c>
      <c r="DB96" s="28">
        <v>0</v>
      </c>
      <c r="DC96" s="28">
        <v>0</v>
      </c>
      <c r="DD96" s="28">
        <v>0</v>
      </c>
      <c r="DE96" s="28">
        <v>0</v>
      </c>
      <c r="DF96" s="28">
        <v>0</v>
      </c>
      <c r="DG96" s="28">
        <v>0</v>
      </c>
      <c r="DH96" s="30">
        <v>0</v>
      </c>
      <c r="DI96" s="30">
        <v>0</v>
      </c>
      <c r="DJ96" s="30">
        <v>0</v>
      </c>
      <c r="DK96" s="30">
        <v>0</v>
      </c>
      <c r="DL96" s="30">
        <v>0</v>
      </c>
      <c r="DM96" s="30">
        <v>0</v>
      </c>
      <c r="DN96" s="30">
        <v>0</v>
      </c>
      <c r="DO96" s="30">
        <v>0</v>
      </c>
      <c r="DP96" s="30">
        <v>0</v>
      </c>
      <c r="DQ96" s="30">
        <v>0</v>
      </c>
      <c r="DR96" s="30">
        <v>0</v>
      </c>
      <c r="DS96" s="30">
        <v>0</v>
      </c>
      <c r="DT96" s="30">
        <v>0</v>
      </c>
      <c r="DU96" s="30">
        <v>0</v>
      </c>
      <c r="DV96" s="30">
        <v>0</v>
      </c>
      <c r="DW96" s="28">
        <v>0</v>
      </c>
      <c r="DX96" s="28">
        <v>0</v>
      </c>
      <c r="DY96" s="28">
        <v>0</v>
      </c>
      <c r="DZ96" s="28">
        <v>0</v>
      </c>
      <c r="EA96" s="28">
        <v>0</v>
      </c>
      <c r="EB96" s="28">
        <v>0</v>
      </c>
      <c r="EC96" s="28">
        <v>0</v>
      </c>
      <c r="ED96" s="28">
        <v>0</v>
      </c>
      <c r="EE96" s="28">
        <v>0</v>
      </c>
      <c r="EF96" s="28">
        <v>0</v>
      </c>
      <c r="EG96" s="28">
        <v>0</v>
      </c>
      <c r="EH96" s="28">
        <v>0</v>
      </c>
      <c r="EI96" s="28">
        <v>0</v>
      </c>
      <c r="EJ96" s="28">
        <v>0</v>
      </c>
      <c r="EK96" s="29">
        <v>0</v>
      </c>
      <c r="EO96" t="s">
        <v>65</v>
      </c>
      <c r="EQ96" t="s">
        <v>588</v>
      </c>
      <c r="ET96" t="s">
        <v>588</v>
      </c>
      <c r="EV96" t="s">
        <v>672</v>
      </c>
      <c r="FB96" t="s">
        <v>428</v>
      </c>
      <c r="FF96" t="s">
        <v>344</v>
      </c>
      <c r="FJ96" t="s">
        <v>33</v>
      </c>
      <c r="FK96" t="s">
        <v>673</v>
      </c>
      <c r="FL96" t="s">
        <v>35</v>
      </c>
      <c r="FP96" t="s">
        <v>673</v>
      </c>
      <c r="FR96" t="s">
        <v>673</v>
      </c>
      <c r="FU96" t="s">
        <v>591</v>
      </c>
      <c r="GC96" t="s">
        <v>592</v>
      </c>
      <c r="GK96" t="s">
        <v>592</v>
      </c>
    </row>
    <row r="97" spans="1:193" x14ac:dyDescent="0.25">
      <c r="A97">
        <v>94</v>
      </c>
      <c r="B97" t="s">
        <v>840</v>
      </c>
      <c r="C97" t="s">
        <v>841</v>
      </c>
      <c r="D97">
        <v>54</v>
      </c>
      <c r="E97">
        <v>5.71</v>
      </c>
      <c r="F97" t="s">
        <v>63</v>
      </c>
      <c r="G97" s="27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8</v>
      </c>
      <c r="N97" s="28">
        <v>7</v>
      </c>
      <c r="O97" s="28">
        <v>6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0.24</v>
      </c>
      <c r="AC97" s="30">
        <v>0.15</v>
      </c>
      <c r="AD97" s="30">
        <v>0.15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8</v>
      </c>
      <c r="AR97" s="28">
        <v>6</v>
      </c>
      <c r="AS97" s="28">
        <v>6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9">
        <v>0</v>
      </c>
      <c r="AZ97" s="27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  <c r="BZ97" s="30">
        <v>0</v>
      </c>
      <c r="CA97" s="30">
        <v>0</v>
      </c>
      <c r="CB97" s="30">
        <v>0</v>
      </c>
      <c r="CC97" s="30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9">
        <v>0</v>
      </c>
      <c r="CS97" s="27">
        <v>0</v>
      </c>
      <c r="CT97" s="28">
        <v>0</v>
      </c>
      <c r="CU97" s="28">
        <v>0</v>
      </c>
      <c r="CV97" s="28">
        <v>4</v>
      </c>
      <c r="CW97" s="28">
        <v>3</v>
      </c>
      <c r="CX97" s="28">
        <v>3</v>
      </c>
      <c r="CY97" s="28">
        <v>8</v>
      </c>
      <c r="CZ97" s="28">
        <v>7</v>
      </c>
      <c r="DA97" s="28">
        <v>6</v>
      </c>
      <c r="DB97" s="28">
        <v>2</v>
      </c>
      <c r="DC97" s="28">
        <v>2</v>
      </c>
      <c r="DD97" s="28">
        <v>3</v>
      </c>
      <c r="DE97" s="28">
        <v>0</v>
      </c>
      <c r="DF97" s="28">
        <v>0</v>
      </c>
      <c r="DG97" s="28">
        <v>0</v>
      </c>
      <c r="DH97" s="30">
        <v>0</v>
      </c>
      <c r="DI97" s="30">
        <v>0</v>
      </c>
      <c r="DJ97" s="30">
        <v>0</v>
      </c>
      <c r="DK97" s="30">
        <v>8.3000000000000004E-2</v>
      </c>
      <c r="DL97" s="30">
        <v>7.0999999999999994E-2</v>
      </c>
      <c r="DM97" s="30">
        <v>6.9000000000000006E-2</v>
      </c>
      <c r="DN97" s="30">
        <v>0.24</v>
      </c>
      <c r="DO97" s="30">
        <v>0.15</v>
      </c>
      <c r="DP97" s="30">
        <v>0.15</v>
      </c>
      <c r="DQ97" s="30">
        <v>3.7999999999999999E-2</v>
      </c>
      <c r="DR97" s="30">
        <v>5.2999999999999999E-2</v>
      </c>
      <c r="DS97" s="30">
        <v>7.0999999999999994E-2</v>
      </c>
      <c r="DT97" s="30">
        <v>0</v>
      </c>
      <c r="DU97" s="30">
        <v>0</v>
      </c>
      <c r="DV97" s="30">
        <v>0</v>
      </c>
      <c r="DW97" s="28">
        <v>0</v>
      </c>
      <c r="DX97" s="28">
        <v>0</v>
      </c>
      <c r="DY97" s="28">
        <v>0</v>
      </c>
      <c r="DZ97" s="28">
        <v>4</v>
      </c>
      <c r="EA97" s="28">
        <v>3</v>
      </c>
      <c r="EB97" s="28">
        <v>3</v>
      </c>
      <c r="EC97" s="28">
        <v>8</v>
      </c>
      <c r="ED97" s="28">
        <v>6</v>
      </c>
      <c r="EE97" s="28">
        <v>6</v>
      </c>
      <c r="EF97" s="28">
        <v>2</v>
      </c>
      <c r="EG97" s="28">
        <v>2</v>
      </c>
      <c r="EH97" s="28">
        <v>3</v>
      </c>
      <c r="EI97" s="28">
        <v>0</v>
      </c>
      <c r="EJ97" s="28">
        <v>0</v>
      </c>
      <c r="EK97" s="29">
        <v>0</v>
      </c>
      <c r="FJ97" t="s">
        <v>33</v>
      </c>
    </row>
    <row r="98" spans="1:193" x14ac:dyDescent="0.25">
      <c r="A98">
        <v>95</v>
      </c>
      <c r="B98" t="s">
        <v>171</v>
      </c>
      <c r="C98" t="s">
        <v>172</v>
      </c>
      <c r="D98">
        <v>281</v>
      </c>
      <c r="E98">
        <v>5.95</v>
      </c>
      <c r="F98" t="s">
        <v>63</v>
      </c>
      <c r="G98" s="27">
        <v>0</v>
      </c>
      <c r="H98" s="28">
        <v>0</v>
      </c>
      <c r="I98" s="28">
        <v>0</v>
      </c>
      <c r="J98" s="28">
        <v>4</v>
      </c>
      <c r="K98" s="28">
        <v>3</v>
      </c>
      <c r="L98" s="28">
        <v>3</v>
      </c>
      <c r="M98" s="28">
        <v>0</v>
      </c>
      <c r="N98" s="28">
        <v>0</v>
      </c>
      <c r="O98" s="28">
        <v>0</v>
      </c>
      <c r="P98" s="28">
        <v>4</v>
      </c>
      <c r="Q98" s="28">
        <v>5</v>
      </c>
      <c r="R98" s="28">
        <v>3</v>
      </c>
      <c r="S98" s="28">
        <v>0</v>
      </c>
      <c r="T98" s="28">
        <v>0</v>
      </c>
      <c r="U98" s="28">
        <v>0</v>
      </c>
      <c r="V98" s="30">
        <v>0</v>
      </c>
      <c r="W98" s="30">
        <v>0</v>
      </c>
      <c r="X98" s="30">
        <v>0</v>
      </c>
      <c r="Y98" s="30">
        <v>1.7999999999999999E-2</v>
      </c>
      <c r="Z98" s="30">
        <v>1.2999999999999999E-2</v>
      </c>
      <c r="AA98" s="30">
        <v>9.7999999999999997E-3</v>
      </c>
      <c r="AB98" s="30">
        <v>0</v>
      </c>
      <c r="AC98" s="30">
        <v>0</v>
      </c>
      <c r="AD98" s="30">
        <v>0</v>
      </c>
      <c r="AE98" s="30">
        <v>1.7999999999999999E-2</v>
      </c>
      <c r="AF98" s="30">
        <v>0.02</v>
      </c>
      <c r="AG98" s="30">
        <v>1.0999999999999999E-2</v>
      </c>
      <c r="AH98" s="30">
        <v>0</v>
      </c>
      <c r="AI98" s="30">
        <v>0</v>
      </c>
      <c r="AJ98" s="30">
        <v>0</v>
      </c>
      <c r="AK98" s="28">
        <v>0</v>
      </c>
      <c r="AL98" s="28">
        <v>0</v>
      </c>
      <c r="AM98" s="28">
        <v>0</v>
      </c>
      <c r="AN98" s="28">
        <v>3</v>
      </c>
      <c r="AO98" s="28">
        <v>3</v>
      </c>
      <c r="AP98" s="28">
        <v>2</v>
      </c>
      <c r="AQ98" s="28">
        <v>0</v>
      </c>
      <c r="AR98" s="28">
        <v>0</v>
      </c>
      <c r="AS98" s="28">
        <v>0</v>
      </c>
      <c r="AT98" s="28">
        <v>3</v>
      </c>
      <c r="AU98" s="28">
        <v>3</v>
      </c>
      <c r="AV98" s="28">
        <v>2</v>
      </c>
      <c r="AW98" s="28">
        <v>0</v>
      </c>
      <c r="AX98" s="28">
        <v>0</v>
      </c>
      <c r="AY98" s="29">
        <v>0</v>
      </c>
      <c r="AZ98" s="27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3</v>
      </c>
      <c r="BJ98" s="28">
        <v>3</v>
      </c>
      <c r="BK98" s="28">
        <v>3</v>
      </c>
      <c r="BL98" s="28">
        <v>0</v>
      </c>
      <c r="BM98" s="28">
        <v>5</v>
      </c>
      <c r="BN98" s="28">
        <v>6</v>
      </c>
      <c r="BO98" s="30">
        <v>0</v>
      </c>
      <c r="BP98" s="30">
        <v>0</v>
      </c>
      <c r="BQ98" s="30">
        <v>0</v>
      </c>
      <c r="BR98" s="30">
        <v>0</v>
      </c>
      <c r="BS98" s="30">
        <v>0</v>
      </c>
      <c r="BT98" s="30">
        <v>0</v>
      </c>
      <c r="BU98" s="30">
        <v>0</v>
      </c>
      <c r="BV98" s="30">
        <v>0</v>
      </c>
      <c r="BW98" s="30">
        <v>0</v>
      </c>
      <c r="BX98" s="30">
        <v>1.7000000000000001E-2</v>
      </c>
      <c r="BY98" s="30">
        <v>1.7000000000000001E-2</v>
      </c>
      <c r="BZ98" s="30">
        <v>1.7000000000000001E-2</v>
      </c>
      <c r="CA98" s="30">
        <v>0</v>
      </c>
      <c r="CB98" s="30">
        <v>2.5000000000000001E-2</v>
      </c>
      <c r="CC98" s="30">
        <v>2.5999999999999999E-2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3</v>
      </c>
      <c r="CN98" s="28">
        <v>3</v>
      </c>
      <c r="CO98" s="28">
        <v>3</v>
      </c>
      <c r="CP98" s="28">
        <v>0</v>
      </c>
      <c r="CQ98" s="28">
        <v>4</v>
      </c>
      <c r="CR98" s="29">
        <v>4</v>
      </c>
      <c r="CS98" s="27">
        <v>0</v>
      </c>
      <c r="CT98" s="28">
        <v>0</v>
      </c>
      <c r="CU98" s="28">
        <v>0</v>
      </c>
      <c r="CV98" s="28">
        <v>0</v>
      </c>
      <c r="CW98" s="28">
        <v>2</v>
      </c>
      <c r="CX98" s="28">
        <v>0</v>
      </c>
      <c r="CY98" s="28">
        <v>0</v>
      </c>
      <c r="CZ98" s="28">
        <v>0</v>
      </c>
      <c r="DA98" s="28">
        <v>0</v>
      </c>
      <c r="DB98" s="28">
        <v>2</v>
      </c>
      <c r="DC98" s="28">
        <v>5</v>
      </c>
      <c r="DD98" s="28">
        <v>2</v>
      </c>
      <c r="DE98" s="28">
        <v>0</v>
      </c>
      <c r="DF98" s="28">
        <v>0</v>
      </c>
      <c r="DG98" s="28">
        <v>0</v>
      </c>
      <c r="DH98" s="30">
        <v>0</v>
      </c>
      <c r="DI98" s="30">
        <v>0</v>
      </c>
      <c r="DJ98" s="30">
        <v>0</v>
      </c>
      <c r="DK98" s="30">
        <v>0</v>
      </c>
      <c r="DL98" s="30">
        <v>1.2E-2</v>
      </c>
      <c r="DM98" s="30">
        <v>0</v>
      </c>
      <c r="DN98" s="30">
        <v>0</v>
      </c>
      <c r="DO98" s="30">
        <v>0</v>
      </c>
      <c r="DP98" s="30">
        <v>0</v>
      </c>
      <c r="DQ98" s="30">
        <v>1.2E-2</v>
      </c>
      <c r="DR98" s="30">
        <v>2.8000000000000001E-2</v>
      </c>
      <c r="DS98" s="30">
        <v>1.2E-2</v>
      </c>
      <c r="DT98" s="30">
        <v>0</v>
      </c>
      <c r="DU98" s="30">
        <v>0</v>
      </c>
      <c r="DV98" s="30">
        <v>0</v>
      </c>
      <c r="DW98" s="28">
        <v>0</v>
      </c>
      <c r="DX98" s="28">
        <v>0</v>
      </c>
      <c r="DY98" s="28">
        <v>0</v>
      </c>
      <c r="DZ98" s="28">
        <v>0</v>
      </c>
      <c r="EA98" s="28">
        <v>2</v>
      </c>
      <c r="EB98" s="28">
        <v>0</v>
      </c>
      <c r="EC98" s="28">
        <v>0</v>
      </c>
      <c r="ED98" s="28">
        <v>0</v>
      </c>
      <c r="EE98" s="28">
        <v>0</v>
      </c>
      <c r="EF98" s="28">
        <v>2</v>
      </c>
      <c r="EG98" s="28">
        <v>5</v>
      </c>
      <c r="EH98" s="28">
        <v>2</v>
      </c>
      <c r="EI98" s="28">
        <v>0</v>
      </c>
      <c r="EJ98" s="28">
        <v>0</v>
      </c>
      <c r="EK98" s="29">
        <v>0</v>
      </c>
      <c r="EM98" t="s">
        <v>148</v>
      </c>
      <c r="EO98" t="s">
        <v>146</v>
      </c>
      <c r="EP98" t="s">
        <v>175</v>
      </c>
      <c r="EQ98" t="s">
        <v>956</v>
      </c>
      <c r="ET98" t="s">
        <v>176</v>
      </c>
      <c r="EV98" t="s">
        <v>174</v>
      </c>
      <c r="EX98" t="s">
        <v>148</v>
      </c>
      <c r="FB98" t="s">
        <v>148</v>
      </c>
      <c r="FE98" t="s">
        <v>177</v>
      </c>
      <c r="FF98" t="s">
        <v>29</v>
      </c>
      <c r="FG98" t="s">
        <v>74</v>
      </c>
      <c r="FJ98" t="s">
        <v>179</v>
      </c>
      <c r="FK98" t="s">
        <v>37</v>
      </c>
      <c r="FL98" t="s">
        <v>40</v>
      </c>
      <c r="FN98" t="s">
        <v>181</v>
      </c>
      <c r="FP98" t="s">
        <v>181</v>
      </c>
      <c r="FQ98" t="s">
        <v>40</v>
      </c>
      <c r="FU98" t="s">
        <v>182</v>
      </c>
      <c r="GC98" t="s">
        <v>183</v>
      </c>
      <c r="GD98" t="s">
        <v>183</v>
      </c>
    </row>
    <row r="99" spans="1:193" x14ac:dyDescent="0.25">
      <c r="A99">
        <v>96</v>
      </c>
      <c r="B99" t="s">
        <v>717</v>
      </c>
      <c r="C99" t="s">
        <v>718</v>
      </c>
      <c r="D99">
        <v>38</v>
      </c>
      <c r="E99">
        <v>6.6</v>
      </c>
      <c r="F99" t="s">
        <v>63</v>
      </c>
      <c r="G99" s="27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5</v>
      </c>
      <c r="N99" s="28">
        <v>7</v>
      </c>
      <c r="O99" s="28">
        <v>6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0.21</v>
      </c>
      <c r="AC99" s="30">
        <v>0.21</v>
      </c>
      <c r="AD99" s="30">
        <v>0.21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5</v>
      </c>
      <c r="AR99" s="28">
        <v>5</v>
      </c>
      <c r="AS99" s="28">
        <v>5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9">
        <v>0</v>
      </c>
      <c r="AZ99" s="27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30">
        <v>0</v>
      </c>
      <c r="CA99" s="30">
        <v>0</v>
      </c>
      <c r="CB99" s="30">
        <v>0</v>
      </c>
      <c r="CC99" s="30">
        <v>0</v>
      </c>
      <c r="CD99" s="28">
        <v>0</v>
      </c>
      <c r="CE99" s="28">
        <v>0</v>
      </c>
      <c r="CF99" s="28">
        <v>0</v>
      </c>
      <c r="CG99" s="28">
        <v>0</v>
      </c>
      <c r="CH99" s="28">
        <v>0</v>
      </c>
      <c r="CI99" s="28">
        <v>0</v>
      </c>
      <c r="CJ99" s="28">
        <v>0</v>
      </c>
      <c r="CK99" s="28">
        <v>0</v>
      </c>
      <c r="CL99" s="28">
        <v>0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9">
        <v>0</v>
      </c>
      <c r="CS99" s="27">
        <v>0</v>
      </c>
      <c r="CT99" s="28">
        <v>2</v>
      </c>
      <c r="CU99" s="28">
        <v>0</v>
      </c>
      <c r="CV99" s="28">
        <v>4</v>
      </c>
      <c r="CW99" s="28">
        <v>2</v>
      </c>
      <c r="CX99" s="28">
        <v>3</v>
      </c>
      <c r="CY99" s="28">
        <v>5</v>
      </c>
      <c r="CZ99" s="28">
        <v>7</v>
      </c>
      <c r="DA99" s="28">
        <v>6</v>
      </c>
      <c r="DB99" s="28">
        <v>2</v>
      </c>
      <c r="DC99" s="28">
        <v>2</v>
      </c>
      <c r="DD99" s="28">
        <v>2</v>
      </c>
      <c r="DE99" s="28">
        <v>0</v>
      </c>
      <c r="DF99" s="28">
        <v>0</v>
      </c>
      <c r="DG99" s="28">
        <v>0</v>
      </c>
      <c r="DH99" s="30">
        <v>0</v>
      </c>
      <c r="DI99" s="30">
        <v>7.3999999999999996E-2</v>
      </c>
      <c r="DJ99" s="30">
        <v>0</v>
      </c>
      <c r="DK99" s="30">
        <v>0.17</v>
      </c>
      <c r="DL99" s="30">
        <v>6.2E-2</v>
      </c>
      <c r="DM99" s="30">
        <v>0.12</v>
      </c>
      <c r="DN99" s="30">
        <v>0.21</v>
      </c>
      <c r="DO99" s="30">
        <v>0.21</v>
      </c>
      <c r="DP99" s="30">
        <v>0.21</v>
      </c>
      <c r="DQ99" s="30">
        <v>6.2E-2</v>
      </c>
      <c r="DR99" s="30">
        <v>7.3999999999999996E-2</v>
      </c>
      <c r="DS99" s="30">
        <v>7.3999999999999996E-2</v>
      </c>
      <c r="DT99" s="30">
        <v>0</v>
      </c>
      <c r="DU99" s="30">
        <v>0</v>
      </c>
      <c r="DV99" s="30">
        <v>0</v>
      </c>
      <c r="DW99" s="28">
        <v>0</v>
      </c>
      <c r="DX99" s="28">
        <v>2</v>
      </c>
      <c r="DY99" s="28">
        <v>0</v>
      </c>
      <c r="DZ99" s="28">
        <v>4</v>
      </c>
      <c r="EA99" s="28">
        <v>2</v>
      </c>
      <c r="EB99" s="28">
        <v>3</v>
      </c>
      <c r="EC99" s="28">
        <v>5</v>
      </c>
      <c r="ED99" s="28">
        <v>5</v>
      </c>
      <c r="EE99" s="28">
        <v>5</v>
      </c>
      <c r="EF99" s="28">
        <v>2</v>
      </c>
      <c r="EG99" s="28">
        <v>2</v>
      </c>
      <c r="EH99" s="28">
        <v>2</v>
      </c>
      <c r="EI99" s="28">
        <v>0</v>
      </c>
      <c r="EJ99" s="28">
        <v>0</v>
      </c>
      <c r="EK99" s="29">
        <v>0</v>
      </c>
      <c r="EM99" t="s">
        <v>719</v>
      </c>
      <c r="EO99" t="s">
        <v>99</v>
      </c>
      <c r="EP99" t="s">
        <v>721</v>
      </c>
      <c r="EV99" t="s">
        <v>1072</v>
      </c>
      <c r="EX99" t="s">
        <v>1073</v>
      </c>
      <c r="FB99" t="s">
        <v>723</v>
      </c>
      <c r="FE99" t="s">
        <v>192</v>
      </c>
      <c r="FF99" t="s">
        <v>565</v>
      </c>
      <c r="FJ99" t="s">
        <v>33</v>
      </c>
      <c r="FK99" t="s">
        <v>192</v>
      </c>
      <c r="FP99" t="s">
        <v>192</v>
      </c>
      <c r="FU99" t="s">
        <v>724</v>
      </c>
      <c r="GC99" t="s">
        <v>724</v>
      </c>
      <c r="GH99" t="s">
        <v>414</v>
      </c>
    </row>
    <row r="100" spans="1:193" x14ac:dyDescent="0.25">
      <c r="A100">
        <v>97</v>
      </c>
      <c r="B100" t="s">
        <v>666</v>
      </c>
      <c r="C100" t="s">
        <v>667</v>
      </c>
      <c r="D100">
        <v>79</v>
      </c>
      <c r="E100">
        <v>5.18</v>
      </c>
      <c r="F100" t="s">
        <v>63</v>
      </c>
      <c r="G100" s="27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9</v>
      </c>
      <c r="N100" s="28">
        <v>9</v>
      </c>
      <c r="O100" s="28">
        <v>8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0.13</v>
      </c>
      <c r="AC100" s="30">
        <v>0.14000000000000001</v>
      </c>
      <c r="AD100" s="30">
        <v>0.12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6</v>
      </c>
      <c r="AR100" s="28">
        <v>6</v>
      </c>
      <c r="AS100" s="28">
        <v>5</v>
      </c>
      <c r="AT100" s="28">
        <v>0</v>
      </c>
      <c r="AU100" s="28">
        <v>0</v>
      </c>
      <c r="AV100" s="28">
        <v>0</v>
      </c>
      <c r="AW100" s="28">
        <v>0</v>
      </c>
      <c r="AX100" s="28">
        <v>0</v>
      </c>
      <c r="AY100" s="29">
        <v>0</v>
      </c>
      <c r="AZ100" s="27">
        <v>0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30">
        <v>0</v>
      </c>
      <c r="BP100" s="30">
        <v>0</v>
      </c>
      <c r="BQ100" s="30">
        <v>0</v>
      </c>
      <c r="BR100" s="30">
        <v>0</v>
      </c>
      <c r="BS100" s="30">
        <v>0</v>
      </c>
      <c r="BT100" s="30">
        <v>0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0</v>
      </c>
      <c r="CC100" s="30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  <c r="CP100" s="28">
        <v>0</v>
      </c>
      <c r="CQ100" s="28">
        <v>0</v>
      </c>
      <c r="CR100" s="29">
        <v>0</v>
      </c>
      <c r="CS100" s="27">
        <v>0</v>
      </c>
      <c r="CT100" s="28">
        <v>0</v>
      </c>
      <c r="CU100" s="28">
        <v>0</v>
      </c>
      <c r="CV100" s="28">
        <v>0</v>
      </c>
      <c r="CW100" s="28">
        <v>0</v>
      </c>
      <c r="CX100" s="28">
        <v>0</v>
      </c>
      <c r="CY100" s="28">
        <v>9</v>
      </c>
      <c r="CZ100" s="28">
        <v>9</v>
      </c>
      <c r="DA100" s="28">
        <v>8</v>
      </c>
      <c r="DB100" s="28">
        <v>4</v>
      </c>
      <c r="DC100" s="28">
        <v>4</v>
      </c>
      <c r="DD100" s="28">
        <v>5</v>
      </c>
      <c r="DE100" s="28">
        <v>0</v>
      </c>
      <c r="DF100" s="28">
        <v>0</v>
      </c>
      <c r="DG100" s="28">
        <v>0</v>
      </c>
      <c r="DH100" s="30">
        <v>0</v>
      </c>
      <c r="DI100" s="30">
        <v>0</v>
      </c>
      <c r="DJ100" s="30">
        <v>0</v>
      </c>
      <c r="DK100" s="30">
        <v>0</v>
      </c>
      <c r="DL100" s="30">
        <v>0</v>
      </c>
      <c r="DM100" s="30">
        <v>0</v>
      </c>
      <c r="DN100" s="30">
        <v>0.13</v>
      </c>
      <c r="DO100" s="30">
        <v>0.14000000000000001</v>
      </c>
      <c r="DP100" s="30">
        <v>0.12</v>
      </c>
      <c r="DQ100" s="30">
        <v>4.9000000000000002E-2</v>
      </c>
      <c r="DR100" s="30">
        <v>4.9000000000000002E-2</v>
      </c>
      <c r="DS100" s="30">
        <v>7.1999999999999995E-2</v>
      </c>
      <c r="DT100" s="30">
        <v>0</v>
      </c>
      <c r="DU100" s="30">
        <v>0</v>
      </c>
      <c r="DV100" s="30">
        <v>0</v>
      </c>
      <c r="DW100" s="28">
        <v>0</v>
      </c>
      <c r="DX100" s="28">
        <v>0</v>
      </c>
      <c r="DY100" s="28">
        <v>0</v>
      </c>
      <c r="DZ100" s="28">
        <v>0</v>
      </c>
      <c r="EA100" s="28">
        <v>0</v>
      </c>
      <c r="EB100" s="28">
        <v>0</v>
      </c>
      <c r="EC100" s="28">
        <v>6</v>
      </c>
      <c r="ED100" s="28">
        <v>6</v>
      </c>
      <c r="EE100" s="28">
        <v>5</v>
      </c>
      <c r="EF100" s="28">
        <v>2</v>
      </c>
      <c r="EG100" s="28">
        <v>2</v>
      </c>
      <c r="EH100" s="28">
        <v>3</v>
      </c>
      <c r="EI100" s="28">
        <v>0</v>
      </c>
      <c r="EJ100" s="28">
        <v>0</v>
      </c>
      <c r="EK100" s="29">
        <v>0</v>
      </c>
      <c r="EM100" t="s">
        <v>668</v>
      </c>
      <c r="EO100" t="s">
        <v>107</v>
      </c>
      <c r="EQ100" t="s">
        <v>65</v>
      </c>
      <c r="ES100" t="s">
        <v>83</v>
      </c>
      <c r="ET100" t="s">
        <v>65</v>
      </c>
      <c r="EV100" t="s">
        <v>107</v>
      </c>
      <c r="FB100" t="s">
        <v>83</v>
      </c>
      <c r="FJ100" t="s">
        <v>110</v>
      </c>
      <c r="FU100" t="s">
        <v>517</v>
      </c>
      <c r="FV100" t="s">
        <v>534</v>
      </c>
      <c r="GC100" t="s">
        <v>534</v>
      </c>
    </row>
    <row r="101" spans="1:193" x14ac:dyDescent="0.25">
      <c r="A101">
        <v>98</v>
      </c>
      <c r="B101" t="s">
        <v>531</v>
      </c>
      <c r="C101" t="s">
        <v>532</v>
      </c>
      <c r="D101">
        <v>11</v>
      </c>
      <c r="E101">
        <v>6.52</v>
      </c>
      <c r="F101" t="s">
        <v>63</v>
      </c>
      <c r="G101" s="27">
        <v>2</v>
      </c>
      <c r="H101" s="28">
        <v>0</v>
      </c>
      <c r="I101" s="28">
        <v>0</v>
      </c>
      <c r="J101" s="28">
        <v>3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2</v>
      </c>
      <c r="Q101" s="28">
        <v>2</v>
      </c>
      <c r="R101" s="28">
        <v>0</v>
      </c>
      <c r="S101" s="28">
        <v>0</v>
      </c>
      <c r="T101" s="28">
        <v>0</v>
      </c>
      <c r="U101" s="28">
        <v>0</v>
      </c>
      <c r="V101" s="30">
        <v>0.2</v>
      </c>
      <c r="W101" s="30">
        <v>0</v>
      </c>
      <c r="X101" s="30">
        <v>0</v>
      </c>
      <c r="Y101" s="30">
        <v>0.21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0.2</v>
      </c>
      <c r="AF101" s="30">
        <v>0.2</v>
      </c>
      <c r="AG101" s="30">
        <v>0</v>
      </c>
      <c r="AH101" s="30">
        <v>0</v>
      </c>
      <c r="AI101" s="30">
        <v>0</v>
      </c>
      <c r="AJ101" s="30">
        <v>0</v>
      </c>
      <c r="AK101" s="28">
        <v>2</v>
      </c>
      <c r="AL101" s="28">
        <v>0</v>
      </c>
      <c r="AM101" s="28">
        <v>0</v>
      </c>
      <c r="AN101" s="28">
        <v>3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2</v>
      </c>
      <c r="AU101" s="28">
        <v>2</v>
      </c>
      <c r="AV101" s="28">
        <v>0</v>
      </c>
      <c r="AW101" s="28">
        <v>0</v>
      </c>
      <c r="AX101" s="28">
        <v>0</v>
      </c>
      <c r="AY101" s="29">
        <v>0</v>
      </c>
      <c r="AZ101" s="27">
        <v>2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2</v>
      </c>
      <c r="BJ101" s="28">
        <v>0</v>
      </c>
      <c r="BK101" s="28">
        <v>0</v>
      </c>
      <c r="BL101" s="28">
        <v>3</v>
      </c>
      <c r="BM101" s="28">
        <v>3</v>
      </c>
      <c r="BN101" s="28">
        <v>2</v>
      </c>
      <c r="BO101" s="30">
        <v>0.23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0.2</v>
      </c>
      <c r="BY101" s="30">
        <v>0</v>
      </c>
      <c r="BZ101" s="30">
        <v>0</v>
      </c>
      <c r="CA101" s="30">
        <v>0.23</v>
      </c>
      <c r="CB101" s="30">
        <v>0.23</v>
      </c>
      <c r="CC101" s="30">
        <v>0.2</v>
      </c>
      <c r="CD101" s="28">
        <v>2</v>
      </c>
      <c r="CE101" s="28">
        <v>0</v>
      </c>
      <c r="CF101" s="28">
        <v>0</v>
      </c>
      <c r="CG101" s="28">
        <v>0</v>
      </c>
      <c r="CH101" s="28">
        <v>0</v>
      </c>
      <c r="CI101" s="28">
        <v>0</v>
      </c>
      <c r="CJ101" s="28">
        <v>0</v>
      </c>
      <c r="CK101" s="28">
        <v>0</v>
      </c>
      <c r="CL101" s="28">
        <v>0</v>
      </c>
      <c r="CM101" s="28">
        <v>2</v>
      </c>
      <c r="CN101" s="28">
        <v>0</v>
      </c>
      <c r="CO101" s="28">
        <v>0</v>
      </c>
      <c r="CP101" s="28">
        <v>3</v>
      </c>
      <c r="CQ101" s="28">
        <v>3</v>
      </c>
      <c r="CR101" s="29">
        <v>2</v>
      </c>
      <c r="CS101" s="27">
        <v>0</v>
      </c>
      <c r="CT101" s="28">
        <v>0</v>
      </c>
      <c r="CU101" s="28">
        <v>0</v>
      </c>
      <c r="CV101" s="28">
        <v>0</v>
      </c>
      <c r="CW101" s="28">
        <v>0</v>
      </c>
      <c r="CX101" s="28">
        <v>0</v>
      </c>
      <c r="CY101" s="28">
        <v>0</v>
      </c>
      <c r="CZ101" s="28">
        <v>0</v>
      </c>
      <c r="DA101" s="28">
        <v>0</v>
      </c>
      <c r="DB101" s="28">
        <v>0</v>
      </c>
      <c r="DC101" s="28">
        <v>2</v>
      </c>
      <c r="DD101" s="28">
        <v>2</v>
      </c>
      <c r="DE101" s="28">
        <v>0</v>
      </c>
      <c r="DF101" s="28">
        <v>0</v>
      </c>
      <c r="DG101" s="28">
        <v>0</v>
      </c>
      <c r="DH101" s="30">
        <v>0</v>
      </c>
      <c r="DI101" s="30">
        <v>0</v>
      </c>
      <c r="DJ101" s="30">
        <v>0</v>
      </c>
      <c r="DK101" s="30">
        <v>0</v>
      </c>
      <c r="DL101" s="30">
        <v>0</v>
      </c>
      <c r="DM101" s="30">
        <v>0</v>
      </c>
      <c r="DN101" s="30">
        <v>0</v>
      </c>
      <c r="DO101" s="30">
        <v>0</v>
      </c>
      <c r="DP101" s="30">
        <v>0</v>
      </c>
      <c r="DQ101" s="30">
        <v>0</v>
      </c>
      <c r="DR101" s="30">
        <v>0.2</v>
      </c>
      <c r="DS101" s="30">
        <v>0.2</v>
      </c>
      <c r="DT101" s="30">
        <v>0</v>
      </c>
      <c r="DU101" s="30">
        <v>0</v>
      </c>
      <c r="DV101" s="30">
        <v>0</v>
      </c>
      <c r="DW101" s="28">
        <v>0</v>
      </c>
      <c r="DX101" s="28">
        <v>0</v>
      </c>
      <c r="DY101" s="28">
        <v>0</v>
      </c>
      <c r="DZ101" s="28">
        <v>0</v>
      </c>
      <c r="EA101" s="28">
        <v>0</v>
      </c>
      <c r="EB101" s="28">
        <v>0</v>
      </c>
      <c r="EC101" s="28">
        <v>0</v>
      </c>
      <c r="ED101" s="28">
        <v>0</v>
      </c>
      <c r="EE101" s="28">
        <v>0</v>
      </c>
      <c r="EF101" s="28">
        <v>0</v>
      </c>
      <c r="EG101" s="28">
        <v>2</v>
      </c>
      <c r="EH101" s="28">
        <v>2</v>
      </c>
      <c r="EI101" s="28">
        <v>0</v>
      </c>
      <c r="EJ101" s="28">
        <v>0</v>
      </c>
      <c r="EK101" s="29">
        <v>0</v>
      </c>
      <c r="EN101" t="s">
        <v>533</v>
      </c>
      <c r="EW101" t="s">
        <v>533</v>
      </c>
      <c r="FB101" t="s">
        <v>401</v>
      </c>
      <c r="FJ101" t="s">
        <v>33</v>
      </c>
      <c r="FV101" t="s">
        <v>534</v>
      </c>
      <c r="GC101" t="s">
        <v>534</v>
      </c>
    </row>
    <row r="102" spans="1:193" x14ac:dyDescent="0.25">
      <c r="A102">
        <v>99</v>
      </c>
      <c r="B102" t="s">
        <v>778</v>
      </c>
      <c r="C102" t="s">
        <v>779</v>
      </c>
      <c r="D102">
        <v>86</v>
      </c>
      <c r="E102">
        <v>6.19</v>
      </c>
      <c r="F102" t="s">
        <v>63</v>
      </c>
      <c r="G102" s="27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5</v>
      </c>
      <c r="N102" s="28">
        <v>6</v>
      </c>
      <c r="O102" s="28">
        <v>4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6.9000000000000006E-2</v>
      </c>
      <c r="AC102" s="30">
        <v>6.9000000000000006E-2</v>
      </c>
      <c r="AD102" s="30">
        <v>5.5E-2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4</v>
      </c>
      <c r="AR102" s="28">
        <v>4</v>
      </c>
      <c r="AS102" s="28">
        <v>3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9">
        <v>0</v>
      </c>
      <c r="AZ102" s="27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30">
        <v>0</v>
      </c>
      <c r="BP102" s="30">
        <v>0</v>
      </c>
      <c r="BQ102" s="30">
        <v>0</v>
      </c>
      <c r="BR102" s="30">
        <v>0</v>
      </c>
      <c r="BS102" s="30">
        <v>0</v>
      </c>
      <c r="BT102" s="30">
        <v>0</v>
      </c>
      <c r="BU102" s="30">
        <v>0</v>
      </c>
      <c r="BV102" s="30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0</v>
      </c>
      <c r="CB102" s="30">
        <v>0</v>
      </c>
      <c r="CC102" s="30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9">
        <v>0</v>
      </c>
      <c r="CS102" s="27">
        <v>0</v>
      </c>
      <c r="CT102" s="28">
        <v>0</v>
      </c>
      <c r="CU102" s="28">
        <v>0</v>
      </c>
      <c r="CV102" s="28">
        <v>5</v>
      </c>
      <c r="CW102" s="28">
        <v>4</v>
      </c>
      <c r="CX102" s="28">
        <v>4</v>
      </c>
      <c r="CY102" s="28">
        <v>5</v>
      </c>
      <c r="CZ102" s="28">
        <v>6</v>
      </c>
      <c r="DA102" s="28">
        <v>4</v>
      </c>
      <c r="DB102" s="28">
        <v>4</v>
      </c>
      <c r="DC102" s="28">
        <v>3</v>
      </c>
      <c r="DD102" s="28">
        <v>5</v>
      </c>
      <c r="DE102" s="28">
        <v>0</v>
      </c>
      <c r="DF102" s="28">
        <v>0</v>
      </c>
      <c r="DG102" s="28">
        <v>0</v>
      </c>
      <c r="DH102" s="30">
        <v>0</v>
      </c>
      <c r="DI102" s="30">
        <v>0</v>
      </c>
      <c r="DJ102" s="30">
        <v>0</v>
      </c>
      <c r="DK102" s="30">
        <v>8.2000000000000003E-2</v>
      </c>
      <c r="DL102" s="30">
        <v>4.5999999999999999E-2</v>
      </c>
      <c r="DM102" s="30">
        <v>6.8000000000000005E-2</v>
      </c>
      <c r="DN102" s="30">
        <v>6.9000000000000006E-2</v>
      </c>
      <c r="DO102" s="30">
        <v>6.9000000000000006E-2</v>
      </c>
      <c r="DP102" s="30">
        <v>5.5E-2</v>
      </c>
      <c r="DQ102" s="30">
        <v>5.0999999999999997E-2</v>
      </c>
      <c r="DR102" s="30">
        <v>5.8000000000000003E-2</v>
      </c>
      <c r="DS102" s="30">
        <v>6.8000000000000005E-2</v>
      </c>
      <c r="DT102" s="30">
        <v>0</v>
      </c>
      <c r="DU102" s="30">
        <v>0</v>
      </c>
      <c r="DV102" s="30">
        <v>0</v>
      </c>
      <c r="DW102" s="28">
        <v>0</v>
      </c>
      <c r="DX102" s="28">
        <v>0</v>
      </c>
      <c r="DY102" s="28">
        <v>0</v>
      </c>
      <c r="DZ102" s="28">
        <v>5</v>
      </c>
      <c r="EA102" s="28">
        <v>3</v>
      </c>
      <c r="EB102" s="28">
        <v>4</v>
      </c>
      <c r="EC102" s="28">
        <v>4</v>
      </c>
      <c r="ED102" s="28">
        <v>4</v>
      </c>
      <c r="EE102" s="28">
        <v>3</v>
      </c>
      <c r="EF102" s="28">
        <v>3</v>
      </c>
      <c r="EG102" s="28">
        <v>3</v>
      </c>
      <c r="EH102" s="28">
        <v>4</v>
      </c>
      <c r="EI102" s="28">
        <v>0</v>
      </c>
      <c r="EJ102" s="28">
        <v>0</v>
      </c>
      <c r="EK102" s="29">
        <v>0</v>
      </c>
      <c r="EM102" t="s">
        <v>1074</v>
      </c>
      <c r="EO102" t="s">
        <v>245</v>
      </c>
      <c r="EP102" t="s">
        <v>165</v>
      </c>
      <c r="EQ102" t="s">
        <v>782</v>
      </c>
      <c r="ER102" t="s">
        <v>165</v>
      </c>
      <c r="ET102" t="s">
        <v>783</v>
      </c>
      <c r="EV102" t="s">
        <v>780</v>
      </c>
      <c r="EX102" t="s">
        <v>964</v>
      </c>
      <c r="FB102" t="s">
        <v>165</v>
      </c>
      <c r="FF102" t="s">
        <v>784</v>
      </c>
      <c r="FG102" t="s">
        <v>74</v>
      </c>
      <c r="FJ102" t="s">
        <v>110</v>
      </c>
      <c r="FK102" t="s">
        <v>786</v>
      </c>
      <c r="FL102" t="s">
        <v>40</v>
      </c>
      <c r="FP102" t="s">
        <v>785</v>
      </c>
      <c r="FQ102" t="s">
        <v>40</v>
      </c>
      <c r="FU102" t="s">
        <v>194</v>
      </c>
      <c r="GC102" t="s">
        <v>567</v>
      </c>
    </row>
    <row r="103" spans="1:193" x14ac:dyDescent="0.25">
      <c r="A103">
        <v>100</v>
      </c>
      <c r="B103" t="s">
        <v>610</v>
      </c>
      <c r="C103" t="s">
        <v>611</v>
      </c>
      <c r="D103">
        <v>24</v>
      </c>
      <c r="E103">
        <v>8.4600000000000009</v>
      </c>
      <c r="F103" t="s">
        <v>63</v>
      </c>
      <c r="G103" s="27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5</v>
      </c>
      <c r="N103" s="28">
        <v>5</v>
      </c>
      <c r="O103" s="28">
        <v>5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0.12</v>
      </c>
      <c r="AC103" s="30">
        <v>0.18</v>
      </c>
      <c r="AD103" s="30">
        <v>0.12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3</v>
      </c>
      <c r="AR103" s="28">
        <v>4</v>
      </c>
      <c r="AS103" s="28">
        <v>3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9">
        <v>0</v>
      </c>
      <c r="AZ103" s="27">
        <v>0</v>
      </c>
      <c r="BA103" s="28">
        <v>0</v>
      </c>
      <c r="BB103" s="28">
        <v>0</v>
      </c>
      <c r="BC103" s="28">
        <v>0</v>
      </c>
      <c r="BD103" s="28">
        <v>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30">
        <v>0</v>
      </c>
      <c r="BP103" s="30">
        <v>0</v>
      </c>
      <c r="BQ103" s="30">
        <v>0</v>
      </c>
      <c r="BR103" s="30">
        <v>0</v>
      </c>
      <c r="BS103" s="30">
        <v>0</v>
      </c>
      <c r="BT103" s="30">
        <v>0</v>
      </c>
      <c r="BU103" s="30">
        <v>0</v>
      </c>
      <c r="BV103" s="30">
        <v>0</v>
      </c>
      <c r="BW103" s="30">
        <v>0</v>
      </c>
      <c r="BX103" s="30">
        <v>0</v>
      </c>
      <c r="BY103" s="30">
        <v>0</v>
      </c>
      <c r="BZ103" s="30">
        <v>0</v>
      </c>
      <c r="CA103" s="30">
        <v>0</v>
      </c>
      <c r="CB103" s="30">
        <v>0</v>
      </c>
      <c r="CC103" s="30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0</v>
      </c>
      <c r="CR103" s="29">
        <v>0</v>
      </c>
      <c r="CS103" s="27">
        <v>0</v>
      </c>
      <c r="CT103" s="28">
        <v>0</v>
      </c>
      <c r="CU103" s="28">
        <v>0</v>
      </c>
      <c r="CV103" s="28">
        <v>5</v>
      </c>
      <c r="CW103" s="28">
        <v>5</v>
      </c>
      <c r="CX103" s="28">
        <v>4</v>
      </c>
      <c r="CY103" s="28">
        <v>5</v>
      </c>
      <c r="CZ103" s="28">
        <v>5</v>
      </c>
      <c r="DA103" s="28">
        <v>5</v>
      </c>
      <c r="DB103" s="28">
        <v>5</v>
      </c>
      <c r="DC103" s="28">
        <v>4</v>
      </c>
      <c r="DD103" s="28">
        <v>5</v>
      </c>
      <c r="DE103" s="28">
        <v>0</v>
      </c>
      <c r="DF103" s="28">
        <v>0</v>
      </c>
      <c r="DG103" s="28">
        <v>0</v>
      </c>
      <c r="DH103" s="30">
        <v>0</v>
      </c>
      <c r="DI103" s="30">
        <v>0</v>
      </c>
      <c r="DJ103" s="30">
        <v>0</v>
      </c>
      <c r="DK103" s="30">
        <v>0.12</v>
      </c>
      <c r="DL103" s="30">
        <v>0.12</v>
      </c>
      <c r="DM103" s="30">
        <v>0.12</v>
      </c>
      <c r="DN103" s="30">
        <v>0.12</v>
      </c>
      <c r="DO103" s="30">
        <v>0.18</v>
      </c>
      <c r="DP103" s="30">
        <v>0.12</v>
      </c>
      <c r="DQ103" s="30">
        <v>0.16</v>
      </c>
      <c r="DR103" s="30">
        <v>0.12</v>
      </c>
      <c r="DS103" s="30">
        <v>0.12</v>
      </c>
      <c r="DT103" s="30">
        <v>0</v>
      </c>
      <c r="DU103" s="30">
        <v>0</v>
      </c>
      <c r="DV103" s="30">
        <v>0</v>
      </c>
      <c r="DW103" s="28">
        <v>0</v>
      </c>
      <c r="DX103" s="28">
        <v>0</v>
      </c>
      <c r="DY103" s="28">
        <v>0</v>
      </c>
      <c r="DZ103" s="28">
        <v>2</v>
      </c>
      <c r="EA103" s="28">
        <v>2</v>
      </c>
      <c r="EB103" s="28">
        <v>2</v>
      </c>
      <c r="EC103" s="28">
        <v>3</v>
      </c>
      <c r="ED103" s="28">
        <v>4</v>
      </c>
      <c r="EE103" s="28">
        <v>3</v>
      </c>
      <c r="EF103" s="28">
        <v>3</v>
      </c>
      <c r="EG103" s="28">
        <v>2</v>
      </c>
      <c r="EH103" s="28">
        <v>2</v>
      </c>
      <c r="EI103" s="28">
        <v>0</v>
      </c>
      <c r="EJ103" s="28">
        <v>0</v>
      </c>
      <c r="EK103" s="29">
        <v>0</v>
      </c>
      <c r="EO103" t="s">
        <v>612</v>
      </c>
      <c r="EP103" t="s">
        <v>412</v>
      </c>
      <c r="EX103" t="s">
        <v>960</v>
      </c>
      <c r="FJ103" t="s">
        <v>179</v>
      </c>
      <c r="GA103" t="s">
        <v>94</v>
      </c>
      <c r="GC103" t="s">
        <v>94</v>
      </c>
    </row>
    <row r="104" spans="1:193" x14ac:dyDescent="0.25">
      <c r="A104">
        <v>101</v>
      </c>
      <c r="B104" t="s">
        <v>691</v>
      </c>
      <c r="C104" t="s">
        <v>692</v>
      </c>
      <c r="D104">
        <v>57</v>
      </c>
      <c r="E104">
        <v>4.95</v>
      </c>
      <c r="F104" t="s">
        <v>63</v>
      </c>
      <c r="G104" s="27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3</v>
      </c>
      <c r="N104" s="28">
        <v>4</v>
      </c>
      <c r="O104" s="28">
        <v>3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9.2999999999999999E-2</v>
      </c>
      <c r="AC104" s="30">
        <v>0.14000000000000001</v>
      </c>
      <c r="AD104" s="30">
        <v>7.9000000000000001E-2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3</v>
      </c>
      <c r="AR104" s="28">
        <v>4</v>
      </c>
      <c r="AS104" s="28">
        <v>3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9">
        <v>0</v>
      </c>
      <c r="AZ104" s="27">
        <v>0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30">
        <v>0</v>
      </c>
      <c r="BP104" s="30">
        <v>0</v>
      </c>
      <c r="BQ104" s="30">
        <v>0</v>
      </c>
      <c r="BR104" s="30">
        <v>0</v>
      </c>
      <c r="BS104" s="30">
        <v>0</v>
      </c>
      <c r="BT104" s="30">
        <v>0</v>
      </c>
      <c r="BU104" s="30">
        <v>0</v>
      </c>
      <c r="BV104" s="30">
        <v>0</v>
      </c>
      <c r="BW104" s="30">
        <v>0</v>
      </c>
      <c r="BX104" s="30">
        <v>0</v>
      </c>
      <c r="BY104" s="30">
        <v>0</v>
      </c>
      <c r="BZ104" s="30">
        <v>0</v>
      </c>
      <c r="CA104" s="30">
        <v>0</v>
      </c>
      <c r="CB104" s="30">
        <v>0</v>
      </c>
      <c r="CC104" s="30">
        <v>0</v>
      </c>
      <c r="CD104" s="28">
        <v>0</v>
      </c>
      <c r="CE104" s="28">
        <v>0</v>
      </c>
      <c r="CF104" s="28">
        <v>0</v>
      </c>
      <c r="CG104" s="28">
        <v>0</v>
      </c>
      <c r="CH104" s="28">
        <v>0</v>
      </c>
      <c r="CI104" s="28">
        <v>0</v>
      </c>
      <c r="CJ104" s="28">
        <v>0</v>
      </c>
      <c r="CK104" s="28">
        <v>0</v>
      </c>
      <c r="CL104" s="28">
        <v>0</v>
      </c>
      <c r="CM104" s="28">
        <v>0</v>
      </c>
      <c r="CN104" s="28">
        <v>0</v>
      </c>
      <c r="CO104" s="28">
        <v>0</v>
      </c>
      <c r="CP104" s="28">
        <v>0</v>
      </c>
      <c r="CQ104" s="28">
        <v>0</v>
      </c>
      <c r="CR104" s="29">
        <v>0</v>
      </c>
      <c r="CS104" s="27">
        <v>0</v>
      </c>
      <c r="CT104" s="28">
        <v>0</v>
      </c>
      <c r="CU104" s="28">
        <v>0</v>
      </c>
      <c r="CV104" s="28">
        <v>0</v>
      </c>
      <c r="CW104" s="28">
        <v>2</v>
      </c>
      <c r="CX104" s="28">
        <v>0</v>
      </c>
      <c r="CY104" s="28">
        <v>3</v>
      </c>
      <c r="CZ104" s="28">
        <v>4</v>
      </c>
      <c r="DA104" s="28">
        <v>3</v>
      </c>
      <c r="DB104" s="28">
        <v>10</v>
      </c>
      <c r="DC104" s="28">
        <v>8</v>
      </c>
      <c r="DD104" s="28">
        <v>6</v>
      </c>
      <c r="DE104" s="28">
        <v>0</v>
      </c>
      <c r="DF104" s="28">
        <v>0</v>
      </c>
      <c r="DG104" s="28">
        <v>0</v>
      </c>
      <c r="DH104" s="30">
        <v>0</v>
      </c>
      <c r="DI104" s="30">
        <v>0</v>
      </c>
      <c r="DJ104" s="30">
        <v>0</v>
      </c>
      <c r="DK104" s="30">
        <v>0</v>
      </c>
      <c r="DL104" s="30">
        <v>5.5E-2</v>
      </c>
      <c r="DM104" s="30">
        <v>0</v>
      </c>
      <c r="DN104" s="30">
        <v>9.2999999999999999E-2</v>
      </c>
      <c r="DO104" s="30">
        <v>0.14000000000000001</v>
      </c>
      <c r="DP104" s="30">
        <v>7.9000000000000001E-2</v>
      </c>
      <c r="DQ104" s="30">
        <v>0.17</v>
      </c>
      <c r="DR104" s="30">
        <v>0.15</v>
      </c>
      <c r="DS104" s="30">
        <v>0.12</v>
      </c>
      <c r="DT104" s="30">
        <v>0</v>
      </c>
      <c r="DU104" s="30">
        <v>0</v>
      </c>
      <c r="DV104" s="30">
        <v>0</v>
      </c>
      <c r="DW104" s="28">
        <v>0</v>
      </c>
      <c r="DX104" s="28">
        <v>0</v>
      </c>
      <c r="DY104" s="28">
        <v>0</v>
      </c>
      <c r="DZ104" s="28">
        <v>0</v>
      </c>
      <c r="EA104" s="28">
        <v>2</v>
      </c>
      <c r="EB104" s="28">
        <v>0</v>
      </c>
      <c r="EC104" s="28">
        <v>3</v>
      </c>
      <c r="ED104" s="28">
        <v>4</v>
      </c>
      <c r="EE104" s="28">
        <v>3</v>
      </c>
      <c r="EF104" s="28">
        <v>8</v>
      </c>
      <c r="EG104" s="28">
        <v>7</v>
      </c>
      <c r="EH104" s="28">
        <v>5</v>
      </c>
      <c r="EI104" s="28">
        <v>0</v>
      </c>
      <c r="EJ104" s="28">
        <v>0</v>
      </c>
      <c r="EK104" s="29">
        <v>0</v>
      </c>
    </row>
    <row r="105" spans="1:193" x14ac:dyDescent="0.25">
      <c r="A105">
        <v>102</v>
      </c>
      <c r="B105" t="s">
        <v>607</v>
      </c>
      <c r="C105" t="s">
        <v>608</v>
      </c>
      <c r="D105">
        <v>67</v>
      </c>
      <c r="E105">
        <v>8.17</v>
      </c>
      <c r="F105" t="s">
        <v>63</v>
      </c>
      <c r="G105" s="27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4</v>
      </c>
      <c r="N105" s="28">
        <v>2</v>
      </c>
      <c r="O105" s="28">
        <v>2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6.9000000000000006E-2</v>
      </c>
      <c r="AC105" s="30">
        <v>3.4000000000000002E-2</v>
      </c>
      <c r="AD105" s="30">
        <v>3.6999999999999998E-2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4</v>
      </c>
      <c r="AR105" s="28">
        <v>2</v>
      </c>
      <c r="AS105" s="28">
        <v>2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9">
        <v>0</v>
      </c>
      <c r="AZ105" s="27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30">
        <v>0</v>
      </c>
      <c r="BP105" s="30">
        <v>0</v>
      </c>
      <c r="BQ105" s="30">
        <v>0</v>
      </c>
      <c r="BR105" s="30">
        <v>0</v>
      </c>
      <c r="BS105" s="30">
        <v>0</v>
      </c>
      <c r="BT105" s="30">
        <v>0</v>
      </c>
      <c r="BU105" s="30">
        <v>0</v>
      </c>
      <c r="BV105" s="30">
        <v>0</v>
      </c>
      <c r="BW105" s="30">
        <v>0</v>
      </c>
      <c r="BX105" s="30">
        <v>0</v>
      </c>
      <c r="BY105" s="30">
        <v>0</v>
      </c>
      <c r="BZ105" s="30">
        <v>0</v>
      </c>
      <c r="CA105" s="30">
        <v>0</v>
      </c>
      <c r="CB105" s="30">
        <v>0</v>
      </c>
      <c r="CC105" s="30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9">
        <v>0</v>
      </c>
      <c r="CS105" s="27">
        <v>0</v>
      </c>
      <c r="CT105" s="28">
        <v>0</v>
      </c>
      <c r="CU105" s="28">
        <v>0</v>
      </c>
      <c r="CV105" s="28">
        <v>4</v>
      </c>
      <c r="CW105" s="28">
        <v>3</v>
      </c>
      <c r="CX105" s="28">
        <v>3</v>
      </c>
      <c r="CY105" s="28">
        <v>4</v>
      </c>
      <c r="CZ105" s="28">
        <v>2</v>
      </c>
      <c r="DA105" s="28">
        <v>2</v>
      </c>
      <c r="DB105" s="28">
        <v>5</v>
      </c>
      <c r="DC105" s="28">
        <v>5</v>
      </c>
      <c r="DD105" s="28">
        <v>7</v>
      </c>
      <c r="DE105" s="28">
        <v>0</v>
      </c>
      <c r="DF105" s="28">
        <v>0</v>
      </c>
      <c r="DG105" s="28">
        <v>0</v>
      </c>
      <c r="DH105" s="30">
        <v>0</v>
      </c>
      <c r="DI105" s="30">
        <v>0</v>
      </c>
      <c r="DJ105" s="30">
        <v>0</v>
      </c>
      <c r="DK105" s="30">
        <v>8.5999999999999993E-2</v>
      </c>
      <c r="DL105" s="30">
        <v>6.8000000000000005E-2</v>
      </c>
      <c r="DM105" s="30">
        <v>5.6000000000000001E-2</v>
      </c>
      <c r="DN105" s="30">
        <v>6.9000000000000006E-2</v>
      </c>
      <c r="DO105" s="30">
        <v>3.4000000000000002E-2</v>
      </c>
      <c r="DP105" s="30">
        <v>3.6999999999999998E-2</v>
      </c>
      <c r="DQ105" s="30">
        <v>0.1</v>
      </c>
      <c r="DR105" s="30">
        <v>0.12</v>
      </c>
      <c r="DS105" s="30">
        <v>0.12</v>
      </c>
      <c r="DT105" s="30">
        <v>0</v>
      </c>
      <c r="DU105" s="30">
        <v>0</v>
      </c>
      <c r="DV105" s="30">
        <v>0</v>
      </c>
      <c r="DW105" s="28">
        <v>0</v>
      </c>
      <c r="DX105" s="28">
        <v>0</v>
      </c>
      <c r="DY105" s="28">
        <v>0</v>
      </c>
      <c r="DZ105" s="28">
        <v>4</v>
      </c>
      <c r="EA105" s="28">
        <v>3</v>
      </c>
      <c r="EB105" s="28">
        <v>3</v>
      </c>
      <c r="EC105" s="28">
        <v>4</v>
      </c>
      <c r="ED105" s="28">
        <v>2</v>
      </c>
      <c r="EE105" s="28">
        <v>2</v>
      </c>
      <c r="EF105" s="28">
        <v>5</v>
      </c>
      <c r="EG105" s="28">
        <v>5</v>
      </c>
      <c r="EH105" s="28">
        <v>7</v>
      </c>
      <c r="EI105" s="28">
        <v>0</v>
      </c>
      <c r="EJ105" s="28">
        <v>0</v>
      </c>
      <c r="EK105" s="29">
        <v>0</v>
      </c>
      <c r="EM105" t="s">
        <v>158</v>
      </c>
      <c r="EO105" t="s">
        <v>354</v>
      </c>
      <c r="EP105" t="s">
        <v>354</v>
      </c>
      <c r="ES105" t="s">
        <v>83</v>
      </c>
      <c r="EV105" t="s">
        <v>158</v>
      </c>
      <c r="FB105" t="s">
        <v>158</v>
      </c>
      <c r="FJ105" t="s">
        <v>33</v>
      </c>
      <c r="FL105" t="s">
        <v>357</v>
      </c>
      <c r="FQ105" t="s">
        <v>357</v>
      </c>
    </row>
    <row r="106" spans="1:193" x14ac:dyDescent="0.25">
      <c r="A106">
        <v>103</v>
      </c>
      <c r="B106" t="s">
        <v>919</v>
      </c>
      <c r="C106" t="s">
        <v>920</v>
      </c>
      <c r="D106">
        <v>46</v>
      </c>
      <c r="E106">
        <v>6.33</v>
      </c>
      <c r="F106" t="s">
        <v>63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6</v>
      </c>
      <c r="N106" s="28">
        <v>6</v>
      </c>
      <c r="O106" s="28">
        <v>4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0.17</v>
      </c>
      <c r="AC106" s="30">
        <v>0.16</v>
      </c>
      <c r="AD106" s="30">
        <v>0.12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6</v>
      </c>
      <c r="AR106" s="28">
        <v>6</v>
      </c>
      <c r="AS106" s="28">
        <v>4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9">
        <v>0</v>
      </c>
      <c r="AZ106" s="27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30">
        <v>0</v>
      </c>
      <c r="BP106" s="30">
        <v>0</v>
      </c>
      <c r="BQ106" s="30">
        <v>0</v>
      </c>
      <c r="BR106" s="30">
        <v>0</v>
      </c>
      <c r="BS106" s="30">
        <v>0</v>
      </c>
      <c r="BT106" s="30">
        <v>0</v>
      </c>
      <c r="BU106" s="30">
        <v>0</v>
      </c>
      <c r="BV106" s="30">
        <v>0</v>
      </c>
      <c r="BW106" s="30">
        <v>0</v>
      </c>
      <c r="BX106" s="30">
        <v>0</v>
      </c>
      <c r="BY106" s="30">
        <v>0</v>
      </c>
      <c r="BZ106" s="30">
        <v>0</v>
      </c>
      <c r="CA106" s="30">
        <v>0</v>
      </c>
      <c r="CB106" s="30">
        <v>0</v>
      </c>
      <c r="CC106" s="30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0</v>
      </c>
      <c r="CR106" s="29">
        <v>0</v>
      </c>
      <c r="CS106" s="27">
        <v>0</v>
      </c>
      <c r="CT106" s="28">
        <v>0</v>
      </c>
      <c r="CU106" s="28">
        <v>0</v>
      </c>
      <c r="CV106" s="28">
        <v>0</v>
      </c>
      <c r="CW106" s="28">
        <v>3</v>
      </c>
      <c r="CX106" s="28">
        <v>3</v>
      </c>
      <c r="CY106" s="28">
        <v>6</v>
      </c>
      <c r="CZ106" s="28">
        <v>6</v>
      </c>
      <c r="DA106" s="28">
        <v>4</v>
      </c>
      <c r="DB106" s="28">
        <v>0</v>
      </c>
      <c r="DC106" s="28">
        <v>2</v>
      </c>
      <c r="DD106" s="28">
        <v>0</v>
      </c>
      <c r="DE106" s="28">
        <v>0</v>
      </c>
      <c r="DF106" s="28">
        <v>0</v>
      </c>
      <c r="DG106" s="28">
        <v>0</v>
      </c>
      <c r="DH106" s="30">
        <v>0</v>
      </c>
      <c r="DI106" s="30">
        <v>0</v>
      </c>
      <c r="DJ106" s="30">
        <v>0</v>
      </c>
      <c r="DK106" s="30">
        <v>0</v>
      </c>
      <c r="DL106" s="30">
        <v>0.05</v>
      </c>
      <c r="DM106" s="30">
        <v>0.05</v>
      </c>
      <c r="DN106" s="30">
        <v>0.17</v>
      </c>
      <c r="DO106" s="30">
        <v>0.16</v>
      </c>
      <c r="DP106" s="30">
        <v>0.12</v>
      </c>
      <c r="DQ106" s="30">
        <v>0</v>
      </c>
      <c r="DR106" s="30">
        <v>0.05</v>
      </c>
      <c r="DS106" s="30">
        <v>0</v>
      </c>
      <c r="DT106" s="30">
        <v>0</v>
      </c>
      <c r="DU106" s="30">
        <v>0</v>
      </c>
      <c r="DV106" s="30">
        <v>0</v>
      </c>
      <c r="DW106" s="28">
        <v>0</v>
      </c>
      <c r="DX106" s="28">
        <v>0</v>
      </c>
      <c r="DY106" s="28">
        <v>0</v>
      </c>
      <c r="DZ106" s="28">
        <v>0</v>
      </c>
      <c r="EA106" s="28">
        <v>2</v>
      </c>
      <c r="EB106" s="28">
        <v>2</v>
      </c>
      <c r="EC106" s="28">
        <v>6</v>
      </c>
      <c r="ED106" s="28">
        <v>6</v>
      </c>
      <c r="EE106" s="28">
        <v>4</v>
      </c>
      <c r="EF106" s="28">
        <v>0</v>
      </c>
      <c r="EG106" s="28">
        <v>2</v>
      </c>
      <c r="EH106" s="28">
        <v>0</v>
      </c>
      <c r="EI106" s="28">
        <v>0</v>
      </c>
      <c r="EJ106" s="28">
        <v>0</v>
      </c>
      <c r="EK106" s="29">
        <v>0</v>
      </c>
      <c r="EM106" t="s">
        <v>1075</v>
      </c>
      <c r="EO106" t="s">
        <v>1076</v>
      </c>
      <c r="EP106" t="s">
        <v>190</v>
      </c>
      <c r="EX106" t="s">
        <v>972</v>
      </c>
      <c r="EZ106" t="s">
        <v>972</v>
      </c>
      <c r="FA106" t="s">
        <v>972</v>
      </c>
      <c r="FB106" t="s">
        <v>973</v>
      </c>
      <c r="FC106" t="s">
        <v>972</v>
      </c>
      <c r="FF106" t="s">
        <v>292</v>
      </c>
      <c r="FJ106" t="s">
        <v>110</v>
      </c>
      <c r="FK106" t="s">
        <v>292</v>
      </c>
      <c r="GA106" t="s">
        <v>203</v>
      </c>
      <c r="GC106" t="s">
        <v>203</v>
      </c>
    </row>
    <row r="107" spans="1:193" x14ac:dyDescent="0.25">
      <c r="A107">
        <v>104</v>
      </c>
      <c r="B107" t="s">
        <v>760</v>
      </c>
      <c r="C107" t="s">
        <v>761</v>
      </c>
      <c r="D107">
        <v>48</v>
      </c>
      <c r="E107">
        <v>4.04</v>
      </c>
      <c r="F107" t="s">
        <v>63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4</v>
      </c>
      <c r="N107" s="28">
        <v>4</v>
      </c>
      <c r="O107" s="28">
        <v>2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9.6000000000000002E-2</v>
      </c>
      <c r="AC107" s="30">
        <v>9.6000000000000002E-2</v>
      </c>
      <c r="AD107" s="30">
        <v>6.7000000000000004E-2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3</v>
      </c>
      <c r="AR107" s="28">
        <v>3</v>
      </c>
      <c r="AS107" s="28">
        <v>2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9">
        <v>0</v>
      </c>
      <c r="AZ107" s="27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30">
        <v>0</v>
      </c>
      <c r="BP107" s="30">
        <v>0</v>
      </c>
      <c r="BQ107" s="30">
        <v>0</v>
      </c>
      <c r="BR107" s="30">
        <v>0</v>
      </c>
      <c r="BS107" s="30">
        <v>0</v>
      </c>
      <c r="BT107" s="30">
        <v>0</v>
      </c>
      <c r="BU107" s="30">
        <v>0</v>
      </c>
      <c r="BV107" s="30">
        <v>0</v>
      </c>
      <c r="BW107" s="30">
        <v>0</v>
      </c>
      <c r="BX107" s="30">
        <v>0</v>
      </c>
      <c r="BY107" s="30">
        <v>0</v>
      </c>
      <c r="BZ107" s="30">
        <v>0</v>
      </c>
      <c r="CA107" s="30">
        <v>0</v>
      </c>
      <c r="CB107" s="30">
        <v>0</v>
      </c>
      <c r="CC107" s="30">
        <v>0</v>
      </c>
      <c r="CD107" s="28">
        <v>0</v>
      </c>
      <c r="CE107" s="28">
        <v>0</v>
      </c>
      <c r="CF107" s="28">
        <v>0</v>
      </c>
      <c r="CG107" s="28">
        <v>0</v>
      </c>
      <c r="CH107" s="28">
        <v>0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0</v>
      </c>
      <c r="CQ107" s="28">
        <v>0</v>
      </c>
      <c r="CR107" s="29">
        <v>0</v>
      </c>
      <c r="CS107" s="27">
        <v>2</v>
      </c>
      <c r="CT107" s="28">
        <v>2</v>
      </c>
      <c r="CU107" s="28">
        <v>2</v>
      </c>
      <c r="CV107" s="28">
        <v>3</v>
      </c>
      <c r="CW107" s="28">
        <v>3</v>
      </c>
      <c r="CX107" s="28">
        <v>2</v>
      </c>
      <c r="CY107" s="28">
        <v>4</v>
      </c>
      <c r="CZ107" s="28">
        <v>4</v>
      </c>
      <c r="DA107" s="28">
        <v>2</v>
      </c>
      <c r="DB107" s="28">
        <v>2</v>
      </c>
      <c r="DC107" s="28">
        <v>4</v>
      </c>
      <c r="DD107" s="28">
        <v>4</v>
      </c>
      <c r="DE107" s="28">
        <v>0</v>
      </c>
      <c r="DF107" s="28">
        <v>0</v>
      </c>
      <c r="DG107" s="28">
        <v>0</v>
      </c>
      <c r="DH107" s="30">
        <v>0.06</v>
      </c>
      <c r="DI107" s="30">
        <v>0.06</v>
      </c>
      <c r="DJ107" s="30">
        <v>0.06</v>
      </c>
      <c r="DK107" s="30">
        <v>0.11</v>
      </c>
      <c r="DL107" s="30">
        <v>0.06</v>
      </c>
      <c r="DM107" s="30">
        <v>8.4000000000000005E-2</v>
      </c>
      <c r="DN107" s="30">
        <v>9.6000000000000002E-2</v>
      </c>
      <c r="DO107" s="30">
        <v>9.6000000000000002E-2</v>
      </c>
      <c r="DP107" s="30">
        <v>6.7000000000000004E-2</v>
      </c>
      <c r="DQ107" s="30">
        <v>0.06</v>
      </c>
      <c r="DR107" s="30">
        <v>0.11</v>
      </c>
      <c r="DS107" s="30">
        <v>0.14000000000000001</v>
      </c>
      <c r="DT107" s="30">
        <v>0</v>
      </c>
      <c r="DU107" s="30">
        <v>0</v>
      </c>
      <c r="DV107" s="30">
        <v>0</v>
      </c>
      <c r="DW107" s="28">
        <v>2</v>
      </c>
      <c r="DX107" s="28">
        <v>2</v>
      </c>
      <c r="DY107" s="28">
        <v>2</v>
      </c>
      <c r="DZ107" s="28">
        <v>3</v>
      </c>
      <c r="EA107" s="28">
        <v>2</v>
      </c>
      <c r="EB107" s="28">
        <v>2</v>
      </c>
      <c r="EC107" s="28">
        <v>3</v>
      </c>
      <c r="ED107" s="28">
        <v>3</v>
      </c>
      <c r="EE107" s="28">
        <v>2</v>
      </c>
      <c r="EF107" s="28">
        <v>2</v>
      </c>
      <c r="EG107" s="28">
        <v>3</v>
      </c>
      <c r="EH107" s="28">
        <v>3</v>
      </c>
      <c r="EI107" s="28">
        <v>0</v>
      </c>
      <c r="EJ107" s="28">
        <v>0</v>
      </c>
      <c r="EK107" s="29">
        <v>0</v>
      </c>
      <c r="EM107" t="s">
        <v>965</v>
      </c>
      <c r="EO107" t="s">
        <v>764</v>
      </c>
      <c r="EP107" t="s">
        <v>764</v>
      </c>
      <c r="EQ107" t="s">
        <v>765</v>
      </c>
      <c r="ES107" t="s">
        <v>1077</v>
      </c>
      <c r="ET107" t="s">
        <v>1078</v>
      </c>
      <c r="EV107" t="s">
        <v>191</v>
      </c>
      <c r="EX107" t="s">
        <v>767</v>
      </c>
      <c r="EZ107" t="s">
        <v>73</v>
      </c>
      <c r="FA107" t="s">
        <v>73</v>
      </c>
      <c r="FB107" t="s">
        <v>396</v>
      </c>
      <c r="FE107" t="s">
        <v>28</v>
      </c>
      <c r="FF107" t="s">
        <v>769</v>
      </c>
      <c r="FH107" t="s">
        <v>769</v>
      </c>
      <c r="FJ107" t="s">
        <v>110</v>
      </c>
      <c r="FK107" t="s">
        <v>506</v>
      </c>
      <c r="FL107" t="s">
        <v>475</v>
      </c>
      <c r="FN107" t="s">
        <v>37</v>
      </c>
      <c r="FP107" t="s">
        <v>966</v>
      </c>
      <c r="FQ107" t="s">
        <v>475</v>
      </c>
      <c r="FU107" t="s">
        <v>1079</v>
      </c>
      <c r="GC107" t="s">
        <v>1080</v>
      </c>
    </row>
    <row r="108" spans="1:193" x14ac:dyDescent="0.25">
      <c r="A108">
        <v>105</v>
      </c>
      <c r="B108" t="s">
        <v>652</v>
      </c>
      <c r="C108" t="s">
        <v>653</v>
      </c>
      <c r="D108">
        <v>52</v>
      </c>
      <c r="E108">
        <v>7.02</v>
      </c>
      <c r="F108" t="s">
        <v>63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5</v>
      </c>
      <c r="N108" s="28">
        <v>5</v>
      </c>
      <c r="O108" s="28">
        <v>6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0.12</v>
      </c>
      <c r="AC108" s="30">
        <v>0.14000000000000001</v>
      </c>
      <c r="AD108" s="30">
        <v>0.14000000000000001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4</v>
      </c>
      <c r="AR108" s="28">
        <v>5</v>
      </c>
      <c r="AS108" s="28">
        <v>5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9">
        <v>0</v>
      </c>
      <c r="AZ108" s="27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30">
        <v>0</v>
      </c>
      <c r="BP108" s="30">
        <v>0</v>
      </c>
      <c r="BQ108" s="30">
        <v>0</v>
      </c>
      <c r="BR108" s="30">
        <v>0</v>
      </c>
      <c r="BS108" s="30">
        <v>0</v>
      </c>
      <c r="BT108" s="30">
        <v>0</v>
      </c>
      <c r="BU108" s="30">
        <v>0</v>
      </c>
      <c r="BV108" s="30">
        <v>0</v>
      </c>
      <c r="BW108" s="30">
        <v>0</v>
      </c>
      <c r="BX108" s="30">
        <v>0</v>
      </c>
      <c r="BY108" s="30">
        <v>0</v>
      </c>
      <c r="BZ108" s="30">
        <v>0</v>
      </c>
      <c r="CA108" s="30">
        <v>0</v>
      </c>
      <c r="CB108" s="30">
        <v>0</v>
      </c>
      <c r="CC108" s="30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0</v>
      </c>
      <c r="CR108" s="29">
        <v>0</v>
      </c>
      <c r="CS108" s="27">
        <v>0</v>
      </c>
      <c r="CT108" s="28">
        <v>0</v>
      </c>
      <c r="CU108" s="28">
        <v>0</v>
      </c>
      <c r="CV108" s="28">
        <v>2</v>
      </c>
      <c r="CW108" s="28">
        <v>3</v>
      </c>
      <c r="CX108" s="28">
        <v>0</v>
      </c>
      <c r="CY108" s="28">
        <v>5</v>
      </c>
      <c r="CZ108" s="28">
        <v>5</v>
      </c>
      <c r="DA108" s="28">
        <v>6</v>
      </c>
      <c r="DB108" s="28">
        <v>0</v>
      </c>
      <c r="DC108" s="28">
        <v>4</v>
      </c>
      <c r="DD108" s="28">
        <v>4</v>
      </c>
      <c r="DE108" s="28">
        <v>0</v>
      </c>
      <c r="DF108" s="28">
        <v>0</v>
      </c>
      <c r="DG108" s="28">
        <v>0</v>
      </c>
      <c r="DH108" s="30">
        <v>0</v>
      </c>
      <c r="DI108" s="30">
        <v>0</v>
      </c>
      <c r="DJ108" s="30">
        <v>0</v>
      </c>
      <c r="DK108" s="30">
        <v>6.5000000000000002E-2</v>
      </c>
      <c r="DL108" s="30">
        <v>8.8999999999999996E-2</v>
      </c>
      <c r="DM108" s="30">
        <v>0</v>
      </c>
      <c r="DN108" s="30">
        <v>0.12</v>
      </c>
      <c r="DO108" s="30">
        <v>0.14000000000000001</v>
      </c>
      <c r="DP108" s="30">
        <v>0.14000000000000001</v>
      </c>
      <c r="DQ108" s="30">
        <v>0</v>
      </c>
      <c r="DR108" s="30">
        <v>8.2000000000000003E-2</v>
      </c>
      <c r="DS108" s="30">
        <v>0.1</v>
      </c>
      <c r="DT108" s="30">
        <v>0</v>
      </c>
      <c r="DU108" s="30">
        <v>0</v>
      </c>
      <c r="DV108" s="30">
        <v>0</v>
      </c>
      <c r="DW108" s="28">
        <v>0</v>
      </c>
      <c r="DX108" s="28">
        <v>0</v>
      </c>
      <c r="DY108" s="28">
        <v>0</v>
      </c>
      <c r="DZ108" s="28">
        <v>2</v>
      </c>
      <c r="EA108" s="28">
        <v>3</v>
      </c>
      <c r="EB108" s="28">
        <v>0</v>
      </c>
      <c r="EC108" s="28">
        <v>4</v>
      </c>
      <c r="ED108" s="28">
        <v>5</v>
      </c>
      <c r="EE108" s="28">
        <v>5</v>
      </c>
      <c r="EF108" s="28">
        <v>0</v>
      </c>
      <c r="EG108" s="28">
        <v>3</v>
      </c>
      <c r="EH108" s="28">
        <v>4</v>
      </c>
      <c r="EI108" s="28">
        <v>0</v>
      </c>
      <c r="EJ108" s="28">
        <v>0</v>
      </c>
      <c r="EK108" s="29">
        <v>0</v>
      </c>
      <c r="EM108" t="s">
        <v>1081</v>
      </c>
      <c r="EO108" t="s">
        <v>65</v>
      </c>
      <c r="EQ108" t="s">
        <v>65</v>
      </c>
      <c r="ET108" t="s">
        <v>65</v>
      </c>
      <c r="EV108" t="s">
        <v>655</v>
      </c>
      <c r="FD108" t="s">
        <v>27</v>
      </c>
      <c r="FJ108" t="s">
        <v>33</v>
      </c>
      <c r="FU108" t="s">
        <v>496</v>
      </c>
      <c r="GC108" t="s">
        <v>656</v>
      </c>
      <c r="GK108" t="s">
        <v>656</v>
      </c>
    </row>
    <row r="109" spans="1:193" x14ac:dyDescent="0.25">
      <c r="A109">
        <v>106</v>
      </c>
      <c r="B109" t="s">
        <v>620</v>
      </c>
      <c r="C109" t="s">
        <v>621</v>
      </c>
      <c r="D109">
        <v>22</v>
      </c>
      <c r="E109">
        <v>8.48</v>
      </c>
      <c r="F109" t="s">
        <v>63</v>
      </c>
      <c r="G109" s="27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3</v>
      </c>
      <c r="N109" s="28">
        <v>4</v>
      </c>
      <c r="O109" s="28">
        <v>4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0.16</v>
      </c>
      <c r="AC109" s="30">
        <v>0.24</v>
      </c>
      <c r="AD109" s="30">
        <v>0.24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3</v>
      </c>
      <c r="AR109" s="28">
        <v>4</v>
      </c>
      <c r="AS109" s="28">
        <v>4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9">
        <v>0</v>
      </c>
      <c r="AZ109" s="27">
        <v>0</v>
      </c>
      <c r="BA109" s="28">
        <v>0</v>
      </c>
      <c r="BB109" s="28">
        <v>0</v>
      </c>
      <c r="BC109" s="28">
        <v>0</v>
      </c>
      <c r="BD109" s="28">
        <v>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  <c r="BY109" s="30">
        <v>0</v>
      </c>
      <c r="BZ109" s="30">
        <v>0</v>
      </c>
      <c r="CA109" s="30">
        <v>0</v>
      </c>
      <c r="CB109" s="30">
        <v>0</v>
      </c>
      <c r="CC109" s="30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0</v>
      </c>
      <c r="CR109" s="29">
        <v>0</v>
      </c>
      <c r="CS109" s="27">
        <v>0</v>
      </c>
      <c r="CT109" s="28">
        <v>0</v>
      </c>
      <c r="CU109" s="28">
        <v>0</v>
      </c>
      <c r="CV109" s="28">
        <v>2</v>
      </c>
      <c r="CW109" s="28">
        <v>3</v>
      </c>
      <c r="CX109" s="28">
        <v>2</v>
      </c>
      <c r="CY109" s="28">
        <v>3</v>
      </c>
      <c r="CZ109" s="28">
        <v>4</v>
      </c>
      <c r="DA109" s="28">
        <v>4</v>
      </c>
      <c r="DB109" s="28">
        <v>3</v>
      </c>
      <c r="DC109" s="28">
        <v>5</v>
      </c>
      <c r="DD109" s="28">
        <v>4</v>
      </c>
      <c r="DE109" s="28">
        <v>0</v>
      </c>
      <c r="DF109" s="28">
        <v>0</v>
      </c>
      <c r="DG109" s="28">
        <v>0</v>
      </c>
      <c r="DH109" s="30">
        <v>0</v>
      </c>
      <c r="DI109" s="30">
        <v>0</v>
      </c>
      <c r="DJ109" s="30">
        <v>0</v>
      </c>
      <c r="DK109" s="30">
        <v>0.16</v>
      </c>
      <c r="DL109" s="30">
        <v>0.24</v>
      </c>
      <c r="DM109" s="30">
        <v>0.15</v>
      </c>
      <c r="DN109" s="30">
        <v>0.16</v>
      </c>
      <c r="DO109" s="30">
        <v>0.24</v>
      </c>
      <c r="DP109" s="30">
        <v>0.24</v>
      </c>
      <c r="DQ109" s="30">
        <v>0.24</v>
      </c>
      <c r="DR109" s="30">
        <v>0.28000000000000003</v>
      </c>
      <c r="DS109" s="30">
        <v>0.28000000000000003</v>
      </c>
      <c r="DT109" s="30">
        <v>0</v>
      </c>
      <c r="DU109" s="30">
        <v>0</v>
      </c>
      <c r="DV109" s="30">
        <v>0</v>
      </c>
      <c r="DW109" s="28">
        <v>0</v>
      </c>
      <c r="DX109" s="28">
        <v>0</v>
      </c>
      <c r="DY109" s="28">
        <v>0</v>
      </c>
      <c r="DZ109" s="28">
        <v>2</v>
      </c>
      <c r="EA109" s="28">
        <v>3</v>
      </c>
      <c r="EB109" s="28">
        <v>2</v>
      </c>
      <c r="EC109" s="28">
        <v>3</v>
      </c>
      <c r="ED109" s="28">
        <v>4</v>
      </c>
      <c r="EE109" s="28">
        <v>4</v>
      </c>
      <c r="EF109" s="28">
        <v>3</v>
      </c>
      <c r="EG109" s="28">
        <v>5</v>
      </c>
      <c r="EH109" s="28">
        <v>4</v>
      </c>
      <c r="EI109" s="28">
        <v>0</v>
      </c>
      <c r="EJ109" s="28">
        <v>0</v>
      </c>
      <c r="EK109" s="29">
        <v>0</v>
      </c>
      <c r="EM109" t="s">
        <v>84</v>
      </c>
      <c r="EO109" t="s">
        <v>84</v>
      </c>
      <c r="EP109" t="s">
        <v>354</v>
      </c>
      <c r="ES109" t="s">
        <v>84</v>
      </c>
      <c r="EV109" t="s">
        <v>84</v>
      </c>
      <c r="FB109" t="s">
        <v>84</v>
      </c>
      <c r="FJ109" t="s">
        <v>33</v>
      </c>
      <c r="FL109" t="s">
        <v>357</v>
      </c>
      <c r="FQ109" t="s">
        <v>357</v>
      </c>
      <c r="FU109" t="s">
        <v>623</v>
      </c>
      <c r="GC109" t="s">
        <v>623</v>
      </c>
    </row>
    <row r="110" spans="1:193" x14ac:dyDescent="0.25">
      <c r="A110">
        <v>107</v>
      </c>
      <c r="B110" t="s">
        <v>469</v>
      </c>
      <c r="C110" t="s">
        <v>470</v>
      </c>
      <c r="D110">
        <v>29</v>
      </c>
      <c r="E110">
        <v>4.3600000000000003</v>
      </c>
      <c r="F110" t="s">
        <v>63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9">
        <v>0</v>
      </c>
      <c r="AZ110" s="27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30">
        <v>0</v>
      </c>
      <c r="BP110" s="30">
        <v>0</v>
      </c>
      <c r="BQ110" s="30">
        <v>0</v>
      </c>
      <c r="BR110" s="30">
        <v>0</v>
      </c>
      <c r="BS110" s="30">
        <v>0</v>
      </c>
      <c r="BT110" s="30">
        <v>0</v>
      </c>
      <c r="BU110" s="30">
        <v>0</v>
      </c>
      <c r="BV110" s="30">
        <v>0</v>
      </c>
      <c r="BW110" s="30">
        <v>0</v>
      </c>
      <c r="BX110" s="30">
        <v>0</v>
      </c>
      <c r="BY110" s="30">
        <v>0</v>
      </c>
      <c r="BZ110" s="30">
        <v>0</v>
      </c>
      <c r="CA110" s="30">
        <v>0</v>
      </c>
      <c r="CB110" s="30">
        <v>0</v>
      </c>
      <c r="CC110" s="30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9">
        <v>0</v>
      </c>
      <c r="CS110" s="27">
        <v>0</v>
      </c>
      <c r="CT110" s="28">
        <v>0</v>
      </c>
      <c r="CU110" s="28">
        <v>2</v>
      </c>
      <c r="CV110" s="28">
        <v>4</v>
      </c>
      <c r="CW110" s="28">
        <v>4</v>
      </c>
      <c r="CX110" s="28">
        <v>4</v>
      </c>
      <c r="CY110" s="28">
        <v>0</v>
      </c>
      <c r="CZ110" s="28">
        <v>0</v>
      </c>
      <c r="DA110" s="28">
        <v>0</v>
      </c>
      <c r="DB110" s="28">
        <v>10</v>
      </c>
      <c r="DC110" s="28">
        <v>11</v>
      </c>
      <c r="DD110" s="28">
        <v>7</v>
      </c>
      <c r="DE110" s="28">
        <v>0</v>
      </c>
      <c r="DF110" s="28">
        <v>0</v>
      </c>
      <c r="DG110" s="28">
        <v>0</v>
      </c>
      <c r="DH110" s="30">
        <v>0</v>
      </c>
      <c r="DI110" s="30">
        <v>0</v>
      </c>
      <c r="DJ110" s="30">
        <v>7.6999999999999999E-2</v>
      </c>
      <c r="DK110" s="30">
        <v>0.19</v>
      </c>
      <c r="DL110" s="30">
        <v>0.19</v>
      </c>
      <c r="DM110" s="30">
        <v>0.17</v>
      </c>
      <c r="DN110" s="30">
        <v>0</v>
      </c>
      <c r="DO110" s="30">
        <v>0</v>
      </c>
      <c r="DP110" s="30">
        <v>0</v>
      </c>
      <c r="DQ110" s="30">
        <v>0.39</v>
      </c>
      <c r="DR110" s="30">
        <v>0.37</v>
      </c>
      <c r="DS110" s="30">
        <v>0.31</v>
      </c>
      <c r="DT110" s="30">
        <v>0</v>
      </c>
      <c r="DU110" s="30">
        <v>0</v>
      </c>
      <c r="DV110" s="30">
        <v>0</v>
      </c>
      <c r="DW110" s="28">
        <v>0</v>
      </c>
      <c r="DX110" s="28">
        <v>0</v>
      </c>
      <c r="DY110" s="28">
        <v>2</v>
      </c>
      <c r="DZ110" s="28">
        <v>4</v>
      </c>
      <c r="EA110" s="28">
        <v>4</v>
      </c>
      <c r="EB110" s="28">
        <v>4</v>
      </c>
      <c r="EC110" s="28">
        <v>0</v>
      </c>
      <c r="ED110" s="28">
        <v>0</v>
      </c>
      <c r="EE110" s="28">
        <v>0</v>
      </c>
      <c r="EF110" s="28">
        <v>9</v>
      </c>
      <c r="EG110" s="28">
        <v>10</v>
      </c>
      <c r="EH110" s="28">
        <v>7</v>
      </c>
      <c r="EI110" s="28">
        <v>0</v>
      </c>
      <c r="EJ110" s="28">
        <v>0</v>
      </c>
      <c r="EK110" s="29">
        <v>0</v>
      </c>
      <c r="EO110" t="s">
        <v>471</v>
      </c>
      <c r="EP110" t="s">
        <v>471</v>
      </c>
      <c r="EQ110" t="s">
        <v>472</v>
      </c>
      <c r="ET110" t="s">
        <v>472</v>
      </c>
      <c r="EX110" t="s">
        <v>471</v>
      </c>
      <c r="FF110" t="s">
        <v>344</v>
      </c>
      <c r="FG110" t="s">
        <v>178</v>
      </c>
      <c r="FJ110" t="s">
        <v>179</v>
      </c>
      <c r="FK110" t="s">
        <v>962</v>
      </c>
      <c r="FL110" t="s">
        <v>475</v>
      </c>
      <c r="FP110" t="s">
        <v>962</v>
      </c>
      <c r="FQ110" t="s">
        <v>475</v>
      </c>
      <c r="FU110" t="s">
        <v>194</v>
      </c>
      <c r="GC110" t="s">
        <v>476</v>
      </c>
      <c r="GH110" t="s">
        <v>476</v>
      </c>
    </row>
    <row r="111" spans="1:193" x14ac:dyDescent="0.25">
      <c r="A111">
        <v>108</v>
      </c>
      <c r="B111" t="s">
        <v>788</v>
      </c>
      <c r="C111" t="s">
        <v>789</v>
      </c>
      <c r="D111">
        <v>55</v>
      </c>
      <c r="E111">
        <v>6.24</v>
      </c>
      <c r="F111" t="s">
        <v>63</v>
      </c>
      <c r="G111" s="27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6</v>
      </c>
      <c r="N111" s="28">
        <v>5</v>
      </c>
      <c r="O111" s="28">
        <v>7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0.14000000000000001</v>
      </c>
      <c r="AC111" s="30">
        <v>0.14000000000000001</v>
      </c>
      <c r="AD111" s="30">
        <v>0.14000000000000001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4</v>
      </c>
      <c r="AR111" s="28">
        <v>5</v>
      </c>
      <c r="AS111" s="28">
        <v>5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9">
        <v>0</v>
      </c>
      <c r="AZ111" s="27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  <c r="BY111" s="30">
        <v>0</v>
      </c>
      <c r="BZ111" s="30">
        <v>0</v>
      </c>
      <c r="CA111" s="30">
        <v>0</v>
      </c>
      <c r="CB111" s="30">
        <v>0</v>
      </c>
      <c r="CC111" s="30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28">
        <v>0</v>
      </c>
      <c r="CM111" s="28">
        <v>0</v>
      </c>
      <c r="CN111" s="28">
        <v>0</v>
      </c>
      <c r="CO111" s="28">
        <v>0</v>
      </c>
      <c r="CP111" s="28">
        <v>0</v>
      </c>
      <c r="CQ111" s="28">
        <v>0</v>
      </c>
      <c r="CR111" s="29">
        <v>0</v>
      </c>
      <c r="CS111" s="27">
        <v>0</v>
      </c>
      <c r="CT111" s="28">
        <v>0</v>
      </c>
      <c r="CU111" s="28">
        <v>0</v>
      </c>
      <c r="CV111" s="28">
        <v>0</v>
      </c>
      <c r="CW111" s="28">
        <v>0</v>
      </c>
      <c r="CX111" s="28">
        <v>3</v>
      </c>
      <c r="CY111" s="28">
        <v>6</v>
      </c>
      <c r="CZ111" s="28">
        <v>5</v>
      </c>
      <c r="DA111" s="28">
        <v>7</v>
      </c>
      <c r="DB111" s="28">
        <v>0</v>
      </c>
      <c r="DC111" s="28">
        <v>2</v>
      </c>
      <c r="DD111" s="28">
        <v>0</v>
      </c>
      <c r="DE111" s="28">
        <v>0</v>
      </c>
      <c r="DF111" s="28">
        <v>0</v>
      </c>
      <c r="DG111" s="28">
        <v>0</v>
      </c>
      <c r="DH111" s="30">
        <v>0</v>
      </c>
      <c r="DI111" s="30">
        <v>0</v>
      </c>
      <c r="DJ111" s="30">
        <v>0</v>
      </c>
      <c r="DK111" s="30">
        <v>0</v>
      </c>
      <c r="DL111" s="30">
        <v>0</v>
      </c>
      <c r="DM111" s="30">
        <v>6.7000000000000004E-2</v>
      </c>
      <c r="DN111" s="30">
        <v>0.14000000000000001</v>
      </c>
      <c r="DO111" s="30">
        <v>0.14000000000000001</v>
      </c>
      <c r="DP111" s="30">
        <v>0.14000000000000001</v>
      </c>
      <c r="DQ111" s="30">
        <v>0</v>
      </c>
      <c r="DR111" s="30">
        <v>4.2999999999999997E-2</v>
      </c>
      <c r="DS111" s="30">
        <v>0</v>
      </c>
      <c r="DT111" s="30">
        <v>0</v>
      </c>
      <c r="DU111" s="30">
        <v>0</v>
      </c>
      <c r="DV111" s="30">
        <v>0</v>
      </c>
      <c r="DW111" s="28">
        <v>0</v>
      </c>
      <c r="DX111" s="28">
        <v>0</v>
      </c>
      <c r="DY111" s="28">
        <v>0</v>
      </c>
      <c r="DZ111" s="28">
        <v>0</v>
      </c>
      <c r="EA111" s="28">
        <v>0</v>
      </c>
      <c r="EB111" s="28">
        <v>3</v>
      </c>
      <c r="EC111" s="28">
        <v>4</v>
      </c>
      <c r="ED111" s="28">
        <v>5</v>
      </c>
      <c r="EE111" s="28">
        <v>5</v>
      </c>
      <c r="EF111" s="28">
        <v>0</v>
      </c>
      <c r="EG111" s="28">
        <v>2</v>
      </c>
      <c r="EH111" s="28">
        <v>0</v>
      </c>
      <c r="EI111" s="28">
        <v>0</v>
      </c>
      <c r="EJ111" s="28">
        <v>0</v>
      </c>
      <c r="EK111" s="29">
        <v>0</v>
      </c>
      <c r="EM111" t="s">
        <v>1082</v>
      </c>
      <c r="EO111" t="s">
        <v>146</v>
      </c>
      <c r="EP111" t="s">
        <v>790</v>
      </c>
      <c r="EQ111" t="s">
        <v>119</v>
      </c>
      <c r="ET111" t="s">
        <v>119</v>
      </c>
      <c r="EX111" t="s">
        <v>148</v>
      </c>
      <c r="FB111" t="s">
        <v>148</v>
      </c>
      <c r="FF111" t="s">
        <v>121</v>
      </c>
      <c r="FJ111" t="s">
        <v>110</v>
      </c>
      <c r="FK111" t="s">
        <v>121</v>
      </c>
      <c r="FP111" t="s">
        <v>121</v>
      </c>
      <c r="FU111" t="s">
        <v>517</v>
      </c>
      <c r="GA111" t="s">
        <v>94</v>
      </c>
      <c r="GC111" t="s">
        <v>517</v>
      </c>
    </row>
    <row r="112" spans="1:193" x14ac:dyDescent="0.25">
      <c r="A112">
        <v>109</v>
      </c>
      <c r="B112" t="s">
        <v>649</v>
      </c>
      <c r="C112" t="s">
        <v>650</v>
      </c>
      <c r="D112">
        <v>92</v>
      </c>
      <c r="E112">
        <v>6.33</v>
      </c>
      <c r="F112" t="s">
        <v>63</v>
      </c>
      <c r="G112" s="27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5</v>
      </c>
      <c r="N112" s="28">
        <v>4</v>
      </c>
      <c r="O112" s="28">
        <v>7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6.0999999999999999E-2</v>
      </c>
      <c r="AC112" s="30">
        <v>0.06</v>
      </c>
      <c r="AD112" s="30">
        <v>0.1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4</v>
      </c>
      <c r="AR112" s="28">
        <v>4</v>
      </c>
      <c r="AS112" s="28">
        <v>6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9">
        <v>0</v>
      </c>
      <c r="AZ112" s="27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30">
        <v>0</v>
      </c>
      <c r="BP112" s="30">
        <v>0</v>
      </c>
      <c r="BQ112" s="30">
        <v>0</v>
      </c>
      <c r="BR112" s="30">
        <v>0</v>
      </c>
      <c r="BS112" s="30">
        <v>0</v>
      </c>
      <c r="BT112" s="30">
        <v>0</v>
      </c>
      <c r="BU112" s="30">
        <v>0</v>
      </c>
      <c r="BV112" s="30">
        <v>0</v>
      </c>
      <c r="BW112" s="30">
        <v>0</v>
      </c>
      <c r="BX112" s="30">
        <v>0</v>
      </c>
      <c r="BY112" s="30">
        <v>0</v>
      </c>
      <c r="BZ112" s="30">
        <v>0</v>
      </c>
      <c r="CA112" s="30">
        <v>0</v>
      </c>
      <c r="CB112" s="30">
        <v>0</v>
      </c>
      <c r="CC112" s="30">
        <v>0</v>
      </c>
      <c r="CD112" s="28">
        <v>0</v>
      </c>
      <c r="CE112" s="28">
        <v>0</v>
      </c>
      <c r="CF112" s="28">
        <v>0</v>
      </c>
      <c r="CG112" s="28">
        <v>0</v>
      </c>
      <c r="CH112" s="28">
        <v>0</v>
      </c>
      <c r="CI112" s="28">
        <v>0</v>
      </c>
      <c r="CJ112" s="28">
        <v>0</v>
      </c>
      <c r="CK112" s="28">
        <v>0</v>
      </c>
      <c r="CL112" s="28">
        <v>0</v>
      </c>
      <c r="CM112" s="28">
        <v>0</v>
      </c>
      <c r="CN112" s="28">
        <v>0</v>
      </c>
      <c r="CO112" s="28">
        <v>0</v>
      </c>
      <c r="CP112" s="28">
        <v>0</v>
      </c>
      <c r="CQ112" s="28">
        <v>0</v>
      </c>
      <c r="CR112" s="29">
        <v>0</v>
      </c>
      <c r="CS112" s="27">
        <v>0</v>
      </c>
      <c r="CT112" s="28">
        <v>0</v>
      </c>
      <c r="CU112" s="28">
        <v>0</v>
      </c>
      <c r="CV112" s="28">
        <v>4</v>
      </c>
      <c r="CW112" s="28">
        <v>2</v>
      </c>
      <c r="CX112" s="28">
        <v>5</v>
      </c>
      <c r="CY112" s="28">
        <v>5</v>
      </c>
      <c r="CZ112" s="28">
        <v>4</v>
      </c>
      <c r="DA112" s="28">
        <v>7</v>
      </c>
      <c r="DB112" s="28">
        <v>3</v>
      </c>
      <c r="DC112" s="28">
        <v>2</v>
      </c>
      <c r="DD112" s="28">
        <v>0</v>
      </c>
      <c r="DE112" s="28">
        <v>0</v>
      </c>
      <c r="DF112" s="28">
        <v>0</v>
      </c>
      <c r="DG112" s="28">
        <v>0</v>
      </c>
      <c r="DH112" s="30">
        <v>0</v>
      </c>
      <c r="DI112" s="30">
        <v>0</v>
      </c>
      <c r="DJ112" s="30">
        <v>0</v>
      </c>
      <c r="DK112" s="30">
        <v>0.06</v>
      </c>
      <c r="DL112" s="30">
        <v>2.9000000000000001E-2</v>
      </c>
      <c r="DM112" s="30">
        <v>7.0999999999999994E-2</v>
      </c>
      <c r="DN112" s="30">
        <v>6.0999999999999999E-2</v>
      </c>
      <c r="DO112" s="30">
        <v>0.06</v>
      </c>
      <c r="DP112" s="30">
        <v>0.1</v>
      </c>
      <c r="DQ112" s="30">
        <v>3.3000000000000002E-2</v>
      </c>
      <c r="DR112" s="30">
        <v>2.4E-2</v>
      </c>
      <c r="DS112" s="30">
        <v>0</v>
      </c>
      <c r="DT112" s="30">
        <v>0</v>
      </c>
      <c r="DU112" s="30">
        <v>0</v>
      </c>
      <c r="DV112" s="30">
        <v>0</v>
      </c>
      <c r="DW112" s="28">
        <v>0</v>
      </c>
      <c r="DX112" s="28">
        <v>0</v>
      </c>
      <c r="DY112" s="28">
        <v>0</v>
      </c>
      <c r="DZ112" s="28">
        <v>4</v>
      </c>
      <c r="EA112" s="28">
        <v>2</v>
      </c>
      <c r="EB112" s="28">
        <v>5</v>
      </c>
      <c r="EC112" s="28">
        <v>4</v>
      </c>
      <c r="ED112" s="28">
        <v>4</v>
      </c>
      <c r="EE112" s="28">
        <v>6</v>
      </c>
      <c r="EF112" s="28">
        <v>3</v>
      </c>
      <c r="EG112" s="28">
        <v>2</v>
      </c>
      <c r="EH112" s="28">
        <v>0</v>
      </c>
      <c r="EI112" s="28">
        <v>0</v>
      </c>
      <c r="EJ112" s="28">
        <v>0</v>
      </c>
      <c r="EK112" s="29">
        <v>0</v>
      </c>
    </row>
    <row r="113" spans="1:193" x14ac:dyDescent="0.25">
      <c r="A113">
        <v>110</v>
      </c>
      <c r="B113" t="s">
        <v>912</v>
      </c>
      <c r="C113" t="s">
        <v>913</v>
      </c>
      <c r="D113">
        <v>53</v>
      </c>
      <c r="E113">
        <v>6.68</v>
      </c>
      <c r="F113" t="s">
        <v>63</v>
      </c>
      <c r="G113" s="27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8</v>
      </c>
      <c r="N113" s="28">
        <v>6</v>
      </c>
      <c r="O113" s="28">
        <v>6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0.2</v>
      </c>
      <c r="AC113" s="30">
        <v>0.15</v>
      </c>
      <c r="AD113" s="30">
        <v>0.15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7</v>
      </c>
      <c r="AR113" s="28">
        <v>5</v>
      </c>
      <c r="AS113" s="28">
        <v>5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9">
        <v>0</v>
      </c>
      <c r="AZ113" s="27">
        <v>0</v>
      </c>
      <c r="BA113" s="28">
        <v>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  <c r="BY113" s="30">
        <v>0</v>
      </c>
      <c r="BZ113" s="30">
        <v>0</v>
      </c>
      <c r="CA113" s="30">
        <v>0</v>
      </c>
      <c r="CB113" s="30">
        <v>0</v>
      </c>
      <c r="CC113" s="30">
        <v>0</v>
      </c>
      <c r="CD113" s="28">
        <v>0</v>
      </c>
      <c r="CE113" s="28">
        <v>0</v>
      </c>
      <c r="CF113" s="28">
        <v>0</v>
      </c>
      <c r="CG113" s="28">
        <v>0</v>
      </c>
      <c r="CH113" s="28">
        <v>0</v>
      </c>
      <c r="CI113" s="28">
        <v>0</v>
      </c>
      <c r="CJ113" s="28">
        <v>0</v>
      </c>
      <c r="CK113" s="28">
        <v>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9">
        <v>0</v>
      </c>
      <c r="CS113" s="27">
        <v>0</v>
      </c>
      <c r="CT113" s="28">
        <v>0</v>
      </c>
      <c r="CU113" s="28">
        <v>0</v>
      </c>
      <c r="CV113" s="28">
        <v>2</v>
      </c>
      <c r="CW113" s="28">
        <v>0</v>
      </c>
      <c r="CX113" s="28">
        <v>2</v>
      </c>
      <c r="CY113" s="28">
        <v>8</v>
      </c>
      <c r="CZ113" s="28">
        <v>6</v>
      </c>
      <c r="DA113" s="28">
        <v>6</v>
      </c>
      <c r="DB113" s="28">
        <v>0</v>
      </c>
      <c r="DC113" s="28">
        <v>0</v>
      </c>
      <c r="DD113" s="28">
        <v>0</v>
      </c>
      <c r="DE113" s="28">
        <v>0</v>
      </c>
      <c r="DF113" s="28">
        <v>0</v>
      </c>
      <c r="DG113" s="28">
        <v>0</v>
      </c>
      <c r="DH113" s="30">
        <v>0</v>
      </c>
      <c r="DI113" s="30">
        <v>0</v>
      </c>
      <c r="DJ113" s="30">
        <v>0</v>
      </c>
      <c r="DK113" s="30">
        <v>5.8000000000000003E-2</v>
      </c>
      <c r="DL113" s="30">
        <v>0</v>
      </c>
      <c r="DM113" s="30">
        <v>5.8000000000000003E-2</v>
      </c>
      <c r="DN113" s="30">
        <v>0.2</v>
      </c>
      <c r="DO113" s="30">
        <v>0.15</v>
      </c>
      <c r="DP113" s="30">
        <v>0.15</v>
      </c>
      <c r="DQ113" s="30">
        <v>0</v>
      </c>
      <c r="DR113" s="30">
        <v>0</v>
      </c>
      <c r="DS113" s="30">
        <v>0</v>
      </c>
      <c r="DT113" s="30">
        <v>0</v>
      </c>
      <c r="DU113" s="30">
        <v>0</v>
      </c>
      <c r="DV113" s="30">
        <v>0</v>
      </c>
      <c r="DW113" s="28">
        <v>0</v>
      </c>
      <c r="DX113" s="28">
        <v>0</v>
      </c>
      <c r="DY113" s="28">
        <v>0</v>
      </c>
      <c r="DZ113" s="28">
        <v>2</v>
      </c>
      <c r="EA113" s="28">
        <v>0</v>
      </c>
      <c r="EB113" s="28">
        <v>2</v>
      </c>
      <c r="EC113" s="28">
        <v>7</v>
      </c>
      <c r="ED113" s="28">
        <v>5</v>
      </c>
      <c r="EE113" s="28">
        <v>5</v>
      </c>
      <c r="EF113" s="28">
        <v>0</v>
      </c>
      <c r="EG113" s="28">
        <v>0</v>
      </c>
      <c r="EH113" s="28">
        <v>0</v>
      </c>
      <c r="EI113" s="28">
        <v>0</v>
      </c>
      <c r="EJ113" s="28">
        <v>0</v>
      </c>
      <c r="EK113" s="29">
        <v>0</v>
      </c>
      <c r="EM113" t="s">
        <v>148</v>
      </c>
      <c r="EX113" t="s">
        <v>148</v>
      </c>
      <c r="FB113" t="s">
        <v>148</v>
      </c>
      <c r="FJ113" t="s">
        <v>33</v>
      </c>
      <c r="FL113" t="s">
        <v>40</v>
      </c>
      <c r="FQ113" t="s">
        <v>40</v>
      </c>
      <c r="FU113" t="s">
        <v>79</v>
      </c>
      <c r="GA113" t="s">
        <v>203</v>
      </c>
      <c r="GC113" t="s">
        <v>364</v>
      </c>
    </row>
    <row r="114" spans="1:193" x14ac:dyDescent="0.25">
      <c r="A114">
        <v>111</v>
      </c>
      <c r="B114" t="s">
        <v>509</v>
      </c>
      <c r="C114" t="s">
        <v>510</v>
      </c>
      <c r="D114">
        <v>332</v>
      </c>
      <c r="E114">
        <v>6.78</v>
      </c>
      <c r="F114" t="s">
        <v>63</v>
      </c>
      <c r="G114" s="27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9">
        <v>0</v>
      </c>
      <c r="AZ114" s="27">
        <v>0</v>
      </c>
      <c r="BA114" s="28">
        <v>0</v>
      </c>
      <c r="BB114" s="28">
        <v>0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9</v>
      </c>
      <c r="BM114" s="28">
        <v>7</v>
      </c>
      <c r="BN114" s="28">
        <v>9</v>
      </c>
      <c r="BO114" s="30">
        <v>0</v>
      </c>
      <c r="BP114" s="30">
        <v>0</v>
      </c>
      <c r="BQ114" s="30">
        <v>0</v>
      </c>
      <c r="BR114" s="30">
        <v>0</v>
      </c>
      <c r="BS114" s="30">
        <v>0</v>
      </c>
      <c r="BT114" s="30">
        <v>0</v>
      </c>
      <c r="BU114" s="30">
        <v>0</v>
      </c>
      <c r="BV114" s="30">
        <v>0</v>
      </c>
      <c r="BW114" s="30">
        <v>0</v>
      </c>
      <c r="BX114" s="30">
        <v>0</v>
      </c>
      <c r="BY114" s="30">
        <v>0</v>
      </c>
      <c r="BZ114" s="30">
        <v>0</v>
      </c>
      <c r="CA114" s="30">
        <v>3.2000000000000001E-2</v>
      </c>
      <c r="CB114" s="30">
        <v>2.5999999999999999E-2</v>
      </c>
      <c r="CC114" s="30">
        <v>3.2000000000000001E-2</v>
      </c>
      <c r="CD114" s="28">
        <v>0</v>
      </c>
      <c r="CE114" s="28">
        <v>0</v>
      </c>
      <c r="CF114" s="28">
        <v>0</v>
      </c>
      <c r="CG114" s="28">
        <v>0</v>
      </c>
      <c r="CH114" s="28">
        <v>0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</v>
      </c>
      <c r="CP114" s="28">
        <v>9</v>
      </c>
      <c r="CQ114" s="28">
        <v>7</v>
      </c>
      <c r="CR114" s="29">
        <v>9</v>
      </c>
      <c r="CS114" s="27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0</v>
      </c>
      <c r="CY114" s="28">
        <v>0</v>
      </c>
      <c r="CZ114" s="28">
        <v>0</v>
      </c>
      <c r="DA114" s="28">
        <v>0</v>
      </c>
      <c r="DB114" s="28">
        <v>0</v>
      </c>
      <c r="DC114" s="28">
        <v>0</v>
      </c>
      <c r="DD114" s="28">
        <v>0</v>
      </c>
      <c r="DE114" s="28">
        <v>0</v>
      </c>
      <c r="DF114" s="28">
        <v>0</v>
      </c>
      <c r="DG114" s="28">
        <v>0</v>
      </c>
      <c r="DH114" s="30">
        <v>0</v>
      </c>
      <c r="DI114" s="30">
        <v>0</v>
      </c>
      <c r="DJ114" s="30">
        <v>0</v>
      </c>
      <c r="DK114" s="30">
        <v>0</v>
      </c>
      <c r="DL114" s="30">
        <v>0</v>
      </c>
      <c r="DM114" s="30">
        <v>0</v>
      </c>
      <c r="DN114" s="30">
        <v>0</v>
      </c>
      <c r="DO114" s="30">
        <v>0</v>
      </c>
      <c r="DP114" s="30">
        <v>0</v>
      </c>
      <c r="DQ114" s="30">
        <v>0</v>
      </c>
      <c r="DR114" s="30">
        <v>0</v>
      </c>
      <c r="DS114" s="30">
        <v>0</v>
      </c>
      <c r="DT114" s="30">
        <v>0</v>
      </c>
      <c r="DU114" s="30">
        <v>0</v>
      </c>
      <c r="DV114" s="30">
        <v>0</v>
      </c>
      <c r="DW114" s="28">
        <v>0</v>
      </c>
      <c r="DX114" s="28">
        <v>0</v>
      </c>
      <c r="DY114" s="28">
        <v>0</v>
      </c>
      <c r="DZ114" s="28">
        <v>0</v>
      </c>
      <c r="EA114" s="28">
        <v>0</v>
      </c>
      <c r="EB114" s="28">
        <v>0</v>
      </c>
      <c r="EC114" s="28">
        <v>0</v>
      </c>
      <c r="ED114" s="28">
        <v>0</v>
      </c>
      <c r="EE114" s="28">
        <v>0</v>
      </c>
      <c r="EF114" s="28">
        <v>0</v>
      </c>
      <c r="EG114" s="28">
        <v>0</v>
      </c>
      <c r="EH114" s="28">
        <v>0</v>
      </c>
      <c r="EI114" s="28">
        <v>0</v>
      </c>
      <c r="EJ114" s="28">
        <v>0</v>
      </c>
      <c r="EK114" s="29">
        <v>0</v>
      </c>
      <c r="EM114" t="s">
        <v>511</v>
      </c>
      <c r="EO114" t="s">
        <v>138</v>
      </c>
      <c r="EP114" t="s">
        <v>224</v>
      </c>
      <c r="EV114" t="s">
        <v>512</v>
      </c>
      <c r="EX114" t="s">
        <v>224</v>
      </c>
      <c r="FB114" t="s">
        <v>211</v>
      </c>
      <c r="FF114" t="s">
        <v>36</v>
      </c>
      <c r="FG114" t="s">
        <v>140</v>
      </c>
      <c r="FJ114" t="s">
        <v>179</v>
      </c>
      <c r="FK114" t="s">
        <v>140</v>
      </c>
      <c r="FL114" t="s">
        <v>40</v>
      </c>
      <c r="FM114" t="s">
        <v>36</v>
      </c>
      <c r="FN114" t="s">
        <v>37</v>
      </c>
      <c r="FP114" t="s">
        <v>140</v>
      </c>
      <c r="FQ114" t="s">
        <v>40</v>
      </c>
      <c r="FU114" t="s">
        <v>1083</v>
      </c>
      <c r="GC114" t="s">
        <v>57</v>
      </c>
      <c r="GH114" t="s">
        <v>57</v>
      </c>
    </row>
    <row r="115" spans="1:193" x14ac:dyDescent="0.25">
      <c r="A115">
        <v>112</v>
      </c>
      <c r="B115" t="s">
        <v>833</v>
      </c>
      <c r="C115" t="s">
        <v>834</v>
      </c>
      <c r="D115">
        <v>53</v>
      </c>
      <c r="E115">
        <v>6.27</v>
      </c>
      <c r="F115" t="s">
        <v>63</v>
      </c>
      <c r="G115" s="27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7</v>
      </c>
      <c r="N115" s="28">
        <v>6</v>
      </c>
      <c r="O115" s="28">
        <v>6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9.9000000000000005E-2</v>
      </c>
      <c r="AC115" s="30">
        <v>0.11</v>
      </c>
      <c r="AD115" s="30">
        <v>9.2999999999999999E-2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0</v>
      </c>
      <c r="AQ115" s="28">
        <v>5</v>
      </c>
      <c r="AR115" s="28">
        <v>5</v>
      </c>
      <c r="AS115" s="28">
        <v>4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9">
        <v>0</v>
      </c>
      <c r="AZ115" s="27">
        <v>0</v>
      </c>
      <c r="BA115" s="28">
        <v>0</v>
      </c>
      <c r="BB115" s="28">
        <v>0</v>
      </c>
      <c r="BC115" s="28">
        <v>0</v>
      </c>
      <c r="BD115" s="28">
        <v>0</v>
      </c>
      <c r="BE115" s="28">
        <v>0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  <c r="BY115" s="30">
        <v>0</v>
      </c>
      <c r="BZ115" s="30">
        <v>0</v>
      </c>
      <c r="CA115" s="30">
        <v>0</v>
      </c>
      <c r="CB115" s="30">
        <v>0</v>
      </c>
      <c r="CC115" s="30">
        <v>0</v>
      </c>
      <c r="CD115" s="28">
        <v>0</v>
      </c>
      <c r="CE115" s="28">
        <v>0</v>
      </c>
      <c r="CF115" s="28">
        <v>0</v>
      </c>
      <c r="CG115" s="28">
        <v>0</v>
      </c>
      <c r="CH115" s="28">
        <v>0</v>
      </c>
      <c r="CI115" s="28">
        <v>0</v>
      </c>
      <c r="CJ115" s="28">
        <v>0</v>
      </c>
      <c r="CK115" s="28">
        <v>0</v>
      </c>
      <c r="CL115" s="28">
        <v>0</v>
      </c>
      <c r="CM115" s="28">
        <v>0</v>
      </c>
      <c r="CN115" s="28">
        <v>0</v>
      </c>
      <c r="CO115" s="28">
        <v>0</v>
      </c>
      <c r="CP115" s="28">
        <v>0</v>
      </c>
      <c r="CQ115" s="28">
        <v>0</v>
      </c>
      <c r="CR115" s="29">
        <v>0</v>
      </c>
      <c r="CS115" s="27">
        <v>0</v>
      </c>
      <c r="CT115" s="28">
        <v>0</v>
      </c>
      <c r="CU115" s="28">
        <v>0</v>
      </c>
      <c r="CV115" s="28">
        <v>4</v>
      </c>
      <c r="CW115" s="28">
        <v>3</v>
      </c>
      <c r="CX115" s="28">
        <v>2</v>
      </c>
      <c r="CY115" s="28">
        <v>7</v>
      </c>
      <c r="CZ115" s="28">
        <v>6</v>
      </c>
      <c r="DA115" s="28">
        <v>6</v>
      </c>
      <c r="DB115" s="28">
        <v>0</v>
      </c>
      <c r="DC115" s="28">
        <v>0</v>
      </c>
      <c r="DD115" s="28">
        <v>0</v>
      </c>
      <c r="DE115" s="28">
        <v>0</v>
      </c>
      <c r="DF115" s="28">
        <v>0</v>
      </c>
      <c r="DG115" s="28">
        <v>0</v>
      </c>
      <c r="DH115" s="30">
        <v>0</v>
      </c>
      <c r="DI115" s="30">
        <v>0</v>
      </c>
      <c r="DJ115" s="30">
        <v>0</v>
      </c>
      <c r="DK115" s="30">
        <v>9.2999999999999999E-2</v>
      </c>
      <c r="DL115" s="30">
        <v>6.6000000000000003E-2</v>
      </c>
      <c r="DM115" s="30">
        <v>4.1000000000000002E-2</v>
      </c>
      <c r="DN115" s="30">
        <v>9.9000000000000005E-2</v>
      </c>
      <c r="DO115" s="30">
        <v>0.11</v>
      </c>
      <c r="DP115" s="30">
        <v>9.2999999999999999E-2</v>
      </c>
      <c r="DQ115" s="30">
        <v>0</v>
      </c>
      <c r="DR115" s="30">
        <v>0</v>
      </c>
      <c r="DS115" s="30">
        <v>0</v>
      </c>
      <c r="DT115" s="30">
        <v>0</v>
      </c>
      <c r="DU115" s="30">
        <v>0</v>
      </c>
      <c r="DV115" s="30">
        <v>0</v>
      </c>
      <c r="DW115" s="28">
        <v>0</v>
      </c>
      <c r="DX115" s="28">
        <v>0</v>
      </c>
      <c r="DY115" s="28">
        <v>0</v>
      </c>
      <c r="DZ115" s="28">
        <v>4</v>
      </c>
      <c r="EA115" s="28">
        <v>3</v>
      </c>
      <c r="EB115" s="28">
        <v>2</v>
      </c>
      <c r="EC115" s="28">
        <v>5</v>
      </c>
      <c r="ED115" s="28">
        <v>5</v>
      </c>
      <c r="EE115" s="28">
        <v>4</v>
      </c>
      <c r="EF115" s="28">
        <v>0</v>
      </c>
      <c r="EG115" s="28">
        <v>0</v>
      </c>
      <c r="EH115" s="28">
        <v>0</v>
      </c>
      <c r="EI115" s="28">
        <v>0</v>
      </c>
      <c r="EJ115" s="28">
        <v>0</v>
      </c>
      <c r="EK115" s="29">
        <v>0</v>
      </c>
      <c r="EL115" t="s">
        <v>144</v>
      </c>
      <c r="EM115" t="s">
        <v>1084</v>
      </c>
      <c r="EO115" t="s">
        <v>1085</v>
      </c>
      <c r="EP115" t="s">
        <v>837</v>
      </c>
      <c r="EQ115" t="s">
        <v>835</v>
      </c>
      <c r="ET115" t="s">
        <v>835</v>
      </c>
      <c r="EV115" t="s">
        <v>191</v>
      </c>
      <c r="EW115" t="s">
        <v>406</v>
      </c>
      <c r="EX115" t="s">
        <v>836</v>
      </c>
      <c r="EZ115" t="s">
        <v>837</v>
      </c>
      <c r="FA115" t="s">
        <v>837</v>
      </c>
      <c r="FB115" t="s">
        <v>1086</v>
      </c>
      <c r="FC115" t="s">
        <v>837</v>
      </c>
      <c r="FF115" t="s">
        <v>29</v>
      </c>
      <c r="FJ115" t="s">
        <v>33</v>
      </c>
      <c r="FT115" t="s">
        <v>838</v>
      </c>
      <c r="FU115" t="s">
        <v>1087</v>
      </c>
      <c r="GA115" t="s">
        <v>963</v>
      </c>
      <c r="GC115" t="s">
        <v>203</v>
      </c>
    </row>
    <row r="116" spans="1:193" x14ac:dyDescent="0.25">
      <c r="A116">
        <v>113</v>
      </c>
      <c r="B116" t="s">
        <v>697</v>
      </c>
      <c r="C116" t="s">
        <v>698</v>
      </c>
      <c r="D116">
        <v>16</v>
      </c>
      <c r="E116">
        <v>4.05</v>
      </c>
      <c r="F116" t="s">
        <v>63</v>
      </c>
      <c r="G116" s="27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9">
        <v>0</v>
      </c>
      <c r="AZ116" s="27">
        <v>0</v>
      </c>
      <c r="BA116" s="28">
        <v>0</v>
      </c>
      <c r="BB116" s="28">
        <v>0</v>
      </c>
      <c r="BC116" s="28">
        <v>0</v>
      </c>
      <c r="BD116" s="28">
        <v>0</v>
      </c>
      <c r="BE116" s="28">
        <v>0</v>
      </c>
      <c r="BF116" s="28">
        <v>0</v>
      </c>
      <c r="BG116" s="28">
        <v>0</v>
      </c>
      <c r="BH116" s="28">
        <v>0</v>
      </c>
      <c r="BI116" s="28">
        <v>2</v>
      </c>
      <c r="BJ116" s="28">
        <v>2</v>
      </c>
      <c r="BK116" s="28">
        <v>2</v>
      </c>
      <c r="BL116" s="28">
        <v>4</v>
      </c>
      <c r="BM116" s="28">
        <v>3</v>
      </c>
      <c r="BN116" s="28">
        <v>3</v>
      </c>
      <c r="BO116" s="30">
        <v>0</v>
      </c>
      <c r="BP116" s="30">
        <v>0</v>
      </c>
      <c r="BQ116" s="30">
        <v>0</v>
      </c>
      <c r="BR116" s="30">
        <v>0</v>
      </c>
      <c r="BS116" s="30">
        <v>0</v>
      </c>
      <c r="BT116" s="30">
        <v>0</v>
      </c>
      <c r="BU116" s="30">
        <v>0</v>
      </c>
      <c r="BV116" s="30">
        <v>0</v>
      </c>
      <c r="BW116" s="30">
        <v>0</v>
      </c>
      <c r="BX116" s="30">
        <v>0.25</v>
      </c>
      <c r="BY116" s="30">
        <v>0.25</v>
      </c>
      <c r="BZ116" s="30">
        <v>0.26</v>
      </c>
      <c r="CA116" s="30">
        <v>0.25</v>
      </c>
      <c r="CB116" s="30">
        <v>0.42</v>
      </c>
      <c r="CC116" s="30">
        <v>0.25</v>
      </c>
      <c r="CD116" s="28">
        <v>0</v>
      </c>
      <c r="CE116" s="28">
        <v>0</v>
      </c>
      <c r="CF116" s="28">
        <v>0</v>
      </c>
      <c r="CG116" s="28">
        <v>0</v>
      </c>
      <c r="CH116" s="28">
        <v>0</v>
      </c>
      <c r="CI116" s="28">
        <v>0</v>
      </c>
      <c r="CJ116" s="28">
        <v>0</v>
      </c>
      <c r="CK116" s="28">
        <v>0</v>
      </c>
      <c r="CL116" s="28">
        <v>0</v>
      </c>
      <c r="CM116" s="28">
        <v>2</v>
      </c>
      <c r="CN116" s="28">
        <v>2</v>
      </c>
      <c r="CO116" s="28">
        <v>2</v>
      </c>
      <c r="CP116" s="28">
        <v>3</v>
      </c>
      <c r="CQ116" s="28">
        <v>3</v>
      </c>
      <c r="CR116" s="29">
        <v>3</v>
      </c>
      <c r="CS116" s="27">
        <v>0</v>
      </c>
      <c r="CT116" s="28">
        <v>0</v>
      </c>
      <c r="CU116" s="28">
        <v>0</v>
      </c>
      <c r="CV116" s="28">
        <v>0</v>
      </c>
      <c r="CW116" s="28">
        <v>0</v>
      </c>
      <c r="CX116" s="28">
        <v>0</v>
      </c>
      <c r="CY116" s="28">
        <v>0</v>
      </c>
      <c r="CZ116" s="28">
        <v>0</v>
      </c>
      <c r="DA116" s="28">
        <v>0</v>
      </c>
      <c r="DB116" s="28">
        <v>0</v>
      </c>
      <c r="DC116" s="28">
        <v>0</v>
      </c>
      <c r="DD116" s="28">
        <v>0</v>
      </c>
      <c r="DE116" s="28">
        <v>0</v>
      </c>
      <c r="DF116" s="28">
        <v>0</v>
      </c>
      <c r="DG116" s="28">
        <v>0</v>
      </c>
      <c r="DH116" s="30">
        <v>0</v>
      </c>
      <c r="DI116" s="30">
        <v>0</v>
      </c>
      <c r="DJ116" s="30">
        <v>0</v>
      </c>
      <c r="DK116" s="30">
        <v>0</v>
      </c>
      <c r="DL116" s="30">
        <v>0</v>
      </c>
      <c r="DM116" s="30">
        <v>0</v>
      </c>
      <c r="DN116" s="30">
        <v>0</v>
      </c>
      <c r="DO116" s="30">
        <v>0</v>
      </c>
      <c r="DP116" s="30">
        <v>0</v>
      </c>
      <c r="DQ116" s="30">
        <v>0</v>
      </c>
      <c r="DR116" s="30">
        <v>0</v>
      </c>
      <c r="DS116" s="30">
        <v>0</v>
      </c>
      <c r="DT116" s="30">
        <v>0</v>
      </c>
      <c r="DU116" s="30">
        <v>0</v>
      </c>
      <c r="DV116" s="30">
        <v>0</v>
      </c>
      <c r="DW116" s="28">
        <v>0</v>
      </c>
      <c r="DX116" s="28">
        <v>0</v>
      </c>
      <c r="DY116" s="28">
        <v>0</v>
      </c>
      <c r="DZ116" s="28">
        <v>0</v>
      </c>
      <c r="EA116" s="28">
        <v>0</v>
      </c>
      <c r="EB116" s="28">
        <v>0</v>
      </c>
      <c r="EC116" s="28">
        <v>0</v>
      </c>
      <c r="ED116" s="28">
        <v>0</v>
      </c>
      <c r="EE116" s="28">
        <v>0</v>
      </c>
      <c r="EF116" s="28">
        <v>0</v>
      </c>
      <c r="EG116" s="28">
        <v>0</v>
      </c>
      <c r="EH116" s="28">
        <v>0</v>
      </c>
      <c r="EI116" s="28">
        <v>0</v>
      </c>
      <c r="EJ116" s="28">
        <v>0</v>
      </c>
      <c r="EK116" s="29">
        <v>0</v>
      </c>
      <c r="EM116" t="s">
        <v>675</v>
      </c>
      <c r="EO116" t="s">
        <v>675</v>
      </c>
      <c r="EP116" t="s">
        <v>224</v>
      </c>
      <c r="EX116" t="s">
        <v>224</v>
      </c>
      <c r="FJ116" t="s">
        <v>179</v>
      </c>
      <c r="FU116" t="s">
        <v>194</v>
      </c>
      <c r="GC116" t="s">
        <v>194</v>
      </c>
    </row>
    <row r="117" spans="1:193" x14ac:dyDescent="0.25">
      <c r="A117">
        <v>114</v>
      </c>
      <c r="B117" t="s">
        <v>560</v>
      </c>
      <c r="C117" t="s">
        <v>561</v>
      </c>
      <c r="D117">
        <v>53</v>
      </c>
      <c r="E117">
        <v>5.21</v>
      </c>
      <c r="F117" t="s">
        <v>63</v>
      </c>
      <c r="G117" s="27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5</v>
      </c>
      <c r="N117" s="28">
        <v>2</v>
      </c>
      <c r="O117" s="28">
        <v>2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0.18</v>
      </c>
      <c r="AC117" s="30">
        <v>5.5E-2</v>
      </c>
      <c r="AD117" s="30">
        <v>6.0999999999999999E-2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5</v>
      </c>
      <c r="AR117" s="28">
        <v>2</v>
      </c>
      <c r="AS117" s="28">
        <v>2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9">
        <v>0</v>
      </c>
      <c r="AZ117" s="27">
        <v>0</v>
      </c>
      <c r="BA117" s="28">
        <v>0</v>
      </c>
      <c r="BB117" s="28">
        <v>0</v>
      </c>
      <c r="BC117" s="28">
        <v>0</v>
      </c>
      <c r="BD117" s="28">
        <v>0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30">
        <v>0</v>
      </c>
      <c r="BP117" s="30">
        <v>0</v>
      </c>
      <c r="BQ117" s="30">
        <v>0</v>
      </c>
      <c r="BR117" s="30">
        <v>0</v>
      </c>
      <c r="BS117" s="30">
        <v>0</v>
      </c>
      <c r="BT117" s="30">
        <v>0</v>
      </c>
      <c r="BU117" s="30">
        <v>0</v>
      </c>
      <c r="BV117" s="30">
        <v>0</v>
      </c>
      <c r="BW117" s="30">
        <v>0</v>
      </c>
      <c r="BX117" s="30">
        <v>0</v>
      </c>
      <c r="BY117" s="30">
        <v>0</v>
      </c>
      <c r="BZ117" s="30">
        <v>0</v>
      </c>
      <c r="CA117" s="30">
        <v>0</v>
      </c>
      <c r="CB117" s="30">
        <v>0</v>
      </c>
      <c r="CC117" s="30">
        <v>0</v>
      </c>
      <c r="CD117" s="28">
        <v>0</v>
      </c>
      <c r="CE117" s="28">
        <v>0</v>
      </c>
      <c r="CF117" s="28">
        <v>0</v>
      </c>
      <c r="CG117" s="28">
        <v>0</v>
      </c>
      <c r="CH117" s="28">
        <v>0</v>
      </c>
      <c r="CI117" s="28">
        <v>0</v>
      </c>
      <c r="CJ117" s="28">
        <v>0</v>
      </c>
      <c r="CK117" s="28">
        <v>0</v>
      </c>
      <c r="CL117" s="28">
        <v>0</v>
      </c>
      <c r="CM117" s="28">
        <v>0</v>
      </c>
      <c r="CN117" s="28">
        <v>0</v>
      </c>
      <c r="CO117" s="28">
        <v>0</v>
      </c>
      <c r="CP117" s="28">
        <v>0</v>
      </c>
      <c r="CQ117" s="28">
        <v>0</v>
      </c>
      <c r="CR117" s="29">
        <v>0</v>
      </c>
      <c r="CS117" s="27">
        <v>0</v>
      </c>
      <c r="CT117" s="28">
        <v>0</v>
      </c>
      <c r="CU117" s="28">
        <v>0</v>
      </c>
      <c r="CV117" s="28">
        <v>5</v>
      </c>
      <c r="CW117" s="28">
        <v>3</v>
      </c>
      <c r="CX117" s="28">
        <v>4</v>
      </c>
      <c r="CY117" s="28">
        <v>5</v>
      </c>
      <c r="CZ117" s="28">
        <v>2</v>
      </c>
      <c r="DA117" s="28">
        <v>2</v>
      </c>
      <c r="DB117" s="28">
        <v>2</v>
      </c>
      <c r="DC117" s="28">
        <v>4</v>
      </c>
      <c r="DD117" s="28">
        <v>2</v>
      </c>
      <c r="DE117" s="28">
        <v>0</v>
      </c>
      <c r="DF117" s="28">
        <v>0</v>
      </c>
      <c r="DG117" s="28">
        <v>0</v>
      </c>
      <c r="DH117" s="30">
        <v>0</v>
      </c>
      <c r="DI117" s="30">
        <v>0</v>
      </c>
      <c r="DJ117" s="30">
        <v>0</v>
      </c>
      <c r="DK117" s="30">
        <v>0.12</v>
      </c>
      <c r="DL117" s="30">
        <v>9.7000000000000003E-2</v>
      </c>
      <c r="DM117" s="30">
        <v>0.15</v>
      </c>
      <c r="DN117" s="30">
        <v>0.18</v>
      </c>
      <c r="DO117" s="30">
        <v>5.5E-2</v>
      </c>
      <c r="DP117" s="30">
        <v>6.0999999999999999E-2</v>
      </c>
      <c r="DQ117" s="30">
        <v>0.08</v>
      </c>
      <c r="DR117" s="30">
        <v>0.08</v>
      </c>
      <c r="DS117" s="30">
        <v>0.08</v>
      </c>
      <c r="DT117" s="30">
        <v>0</v>
      </c>
      <c r="DU117" s="30">
        <v>0</v>
      </c>
      <c r="DV117" s="30">
        <v>0</v>
      </c>
      <c r="DW117" s="28">
        <v>0</v>
      </c>
      <c r="DX117" s="28">
        <v>0</v>
      </c>
      <c r="DY117" s="28">
        <v>0</v>
      </c>
      <c r="DZ117" s="28">
        <v>4</v>
      </c>
      <c r="EA117" s="28">
        <v>3</v>
      </c>
      <c r="EB117" s="28">
        <v>4</v>
      </c>
      <c r="EC117" s="28">
        <v>5</v>
      </c>
      <c r="ED117" s="28">
        <v>2</v>
      </c>
      <c r="EE117" s="28">
        <v>2</v>
      </c>
      <c r="EF117" s="28">
        <v>2</v>
      </c>
      <c r="EG117" s="28">
        <v>2</v>
      </c>
      <c r="EH117" s="28">
        <v>2</v>
      </c>
      <c r="EI117" s="28">
        <v>0</v>
      </c>
      <c r="EJ117" s="28">
        <v>0</v>
      </c>
      <c r="EK117" s="29">
        <v>0</v>
      </c>
      <c r="EO117" t="s">
        <v>564</v>
      </c>
      <c r="EQ117" t="s">
        <v>563</v>
      </c>
      <c r="ET117" t="s">
        <v>563</v>
      </c>
      <c r="EV117" t="s">
        <v>562</v>
      </c>
      <c r="FF117" t="s">
        <v>344</v>
      </c>
      <c r="FJ117" t="s">
        <v>33</v>
      </c>
      <c r="FK117" t="s">
        <v>565</v>
      </c>
      <c r="FP117" t="s">
        <v>565</v>
      </c>
      <c r="FU117" t="s">
        <v>566</v>
      </c>
      <c r="GC117" t="s">
        <v>568</v>
      </c>
      <c r="GK117" t="s">
        <v>568</v>
      </c>
    </row>
    <row r="118" spans="1:193" x14ac:dyDescent="0.25">
      <c r="A118">
        <v>115</v>
      </c>
      <c r="B118" t="s">
        <v>467</v>
      </c>
      <c r="C118" t="s">
        <v>468</v>
      </c>
      <c r="D118">
        <v>13</v>
      </c>
      <c r="E118">
        <v>8.4600000000000009</v>
      </c>
      <c r="F118" t="s">
        <v>63</v>
      </c>
      <c r="G118" s="27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2</v>
      </c>
      <c r="N118" s="28">
        <v>2</v>
      </c>
      <c r="O118" s="28">
        <v>0</v>
      </c>
      <c r="P118" s="28">
        <v>0</v>
      </c>
      <c r="Q118" s="28">
        <v>0</v>
      </c>
      <c r="R118" s="28">
        <v>0</v>
      </c>
      <c r="S118" s="28">
        <v>3</v>
      </c>
      <c r="T118" s="28">
        <v>0</v>
      </c>
      <c r="U118" s="28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0.26</v>
      </c>
      <c r="AC118" s="30">
        <v>0.26</v>
      </c>
      <c r="AD118" s="30">
        <v>0</v>
      </c>
      <c r="AE118" s="30">
        <v>0</v>
      </c>
      <c r="AF118" s="30">
        <v>0</v>
      </c>
      <c r="AG118" s="30">
        <v>0</v>
      </c>
      <c r="AH118" s="30">
        <v>0.22</v>
      </c>
      <c r="AI118" s="30">
        <v>0</v>
      </c>
      <c r="AJ118" s="30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2</v>
      </c>
      <c r="AR118" s="28">
        <v>2</v>
      </c>
      <c r="AS118" s="28">
        <v>0</v>
      </c>
      <c r="AT118" s="28">
        <v>0</v>
      </c>
      <c r="AU118" s="28">
        <v>0</v>
      </c>
      <c r="AV118" s="28">
        <v>0</v>
      </c>
      <c r="AW118" s="28">
        <v>3</v>
      </c>
      <c r="AX118" s="28">
        <v>0</v>
      </c>
      <c r="AY118" s="29">
        <v>0</v>
      </c>
      <c r="AZ118" s="27">
        <v>0</v>
      </c>
      <c r="BA118" s="28">
        <v>0</v>
      </c>
      <c r="BB118" s="28">
        <v>0</v>
      </c>
      <c r="BC118" s="28">
        <v>0</v>
      </c>
      <c r="BD118" s="28">
        <v>0</v>
      </c>
      <c r="BE118" s="28">
        <v>0</v>
      </c>
      <c r="BF118" s="28">
        <v>0</v>
      </c>
      <c r="BG118" s="28">
        <v>0</v>
      </c>
      <c r="BH118" s="28">
        <v>0</v>
      </c>
      <c r="BI118" s="28">
        <v>6</v>
      </c>
      <c r="BJ118" s="28">
        <v>3</v>
      </c>
      <c r="BK118" s="28">
        <v>5</v>
      </c>
      <c r="BL118" s="28">
        <v>6</v>
      </c>
      <c r="BM118" s="28">
        <v>5</v>
      </c>
      <c r="BN118" s="28">
        <v>7</v>
      </c>
      <c r="BO118" s="30">
        <v>0</v>
      </c>
      <c r="BP118" s="30">
        <v>0</v>
      </c>
      <c r="BQ118" s="30">
        <v>0</v>
      </c>
      <c r="BR118" s="30">
        <v>0</v>
      </c>
      <c r="BS118" s="30">
        <v>0</v>
      </c>
      <c r="BT118" s="30">
        <v>0</v>
      </c>
      <c r="BU118" s="30">
        <v>0</v>
      </c>
      <c r="BV118" s="30">
        <v>0</v>
      </c>
      <c r="BW118" s="30">
        <v>0</v>
      </c>
      <c r="BX118" s="30">
        <v>0.35</v>
      </c>
      <c r="BY118" s="30">
        <v>0.26</v>
      </c>
      <c r="BZ118" s="30">
        <v>0.26</v>
      </c>
      <c r="CA118" s="30">
        <v>0.26</v>
      </c>
      <c r="CB118" s="30">
        <v>0.26</v>
      </c>
      <c r="CC118" s="30">
        <v>0.26</v>
      </c>
      <c r="CD118" s="28">
        <v>0</v>
      </c>
      <c r="CE118" s="28">
        <v>0</v>
      </c>
      <c r="CF118" s="28">
        <v>0</v>
      </c>
      <c r="CG118" s="28">
        <v>0</v>
      </c>
      <c r="CH118" s="28">
        <v>0</v>
      </c>
      <c r="CI118" s="28">
        <v>0</v>
      </c>
      <c r="CJ118" s="28">
        <v>0</v>
      </c>
      <c r="CK118" s="28">
        <v>0</v>
      </c>
      <c r="CL118" s="28">
        <v>0</v>
      </c>
      <c r="CM118" s="28">
        <v>3</v>
      </c>
      <c r="CN118" s="28">
        <v>2</v>
      </c>
      <c r="CO118" s="28">
        <v>2</v>
      </c>
      <c r="CP118" s="28">
        <v>2</v>
      </c>
      <c r="CQ118" s="28">
        <v>2</v>
      </c>
      <c r="CR118" s="29">
        <v>2</v>
      </c>
      <c r="CS118" s="27">
        <v>0</v>
      </c>
      <c r="CT118" s="28">
        <v>0</v>
      </c>
      <c r="CU118" s="28">
        <v>0</v>
      </c>
      <c r="CV118" s="28">
        <v>0</v>
      </c>
      <c r="CW118" s="28">
        <v>0</v>
      </c>
      <c r="CX118" s="28">
        <v>0</v>
      </c>
      <c r="CY118" s="28">
        <v>2</v>
      </c>
      <c r="CZ118" s="28">
        <v>3</v>
      </c>
      <c r="DA118" s="28">
        <v>0</v>
      </c>
      <c r="DB118" s="28">
        <v>3</v>
      </c>
      <c r="DC118" s="28">
        <v>0</v>
      </c>
      <c r="DD118" s="28">
        <v>0</v>
      </c>
      <c r="DE118" s="28">
        <v>0</v>
      </c>
      <c r="DF118" s="28">
        <v>0</v>
      </c>
      <c r="DG118" s="28">
        <v>0</v>
      </c>
      <c r="DH118" s="30">
        <v>0</v>
      </c>
      <c r="DI118" s="30">
        <v>0</v>
      </c>
      <c r="DJ118" s="30">
        <v>0</v>
      </c>
      <c r="DK118" s="30">
        <v>0</v>
      </c>
      <c r="DL118" s="30">
        <v>0</v>
      </c>
      <c r="DM118" s="30">
        <v>0</v>
      </c>
      <c r="DN118" s="30">
        <v>0.26</v>
      </c>
      <c r="DO118" s="30">
        <v>0.26</v>
      </c>
      <c r="DP118" s="30">
        <v>0</v>
      </c>
      <c r="DQ118" s="30">
        <v>0.26</v>
      </c>
      <c r="DR118" s="30">
        <v>0</v>
      </c>
      <c r="DS118" s="30">
        <v>0</v>
      </c>
      <c r="DT118" s="30">
        <v>0</v>
      </c>
      <c r="DU118" s="30">
        <v>0</v>
      </c>
      <c r="DV118" s="30">
        <v>0</v>
      </c>
      <c r="DW118" s="28">
        <v>0</v>
      </c>
      <c r="DX118" s="28">
        <v>0</v>
      </c>
      <c r="DY118" s="28">
        <v>0</v>
      </c>
      <c r="DZ118" s="28">
        <v>0</v>
      </c>
      <c r="EA118" s="28">
        <v>0</v>
      </c>
      <c r="EB118" s="28">
        <v>0</v>
      </c>
      <c r="EC118" s="28">
        <v>2</v>
      </c>
      <c r="ED118" s="28">
        <v>2</v>
      </c>
      <c r="EE118" s="28">
        <v>0</v>
      </c>
      <c r="EF118" s="28">
        <v>2</v>
      </c>
      <c r="EG118" s="28">
        <v>0</v>
      </c>
      <c r="EH118" s="28">
        <v>0</v>
      </c>
      <c r="EI118" s="28">
        <v>0</v>
      </c>
      <c r="EJ118" s="28">
        <v>0</v>
      </c>
      <c r="EK118" s="29">
        <v>0</v>
      </c>
      <c r="EM118" t="s">
        <v>1041</v>
      </c>
      <c r="EO118" t="s">
        <v>65</v>
      </c>
      <c r="EQ118" t="s">
        <v>65</v>
      </c>
      <c r="ES118" t="s">
        <v>83</v>
      </c>
      <c r="ET118" t="s">
        <v>65</v>
      </c>
      <c r="EV118" t="s">
        <v>83</v>
      </c>
      <c r="FB118" t="s">
        <v>83</v>
      </c>
      <c r="FJ118" t="s">
        <v>33</v>
      </c>
      <c r="FL118" t="s">
        <v>40</v>
      </c>
      <c r="FQ118" t="s">
        <v>40</v>
      </c>
      <c r="FU118" t="s">
        <v>86</v>
      </c>
      <c r="GC118" t="s">
        <v>86</v>
      </c>
    </row>
    <row r="119" spans="1:193" x14ac:dyDescent="0.25">
      <c r="A119">
        <v>116</v>
      </c>
      <c r="B119" t="s">
        <v>583</v>
      </c>
      <c r="C119" t="s">
        <v>584</v>
      </c>
      <c r="D119">
        <v>34</v>
      </c>
      <c r="E119">
        <v>6.77</v>
      </c>
      <c r="F119" t="s">
        <v>63</v>
      </c>
      <c r="G119" s="27">
        <v>0</v>
      </c>
      <c r="H119" s="28">
        <v>0</v>
      </c>
      <c r="I119" s="28">
        <v>0</v>
      </c>
      <c r="J119" s="28">
        <v>2</v>
      </c>
      <c r="K119" s="28">
        <v>2</v>
      </c>
      <c r="L119" s="28">
        <v>2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30">
        <v>0</v>
      </c>
      <c r="W119" s="30">
        <v>0</v>
      </c>
      <c r="X119" s="30">
        <v>0</v>
      </c>
      <c r="Y119" s="30">
        <v>7.6999999999999999E-2</v>
      </c>
      <c r="Z119" s="30">
        <v>7.6999999999999999E-2</v>
      </c>
      <c r="AA119" s="30">
        <v>7.6999999999999999E-2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28">
        <v>0</v>
      </c>
      <c r="AL119" s="28">
        <v>0</v>
      </c>
      <c r="AM119" s="28">
        <v>0</v>
      </c>
      <c r="AN119" s="28">
        <v>2</v>
      </c>
      <c r="AO119" s="28">
        <v>2</v>
      </c>
      <c r="AP119" s="28">
        <v>2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9">
        <v>0</v>
      </c>
      <c r="AZ119" s="27">
        <v>0</v>
      </c>
      <c r="BA119" s="28">
        <v>0</v>
      </c>
      <c r="BB119" s="28">
        <v>0</v>
      </c>
      <c r="BC119" s="28">
        <v>0</v>
      </c>
      <c r="BD119" s="28">
        <v>2</v>
      </c>
      <c r="BE119" s="28">
        <v>2</v>
      </c>
      <c r="BF119" s="28">
        <v>0</v>
      </c>
      <c r="BG119" s="28">
        <v>0</v>
      </c>
      <c r="BH119" s="28">
        <v>0</v>
      </c>
      <c r="BI119" s="28">
        <v>4</v>
      </c>
      <c r="BJ119" s="28">
        <v>3</v>
      </c>
      <c r="BK119" s="28">
        <v>0</v>
      </c>
      <c r="BL119" s="28">
        <v>2</v>
      </c>
      <c r="BM119" s="28">
        <v>2</v>
      </c>
      <c r="BN119" s="28">
        <v>2</v>
      </c>
      <c r="BO119" s="30">
        <v>0</v>
      </c>
      <c r="BP119" s="30">
        <v>0</v>
      </c>
      <c r="BQ119" s="30">
        <v>0</v>
      </c>
      <c r="BR119" s="30">
        <v>0</v>
      </c>
      <c r="BS119" s="30">
        <v>7.2999999999999995E-2</v>
      </c>
      <c r="BT119" s="30">
        <v>7.2999999999999995E-2</v>
      </c>
      <c r="BU119" s="30">
        <v>0</v>
      </c>
      <c r="BV119" s="30">
        <v>0</v>
      </c>
      <c r="BW119" s="30">
        <v>0</v>
      </c>
      <c r="BX119" s="30">
        <v>0.13</v>
      </c>
      <c r="BY119" s="30">
        <v>0.11</v>
      </c>
      <c r="BZ119" s="30">
        <v>0</v>
      </c>
      <c r="CA119" s="30">
        <v>7.2999999999999995E-2</v>
      </c>
      <c r="CB119" s="30">
        <v>7.2999999999999995E-2</v>
      </c>
      <c r="CC119" s="30">
        <v>7.2999999999999995E-2</v>
      </c>
      <c r="CD119" s="28">
        <v>0</v>
      </c>
      <c r="CE119" s="28">
        <v>0</v>
      </c>
      <c r="CF119" s="28">
        <v>0</v>
      </c>
      <c r="CG119" s="28">
        <v>0</v>
      </c>
      <c r="CH119" s="28">
        <v>2</v>
      </c>
      <c r="CI119" s="28">
        <v>2</v>
      </c>
      <c r="CJ119" s="28">
        <v>0</v>
      </c>
      <c r="CK119" s="28">
        <v>0</v>
      </c>
      <c r="CL119" s="28">
        <v>0</v>
      </c>
      <c r="CM119" s="28">
        <v>4</v>
      </c>
      <c r="CN119" s="28">
        <v>3</v>
      </c>
      <c r="CO119" s="28">
        <v>0</v>
      </c>
      <c r="CP119" s="28">
        <v>2</v>
      </c>
      <c r="CQ119" s="28">
        <v>2</v>
      </c>
      <c r="CR119" s="29">
        <v>2</v>
      </c>
      <c r="CS119" s="27">
        <v>2</v>
      </c>
      <c r="CT119" s="28">
        <v>0</v>
      </c>
      <c r="CU119" s="28">
        <v>0</v>
      </c>
      <c r="CV119" s="28">
        <v>0</v>
      </c>
      <c r="CW119" s="28">
        <v>0</v>
      </c>
      <c r="CX119" s="28">
        <v>0</v>
      </c>
      <c r="CY119" s="28">
        <v>0</v>
      </c>
      <c r="CZ119" s="28">
        <v>0</v>
      </c>
      <c r="DA119" s="28">
        <v>0</v>
      </c>
      <c r="DB119" s="28">
        <v>0</v>
      </c>
      <c r="DC119" s="28">
        <v>0</v>
      </c>
      <c r="DD119" s="28">
        <v>0</v>
      </c>
      <c r="DE119" s="28">
        <v>0</v>
      </c>
      <c r="DF119" s="28">
        <v>0</v>
      </c>
      <c r="DG119" s="28">
        <v>0</v>
      </c>
      <c r="DH119" s="30">
        <v>4.4999999999999998E-2</v>
      </c>
      <c r="DI119" s="30">
        <v>0</v>
      </c>
      <c r="DJ119" s="30">
        <v>0</v>
      </c>
      <c r="DK119" s="30">
        <v>0</v>
      </c>
      <c r="DL119" s="30">
        <v>0</v>
      </c>
      <c r="DM119" s="30">
        <v>0</v>
      </c>
      <c r="DN119" s="30">
        <v>0</v>
      </c>
      <c r="DO119" s="30">
        <v>0</v>
      </c>
      <c r="DP119" s="30">
        <v>0</v>
      </c>
      <c r="DQ119" s="30">
        <v>0</v>
      </c>
      <c r="DR119" s="30">
        <v>0</v>
      </c>
      <c r="DS119" s="30">
        <v>0</v>
      </c>
      <c r="DT119" s="30">
        <v>0</v>
      </c>
      <c r="DU119" s="30">
        <v>0</v>
      </c>
      <c r="DV119" s="30">
        <v>0</v>
      </c>
      <c r="DW119" s="28">
        <v>2</v>
      </c>
      <c r="DX119" s="28">
        <v>0</v>
      </c>
      <c r="DY119" s="28">
        <v>0</v>
      </c>
      <c r="DZ119" s="28">
        <v>0</v>
      </c>
      <c r="EA119" s="28">
        <v>0</v>
      </c>
      <c r="EB119" s="28">
        <v>0</v>
      </c>
      <c r="EC119" s="28">
        <v>0</v>
      </c>
      <c r="ED119" s="28">
        <v>0</v>
      </c>
      <c r="EE119" s="28">
        <v>0</v>
      </c>
      <c r="EF119" s="28">
        <v>0</v>
      </c>
      <c r="EG119" s="28">
        <v>0</v>
      </c>
      <c r="EH119" s="28">
        <v>0</v>
      </c>
      <c r="EI119" s="28">
        <v>0</v>
      </c>
      <c r="EJ119" s="28">
        <v>0</v>
      </c>
      <c r="EK119" s="29">
        <v>0</v>
      </c>
    </row>
    <row r="120" spans="1:193" x14ac:dyDescent="0.25">
      <c r="A120">
        <v>117</v>
      </c>
      <c r="B120" t="s">
        <v>553</v>
      </c>
      <c r="C120" t="s">
        <v>554</v>
      </c>
      <c r="D120">
        <v>38</v>
      </c>
      <c r="E120">
        <v>7.42</v>
      </c>
      <c r="F120" t="s">
        <v>63</v>
      </c>
      <c r="G120" s="27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9</v>
      </c>
      <c r="N120" s="28">
        <v>0</v>
      </c>
      <c r="O120" s="28">
        <v>7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0.17</v>
      </c>
      <c r="AC120" s="30">
        <v>0</v>
      </c>
      <c r="AD120" s="30">
        <v>0.18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3</v>
      </c>
      <c r="AR120" s="28">
        <v>0</v>
      </c>
      <c r="AS120" s="28">
        <v>2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9">
        <v>0</v>
      </c>
      <c r="AZ120" s="27">
        <v>0</v>
      </c>
      <c r="BA120" s="28">
        <v>0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0</v>
      </c>
      <c r="BI120" s="28">
        <v>3</v>
      </c>
      <c r="BJ120" s="28">
        <v>6</v>
      </c>
      <c r="BK120" s="28">
        <v>5</v>
      </c>
      <c r="BL120" s="28">
        <v>0</v>
      </c>
      <c r="BM120" s="28">
        <v>0</v>
      </c>
      <c r="BN120" s="28">
        <v>0</v>
      </c>
      <c r="BO120" s="30">
        <v>0</v>
      </c>
      <c r="BP120" s="30">
        <v>0</v>
      </c>
      <c r="BQ120" s="30">
        <v>0</v>
      </c>
      <c r="BR120" s="30">
        <v>0</v>
      </c>
      <c r="BS120" s="30">
        <v>0</v>
      </c>
      <c r="BT120" s="30">
        <v>0</v>
      </c>
      <c r="BU120" s="30">
        <v>0</v>
      </c>
      <c r="BV120" s="30">
        <v>0</v>
      </c>
      <c r="BW120" s="30">
        <v>0</v>
      </c>
      <c r="BX120" s="30">
        <v>7.2999999999999995E-2</v>
      </c>
      <c r="BY120" s="30">
        <v>0.16</v>
      </c>
      <c r="BZ120" s="30">
        <v>0.11</v>
      </c>
      <c r="CA120" s="30">
        <v>0</v>
      </c>
      <c r="CB120" s="30">
        <v>0</v>
      </c>
      <c r="CC120" s="30">
        <v>0</v>
      </c>
      <c r="CD120" s="28">
        <v>0</v>
      </c>
      <c r="CE120" s="28">
        <v>0</v>
      </c>
      <c r="CF120" s="28">
        <v>0</v>
      </c>
      <c r="CG120" s="28">
        <v>0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3</v>
      </c>
      <c r="CN120" s="28">
        <v>4</v>
      </c>
      <c r="CO120" s="28">
        <v>4</v>
      </c>
      <c r="CP120" s="28">
        <v>0</v>
      </c>
      <c r="CQ120" s="28">
        <v>0</v>
      </c>
      <c r="CR120" s="29">
        <v>0</v>
      </c>
      <c r="CS120" s="27">
        <v>0</v>
      </c>
      <c r="CT120" s="28">
        <v>0</v>
      </c>
      <c r="CU120" s="28">
        <v>0</v>
      </c>
      <c r="CV120" s="28">
        <v>5</v>
      </c>
      <c r="CW120" s="28">
        <v>3</v>
      </c>
      <c r="CX120" s="28">
        <v>0</v>
      </c>
      <c r="CY120" s="28">
        <v>9</v>
      </c>
      <c r="CZ120" s="28">
        <v>0</v>
      </c>
      <c r="DA120" s="28">
        <v>7</v>
      </c>
      <c r="DB120" s="28">
        <v>3</v>
      </c>
      <c r="DC120" s="28">
        <v>0</v>
      </c>
      <c r="DD120" s="28">
        <v>3</v>
      </c>
      <c r="DE120" s="28">
        <v>0</v>
      </c>
      <c r="DF120" s="28">
        <v>0</v>
      </c>
      <c r="DG120" s="28">
        <v>0</v>
      </c>
      <c r="DH120" s="30">
        <v>0</v>
      </c>
      <c r="DI120" s="30">
        <v>0</v>
      </c>
      <c r="DJ120" s="30">
        <v>0</v>
      </c>
      <c r="DK120" s="30">
        <v>0.18</v>
      </c>
      <c r="DL120" s="30">
        <v>0.11</v>
      </c>
      <c r="DM120" s="30">
        <v>0</v>
      </c>
      <c r="DN120" s="30">
        <v>0.17</v>
      </c>
      <c r="DO120" s="30">
        <v>0</v>
      </c>
      <c r="DP120" s="30">
        <v>0.18</v>
      </c>
      <c r="DQ120" s="30">
        <v>0.11</v>
      </c>
      <c r="DR120" s="30">
        <v>0</v>
      </c>
      <c r="DS120" s="30">
        <v>0.11</v>
      </c>
      <c r="DT120" s="30">
        <v>0</v>
      </c>
      <c r="DU120" s="30">
        <v>0</v>
      </c>
      <c r="DV120" s="30">
        <v>0</v>
      </c>
      <c r="DW120" s="28">
        <v>0</v>
      </c>
      <c r="DX120" s="28">
        <v>0</v>
      </c>
      <c r="DY120" s="28">
        <v>0</v>
      </c>
      <c r="DZ120" s="28">
        <v>2</v>
      </c>
      <c r="EA120" s="28">
        <v>2</v>
      </c>
      <c r="EB120" s="28">
        <v>0</v>
      </c>
      <c r="EC120" s="28">
        <v>3</v>
      </c>
      <c r="ED120" s="28">
        <v>0</v>
      </c>
      <c r="EE120" s="28">
        <v>2</v>
      </c>
      <c r="EF120" s="28">
        <v>2</v>
      </c>
      <c r="EG120" s="28">
        <v>0</v>
      </c>
      <c r="EH120" s="28">
        <v>2</v>
      </c>
      <c r="EI120" s="28">
        <v>0</v>
      </c>
      <c r="EJ120" s="28">
        <v>0</v>
      </c>
      <c r="EK120" s="29">
        <v>0</v>
      </c>
      <c r="EM120" t="s">
        <v>83</v>
      </c>
      <c r="EO120" t="s">
        <v>83</v>
      </c>
      <c r="ES120" t="s">
        <v>83</v>
      </c>
      <c r="EV120" t="s">
        <v>83</v>
      </c>
      <c r="FB120" t="s">
        <v>83</v>
      </c>
      <c r="FJ120" t="s">
        <v>179</v>
      </c>
    </row>
    <row r="121" spans="1:193" x14ac:dyDescent="0.25">
      <c r="A121">
        <v>118</v>
      </c>
      <c r="B121" t="s">
        <v>541</v>
      </c>
      <c r="C121" t="s">
        <v>542</v>
      </c>
      <c r="D121">
        <v>26</v>
      </c>
      <c r="E121">
        <v>9.4499999999999993</v>
      </c>
      <c r="F121" t="s">
        <v>63</v>
      </c>
      <c r="G121" s="27">
        <v>0</v>
      </c>
      <c r="H121" s="28">
        <v>0</v>
      </c>
      <c r="I121" s="28">
        <v>2</v>
      </c>
      <c r="J121" s="28">
        <v>2</v>
      </c>
      <c r="K121" s="28">
        <v>2</v>
      </c>
      <c r="L121" s="28">
        <v>2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30">
        <v>0</v>
      </c>
      <c r="W121" s="30">
        <v>0</v>
      </c>
      <c r="X121" s="30">
        <v>4.4999999999999998E-2</v>
      </c>
      <c r="Y121" s="30">
        <v>4.4999999999999998E-2</v>
      </c>
      <c r="Z121" s="30">
        <v>4.4999999999999998E-2</v>
      </c>
      <c r="AA121" s="30">
        <v>4.4999999999999998E-2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28">
        <v>0</v>
      </c>
      <c r="AL121" s="28">
        <v>0</v>
      </c>
      <c r="AM121" s="28">
        <v>2</v>
      </c>
      <c r="AN121" s="28">
        <v>2</v>
      </c>
      <c r="AO121" s="28">
        <v>2</v>
      </c>
      <c r="AP121" s="28">
        <v>2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9">
        <v>0</v>
      </c>
      <c r="AZ121" s="27">
        <v>0</v>
      </c>
      <c r="BA121" s="28">
        <v>0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2</v>
      </c>
      <c r="BH121" s="28">
        <v>2</v>
      </c>
      <c r="BI121" s="28">
        <v>0</v>
      </c>
      <c r="BJ121" s="28">
        <v>0</v>
      </c>
      <c r="BK121" s="28">
        <v>0</v>
      </c>
      <c r="BL121" s="28">
        <v>2</v>
      </c>
      <c r="BM121" s="28">
        <v>2</v>
      </c>
      <c r="BN121" s="28">
        <v>2</v>
      </c>
      <c r="BO121" s="30">
        <v>0</v>
      </c>
      <c r="BP121" s="30">
        <v>0</v>
      </c>
      <c r="BQ121" s="30">
        <v>0</v>
      </c>
      <c r="BR121" s="30">
        <v>0</v>
      </c>
      <c r="BS121" s="30">
        <v>0</v>
      </c>
      <c r="BT121" s="30">
        <v>0</v>
      </c>
      <c r="BU121" s="30">
        <v>0</v>
      </c>
      <c r="BV121" s="30">
        <v>4.4999999999999998E-2</v>
      </c>
      <c r="BW121" s="30">
        <v>4.4999999999999998E-2</v>
      </c>
      <c r="BX121" s="30">
        <v>0</v>
      </c>
      <c r="BY121" s="30">
        <v>0</v>
      </c>
      <c r="BZ121" s="30">
        <v>0</v>
      </c>
      <c r="CA121" s="30">
        <v>4.4999999999999998E-2</v>
      </c>
      <c r="CB121" s="30">
        <v>4.4999999999999998E-2</v>
      </c>
      <c r="CC121" s="30">
        <v>4.4999999999999998E-2</v>
      </c>
      <c r="CD121" s="28">
        <v>0</v>
      </c>
      <c r="CE121" s="28">
        <v>0</v>
      </c>
      <c r="CF121" s="28">
        <v>0</v>
      </c>
      <c r="CG121" s="28">
        <v>0</v>
      </c>
      <c r="CH121" s="28">
        <v>0</v>
      </c>
      <c r="CI121" s="28">
        <v>0</v>
      </c>
      <c r="CJ121" s="28">
        <v>0</v>
      </c>
      <c r="CK121" s="28">
        <v>2</v>
      </c>
      <c r="CL121" s="28">
        <v>2</v>
      </c>
      <c r="CM121" s="28">
        <v>0</v>
      </c>
      <c r="CN121" s="28">
        <v>0</v>
      </c>
      <c r="CO121" s="28">
        <v>0</v>
      </c>
      <c r="CP121" s="28">
        <v>2</v>
      </c>
      <c r="CQ121" s="28">
        <v>2</v>
      </c>
      <c r="CR121" s="29">
        <v>2</v>
      </c>
      <c r="CS121" s="27">
        <v>0</v>
      </c>
      <c r="CT121" s="28">
        <v>0</v>
      </c>
      <c r="CU121" s="28">
        <v>0</v>
      </c>
      <c r="CV121" s="28">
        <v>0</v>
      </c>
      <c r="CW121" s="28">
        <v>2</v>
      </c>
      <c r="CX121" s="28">
        <v>2</v>
      </c>
      <c r="CY121" s="28">
        <v>0</v>
      </c>
      <c r="CZ121" s="28">
        <v>0</v>
      </c>
      <c r="DA121" s="28">
        <v>0</v>
      </c>
      <c r="DB121" s="28">
        <v>2</v>
      </c>
      <c r="DC121" s="28">
        <v>2</v>
      </c>
      <c r="DD121" s="28">
        <v>3</v>
      </c>
      <c r="DE121" s="28">
        <v>0</v>
      </c>
      <c r="DF121" s="28">
        <v>0</v>
      </c>
      <c r="DG121" s="28">
        <v>0</v>
      </c>
      <c r="DH121" s="30">
        <v>0</v>
      </c>
      <c r="DI121" s="30">
        <v>0</v>
      </c>
      <c r="DJ121" s="30">
        <v>0</v>
      </c>
      <c r="DK121" s="30">
        <v>0</v>
      </c>
      <c r="DL121" s="30">
        <v>4.4999999999999998E-2</v>
      </c>
      <c r="DM121" s="30">
        <v>4.4999999999999998E-2</v>
      </c>
      <c r="DN121" s="30">
        <v>0</v>
      </c>
      <c r="DO121" s="30">
        <v>0</v>
      </c>
      <c r="DP121" s="30">
        <v>0</v>
      </c>
      <c r="DQ121" s="30">
        <v>4.4999999999999998E-2</v>
      </c>
      <c r="DR121" s="30">
        <v>4.4999999999999998E-2</v>
      </c>
      <c r="DS121" s="30">
        <v>0.09</v>
      </c>
      <c r="DT121" s="30">
        <v>0</v>
      </c>
      <c r="DU121" s="30">
        <v>0</v>
      </c>
      <c r="DV121" s="30">
        <v>0</v>
      </c>
      <c r="DW121" s="28">
        <v>0</v>
      </c>
      <c r="DX121" s="28">
        <v>0</v>
      </c>
      <c r="DY121" s="28">
        <v>0</v>
      </c>
      <c r="DZ121" s="28">
        <v>0</v>
      </c>
      <c r="EA121" s="28">
        <v>2</v>
      </c>
      <c r="EB121" s="28">
        <v>2</v>
      </c>
      <c r="EC121" s="28">
        <v>0</v>
      </c>
      <c r="ED121" s="28">
        <v>0</v>
      </c>
      <c r="EE121" s="28">
        <v>0</v>
      </c>
      <c r="EF121" s="28">
        <v>2</v>
      </c>
      <c r="EG121" s="28">
        <v>2</v>
      </c>
      <c r="EH121" s="28">
        <v>3</v>
      </c>
      <c r="EI121" s="28">
        <v>0</v>
      </c>
      <c r="EJ121" s="28">
        <v>0</v>
      </c>
      <c r="EK121" s="29">
        <v>0</v>
      </c>
      <c r="EM121" t="s">
        <v>84</v>
      </c>
      <c r="EO121" t="s">
        <v>84</v>
      </c>
      <c r="ES121" t="s">
        <v>83</v>
      </c>
      <c r="EV121" t="s">
        <v>84</v>
      </c>
      <c r="FB121" t="s">
        <v>83</v>
      </c>
      <c r="FJ121" t="s">
        <v>33</v>
      </c>
    </row>
    <row r="122" spans="1:193" x14ac:dyDescent="0.25">
      <c r="A122">
        <v>119</v>
      </c>
      <c r="B122" t="s">
        <v>1088</v>
      </c>
      <c r="C122" t="s">
        <v>1089</v>
      </c>
      <c r="D122">
        <v>11</v>
      </c>
      <c r="E122">
        <v>8.7799999999999994</v>
      </c>
      <c r="F122" t="s">
        <v>63</v>
      </c>
      <c r="G122" s="27">
        <v>0</v>
      </c>
      <c r="H122" s="28">
        <v>0</v>
      </c>
      <c r="I122" s="28">
        <v>0</v>
      </c>
      <c r="J122" s="28">
        <v>0</v>
      </c>
      <c r="K122" s="28">
        <v>2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0.17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2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9">
        <v>0</v>
      </c>
      <c r="AZ122" s="27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5</v>
      </c>
      <c r="BJ122" s="28">
        <v>4</v>
      </c>
      <c r="BK122" s="28">
        <v>4</v>
      </c>
      <c r="BL122" s="28">
        <v>0</v>
      </c>
      <c r="BM122" s="28">
        <v>0</v>
      </c>
      <c r="BN122" s="28">
        <v>0</v>
      </c>
      <c r="BO122" s="30">
        <v>0</v>
      </c>
      <c r="BP122" s="30">
        <v>0</v>
      </c>
      <c r="BQ122" s="30">
        <v>0</v>
      </c>
      <c r="BR122" s="30">
        <v>0</v>
      </c>
      <c r="BS122" s="30">
        <v>0</v>
      </c>
      <c r="BT122" s="30">
        <v>0</v>
      </c>
      <c r="BU122" s="30">
        <v>0</v>
      </c>
      <c r="BV122" s="30">
        <v>0</v>
      </c>
      <c r="BW122" s="30">
        <v>0</v>
      </c>
      <c r="BX122" s="30">
        <v>0.28999999999999998</v>
      </c>
      <c r="BY122" s="30">
        <v>0.28000000000000003</v>
      </c>
      <c r="BZ122" s="30">
        <v>0.28999999999999998</v>
      </c>
      <c r="CA122" s="30">
        <v>0</v>
      </c>
      <c r="CB122" s="30">
        <v>0</v>
      </c>
      <c r="CC122" s="30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28">
        <v>0</v>
      </c>
      <c r="CM122" s="28">
        <v>4</v>
      </c>
      <c r="CN122" s="28">
        <v>3</v>
      </c>
      <c r="CO122" s="28">
        <v>4</v>
      </c>
      <c r="CP122" s="28">
        <v>0</v>
      </c>
      <c r="CQ122" s="28">
        <v>0</v>
      </c>
      <c r="CR122" s="29">
        <v>0</v>
      </c>
      <c r="CS122" s="27">
        <v>0</v>
      </c>
      <c r="CT122" s="28">
        <v>0</v>
      </c>
      <c r="CU122" s="28">
        <v>0</v>
      </c>
      <c r="CV122" s="28">
        <v>0</v>
      </c>
      <c r="CW122" s="28">
        <v>0</v>
      </c>
      <c r="CX122" s="28">
        <v>0</v>
      </c>
      <c r="CY122" s="28">
        <v>0</v>
      </c>
      <c r="CZ122" s="28">
        <v>0</v>
      </c>
      <c r="DA122" s="28">
        <v>0</v>
      </c>
      <c r="DB122" s="28">
        <v>0</v>
      </c>
      <c r="DC122" s="28">
        <v>0</v>
      </c>
      <c r="DD122" s="28">
        <v>0</v>
      </c>
      <c r="DE122" s="28">
        <v>0</v>
      </c>
      <c r="DF122" s="28">
        <v>0</v>
      </c>
      <c r="DG122" s="28">
        <v>0</v>
      </c>
      <c r="DH122" s="30">
        <v>0</v>
      </c>
      <c r="DI122" s="30">
        <v>0</v>
      </c>
      <c r="DJ122" s="30">
        <v>0</v>
      </c>
      <c r="DK122" s="30">
        <v>0</v>
      </c>
      <c r="DL122" s="30">
        <v>0</v>
      </c>
      <c r="DM122" s="30">
        <v>0</v>
      </c>
      <c r="DN122" s="30">
        <v>0</v>
      </c>
      <c r="DO122" s="30">
        <v>0</v>
      </c>
      <c r="DP122" s="30">
        <v>0</v>
      </c>
      <c r="DQ122" s="30">
        <v>0</v>
      </c>
      <c r="DR122" s="30">
        <v>0</v>
      </c>
      <c r="DS122" s="30">
        <v>0</v>
      </c>
      <c r="DT122" s="30">
        <v>0</v>
      </c>
      <c r="DU122" s="30">
        <v>0</v>
      </c>
      <c r="DV122" s="30">
        <v>0</v>
      </c>
      <c r="DW122" s="28">
        <v>0</v>
      </c>
      <c r="DX122" s="28">
        <v>0</v>
      </c>
      <c r="DY122" s="28">
        <v>0</v>
      </c>
      <c r="DZ122" s="28">
        <v>0</v>
      </c>
      <c r="EA122" s="28">
        <v>0</v>
      </c>
      <c r="EB122" s="28">
        <v>0</v>
      </c>
      <c r="EC122" s="28">
        <v>0</v>
      </c>
      <c r="ED122" s="28">
        <v>0</v>
      </c>
      <c r="EE122" s="28">
        <v>0</v>
      </c>
      <c r="EF122" s="28">
        <v>0</v>
      </c>
      <c r="EG122" s="28">
        <v>0</v>
      </c>
      <c r="EH122" s="28">
        <v>0</v>
      </c>
      <c r="EI122" s="28">
        <v>0</v>
      </c>
      <c r="EJ122" s="28">
        <v>0</v>
      </c>
      <c r="EK122" s="29">
        <v>0</v>
      </c>
      <c r="EM122" t="s">
        <v>148</v>
      </c>
      <c r="EO122" t="s">
        <v>146</v>
      </c>
      <c r="EQ122" t="s">
        <v>119</v>
      </c>
      <c r="ES122" t="s">
        <v>429</v>
      </c>
      <c r="ET122" t="s">
        <v>119</v>
      </c>
      <c r="EU122" t="s">
        <v>429</v>
      </c>
      <c r="EW122" t="s">
        <v>395</v>
      </c>
      <c r="EX122" t="s">
        <v>148</v>
      </c>
      <c r="FB122" t="s">
        <v>395</v>
      </c>
      <c r="FF122" t="s">
        <v>121</v>
      </c>
      <c r="FJ122" t="s">
        <v>110</v>
      </c>
      <c r="FK122" t="s">
        <v>121</v>
      </c>
      <c r="FP122" t="s">
        <v>121</v>
      </c>
      <c r="FU122" t="s">
        <v>79</v>
      </c>
      <c r="GC122" t="s">
        <v>358</v>
      </c>
    </row>
    <row r="123" spans="1:193" x14ac:dyDescent="0.25">
      <c r="A123">
        <v>120</v>
      </c>
      <c r="B123" t="s">
        <v>581</v>
      </c>
      <c r="C123" t="s">
        <v>582</v>
      </c>
      <c r="D123">
        <v>13</v>
      </c>
      <c r="E123">
        <v>9.8699999999999992</v>
      </c>
      <c r="F123" t="s">
        <v>63</v>
      </c>
      <c r="G123" s="27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9">
        <v>0</v>
      </c>
      <c r="AZ123" s="27">
        <v>0</v>
      </c>
      <c r="BA123" s="28">
        <v>0</v>
      </c>
      <c r="BB123" s="28">
        <v>0</v>
      </c>
      <c r="BC123" s="28">
        <v>2</v>
      </c>
      <c r="BD123" s="28">
        <v>2</v>
      </c>
      <c r="BE123" s="28">
        <v>2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30">
        <v>0</v>
      </c>
      <c r="BP123" s="30">
        <v>0</v>
      </c>
      <c r="BQ123" s="30">
        <v>0</v>
      </c>
      <c r="BR123" s="30">
        <v>0.21</v>
      </c>
      <c r="BS123" s="30">
        <v>0.21</v>
      </c>
      <c r="BT123" s="30">
        <v>0.21</v>
      </c>
      <c r="BU123" s="30">
        <v>0</v>
      </c>
      <c r="BV123" s="30">
        <v>0</v>
      </c>
      <c r="BW123" s="30">
        <v>0</v>
      </c>
      <c r="BX123" s="30">
        <v>0</v>
      </c>
      <c r="BY123" s="30">
        <v>0</v>
      </c>
      <c r="BZ123" s="30">
        <v>0</v>
      </c>
      <c r="CA123" s="30">
        <v>0</v>
      </c>
      <c r="CB123" s="30">
        <v>0</v>
      </c>
      <c r="CC123" s="30">
        <v>0</v>
      </c>
      <c r="CD123" s="28">
        <v>0</v>
      </c>
      <c r="CE123" s="28">
        <v>0</v>
      </c>
      <c r="CF123" s="28">
        <v>0</v>
      </c>
      <c r="CG123" s="28">
        <v>2</v>
      </c>
      <c r="CH123" s="28">
        <v>2</v>
      </c>
      <c r="CI123" s="28">
        <v>2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0</v>
      </c>
      <c r="CQ123" s="28">
        <v>0</v>
      </c>
      <c r="CR123" s="29">
        <v>0</v>
      </c>
      <c r="CS123" s="27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2</v>
      </c>
      <c r="CY123" s="28">
        <v>0</v>
      </c>
      <c r="CZ123" s="28">
        <v>0</v>
      </c>
      <c r="DA123" s="28">
        <v>0</v>
      </c>
      <c r="DB123" s="28">
        <v>0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30">
        <v>0</v>
      </c>
      <c r="DI123" s="30">
        <v>0</v>
      </c>
      <c r="DJ123" s="30">
        <v>0</v>
      </c>
      <c r="DK123" s="30">
        <v>0</v>
      </c>
      <c r="DL123" s="30">
        <v>0</v>
      </c>
      <c r="DM123" s="30">
        <v>0.21</v>
      </c>
      <c r="DN123" s="30">
        <v>0</v>
      </c>
      <c r="DO123" s="30">
        <v>0</v>
      </c>
      <c r="DP123" s="30">
        <v>0</v>
      </c>
      <c r="DQ123" s="30">
        <v>0</v>
      </c>
      <c r="DR123" s="30">
        <v>0</v>
      </c>
      <c r="DS123" s="30">
        <v>0</v>
      </c>
      <c r="DT123" s="30">
        <v>0</v>
      </c>
      <c r="DU123" s="30">
        <v>0</v>
      </c>
      <c r="DV123" s="30">
        <v>0</v>
      </c>
      <c r="DW123" s="28">
        <v>0</v>
      </c>
      <c r="DX123" s="28">
        <v>0</v>
      </c>
      <c r="DY123" s="28">
        <v>0</v>
      </c>
      <c r="DZ123" s="28">
        <v>0</v>
      </c>
      <c r="EA123" s="28">
        <v>0</v>
      </c>
      <c r="EB123" s="28">
        <v>2</v>
      </c>
      <c r="EC123" s="28">
        <v>0</v>
      </c>
      <c r="ED123" s="28">
        <v>0</v>
      </c>
      <c r="EE123" s="28">
        <v>0</v>
      </c>
      <c r="EF123" s="28">
        <v>0</v>
      </c>
      <c r="EG123" s="28">
        <v>0</v>
      </c>
      <c r="EH123" s="28">
        <v>0</v>
      </c>
      <c r="EI123" s="28">
        <v>0</v>
      </c>
      <c r="EJ123" s="28">
        <v>0</v>
      </c>
      <c r="EK123" s="29">
        <v>0</v>
      </c>
      <c r="ES123" t="s">
        <v>91</v>
      </c>
      <c r="FB123" t="s">
        <v>91</v>
      </c>
      <c r="FJ123" t="s">
        <v>33</v>
      </c>
      <c r="FU123" t="s">
        <v>86</v>
      </c>
      <c r="GC123" t="s">
        <v>86</v>
      </c>
    </row>
    <row r="124" spans="1:193" x14ac:dyDescent="0.25">
      <c r="A124">
        <v>121</v>
      </c>
      <c r="B124" t="s">
        <v>593</v>
      </c>
      <c r="C124" t="s">
        <v>594</v>
      </c>
      <c r="D124">
        <v>36</v>
      </c>
      <c r="E124">
        <v>7.41</v>
      </c>
      <c r="F124" t="s">
        <v>63</v>
      </c>
      <c r="G124" s="27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13</v>
      </c>
      <c r="N124" s="28">
        <v>21</v>
      </c>
      <c r="O124" s="28">
        <v>16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0.34</v>
      </c>
      <c r="AC124" s="30">
        <v>0.43</v>
      </c>
      <c r="AD124" s="30">
        <v>0.43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2</v>
      </c>
      <c r="AR124" s="28">
        <v>3</v>
      </c>
      <c r="AS124" s="28">
        <v>3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9">
        <v>0</v>
      </c>
      <c r="AZ124" s="27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27</v>
      </c>
      <c r="BN124" s="28">
        <v>0</v>
      </c>
      <c r="BO124" s="30">
        <v>0</v>
      </c>
      <c r="BP124" s="30">
        <v>0</v>
      </c>
      <c r="BQ124" s="30">
        <v>0</v>
      </c>
      <c r="BR124" s="30">
        <v>0</v>
      </c>
      <c r="BS124" s="30">
        <v>0</v>
      </c>
      <c r="BT124" s="30">
        <v>0</v>
      </c>
      <c r="BU124" s="30">
        <v>0</v>
      </c>
      <c r="BV124" s="30">
        <v>0</v>
      </c>
      <c r="BW124" s="30">
        <v>0</v>
      </c>
      <c r="BX124" s="30">
        <v>0</v>
      </c>
      <c r="BY124" s="30">
        <v>0</v>
      </c>
      <c r="BZ124" s="30">
        <v>0</v>
      </c>
      <c r="CA124" s="30">
        <v>0</v>
      </c>
      <c r="CB124" s="30">
        <v>0.41</v>
      </c>
      <c r="CC124" s="30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0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0</v>
      </c>
      <c r="CQ124" s="28">
        <v>2</v>
      </c>
      <c r="CR124" s="29">
        <v>0</v>
      </c>
      <c r="CS124" s="27">
        <v>0</v>
      </c>
      <c r="CT124" s="28">
        <v>0</v>
      </c>
      <c r="CU124" s="28">
        <v>0</v>
      </c>
      <c r="CV124" s="28">
        <v>17</v>
      </c>
      <c r="CW124" s="28">
        <v>0</v>
      </c>
      <c r="CX124" s="28">
        <v>0</v>
      </c>
      <c r="CY124" s="28">
        <v>14</v>
      </c>
      <c r="CZ124" s="28">
        <v>23</v>
      </c>
      <c r="DA124" s="28">
        <v>15</v>
      </c>
      <c r="DB124" s="28">
        <v>0</v>
      </c>
      <c r="DC124" s="28">
        <v>0</v>
      </c>
      <c r="DD124" s="28">
        <v>0</v>
      </c>
      <c r="DE124" s="28">
        <v>0</v>
      </c>
      <c r="DF124" s="28">
        <v>0</v>
      </c>
      <c r="DG124" s="28">
        <v>0</v>
      </c>
      <c r="DH124" s="30">
        <v>0</v>
      </c>
      <c r="DI124" s="30">
        <v>0</v>
      </c>
      <c r="DJ124" s="30">
        <v>0</v>
      </c>
      <c r="DK124" s="30">
        <v>0.34</v>
      </c>
      <c r="DL124" s="30">
        <v>0</v>
      </c>
      <c r="DM124" s="30">
        <v>0</v>
      </c>
      <c r="DN124" s="30">
        <v>0.34</v>
      </c>
      <c r="DO124" s="30">
        <v>0.43</v>
      </c>
      <c r="DP124" s="30">
        <v>0.43</v>
      </c>
      <c r="DQ124" s="30">
        <v>0</v>
      </c>
      <c r="DR124" s="30">
        <v>0</v>
      </c>
      <c r="DS124" s="30">
        <v>0</v>
      </c>
      <c r="DT124" s="30">
        <v>0</v>
      </c>
      <c r="DU124" s="30">
        <v>0</v>
      </c>
      <c r="DV124" s="30">
        <v>0</v>
      </c>
      <c r="DW124" s="28">
        <v>0</v>
      </c>
      <c r="DX124" s="28">
        <v>0</v>
      </c>
      <c r="DY124" s="28">
        <v>0</v>
      </c>
      <c r="DZ124" s="28">
        <v>2</v>
      </c>
      <c r="EA124" s="28">
        <v>0</v>
      </c>
      <c r="EB124" s="28">
        <v>0</v>
      </c>
      <c r="EC124" s="28">
        <v>2</v>
      </c>
      <c r="ED124" s="28">
        <v>3</v>
      </c>
      <c r="EE124" s="28">
        <v>3</v>
      </c>
      <c r="EF124" s="28">
        <v>0</v>
      </c>
      <c r="EG124" s="28">
        <v>0</v>
      </c>
      <c r="EH124" s="28">
        <v>0</v>
      </c>
      <c r="EI124" s="28">
        <v>0</v>
      </c>
      <c r="EJ124" s="28">
        <v>0</v>
      </c>
      <c r="EK124" s="29">
        <v>0</v>
      </c>
      <c r="EM124" t="s">
        <v>84</v>
      </c>
      <c r="EO124" t="s">
        <v>84</v>
      </c>
      <c r="ES124" t="s">
        <v>83</v>
      </c>
      <c r="EV124" t="s">
        <v>84</v>
      </c>
      <c r="FB124" t="s">
        <v>83</v>
      </c>
      <c r="FJ124" t="s">
        <v>33</v>
      </c>
      <c r="FU124" t="s">
        <v>86</v>
      </c>
      <c r="GC124" t="s">
        <v>86</v>
      </c>
    </row>
    <row r="125" spans="1:193" x14ac:dyDescent="0.25">
      <c r="A125">
        <v>122</v>
      </c>
      <c r="B125" t="s">
        <v>282</v>
      </c>
      <c r="C125" t="s">
        <v>283</v>
      </c>
      <c r="D125">
        <v>87</v>
      </c>
      <c r="E125">
        <v>4.8499999999999996</v>
      </c>
      <c r="F125" t="s">
        <v>63</v>
      </c>
      <c r="G125" s="27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4</v>
      </c>
      <c r="Q125" s="28">
        <v>2</v>
      </c>
      <c r="R125" s="28">
        <v>5</v>
      </c>
      <c r="S125" s="28">
        <v>0</v>
      </c>
      <c r="T125" s="28">
        <v>0</v>
      </c>
      <c r="U125" s="28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4.7E-2</v>
      </c>
      <c r="AF125" s="30">
        <v>2.4E-2</v>
      </c>
      <c r="AG125" s="30">
        <v>5.8000000000000003E-2</v>
      </c>
      <c r="AH125" s="30">
        <v>0</v>
      </c>
      <c r="AI125" s="30">
        <v>0</v>
      </c>
      <c r="AJ125" s="30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4</v>
      </c>
      <c r="AU125" s="28">
        <v>2</v>
      </c>
      <c r="AV125" s="28">
        <v>5</v>
      </c>
      <c r="AW125" s="28">
        <v>0</v>
      </c>
      <c r="AX125" s="28">
        <v>0</v>
      </c>
      <c r="AY125" s="29">
        <v>0</v>
      </c>
      <c r="AZ125" s="27">
        <v>0</v>
      </c>
      <c r="BA125" s="28">
        <v>0</v>
      </c>
      <c r="BB125" s="28">
        <v>0</v>
      </c>
      <c r="BC125" s="28">
        <v>0</v>
      </c>
      <c r="BD125" s="28">
        <v>0</v>
      </c>
      <c r="BE125" s="28">
        <v>0</v>
      </c>
      <c r="BF125" s="28">
        <v>0</v>
      </c>
      <c r="BG125" s="28">
        <v>0</v>
      </c>
      <c r="BH125" s="28">
        <v>0</v>
      </c>
      <c r="BI125" s="28">
        <v>2</v>
      </c>
      <c r="BJ125" s="28">
        <v>0</v>
      </c>
      <c r="BK125" s="28">
        <v>3</v>
      </c>
      <c r="BL125" s="28">
        <v>0</v>
      </c>
      <c r="BM125" s="28">
        <v>0</v>
      </c>
      <c r="BN125" s="28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2.4E-2</v>
      </c>
      <c r="BY125" s="30">
        <v>0</v>
      </c>
      <c r="BZ125" s="30">
        <v>3.5999999999999997E-2</v>
      </c>
      <c r="CA125" s="30">
        <v>0</v>
      </c>
      <c r="CB125" s="30">
        <v>0</v>
      </c>
      <c r="CC125" s="30">
        <v>0</v>
      </c>
      <c r="CD125" s="28">
        <v>0</v>
      </c>
      <c r="CE125" s="28">
        <v>0</v>
      </c>
      <c r="CF125" s="28">
        <v>0</v>
      </c>
      <c r="CG125" s="28">
        <v>0</v>
      </c>
      <c r="CH125" s="28">
        <v>0</v>
      </c>
      <c r="CI125" s="28">
        <v>0</v>
      </c>
      <c r="CJ125" s="28">
        <v>0</v>
      </c>
      <c r="CK125" s="28">
        <v>0</v>
      </c>
      <c r="CL125" s="28">
        <v>0</v>
      </c>
      <c r="CM125" s="28">
        <v>2</v>
      </c>
      <c r="CN125" s="28">
        <v>0</v>
      </c>
      <c r="CO125" s="28">
        <v>3</v>
      </c>
      <c r="CP125" s="28">
        <v>0</v>
      </c>
      <c r="CQ125" s="28">
        <v>0</v>
      </c>
      <c r="CR125" s="29">
        <v>0</v>
      </c>
      <c r="CS125" s="27">
        <v>0</v>
      </c>
      <c r="CT125" s="28">
        <v>0</v>
      </c>
      <c r="CU125" s="28">
        <v>0</v>
      </c>
      <c r="CV125" s="28">
        <v>0</v>
      </c>
      <c r="CW125" s="28">
        <v>0</v>
      </c>
      <c r="CX125" s="28">
        <v>0</v>
      </c>
      <c r="CY125" s="28">
        <v>0</v>
      </c>
      <c r="CZ125" s="28">
        <v>0</v>
      </c>
      <c r="DA125" s="28">
        <v>0</v>
      </c>
      <c r="DB125" s="28">
        <v>3</v>
      </c>
      <c r="DC125" s="28">
        <v>5</v>
      </c>
      <c r="DD125" s="28">
        <v>0</v>
      </c>
      <c r="DE125" s="28">
        <v>0</v>
      </c>
      <c r="DF125" s="28">
        <v>0</v>
      </c>
      <c r="DG125" s="28">
        <v>0</v>
      </c>
      <c r="DH125" s="30">
        <v>0</v>
      </c>
      <c r="DI125" s="30">
        <v>0</v>
      </c>
      <c r="DJ125" s="30">
        <v>0</v>
      </c>
      <c r="DK125" s="30">
        <v>0</v>
      </c>
      <c r="DL125" s="30">
        <v>0</v>
      </c>
      <c r="DM125" s="30">
        <v>0</v>
      </c>
      <c r="DN125" s="30">
        <v>0</v>
      </c>
      <c r="DO125" s="30">
        <v>0</v>
      </c>
      <c r="DP125" s="30">
        <v>0</v>
      </c>
      <c r="DQ125" s="30">
        <v>3.4000000000000002E-2</v>
      </c>
      <c r="DR125" s="30">
        <v>5.8000000000000003E-2</v>
      </c>
      <c r="DS125" s="30">
        <v>0</v>
      </c>
      <c r="DT125" s="30">
        <v>0</v>
      </c>
      <c r="DU125" s="30">
        <v>0</v>
      </c>
      <c r="DV125" s="30">
        <v>0</v>
      </c>
      <c r="DW125" s="28">
        <v>0</v>
      </c>
      <c r="DX125" s="28">
        <v>0</v>
      </c>
      <c r="DY125" s="28">
        <v>0</v>
      </c>
      <c r="DZ125" s="28">
        <v>0</v>
      </c>
      <c r="EA125" s="28">
        <v>0</v>
      </c>
      <c r="EB125" s="28">
        <v>0</v>
      </c>
      <c r="EC125" s="28">
        <v>0</v>
      </c>
      <c r="ED125" s="28">
        <v>0</v>
      </c>
      <c r="EE125" s="28">
        <v>0</v>
      </c>
      <c r="EF125" s="28">
        <v>2</v>
      </c>
      <c r="EG125" s="28">
        <v>4</v>
      </c>
      <c r="EH125" s="28">
        <v>0</v>
      </c>
      <c r="EI125" s="28">
        <v>0</v>
      </c>
      <c r="EJ125" s="28">
        <v>0</v>
      </c>
      <c r="EK125" s="29">
        <v>0</v>
      </c>
      <c r="EL125" t="s">
        <v>97</v>
      </c>
      <c r="EM125" t="s">
        <v>284</v>
      </c>
      <c r="EO125" t="s">
        <v>146</v>
      </c>
      <c r="EP125" t="s">
        <v>1090</v>
      </c>
      <c r="EQ125" t="s">
        <v>119</v>
      </c>
      <c r="ER125" t="s">
        <v>287</v>
      </c>
      <c r="ES125" t="s">
        <v>68</v>
      </c>
      <c r="ET125" t="s">
        <v>290</v>
      </c>
      <c r="EU125" t="s">
        <v>289</v>
      </c>
      <c r="EV125" t="s">
        <v>288</v>
      </c>
      <c r="EW125" t="s">
        <v>289</v>
      </c>
      <c r="EX125" t="s">
        <v>148</v>
      </c>
      <c r="EZ125" t="s">
        <v>289</v>
      </c>
      <c r="FA125" t="s">
        <v>289</v>
      </c>
      <c r="FB125" t="s">
        <v>276</v>
      </c>
      <c r="FD125" t="s">
        <v>289</v>
      </c>
      <c r="FF125" t="s">
        <v>292</v>
      </c>
      <c r="FJ125" t="s">
        <v>179</v>
      </c>
      <c r="FK125" t="s">
        <v>291</v>
      </c>
      <c r="FL125" t="s">
        <v>291</v>
      </c>
      <c r="FN125" t="s">
        <v>37</v>
      </c>
      <c r="FO125" t="s">
        <v>291</v>
      </c>
      <c r="FP125" t="s">
        <v>291</v>
      </c>
      <c r="FQ125" t="s">
        <v>40</v>
      </c>
      <c r="FU125" t="s">
        <v>293</v>
      </c>
      <c r="FV125" t="s">
        <v>294</v>
      </c>
      <c r="GC125" t="s">
        <v>294</v>
      </c>
      <c r="GD125" t="s">
        <v>112</v>
      </c>
    </row>
    <row r="126" spans="1:193" x14ac:dyDescent="0.25">
      <c r="A126">
        <v>123</v>
      </c>
      <c r="B126" t="s">
        <v>917</v>
      </c>
      <c r="C126" t="s">
        <v>918</v>
      </c>
      <c r="D126">
        <v>40</v>
      </c>
      <c r="E126">
        <v>5.0999999999999996</v>
      </c>
      <c r="F126" t="s">
        <v>63</v>
      </c>
      <c r="G126" s="27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4</v>
      </c>
      <c r="O126" s="28">
        <v>6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0.09</v>
      </c>
      <c r="AD126" s="30">
        <v>0.09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2</v>
      </c>
      <c r="AS126" s="28">
        <v>2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9">
        <v>0</v>
      </c>
      <c r="AZ126" s="27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0</v>
      </c>
      <c r="BM126" s="28">
        <v>0</v>
      </c>
      <c r="BN126" s="28">
        <v>0</v>
      </c>
      <c r="BO126" s="30">
        <v>0</v>
      </c>
      <c r="BP126" s="30">
        <v>0</v>
      </c>
      <c r="BQ126" s="30">
        <v>0</v>
      </c>
      <c r="BR126" s="30">
        <v>0</v>
      </c>
      <c r="BS126" s="30">
        <v>0</v>
      </c>
      <c r="BT126" s="30">
        <v>0</v>
      </c>
      <c r="BU126" s="30">
        <v>0</v>
      </c>
      <c r="BV126" s="30">
        <v>0</v>
      </c>
      <c r="BW126" s="30">
        <v>0</v>
      </c>
      <c r="BX126" s="30">
        <v>0</v>
      </c>
      <c r="BY126" s="30">
        <v>0</v>
      </c>
      <c r="BZ126" s="30">
        <v>0</v>
      </c>
      <c r="CA126" s="30">
        <v>0</v>
      </c>
      <c r="CB126" s="30">
        <v>0</v>
      </c>
      <c r="CC126" s="30">
        <v>0</v>
      </c>
      <c r="CD126" s="28">
        <v>0</v>
      </c>
      <c r="CE126" s="28">
        <v>0</v>
      </c>
      <c r="CF126" s="28">
        <v>0</v>
      </c>
      <c r="CG126" s="28">
        <v>0</v>
      </c>
      <c r="CH126" s="28">
        <v>0</v>
      </c>
      <c r="CI126" s="28">
        <v>0</v>
      </c>
      <c r="CJ126" s="28">
        <v>0</v>
      </c>
      <c r="CK126" s="28">
        <v>0</v>
      </c>
      <c r="CL126" s="28">
        <v>0</v>
      </c>
      <c r="CM126" s="28">
        <v>0</v>
      </c>
      <c r="CN126" s="28">
        <v>0</v>
      </c>
      <c r="CO126" s="28">
        <v>0</v>
      </c>
      <c r="CP126" s="28">
        <v>0</v>
      </c>
      <c r="CQ126" s="28">
        <v>0</v>
      </c>
      <c r="CR126" s="29">
        <v>0</v>
      </c>
      <c r="CS126" s="27">
        <v>0</v>
      </c>
      <c r="CT126" s="28">
        <v>0</v>
      </c>
      <c r="CU126" s="28">
        <v>0</v>
      </c>
      <c r="CV126" s="28">
        <v>3</v>
      </c>
      <c r="CW126" s="28">
        <v>0</v>
      </c>
      <c r="CX126" s="28">
        <v>0</v>
      </c>
      <c r="CY126" s="28">
        <v>0</v>
      </c>
      <c r="CZ126" s="28">
        <v>4</v>
      </c>
      <c r="DA126" s="28">
        <v>6</v>
      </c>
      <c r="DB126" s="28">
        <v>0</v>
      </c>
      <c r="DC126" s="28">
        <v>3</v>
      </c>
      <c r="DD126" s="28">
        <v>3</v>
      </c>
      <c r="DE126" s="28">
        <v>0</v>
      </c>
      <c r="DF126" s="28">
        <v>0</v>
      </c>
      <c r="DG126" s="28">
        <v>0</v>
      </c>
      <c r="DH126" s="30">
        <v>0</v>
      </c>
      <c r="DI126" s="30">
        <v>0</v>
      </c>
      <c r="DJ126" s="30">
        <v>0</v>
      </c>
      <c r="DK126" s="30">
        <v>6.5000000000000002E-2</v>
      </c>
      <c r="DL126" s="30">
        <v>0</v>
      </c>
      <c r="DM126" s="30">
        <v>0</v>
      </c>
      <c r="DN126" s="30">
        <v>0</v>
      </c>
      <c r="DO126" s="30">
        <v>0.09</v>
      </c>
      <c r="DP126" s="30">
        <v>0.09</v>
      </c>
      <c r="DQ126" s="30">
        <v>0</v>
      </c>
      <c r="DR126" s="30">
        <v>6.5000000000000002E-2</v>
      </c>
      <c r="DS126" s="30">
        <v>6.5000000000000002E-2</v>
      </c>
      <c r="DT126" s="30">
        <v>0</v>
      </c>
      <c r="DU126" s="30">
        <v>0</v>
      </c>
      <c r="DV126" s="30">
        <v>0</v>
      </c>
      <c r="DW126" s="28">
        <v>0</v>
      </c>
      <c r="DX126" s="28">
        <v>0</v>
      </c>
      <c r="DY126" s="28">
        <v>0</v>
      </c>
      <c r="DZ126" s="28">
        <v>2</v>
      </c>
      <c r="EA126" s="28">
        <v>0</v>
      </c>
      <c r="EB126" s="28">
        <v>0</v>
      </c>
      <c r="EC126" s="28">
        <v>0</v>
      </c>
      <c r="ED126" s="28">
        <v>2</v>
      </c>
      <c r="EE126" s="28">
        <v>2</v>
      </c>
      <c r="EF126" s="28">
        <v>0</v>
      </c>
      <c r="EG126" s="28">
        <v>2</v>
      </c>
      <c r="EH126" s="28">
        <v>2</v>
      </c>
      <c r="EI126" s="28">
        <v>0</v>
      </c>
      <c r="EJ126" s="28">
        <v>0</v>
      </c>
      <c r="EK126" s="29">
        <v>0</v>
      </c>
      <c r="EO126" t="s">
        <v>969</v>
      </c>
      <c r="EV126" t="s">
        <v>942</v>
      </c>
      <c r="FB126" t="s">
        <v>968</v>
      </c>
      <c r="FJ126" t="s">
        <v>179</v>
      </c>
      <c r="FK126" t="s">
        <v>241</v>
      </c>
      <c r="FU126" t="s">
        <v>496</v>
      </c>
      <c r="FV126" t="s">
        <v>1091</v>
      </c>
      <c r="GC126" t="s">
        <v>517</v>
      </c>
    </row>
    <row r="127" spans="1:193" x14ac:dyDescent="0.25">
      <c r="A127">
        <v>124</v>
      </c>
      <c r="B127" t="s">
        <v>910</v>
      </c>
      <c r="C127" t="s">
        <v>911</v>
      </c>
      <c r="D127">
        <v>12</v>
      </c>
      <c r="E127">
        <v>5.69</v>
      </c>
      <c r="F127" t="s">
        <v>63</v>
      </c>
      <c r="G127" s="27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2</v>
      </c>
      <c r="N127" s="28">
        <v>2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0.21</v>
      </c>
      <c r="AC127" s="30">
        <v>0.21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2</v>
      </c>
      <c r="AR127" s="28">
        <v>2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9">
        <v>0</v>
      </c>
      <c r="AZ127" s="27">
        <v>0</v>
      </c>
      <c r="BA127" s="28">
        <v>0</v>
      </c>
      <c r="BB127" s="28">
        <v>0</v>
      </c>
      <c r="BC127" s="28">
        <v>0</v>
      </c>
      <c r="BD127" s="28">
        <v>0</v>
      </c>
      <c r="BE127" s="28">
        <v>0</v>
      </c>
      <c r="BF127" s="28">
        <v>0</v>
      </c>
      <c r="BG127" s="28">
        <v>0</v>
      </c>
      <c r="BH127" s="28">
        <v>0</v>
      </c>
      <c r="BI127" s="28">
        <v>2</v>
      </c>
      <c r="BJ127" s="28">
        <v>0</v>
      </c>
      <c r="BK127" s="28">
        <v>0</v>
      </c>
      <c r="BL127" s="28">
        <v>0</v>
      </c>
      <c r="BM127" s="28">
        <v>0</v>
      </c>
      <c r="BN127" s="28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0.19</v>
      </c>
      <c r="BY127" s="30">
        <v>0</v>
      </c>
      <c r="BZ127" s="30">
        <v>0</v>
      </c>
      <c r="CA127" s="30">
        <v>0</v>
      </c>
      <c r="CB127" s="30">
        <v>0</v>
      </c>
      <c r="CC127" s="30">
        <v>0</v>
      </c>
      <c r="CD127" s="28">
        <v>0</v>
      </c>
      <c r="CE127" s="28">
        <v>0</v>
      </c>
      <c r="CF127" s="28">
        <v>0</v>
      </c>
      <c r="CG127" s="28">
        <v>0</v>
      </c>
      <c r="CH127" s="28">
        <v>0</v>
      </c>
      <c r="CI127" s="28">
        <v>0</v>
      </c>
      <c r="CJ127" s="28">
        <v>0</v>
      </c>
      <c r="CK127" s="28">
        <v>0</v>
      </c>
      <c r="CL127" s="28">
        <v>0</v>
      </c>
      <c r="CM127" s="28">
        <v>2</v>
      </c>
      <c r="CN127" s="28">
        <v>0</v>
      </c>
      <c r="CO127" s="28">
        <v>0</v>
      </c>
      <c r="CP127" s="28">
        <v>0</v>
      </c>
      <c r="CQ127" s="28">
        <v>0</v>
      </c>
      <c r="CR127" s="29">
        <v>0</v>
      </c>
      <c r="CS127" s="27">
        <v>0</v>
      </c>
      <c r="CT127" s="28">
        <v>0</v>
      </c>
      <c r="CU127" s="28">
        <v>0</v>
      </c>
      <c r="CV127" s="28">
        <v>0</v>
      </c>
      <c r="CW127" s="28">
        <v>0</v>
      </c>
      <c r="CX127" s="28">
        <v>0</v>
      </c>
      <c r="CY127" s="28">
        <v>2</v>
      </c>
      <c r="CZ127" s="28">
        <v>0</v>
      </c>
      <c r="DA127" s="28">
        <v>0</v>
      </c>
      <c r="DB127" s="28">
        <v>0</v>
      </c>
      <c r="DC127" s="28">
        <v>0</v>
      </c>
      <c r="DD127" s="28">
        <v>0</v>
      </c>
      <c r="DE127" s="28">
        <v>0</v>
      </c>
      <c r="DF127" s="28">
        <v>0</v>
      </c>
      <c r="DG127" s="28">
        <v>0</v>
      </c>
      <c r="DH127" s="30">
        <v>0</v>
      </c>
      <c r="DI127" s="30">
        <v>0</v>
      </c>
      <c r="DJ127" s="30">
        <v>0</v>
      </c>
      <c r="DK127" s="30">
        <v>0</v>
      </c>
      <c r="DL127" s="30">
        <v>0</v>
      </c>
      <c r="DM127" s="30">
        <v>0</v>
      </c>
      <c r="DN127" s="30">
        <v>0.21</v>
      </c>
      <c r="DO127" s="30">
        <v>0</v>
      </c>
      <c r="DP127" s="30">
        <v>0</v>
      </c>
      <c r="DQ127" s="30">
        <v>0</v>
      </c>
      <c r="DR127" s="30">
        <v>0</v>
      </c>
      <c r="DS127" s="30">
        <v>0</v>
      </c>
      <c r="DT127" s="30">
        <v>0</v>
      </c>
      <c r="DU127" s="30">
        <v>0</v>
      </c>
      <c r="DV127" s="30">
        <v>0</v>
      </c>
      <c r="DW127" s="28">
        <v>0</v>
      </c>
      <c r="DX127" s="28">
        <v>0</v>
      </c>
      <c r="DY127" s="28">
        <v>0</v>
      </c>
      <c r="DZ127" s="28">
        <v>0</v>
      </c>
      <c r="EA127" s="28">
        <v>0</v>
      </c>
      <c r="EB127" s="28">
        <v>0</v>
      </c>
      <c r="EC127" s="28">
        <v>2</v>
      </c>
      <c r="ED127" s="28">
        <v>0</v>
      </c>
      <c r="EE127" s="28">
        <v>0</v>
      </c>
      <c r="EF127" s="28">
        <v>0</v>
      </c>
      <c r="EG127" s="28">
        <v>0</v>
      </c>
      <c r="EH127" s="28">
        <v>0</v>
      </c>
      <c r="EI127" s="28">
        <v>0</v>
      </c>
      <c r="EJ127" s="28">
        <v>0</v>
      </c>
      <c r="EK127" s="29">
        <v>0</v>
      </c>
      <c r="EM127" t="s">
        <v>1041</v>
      </c>
      <c r="EO127" t="s">
        <v>65</v>
      </c>
      <c r="EQ127" t="s">
        <v>65</v>
      </c>
      <c r="ES127" t="s">
        <v>83</v>
      </c>
      <c r="ET127" t="s">
        <v>65</v>
      </c>
      <c r="EV127" t="s">
        <v>83</v>
      </c>
      <c r="FB127" t="s">
        <v>83</v>
      </c>
      <c r="FJ127" t="s">
        <v>33</v>
      </c>
      <c r="FL127" t="s">
        <v>40</v>
      </c>
      <c r="FQ127" t="s">
        <v>40</v>
      </c>
      <c r="FU127" t="s">
        <v>86</v>
      </c>
      <c r="GC127" t="s">
        <v>86</v>
      </c>
    </row>
    <row r="128" spans="1:193" x14ac:dyDescent="0.25">
      <c r="A128">
        <v>125</v>
      </c>
      <c r="B128" t="s">
        <v>626</v>
      </c>
      <c r="C128" t="s">
        <v>627</v>
      </c>
      <c r="D128">
        <v>65</v>
      </c>
      <c r="E128">
        <v>4.9000000000000004</v>
      </c>
      <c r="F128" t="s">
        <v>63</v>
      </c>
      <c r="G128" s="27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3</v>
      </c>
      <c r="T128" s="28">
        <v>2</v>
      </c>
      <c r="U128" s="28">
        <v>5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5.0999999999999997E-2</v>
      </c>
      <c r="AI128" s="30">
        <v>3.9E-2</v>
      </c>
      <c r="AJ128" s="30">
        <v>0.05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0</v>
      </c>
      <c r="AW128" s="28">
        <v>3</v>
      </c>
      <c r="AX128" s="28">
        <v>2</v>
      </c>
      <c r="AY128" s="29">
        <v>3</v>
      </c>
      <c r="AZ128" s="27">
        <v>0</v>
      </c>
      <c r="BA128" s="28">
        <v>0</v>
      </c>
      <c r="BB128" s="28">
        <v>0</v>
      </c>
      <c r="BC128" s="28">
        <v>0</v>
      </c>
      <c r="BD128" s="28">
        <v>0</v>
      </c>
      <c r="BE128" s="28">
        <v>0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8">
        <v>0</v>
      </c>
      <c r="BM128" s="28">
        <v>0</v>
      </c>
      <c r="BN128" s="28">
        <v>2</v>
      </c>
      <c r="BO128" s="30">
        <v>0</v>
      </c>
      <c r="BP128" s="30">
        <v>0</v>
      </c>
      <c r="BQ128" s="30">
        <v>0</v>
      </c>
      <c r="BR128" s="30">
        <v>0</v>
      </c>
      <c r="BS128" s="30">
        <v>0</v>
      </c>
      <c r="BT128" s="30">
        <v>0</v>
      </c>
      <c r="BU128" s="30">
        <v>0</v>
      </c>
      <c r="BV128" s="30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0</v>
      </c>
      <c r="CB128" s="30">
        <v>0</v>
      </c>
      <c r="CC128" s="30">
        <v>2.9000000000000001E-2</v>
      </c>
      <c r="CD128" s="28">
        <v>0</v>
      </c>
      <c r="CE128" s="28">
        <v>0</v>
      </c>
      <c r="CF128" s="28">
        <v>0</v>
      </c>
      <c r="CG128" s="28">
        <v>0</v>
      </c>
      <c r="CH128" s="28">
        <v>0</v>
      </c>
      <c r="CI128" s="28">
        <v>0</v>
      </c>
      <c r="CJ128" s="28">
        <v>0</v>
      </c>
      <c r="CK128" s="28">
        <v>0</v>
      </c>
      <c r="CL128" s="28">
        <v>0</v>
      </c>
      <c r="CM128" s="28">
        <v>0</v>
      </c>
      <c r="CN128" s="28">
        <v>0</v>
      </c>
      <c r="CO128" s="28">
        <v>0</v>
      </c>
      <c r="CP128" s="28">
        <v>0</v>
      </c>
      <c r="CQ128" s="28">
        <v>0</v>
      </c>
      <c r="CR128" s="29">
        <v>2</v>
      </c>
      <c r="CS128" s="27">
        <v>0</v>
      </c>
      <c r="CT128" s="28">
        <v>0</v>
      </c>
      <c r="CU128" s="28">
        <v>0</v>
      </c>
      <c r="CV128" s="28">
        <v>0</v>
      </c>
      <c r="CW128" s="28">
        <v>0</v>
      </c>
      <c r="CX128" s="28">
        <v>2</v>
      </c>
      <c r="CY128" s="28">
        <v>0</v>
      </c>
      <c r="CZ128" s="28">
        <v>0</v>
      </c>
      <c r="DA128" s="28">
        <v>0</v>
      </c>
      <c r="DB128" s="28">
        <v>0</v>
      </c>
      <c r="DC128" s="28">
        <v>0</v>
      </c>
      <c r="DD128" s="28">
        <v>0</v>
      </c>
      <c r="DE128" s="28">
        <v>2</v>
      </c>
      <c r="DF128" s="28">
        <v>0</v>
      </c>
      <c r="DG128" s="28">
        <v>2</v>
      </c>
      <c r="DH128" s="30">
        <v>0</v>
      </c>
      <c r="DI128" s="30">
        <v>0</v>
      </c>
      <c r="DJ128" s="30">
        <v>0</v>
      </c>
      <c r="DK128" s="30">
        <v>0</v>
      </c>
      <c r="DL128" s="30">
        <v>0</v>
      </c>
      <c r="DM128" s="30">
        <v>4.1000000000000002E-2</v>
      </c>
      <c r="DN128" s="30">
        <v>0</v>
      </c>
      <c r="DO128" s="30">
        <v>0</v>
      </c>
      <c r="DP128" s="30">
        <v>0</v>
      </c>
      <c r="DQ128" s="30">
        <v>0</v>
      </c>
      <c r="DR128" s="30">
        <v>0</v>
      </c>
      <c r="DS128" s="30">
        <v>0</v>
      </c>
      <c r="DT128" s="30">
        <v>3.9E-2</v>
      </c>
      <c r="DU128" s="30">
        <v>0</v>
      </c>
      <c r="DV128" s="30">
        <v>3.9E-2</v>
      </c>
      <c r="DW128" s="28">
        <v>0</v>
      </c>
      <c r="DX128" s="28">
        <v>0</v>
      </c>
      <c r="DY128" s="28">
        <v>0</v>
      </c>
      <c r="DZ128" s="28">
        <v>0</v>
      </c>
      <c r="EA128" s="28">
        <v>0</v>
      </c>
      <c r="EB128" s="28">
        <v>2</v>
      </c>
      <c r="EC128" s="28">
        <v>0</v>
      </c>
      <c r="ED128" s="28">
        <v>0</v>
      </c>
      <c r="EE128" s="28">
        <v>0</v>
      </c>
      <c r="EF128" s="28">
        <v>0</v>
      </c>
      <c r="EG128" s="28">
        <v>0</v>
      </c>
      <c r="EH128" s="28">
        <v>0</v>
      </c>
      <c r="EI128" s="28">
        <v>2</v>
      </c>
      <c r="EJ128" s="28">
        <v>0</v>
      </c>
      <c r="EK128" s="29">
        <v>2</v>
      </c>
    </row>
    <row r="129" spans="1:193" x14ac:dyDescent="0.25">
      <c r="A129">
        <v>126</v>
      </c>
      <c r="B129" t="s">
        <v>699</v>
      </c>
      <c r="C129" t="s">
        <v>700</v>
      </c>
      <c r="D129">
        <v>193</v>
      </c>
      <c r="E129">
        <v>7.28</v>
      </c>
      <c r="F129" t="s">
        <v>63</v>
      </c>
      <c r="G129" s="27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98</v>
      </c>
      <c r="N129" s="28">
        <v>98</v>
      </c>
      <c r="O129" s="28">
        <v>96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0.36</v>
      </c>
      <c r="AC129" s="30">
        <v>0.35</v>
      </c>
      <c r="AD129" s="30">
        <v>0.33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3</v>
      </c>
      <c r="AR129" s="28">
        <v>3</v>
      </c>
      <c r="AS129" s="28">
        <v>3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9">
        <v>0</v>
      </c>
      <c r="AZ129" s="27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8">
        <v>0</v>
      </c>
      <c r="BM129" s="28">
        <v>0</v>
      </c>
      <c r="BN129" s="28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  <c r="BY129" s="30">
        <v>0</v>
      </c>
      <c r="BZ129" s="30">
        <v>0</v>
      </c>
      <c r="CA129" s="30">
        <v>0</v>
      </c>
      <c r="CB129" s="30">
        <v>0</v>
      </c>
      <c r="CC129" s="30">
        <v>0</v>
      </c>
      <c r="CD129" s="28">
        <v>0</v>
      </c>
      <c r="CE129" s="28">
        <v>0</v>
      </c>
      <c r="CF129" s="28">
        <v>0</v>
      </c>
      <c r="CG129" s="28">
        <v>0</v>
      </c>
      <c r="CH129" s="28">
        <v>0</v>
      </c>
      <c r="CI129" s="28">
        <v>0</v>
      </c>
      <c r="CJ129" s="28">
        <v>0</v>
      </c>
      <c r="CK129" s="28">
        <v>0</v>
      </c>
      <c r="CL129" s="28">
        <v>0</v>
      </c>
      <c r="CM129" s="28">
        <v>0</v>
      </c>
      <c r="CN129" s="28">
        <v>0</v>
      </c>
      <c r="CO129" s="28">
        <v>0</v>
      </c>
      <c r="CP129" s="28">
        <v>0</v>
      </c>
      <c r="CQ129" s="28">
        <v>0</v>
      </c>
      <c r="CR129" s="29">
        <v>0</v>
      </c>
      <c r="CS129" s="27">
        <v>0</v>
      </c>
      <c r="CT129" s="28">
        <v>0</v>
      </c>
      <c r="CU129" s="28">
        <v>0</v>
      </c>
      <c r="CV129" s="28">
        <v>66</v>
      </c>
      <c r="CW129" s="28">
        <v>0</v>
      </c>
      <c r="CX129" s="28">
        <v>59</v>
      </c>
      <c r="CY129" s="28">
        <v>98</v>
      </c>
      <c r="CZ129" s="28">
        <v>98</v>
      </c>
      <c r="DA129" s="28">
        <v>96</v>
      </c>
      <c r="DB129" s="28">
        <v>63</v>
      </c>
      <c r="DC129" s="28">
        <v>71</v>
      </c>
      <c r="DD129" s="28">
        <v>68</v>
      </c>
      <c r="DE129" s="28">
        <v>0</v>
      </c>
      <c r="DF129" s="28">
        <v>0</v>
      </c>
      <c r="DG129" s="28">
        <v>0</v>
      </c>
      <c r="DH129" s="30">
        <v>0</v>
      </c>
      <c r="DI129" s="30">
        <v>0</v>
      </c>
      <c r="DJ129" s="30">
        <v>0</v>
      </c>
      <c r="DK129" s="30">
        <v>0.27</v>
      </c>
      <c r="DL129" s="30">
        <v>0</v>
      </c>
      <c r="DM129" s="30">
        <v>0.25</v>
      </c>
      <c r="DN129" s="30">
        <v>0.36</v>
      </c>
      <c r="DO129" s="30">
        <v>0.35</v>
      </c>
      <c r="DP129" s="30">
        <v>0.33</v>
      </c>
      <c r="DQ129" s="30">
        <v>0.25</v>
      </c>
      <c r="DR129" s="30">
        <v>0.25</v>
      </c>
      <c r="DS129" s="30">
        <v>0.27</v>
      </c>
      <c r="DT129" s="30">
        <v>0</v>
      </c>
      <c r="DU129" s="30">
        <v>0</v>
      </c>
      <c r="DV129" s="30">
        <v>0</v>
      </c>
      <c r="DW129" s="28">
        <v>0</v>
      </c>
      <c r="DX129" s="28">
        <v>0</v>
      </c>
      <c r="DY129" s="28">
        <v>0</v>
      </c>
      <c r="DZ129" s="28">
        <v>2</v>
      </c>
      <c r="EA129" s="28">
        <v>0</v>
      </c>
      <c r="EB129" s="28">
        <v>2</v>
      </c>
      <c r="EC129" s="28">
        <v>3</v>
      </c>
      <c r="ED129" s="28">
        <v>3</v>
      </c>
      <c r="EE129" s="28">
        <v>3</v>
      </c>
      <c r="EF129" s="28">
        <v>2</v>
      </c>
      <c r="EG129" s="28">
        <v>2</v>
      </c>
      <c r="EH129" s="28">
        <v>2</v>
      </c>
      <c r="EI129" s="28">
        <v>0</v>
      </c>
      <c r="EJ129" s="28">
        <v>0</v>
      </c>
      <c r="EK129" s="29">
        <v>0</v>
      </c>
      <c r="EM129" t="s">
        <v>83</v>
      </c>
      <c r="EO129" t="s">
        <v>83</v>
      </c>
      <c r="EQ129" t="s">
        <v>524</v>
      </c>
      <c r="ES129" t="s">
        <v>85</v>
      </c>
      <c r="ET129" t="s">
        <v>524</v>
      </c>
      <c r="EV129" t="s">
        <v>83</v>
      </c>
      <c r="EW129" t="s">
        <v>701</v>
      </c>
      <c r="FB129" t="s">
        <v>701</v>
      </c>
      <c r="FJ129" t="s">
        <v>33</v>
      </c>
      <c r="FL129" t="s">
        <v>40</v>
      </c>
      <c r="FQ129" t="s">
        <v>40</v>
      </c>
      <c r="FU129" t="s">
        <v>111</v>
      </c>
      <c r="GA129" t="s">
        <v>94</v>
      </c>
      <c r="GC129" t="s">
        <v>94</v>
      </c>
    </row>
    <row r="130" spans="1:193" x14ac:dyDescent="0.25">
      <c r="A130">
        <v>127</v>
      </c>
      <c r="B130" t="s">
        <v>485</v>
      </c>
      <c r="C130" t="s">
        <v>486</v>
      </c>
      <c r="D130">
        <v>27</v>
      </c>
      <c r="E130">
        <v>8.8699999999999992</v>
      </c>
      <c r="F130" t="s">
        <v>63</v>
      </c>
      <c r="G130" s="27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2</v>
      </c>
      <c r="N130" s="28">
        <v>0</v>
      </c>
      <c r="O130" s="28">
        <v>2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0.11</v>
      </c>
      <c r="AC130" s="30">
        <v>0</v>
      </c>
      <c r="AD130" s="30">
        <v>0.11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2</v>
      </c>
      <c r="AR130" s="28">
        <v>0</v>
      </c>
      <c r="AS130" s="28">
        <v>2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9">
        <v>0</v>
      </c>
      <c r="AZ130" s="27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8">
        <v>0</v>
      </c>
      <c r="BM130" s="28">
        <v>0</v>
      </c>
      <c r="BN130" s="28">
        <v>0</v>
      </c>
      <c r="BO130" s="30">
        <v>0</v>
      </c>
      <c r="BP130" s="30">
        <v>0</v>
      </c>
      <c r="BQ130" s="30">
        <v>0</v>
      </c>
      <c r="BR130" s="30">
        <v>0</v>
      </c>
      <c r="BS130" s="30">
        <v>0</v>
      </c>
      <c r="BT130" s="30">
        <v>0</v>
      </c>
      <c r="BU130" s="30">
        <v>0</v>
      </c>
      <c r="BV130" s="30">
        <v>0</v>
      </c>
      <c r="BW130" s="30">
        <v>0</v>
      </c>
      <c r="BX130" s="30">
        <v>0</v>
      </c>
      <c r="BY130" s="30">
        <v>0</v>
      </c>
      <c r="BZ130" s="30">
        <v>0</v>
      </c>
      <c r="CA130" s="30">
        <v>0</v>
      </c>
      <c r="CB130" s="30">
        <v>0</v>
      </c>
      <c r="CC130" s="30">
        <v>0</v>
      </c>
      <c r="CD130" s="28">
        <v>0</v>
      </c>
      <c r="CE130" s="28">
        <v>0</v>
      </c>
      <c r="CF130" s="28">
        <v>0</v>
      </c>
      <c r="CG130" s="28">
        <v>0</v>
      </c>
      <c r="CH130" s="28">
        <v>0</v>
      </c>
      <c r="CI130" s="28">
        <v>0</v>
      </c>
      <c r="CJ130" s="28">
        <v>0</v>
      </c>
      <c r="CK130" s="28">
        <v>0</v>
      </c>
      <c r="CL130" s="28">
        <v>0</v>
      </c>
      <c r="CM130" s="28">
        <v>0</v>
      </c>
      <c r="CN130" s="28">
        <v>0</v>
      </c>
      <c r="CO130" s="28">
        <v>0</v>
      </c>
      <c r="CP130" s="28">
        <v>0</v>
      </c>
      <c r="CQ130" s="28">
        <v>0</v>
      </c>
      <c r="CR130" s="29">
        <v>0</v>
      </c>
      <c r="CS130" s="27">
        <v>0</v>
      </c>
      <c r="CT130" s="28">
        <v>0</v>
      </c>
      <c r="CU130" s="28">
        <v>0</v>
      </c>
      <c r="CV130" s="28">
        <v>4</v>
      </c>
      <c r="CW130" s="28">
        <v>4</v>
      </c>
      <c r="CX130" s="28">
        <v>2</v>
      </c>
      <c r="CY130" s="28">
        <v>2</v>
      </c>
      <c r="CZ130" s="28">
        <v>0</v>
      </c>
      <c r="DA130" s="28">
        <v>2</v>
      </c>
      <c r="DB130" s="28">
        <v>3</v>
      </c>
      <c r="DC130" s="28">
        <v>4</v>
      </c>
      <c r="DD130" s="28">
        <v>5</v>
      </c>
      <c r="DE130" s="28">
        <v>0</v>
      </c>
      <c r="DF130" s="28">
        <v>0</v>
      </c>
      <c r="DG130" s="28">
        <v>0</v>
      </c>
      <c r="DH130" s="30">
        <v>0</v>
      </c>
      <c r="DI130" s="30">
        <v>0</v>
      </c>
      <c r="DJ130" s="30">
        <v>0</v>
      </c>
      <c r="DK130" s="30">
        <v>0.11</v>
      </c>
      <c r="DL130" s="30">
        <v>0.11</v>
      </c>
      <c r="DM130" s="30">
        <v>0.11</v>
      </c>
      <c r="DN130" s="30">
        <v>0.11</v>
      </c>
      <c r="DO130" s="30">
        <v>0</v>
      </c>
      <c r="DP130" s="30">
        <v>0.11</v>
      </c>
      <c r="DQ130" s="30">
        <v>0.11</v>
      </c>
      <c r="DR130" s="30">
        <v>0.17</v>
      </c>
      <c r="DS130" s="30">
        <v>0.11</v>
      </c>
      <c r="DT130" s="30">
        <v>0</v>
      </c>
      <c r="DU130" s="30">
        <v>0</v>
      </c>
      <c r="DV130" s="30">
        <v>0</v>
      </c>
      <c r="DW130" s="28">
        <v>0</v>
      </c>
      <c r="DX130" s="28">
        <v>0</v>
      </c>
      <c r="DY130" s="28">
        <v>0</v>
      </c>
      <c r="DZ130" s="28">
        <v>2</v>
      </c>
      <c r="EA130" s="28">
        <v>2</v>
      </c>
      <c r="EB130" s="28">
        <v>2</v>
      </c>
      <c r="EC130" s="28">
        <v>2</v>
      </c>
      <c r="ED130" s="28">
        <v>0</v>
      </c>
      <c r="EE130" s="28">
        <v>2</v>
      </c>
      <c r="EF130" s="28">
        <v>2</v>
      </c>
      <c r="EG130" s="28">
        <v>3</v>
      </c>
      <c r="EH130" s="28">
        <v>2</v>
      </c>
      <c r="EI130" s="28">
        <v>0</v>
      </c>
      <c r="EJ130" s="28">
        <v>0</v>
      </c>
      <c r="EK130" s="29">
        <v>0</v>
      </c>
      <c r="EM130" t="s">
        <v>84</v>
      </c>
      <c r="EO130" t="s">
        <v>84</v>
      </c>
      <c r="EP130" t="s">
        <v>487</v>
      </c>
      <c r="ES130" t="s">
        <v>83</v>
      </c>
      <c r="EV130" t="s">
        <v>84</v>
      </c>
      <c r="EX130" t="s">
        <v>487</v>
      </c>
      <c r="FB130" t="s">
        <v>83</v>
      </c>
      <c r="FJ130" t="s">
        <v>33</v>
      </c>
    </row>
    <row r="131" spans="1:193" x14ac:dyDescent="0.25">
      <c r="A131">
        <v>128</v>
      </c>
      <c r="B131" t="s">
        <v>729</v>
      </c>
      <c r="C131" t="s">
        <v>730</v>
      </c>
      <c r="D131">
        <v>76</v>
      </c>
      <c r="E131">
        <v>5.37</v>
      </c>
      <c r="F131" t="s">
        <v>63</v>
      </c>
      <c r="G131" s="27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3</v>
      </c>
      <c r="N131" s="28">
        <v>3</v>
      </c>
      <c r="O131" s="28">
        <v>5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3.4000000000000002E-2</v>
      </c>
      <c r="AC131" s="30">
        <v>3.4000000000000002E-2</v>
      </c>
      <c r="AD131" s="30">
        <v>3.4000000000000002E-2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2</v>
      </c>
      <c r="AR131" s="28">
        <v>2</v>
      </c>
      <c r="AS131" s="28">
        <v>2</v>
      </c>
      <c r="AT131" s="28">
        <v>0</v>
      </c>
      <c r="AU131" s="28">
        <v>0</v>
      </c>
      <c r="AV131" s="28">
        <v>0</v>
      </c>
      <c r="AW131" s="28">
        <v>0</v>
      </c>
      <c r="AX131" s="28">
        <v>0</v>
      </c>
      <c r="AY131" s="29">
        <v>0</v>
      </c>
      <c r="AZ131" s="27">
        <v>0</v>
      </c>
      <c r="BA131" s="28">
        <v>0</v>
      </c>
      <c r="BB131" s="28">
        <v>0</v>
      </c>
      <c r="BC131" s="28">
        <v>0</v>
      </c>
      <c r="BD131" s="28">
        <v>0</v>
      </c>
      <c r="BE131" s="28">
        <v>0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8">
        <v>0</v>
      </c>
      <c r="BM131" s="28">
        <v>0</v>
      </c>
      <c r="BN131" s="28">
        <v>0</v>
      </c>
      <c r="BO131" s="30">
        <v>0</v>
      </c>
      <c r="BP131" s="30">
        <v>0</v>
      </c>
      <c r="BQ131" s="30">
        <v>0</v>
      </c>
      <c r="BR131" s="30">
        <v>0</v>
      </c>
      <c r="BS131" s="30">
        <v>0</v>
      </c>
      <c r="BT131" s="30">
        <v>0</v>
      </c>
      <c r="BU131" s="30">
        <v>0</v>
      </c>
      <c r="BV131" s="30">
        <v>0</v>
      </c>
      <c r="BW131" s="30">
        <v>0</v>
      </c>
      <c r="BX131" s="30">
        <v>0</v>
      </c>
      <c r="BY131" s="30">
        <v>0</v>
      </c>
      <c r="BZ131" s="30">
        <v>0</v>
      </c>
      <c r="CA131" s="30">
        <v>0</v>
      </c>
      <c r="CB131" s="30">
        <v>0</v>
      </c>
      <c r="CC131" s="30">
        <v>0</v>
      </c>
      <c r="CD131" s="28">
        <v>0</v>
      </c>
      <c r="CE131" s="28">
        <v>0</v>
      </c>
      <c r="CF131" s="28">
        <v>0</v>
      </c>
      <c r="CG131" s="28">
        <v>0</v>
      </c>
      <c r="CH131" s="28">
        <v>0</v>
      </c>
      <c r="CI131" s="28">
        <v>0</v>
      </c>
      <c r="CJ131" s="28">
        <v>0</v>
      </c>
      <c r="CK131" s="28">
        <v>0</v>
      </c>
      <c r="CL131" s="28">
        <v>0</v>
      </c>
      <c r="CM131" s="28">
        <v>0</v>
      </c>
      <c r="CN131" s="28">
        <v>0</v>
      </c>
      <c r="CO131" s="28">
        <v>0</v>
      </c>
      <c r="CP131" s="28">
        <v>0</v>
      </c>
      <c r="CQ131" s="28">
        <v>0</v>
      </c>
      <c r="CR131" s="29">
        <v>0</v>
      </c>
      <c r="CS131" s="27">
        <v>0</v>
      </c>
      <c r="CT131" s="28">
        <v>0</v>
      </c>
      <c r="CU131" s="28">
        <v>0</v>
      </c>
      <c r="CV131" s="28">
        <v>2</v>
      </c>
      <c r="CW131" s="28">
        <v>2</v>
      </c>
      <c r="CX131" s="28">
        <v>0</v>
      </c>
      <c r="CY131" s="28">
        <v>3</v>
      </c>
      <c r="CZ131" s="28">
        <v>3</v>
      </c>
      <c r="DA131" s="28">
        <v>5</v>
      </c>
      <c r="DB131" s="28">
        <v>2</v>
      </c>
      <c r="DC131" s="28">
        <v>0</v>
      </c>
      <c r="DD131" s="28">
        <v>2</v>
      </c>
      <c r="DE131" s="28">
        <v>0</v>
      </c>
      <c r="DF131" s="28">
        <v>0</v>
      </c>
      <c r="DG131" s="28">
        <v>0</v>
      </c>
      <c r="DH131" s="30">
        <v>0</v>
      </c>
      <c r="DI131" s="30">
        <v>0</v>
      </c>
      <c r="DJ131" s="30">
        <v>0</v>
      </c>
      <c r="DK131" s="30">
        <v>3.4000000000000002E-2</v>
      </c>
      <c r="DL131" s="30">
        <v>3.4000000000000002E-2</v>
      </c>
      <c r="DM131" s="30">
        <v>0</v>
      </c>
      <c r="DN131" s="30">
        <v>3.4000000000000002E-2</v>
      </c>
      <c r="DO131" s="30">
        <v>3.4000000000000002E-2</v>
      </c>
      <c r="DP131" s="30">
        <v>3.4000000000000002E-2</v>
      </c>
      <c r="DQ131" s="30">
        <v>3.4000000000000002E-2</v>
      </c>
      <c r="DR131" s="30">
        <v>0</v>
      </c>
      <c r="DS131" s="30">
        <v>3.4000000000000002E-2</v>
      </c>
      <c r="DT131" s="30">
        <v>0</v>
      </c>
      <c r="DU131" s="30">
        <v>0</v>
      </c>
      <c r="DV131" s="30">
        <v>0</v>
      </c>
      <c r="DW131" s="28">
        <v>0</v>
      </c>
      <c r="DX131" s="28">
        <v>0</v>
      </c>
      <c r="DY131" s="28">
        <v>0</v>
      </c>
      <c r="DZ131" s="28">
        <v>2</v>
      </c>
      <c r="EA131" s="28">
        <v>2</v>
      </c>
      <c r="EB131" s="28">
        <v>0</v>
      </c>
      <c r="EC131" s="28">
        <v>2</v>
      </c>
      <c r="ED131" s="28">
        <v>2</v>
      </c>
      <c r="EE131" s="28">
        <v>2</v>
      </c>
      <c r="EF131" s="28">
        <v>2</v>
      </c>
      <c r="EG131" s="28">
        <v>0</v>
      </c>
      <c r="EH131" s="28">
        <v>2</v>
      </c>
      <c r="EI131" s="28">
        <v>0</v>
      </c>
      <c r="EJ131" s="28">
        <v>0</v>
      </c>
      <c r="EK131" s="29">
        <v>0</v>
      </c>
      <c r="EM131" t="s">
        <v>107</v>
      </c>
      <c r="EO131" t="s">
        <v>107</v>
      </c>
      <c r="ES131" t="s">
        <v>83</v>
      </c>
      <c r="EV131" t="s">
        <v>107</v>
      </c>
      <c r="FB131" t="s">
        <v>83</v>
      </c>
      <c r="FJ131" t="s">
        <v>33</v>
      </c>
      <c r="FU131" t="s">
        <v>1092</v>
      </c>
      <c r="FV131" t="s">
        <v>195</v>
      </c>
      <c r="GC131" t="s">
        <v>195</v>
      </c>
    </row>
    <row r="132" spans="1:193" x14ac:dyDescent="0.25">
      <c r="A132">
        <v>129</v>
      </c>
      <c r="B132" t="s">
        <v>805</v>
      </c>
      <c r="C132" t="s">
        <v>806</v>
      </c>
      <c r="D132">
        <v>24</v>
      </c>
      <c r="E132">
        <v>4.76</v>
      </c>
      <c r="F132" t="s">
        <v>63</v>
      </c>
      <c r="G132" s="27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7</v>
      </c>
      <c r="N132" s="28">
        <v>8</v>
      </c>
      <c r="O132" s="28">
        <v>7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0.17</v>
      </c>
      <c r="AC132" s="30">
        <v>0.17</v>
      </c>
      <c r="AD132" s="30">
        <v>0.21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3</v>
      </c>
      <c r="AR132" s="28">
        <v>3</v>
      </c>
      <c r="AS132" s="28">
        <v>3</v>
      </c>
      <c r="AT132" s="28">
        <v>0</v>
      </c>
      <c r="AU132" s="28">
        <v>0</v>
      </c>
      <c r="AV132" s="28">
        <v>0</v>
      </c>
      <c r="AW132" s="28">
        <v>0</v>
      </c>
      <c r="AX132" s="28">
        <v>0</v>
      </c>
      <c r="AY132" s="29">
        <v>0</v>
      </c>
      <c r="AZ132" s="27">
        <v>0</v>
      </c>
      <c r="BA132" s="28">
        <v>0</v>
      </c>
      <c r="BB132" s="28">
        <v>0</v>
      </c>
      <c r="BC132" s="28">
        <v>0</v>
      </c>
      <c r="BD132" s="28">
        <v>0</v>
      </c>
      <c r="BE132" s="28">
        <v>0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8">
        <v>0</v>
      </c>
      <c r="BM132" s="28">
        <v>0</v>
      </c>
      <c r="BN132" s="28">
        <v>0</v>
      </c>
      <c r="BO132" s="30">
        <v>0</v>
      </c>
      <c r="BP132" s="30">
        <v>0</v>
      </c>
      <c r="BQ132" s="30">
        <v>0</v>
      </c>
      <c r="BR132" s="30">
        <v>0</v>
      </c>
      <c r="BS132" s="30">
        <v>0</v>
      </c>
      <c r="BT132" s="30">
        <v>0</v>
      </c>
      <c r="BU132" s="30">
        <v>0</v>
      </c>
      <c r="BV132" s="30">
        <v>0</v>
      </c>
      <c r="BW132" s="30">
        <v>0</v>
      </c>
      <c r="BX132" s="30">
        <v>0</v>
      </c>
      <c r="BY132" s="30">
        <v>0</v>
      </c>
      <c r="BZ132" s="30">
        <v>0</v>
      </c>
      <c r="CA132" s="30">
        <v>0</v>
      </c>
      <c r="CB132" s="30">
        <v>0</v>
      </c>
      <c r="CC132" s="30">
        <v>0</v>
      </c>
      <c r="CD132" s="28">
        <v>0</v>
      </c>
      <c r="CE132" s="28">
        <v>0</v>
      </c>
      <c r="CF132" s="28">
        <v>0</v>
      </c>
      <c r="CG132" s="28">
        <v>0</v>
      </c>
      <c r="CH132" s="28">
        <v>0</v>
      </c>
      <c r="CI132" s="28">
        <v>0</v>
      </c>
      <c r="CJ132" s="28">
        <v>0</v>
      </c>
      <c r="CK132" s="28">
        <v>0</v>
      </c>
      <c r="CL132" s="28">
        <v>0</v>
      </c>
      <c r="CM132" s="28">
        <v>0</v>
      </c>
      <c r="CN132" s="28">
        <v>0</v>
      </c>
      <c r="CO132" s="28">
        <v>0</v>
      </c>
      <c r="CP132" s="28">
        <v>0</v>
      </c>
      <c r="CQ132" s="28">
        <v>0</v>
      </c>
      <c r="CR132" s="29">
        <v>0</v>
      </c>
      <c r="CS132" s="27">
        <v>0</v>
      </c>
      <c r="CT132" s="28">
        <v>0</v>
      </c>
      <c r="CU132" s="28">
        <v>0</v>
      </c>
      <c r="CV132" s="28">
        <v>3</v>
      </c>
      <c r="CW132" s="28">
        <v>0</v>
      </c>
      <c r="CX132" s="28">
        <v>0</v>
      </c>
      <c r="CY132" s="28">
        <v>7</v>
      </c>
      <c r="CZ132" s="28">
        <v>8</v>
      </c>
      <c r="DA132" s="28">
        <v>7</v>
      </c>
      <c r="DB132" s="28">
        <v>0</v>
      </c>
      <c r="DC132" s="28">
        <v>0</v>
      </c>
      <c r="DD132" s="28">
        <v>0</v>
      </c>
      <c r="DE132" s="28">
        <v>0</v>
      </c>
      <c r="DF132" s="28">
        <v>0</v>
      </c>
      <c r="DG132" s="28">
        <v>0</v>
      </c>
      <c r="DH132" s="30">
        <v>0</v>
      </c>
      <c r="DI132" s="30">
        <v>0</v>
      </c>
      <c r="DJ132" s="30">
        <v>0</v>
      </c>
      <c r="DK132" s="30">
        <v>0.17</v>
      </c>
      <c r="DL132" s="30">
        <v>0</v>
      </c>
      <c r="DM132" s="30">
        <v>0</v>
      </c>
      <c r="DN132" s="30">
        <v>0.17</v>
      </c>
      <c r="DO132" s="30">
        <v>0.17</v>
      </c>
      <c r="DP132" s="30">
        <v>0.21</v>
      </c>
      <c r="DQ132" s="30">
        <v>0</v>
      </c>
      <c r="DR132" s="30">
        <v>0</v>
      </c>
      <c r="DS132" s="30">
        <v>0</v>
      </c>
      <c r="DT132" s="30">
        <v>0</v>
      </c>
      <c r="DU132" s="30">
        <v>0</v>
      </c>
      <c r="DV132" s="30">
        <v>0</v>
      </c>
      <c r="DW132" s="28">
        <v>0</v>
      </c>
      <c r="DX132" s="28">
        <v>0</v>
      </c>
      <c r="DY132" s="28">
        <v>0</v>
      </c>
      <c r="DZ132" s="28">
        <v>2</v>
      </c>
      <c r="EA132" s="28">
        <v>0</v>
      </c>
      <c r="EB132" s="28">
        <v>0</v>
      </c>
      <c r="EC132" s="28">
        <v>3</v>
      </c>
      <c r="ED132" s="28">
        <v>3</v>
      </c>
      <c r="EE132" s="28">
        <v>3</v>
      </c>
      <c r="EF132" s="28">
        <v>0</v>
      </c>
      <c r="EG132" s="28">
        <v>0</v>
      </c>
      <c r="EH132" s="28">
        <v>0</v>
      </c>
      <c r="EI132" s="28">
        <v>0</v>
      </c>
      <c r="EJ132" s="28">
        <v>0</v>
      </c>
      <c r="EK132" s="29">
        <v>0</v>
      </c>
      <c r="EM132" t="s">
        <v>807</v>
      </c>
      <c r="EQ132" t="s">
        <v>118</v>
      </c>
      <c r="ET132" t="s">
        <v>118</v>
      </c>
      <c r="FB132" t="s">
        <v>664</v>
      </c>
      <c r="FJ132" t="s">
        <v>179</v>
      </c>
    </row>
    <row r="133" spans="1:193" x14ac:dyDescent="0.25">
      <c r="A133">
        <v>130</v>
      </c>
      <c r="B133" t="s">
        <v>921</v>
      </c>
      <c r="C133" t="s">
        <v>922</v>
      </c>
      <c r="D133">
        <v>66</v>
      </c>
      <c r="E133">
        <v>7.53</v>
      </c>
      <c r="F133" t="s">
        <v>63</v>
      </c>
      <c r="G133" s="27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6</v>
      </c>
      <c r="N133" s="28">
        <v>3</v>
      </c>
      <c r="O133" s="28">
        <v>5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0.13</v>
      </c>
      <c r="AC133" s="30">
        <v>5.2999999999999999E-2</v>
      </c>
      <c r="AD133" s="30">
        <v>0.11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6</v>
      </c>
      <c r="AR133" s="28">
        <v>3</v>
      </c>
      <c r="AS133" s="28">
        <v>5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9">
        <v>0</v>
      </c>
      <c r="AZ133" s="27">
        <v>0</v>
      </c>
      <c r="BA133" s="28">
        <v>0</v>
      </c>
      <c r="BB133" s="28">
        <v>0</v>
      </c>
      <c r="BC133" s="28">
        <v>0</v>
      </c>
      <c r="BD133" s="28">
        <v>0</v>
      </c>
      <c r="BE133" s="28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0</v>
      </c>
      <c r="BU133" s="30">
        <v>0</v>
      </c>
      <c r="BV133" s="30">
        <v>0</v>
      </c>
      <c r="BW133" s="30">
        <v>0</v>
      </c>
      <c r="BX133" s="30">
        <v>0</v>
      </c>
      <c r="BY133" s="30">
        <v>0</v>
      </c>
      <c r="BZ133" s="30">
        <v>0</v>
      </c>
      <c r="CA133" s="30">
        <v>0</v>
      </c>
      <c r="CB133" s="30">
        <v>0</v>
      </c>
      <c r="CC133" s="30">
        <v>0</v>
      </c>
      <c r="CD133" s="28">
        <v>0</v>
      </c>
      <c r="CE133" s="28">
        <v>0</v>
      </c>
      <c r="CF133" s="28">
        <v>0</v>
      </c>
      <c r="CG133" s="28">
        <v>0</v>
      </c>
      <c r="CH133" s="28">
        <v>0</v>
      </c>
      <c r="CI133" s="28">
        <v>0</v>
      </c>
      <c r="CJ133" s="28">
        <v>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9">
        <v>0</v>
      </c>
      <c r="CS133" s="27">
        <v>0</v>
      </c>
      <c r="CT133" s="28">
        <v>0</v>
      </c>
      <c r="CU133" s="28">
        <v>0</v>
      </c>
      <c r="CV133" s="28">
        <v>2</v>
      </c>
      <c r="CW133" s="28">
        <v>0</v>
      </c>
      <c r="CX133" s="28">
        <v>2</v>
      </c>
      <c r="CY133" s="28">
        <v>6</v>
      </c>
      <c r="CZ133" s="28">
        <v>3</v>
      </c>
      <c r="DA133" s="28">
        <v>5</v>
      </c>
      <c r="DB133" s="28">
        <v>0</v>
      </c>
      <c r="DC133" s="28">
        <v>0</v>
      </c>
      <c r="DD133" s="28">
        <v>0</v>
      </c>
      <c r="DE133" s="28">
        <v>0</v>
      </c>
      <c r="DF133" s="28">
        <v>0</v>
      </c>
      <c r="DG133" s="28">
        <v>0</v>
      </c>
      <c r="DH133" s="30">
        <v>0</v>
      </c>
      <c r="DI133" s="30">
        <v>0</v>
      </c>
      <c r="DJ133" s="30">
        <v>0</v>
      </c>
      <c r="DK133" s="30">
        <v>3.9E-2</v>
      </c>
      <c r="DL133" s="30">
        <v>0</v>
      </c>
      <c r="DM133" s="30">
        <v>4.4999999999999998E-2</v>
      </c>
      <c r="DN133" s="30">
        <v>0.13</v>
      </c>
      <c r="DO133" s="30">
        <v>5.2999999999999999E-2</v>
      </c>
      <c r="DP133" s="30">
        <v>0.11</v>
      </c>
      <c r="DQ133" s="30">
        <v>0</v>
      </c>
      <c r="DR133" s="30">
        <v>0</v>
      </c>
      <c r="DS133" s="30">
        <v>0</v>
      </c>
      <c r="DT133" s="30">
        <v>0</v>
      </c>
      <c r="DU133" s="30">
        <v>0</v>
      </c>
      <c r="DV133" s="30">
        <v>0</v>
      </c>
      <c r="DW133" s="28">
        <v>0</v>
      </c>
      <c r="DX133" s="28">
        <v>0</v>
      </c>
      <c r="DY133" s="28">
        <v>0</v>
      </c>
      <c r="DZ133" s="28">
        <v>2</v>
      </c>
      <c r="EA133" s="28">
        <v>0</v>
      </c>
      <c r="EB133" s="28">
        <v>2</v>
      </c>
      <c r="EC133" s="28">
        <v>6</v>
      </c>
      <c r="ED133" s="28">
        <v>3</v>
      </c>
      <c r="EE133" s="28">
        <v>5</v>
      </c>
      <c r="EF133" s="28">
        <v>0</v>
      </c>
      <c r="EG133" s="28">
        <v>0</v>
      </c>
      <c r="EH133" s="28">
        <v>0</v>
      </c>
      <c r="EI133" s="28">
        <v>0</v>
      </c>
      <c r="EJ133" s="28">
        <v>0</v>
      </c>
      <c r="EK133" s="29">
        <v>0</v>
      </c>
      <c r="EM133" t="s">
        <v>84</v>
      </c>
      <c r="EO133" t="s">
        <v>84</v>
      </c>
      <c r="ES133" t="s">
        <v>84</v>
      </c>
      <c r="EV133" t="s">
        <v>84</v>
      </c>
      <c r="FB133" t="s">
        <v>84</v>
      </c>
      <c r="FJ133" t="s">
        <v>33</v>
      </c>
      <c r="FK133" t="s">
        <v>37</v>
      </c>
      <c r="FL133" t="s">
        <v>35</v>
      </c>
      <c r="FN133" t="s">
        <v>37</v>
      </c>
      <c r="FU133" t="s">
        <v>496</v>
      </c>
      <c r="FV133" t="s">
        <v>195</v>
      </c>
      <c r="GC133" t="s">
        <v>496</v>
      </c>
      <c r="GD133" t="s">
        <v>101</v>
      </c>
    </row>
    <row r="134" spans="1:193" x14ac:dyDescent="0.25">
      <c r="A134">
        <v>131</v>
      </c>
      <c r="B134" t="s">
        <v>927</v>
      </c>
      <c r="C134" t="s">
        <v>928</v>
      </c>
      <c r="D134">
        <v>92</v>
      </c>
      <c r="E134">
        <v>4.4800000000000004</v>
      </c>
      <c r="F134" t="s">
        <v>63</v>
      </c>
      <c r="G134" s="27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3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4.7E-2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3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9">
        <v>0</v>
      </c>
      <c r="AZ134" s="27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30">
        <v>0</v>
      </c>
      <c r="BP134" s="30">
        <v>0</v>
      </c>
      <c r="BQ134" s="30">
        <v>0</v>
      </c>
      <c r="BR134" s="30">
        <v>0</v>
      </c>
      <c r="BS134" s="30">
        <v>0</v>
      </c>
      <c r="BT134" s="30">
        <v>0</v>
      </c>
      <c r="BU134" s="30">
        <v>0</v>
      </c>
      <c r="BV134" s="30">
        <v>0</v>
      </c>
      <c r="BW134" s="30">
        <v>0</v>
      </c>
      <c r="BX134" s="30">
        <v>0</v>
      </c>
      <c r="BY134" s="30">
        <v>0</v>
      </c>
      <c r="BZ134" s="30">
        <v>0</v>
      </c>
      <c r="CA134" s="30">
        <v>0</v>
      </c>
      <c r="CB134" s="30">
        <v>0</v>
      </c>
      <c r="CC134" s="30">
        <v>0</v>
      </c>
      <c r="CD134" s="28">
        <v>0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9">
        <v>0</v>
      </c>
      <c r="CS134" s="27">
        <v>0</v>
      </c>
      <c r="CT134" s="28">
        <v>0</v>
      </c>
      <c r="CU134" s="28">
        <v>0</v>
      </c>
      <c r="CV134" s="28">
        <v>0</v>
      </c>
      <c r="CW134" s="28">
        <v>0</v>
      </c>
      <c r="CX134" s="28">
        <v>0</v>
      </c>
      <c r="CY134" s="28">
        <v>0</v>
      </c>
      <c r="CZ134" s="28">
        <v>0</v>
      </c>
      <c r="DA134" s="28">
        <v>3</v>
      </c>
      <c r="DB134" s="28">
        <v>0</v>
      </c>
      <c r="DC134" s="28">
        <v>0</v>
      </c>
      <c r="DD134" s="28">
        <v>0</v>
      </c>
      <c r="DE134" s="28">
        <v>0</v>
      </c>
      <c r="DF134" s="28">
        <v>0</v>
      </c>
      <c r="DG134" s="28">
        <v>0</v>
      </c>
      <c r="DH134" s="30">
        <v>0</v>
      </c>
      <c r="DI134" s="30">
        <v>0</v>
      </c>
      <c r="DJ134" s="30">
        <v>0</v>
      </c>
      <c r="DK134" s="30">
        <v>0</v>
      </c>
      <c r="DL134" s="30">
        <v>0</v>
      </c>
      <c r="DM134" s="30">
        <v>0</v>
      </c>
      <c r="DN134" s="30">
        <v>0</v>
      </c>
      <c r="DO134" s="30">
        <v>0</v>
      </c>
      <c r="DP134" s="30">
        <v>4.7E-2</v>
      </c>
      <c r="DQ134" s="30">
        <v>0</v>
      </c>
      <c r="DR134" s="30">
        <v>0</v>
      </c>
      <c r="DS134" s="30">
        <v>0</v>
      </c>
      <c r="DT134" s="30">
        <v>0</v>
      </c>
      <c r="DU134" s="30">
        <v>0</v>
      </c>
      <c r="DV134" s="30">
        <v>0</v>
      </c>
      <c r="DW134" s="28">
        <v>0</v>
      </c>
      <c r="DX134" s="28">
        <v>0</v>
      </c>
      <c r="DY134" s="28">
        <v>0</v>
      </c>
      <c r="DZ134" s="28">
        <v>0</v>
      </c>
      <c r="EA134" s="28">
        <v>0</v>
      </c>
      <c r="EB134" s="28">
        <v>0</v>
      </c>
      <c r="EC134" s="28">
        <v>0</v>
      </c>
      <c r="ED134" s="28">
        <v>0</v>
      </c>
      <c r="EE134" s="28">
        <v>3</v>
      </c>
      <c r="EF134" s="28">
        <v>0</v>
      </c>
      <c r="EG134" s="28">
        <v>0</v>
      </c>
      <c r="EH134" s="28">
        <v>0</v>
      </c>
      <c r="EI134" s="28">
        <v>0</v>
      </c>
      <c r="EJ134" s="28">
        <v>0</v>
      </c>
      <c r="EK134" s="29">
        <v>0</v>
      </c>
      <c r="EM134" t="s">
        <v>976</v>
      </c>
      <c r="EO134" t="s">
        <v>65</v>
      </c>
      <c r="EQ134" t="s">
        <v>433</v>
      </c>
      <c r="ES134" t="s">
        <v>85</v>
      </c>
      <c r="ET134" t="s">
        <v>965</v>
      </c>
      <c r="EV134" t="s">
        <v>1093</v>
      </c>
      <c r="FB134" t="s">
        <v>549</v>
      </c>
      <c r="FF134" t="s">
        <v>344</v>
      </c>
      <c r="FH134" t="s">
        <v>31</v>
      </c>
      <c r="FJ134" t="s">
        <v>1054</v>
      </c>
      <c r="FK134" t="s">
        <v>292</v>
      </c>
      <c r="FL134" t="s">
        <v>40</v>
      </c>
      <c r="FN134" t="s">
        <v>37</v>
      </c>
      <c r="FO134" t="s">
        <v>75</v>
      </c>
      <c r="FP134" t="s">
        <v>193</v>
      </c>
      <c r="FQ134" t="s">
        <v>40</v>
      </c>
      <c r="FU134" t="s">
        <v>194</v>
      </c>
      <c r="GC134" t="s">
        <v>1057</v>
      </c>
    </row>
    <row r="135" spans="1:193" x14ac:dyDescent="0.25">
      <c r="A135">
        <v>132</v>
      </c>
      <c r="B135" t="s">
        <v>1094</v>
      </c>
      <c r="C135" t="s">
        <v>1095</v>
      </c>
      <c r="D135">
        <v>69</v>
      </c>
      <c r="E135">
        <v>6.17</v>
      </c>
      <c r="F135" t="s">
        <v>63</v>
      </c>
      <c r="G135" s="27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9">
        <v>0</v>
      </c>
      <c r="AZ135" s="27">
        <v>2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30">
        <v>2.9000000000000001E-2</v>
      </c>
      <c r="BP135" s="30">
        <v>0</v>
      </c>
      <c r="BQ135" s="30">
        <v>0</v>
      </c>
      <c r="BR135" s="30">
        <v>0</v>
      </c>
      <c r="BS135" s="30">
        <v>0</v>
      </c>
      <c r="BT135" s="30">
        <v>0</v>
      </c>
      <c r="BU135" s="30">
        <v>0</v>
      </c>
      <c r="BV135" s="30">
        <v>0</v>
      </c>
      <c r="BW135" s="30">
        <v>0</v>
      </c>
      <c r="BX135" s="30">
        <v>0</v>
      </c>
      <c r="BY135" s="30">
        <v>0</v>
      </c>
      <c r="BZ135" s="30">
        <v>0</v>
      </c>
      <c r="CA135" s="30">
        <v>0</v>
      </c>
      <c r="CB135" s="30">
        <v>0</v>
      </c>
      <c r="CC135" s="30">
        <v>0</v>
      </c>
      <c r="CD135" s="28">
        <v>2</v>
      </c>
      <c r="CE135" s="28">
        <v>0</v>
      </c>
      <c r="CF135" s="28">
        <v>0</v>
      </c>
      <c r="CG135" s="28">
        <v>0</v>
      </c>
      <c r="CH135" s="28">
        <v>0</v>
      </c>
      <c r="CI135" s="28">
        <v>0</v>
      </c>
      <c r="CJ135" s="28">
        <v>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0</v>
      </c>
      <c r="CQ135" s="28">
        <v>0</v>
      </c>
      <c r="CR135" s="29">
        <v>0</v>
      </c>
      <c r="CS135" s="27">
        <v>0</v>
      </c>
      <c r="CT135" s="28">
        <v>0</v>
      </c>
      <c r="CU135" s="28">
        <v>0</v>
      </c>
      <c r="CV135" s="28">
        <v>0</v>
      </c>
      <c r="CW135" s="28">
        <v>0</v>
      </c>
      <c r="CX135" s="28">
        <v>0</v>
      </c>
      <c r="CY135" s="28">
        <v>0</v>
      </c>
      <c r="CZ135" s="28">
        <v>0</v>
      </c>
      <c r="DA135" s="28">
        <v>0</v>
      </c>
      <c r="DB135" s="28">
        <v>0</v>
      </c>
      <c r="DC135" s="28">
        <v>0</v>
      </c>
      <c r="DD135" s="28">
        <v>0</v>
      </c>
      <c r="DE135" s="28">
        <v>0</v>
      </c>
      <c r="DF135" s="28">
        <v>0</v>
      </c>
      <c r="DG135" s="28">
        <v>0</v>
      </c>
      <c r="DH135" s="30">
        <v>0</v>
      </c>
      <c r="DI135" s="30">
        <v>0</v>
      </c>
      <c r="DJ135" s="30">
        <v>0</v>
      </c>
      <c r="DK135" s="30">
        <v>0</v>
      </c>
      <c r="DL135" s="30">
        <v>0</v>
      </c>
      <c r="DM135" s="30">
        <v>0</v>
      </c>
      <c r="DN135" s="30">
        <v>0</v>
      </c>
      <c r="DO135" s="30">
        <v>0</v>
      </c>
      <c r="DP135" s="30">
        <v>0</v>
      </c>
      <c r="DQ135" s="30">
        <v>0</v>
      </c>
      <c r="DR135" s="30">
        <v>0</v>
      </c>
      <c r="DS135" s="30">
        <v>0</v>
      </c>
      <c r="DT135" s="30">
        <v>0</v>
      </c>
      <c r="DU135" s="30">
        <v>0</v>
      </c>
      <c r="DV135" s="30">
        <v>0</v>
      </c>
      <c r="DW135" s="28">
        <v>0</v>
      </c>
      <c r="DX135" s="28">
        <v>0</v>
      </c>
      <c r="DY135" s="28">
        <v>0</v>
      </c>
      <c r="DZ135" s="28">
        <v>0</v>
      </c>
      <c r="EA135" s="28">
        <v>0</v>
      </c>
      <c r="EB135" s="28">
        <v>0</v>
      </c>
      <c r="EC135" s="28">
        <v>0</v>
      </c>
      <c r="ED135" s="28">
        <v>0</v>
      </c>
      <c r="EE135" s="28">
        <v>0</v>
      </c>
      <c r="EF135" s="28">
        <v>0</v>
      </c>
      <c r="EG135" s="28">
        <v>0</v>
      </c>
      <c r="EH135" s="28">
        <v>0</v>
      </c>
      <c r="EI135" s="28">
        <v>0</v>
      </c>
      <c r="EJ135" s="28">
        <v>0</v>
      </c>
      <c r="EK135" s="29">
        <v>0</v>
      </c>
    </row>
    <row r="136" spans="1:193" x14ac:dyDescent="0.25">
      <c r="A136">
        <v>133</v>
      </c>
      <c r="B136" t="s">
        <v>605</v>
      </c>
      <c r="C136" t="s">
        <v>606</v>
      </c>
      <c r="D136">
        <v>13</v>
      </c>
      <c r="E136">
        <v>10.02</v>
      </c>
      <c r="F136" t="s">
        <v>63</v>
      </c>
      <c r="G136" s="27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9">
        <v>0</v>
      </c>
      <c r="AZ136" s="27">
        <v>0</v>
      </c>
      <c r="BA136" s="28">
        <v>0</v>
      </c>
      <c r="BB136" s="28">
        <v>0</v>
      </c>
      <c r="BC136" s="28">
        <v>0</v>
      </c>
      <c r="BD136" s="28">
        <v>0</v>
      </c>
      <c r="BE136" s="28">
        <v>0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30">
        <v>0</v>
      </c>
      <c r="BP136" s="30">
        <v>0</v>
      </c>
      <c r="BQ136" s="30">
        <v>0</v>
      </c>
      <c r="BR136" s="30">
        <v>0</v>
      </c>
      <c r="BS136" s="30">
        <v>0</v>
      </c>
      <c r="BT136" s="30">
        <v>0</v>
      </c>
      <c r="BU136" s="30">
        <v>0</v>
      </c>
      <c r="BV136" s="30">
        <v>0</v>
      </c>
      <c r="BW136" s="30">
        <v>0</v>
      </c>
      <c r="BX136" s="30">
        <v>0</v>
      </c>
      <c r="BY136" s="30">
        <v>0</v>
      </c>
      <c r="BZ136" s="30">
        <v>0</v>
      </c>
      <c r="CA136" s="30">
        <v>0</v>
      </c>
      <c r="CB136" s="30">
        <v>0</v>
      </c>
      <c r="CC136" s="30">
        <v>0</v>
      </c>
      <c r="CD136" s="28">
        <v>0</v>
      </c>
      <c r="CE136" s="28">
        <v>0</v>
      </c>
      <c r="CF136" s="28">
        <v>0</v>
      </c>
      <c r="CG136" s="28">
        <v>0</v>
      </c>
      <c r="CH136" s="28">
        <v>0</v>
      </c>
      <c r="CI136" s="28">
        <v>0</v>
      </c>
      <c r="CJ136" s="28">
        <v>0</v>
      </c>
      <c r="CK136" s="28">
        <v>0</v>
      </c>
      <c r="CL136" s="28">
        <v>0</v>
      </c>
      <c r="CM136" s="28">
        <v>0</v>
      </c>
      <c r="CN136" s="28">
        <v>0</v>
      </c>
      <c r="CO136" s="28">
        <v>0</v>
      </c>
      <c r="CP136" s="28">
        <v>0</v>
      </c>
      <c r="CQ136" s="28">
        <v>0</v>
      </c>
      <c r="CR136" s="29">
        <v>0</v>
      </c>
      <c r="CS136" s="27">
        <v>0</v>
      </c>
      <c r="CT136" s="28">
        <v>0</v>
      </c>
      <c r="CU136" s="28">
        <v>0</v>
      </c>
      <c r="CV136" s="28">
        <v>0</v>
      </c>
      <c r="CW136" s="28">
        <v>0</v>
      </c>
      <c r="CX136" s="28">
        <v>0</v>
      </c>
      <c r="CY136" s="28">
        <v>0</v>
      </c>
      <c r="CZ136" s="28">
        <v>0</v>
      </c>
      <c r="DA136" s="28">
        <v>0</v>
      </c>
      <c r="DB136" s="28">
        <v>0</v>
      </c>
      <c r="DC136" s="28">
        <v>0</v>
      </c>
      <c r="DD136" s="28">
        <v>2</v>
      </c>
      <c r="DE136" s="28">
        <v>0</v>
      </c>
      <c r="DF136" s="28">
        <v>0</v>
      </c>
      <c r="DG136" s="28">
        <v>0</v>
      </c>
      <c r="DH136" s="30">
        <v>0</v>
      </c>
      <c r="DI136" s="30">
        <v>0</v>
      </c>
      <c r="DJ136" s="30">
        <v>0</v>
      </c>
      <c r="DK136" s="30">
        <v>0</v>
      </c>
      <c r="DL136" s="30">
        <v>0</v>
      </c>
      <c r="DM136" s="30">
        <v>0</v>
      </c>
      <c r="DN136" s="30">
        <v>0</v>
      </c>
      <c r="DO136" s="30">
        <v>0</v>
      </c>
      <c r="DP136" s="30">
        <v>0</v>
      </c>
      <c r="DQ136" s="30">
        <v>0</v>
      </c>
      <c r="DR136" s="30">
        <v>0</v>
      </c>
      <c r="DS136" s="30">
        <v>0.25</v>
      </c>
      <c r="DT136" s="30">
        <v>0</v>
      </c>
      <c r="DU136" s="30">
        <v>0</v>
      </c>
      <c r="DV136" s="30">
        <v>0</v>
      </c>
      <c r="DW136" s="28">
        <v>0</v>
      </c>
      <c r="DX136" s="28">
        <v>0</v>
      </c>
      <c r="DY136" s="28">
        <v>0</v>
      </c>
      <c r="DZ136" s="28">
        <v>0</v>
      </c>
      <c r="EA136" s="28">
        <v>0</v>
      </c>
      <c r="EB136" s="28">
        <v>0</v>
      </c>
      <c r="EC136" s="28">
        <v>0</v>
      </c>
      <c r="ED136" s="28">
        <v>0</v>
      </c>
      <c r="EE136" s="28">
        <v>0</v>
      </c>
      <c r="EF136" s="28">
        <v>0</v>
      </c>
      <c r="EG136" s="28">
        <v>0</v>
      </c>
      <c r="EH136" s="28">
        <v>2</v>
      </c>
      <c r="EI136" s="28">
        <v>0</v>
      </c>
      <c r="EJ136" s="28">
        <v>0</v>
      </c>
      <c r="EK136" s="29">
        <v>0</v>
      </c>
      <c r="EM136" t="s">
        <v>1041</v>
      </c>
      <c r="EO136" t="s">
        <v>84</v>
      </c>
      <c r="EQ136" t="s">
        <v>65</v>
      </c>
      <c r="ES136" t="s">
        <v>83</v>
      </c>
      <c r="ET136" t="s">
        <v>65</v>
      </c>
      <c r="EV136" t="s">
        <v>84</v>
      </c>
      <c r="FB136" t="s">
        <v>84</v>
      </c>
      <c r="FJ136" t="s">
        <v>33</v>
      </c>
      <c r="FL136" t="s">
        <v>40</v>
      </c>
      <c r="FQ136" t="s">
        <v>40</v>
      </c>
      <c r="FU136" t="s">
        <v>86</v>
      </c>
      <c r="GC136" t="s">
        <v>86</v>
      </c>
    </row>
    <row r="137" spans="1:193" x14ac:dyDescent="0.25">
      <c r="A137">
        <v>134</v>
      </c>
      <c r="B137" t="s">
        <v>820</v>
      </c>
      <c r="C137" t="s">
        <v>821</v>
      </c>
      <c r="D137">
        <v>35</v>
      </c>
      <c r="E137">
        <v>5.36</v>
      </c>
      <c r="F137" t="s">
        <v>63</v>
      </c>
      <c r="G137" s="27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3</v>
      </c>
      <c r="N137" s="28">
        <v>3</v>
      </c>
      <c r="O137" s="28">
        <v>4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8.3000000000000004E-2</v>
      </c>
      <c r="AC137" s="30">
        <v>8.3000000000000004E-2</v>
      </c>
      <c r="AD137" s="30">
        <v>8.3000000000000004E-2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2</v>
      </c>
      <c r="AR137" s="28">
        <v>2</v>
      </c>
      <c r="AS137" s="28">
        <v>2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9">
        <v>0</v>
      </c>
      <c r="AZ137" s="27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  <c r="BZ137" s="30">
        <v>0</v>
      </c>
      <c r="CA137" s="30">
        <v>0</v>
      </c>
      <c r="CB137" s="30">
        <v>0</v>
      </c>
      <c r="CC137" s="30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0</v>
      </c>
      <c r="CI137" s="28">
        <v>0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</v>
      </c>
      <c r="CP137" s="28">
        <v>0</v>
      </c>
      <c r="CQ137" s="28">
        <v>0</v>
      </c>
      <c r="CR137" s="29">
        <v>0</v>
      </c>
      <c r="CS137" s="27">
        <v>0</v>
      </c>
      <c r="CT137" s="28">
        <v>0</v>
      </c>
      <c r="CU137" s="28">
        <v>0</v>
      </c>
      <c r="CV137" s="28">
        <v>2</v>
      </c>
      <c r="CW137" s="28">
        <v>0</v>
      </c>
      <c r="CX137" s="28">
        <v>2</v>
      </c>
      <c r="CY137" s="28">
        <v>3</v>
      </c>
      <c r="CZ137" s="28">
        <v>3</v>
      </c>
      <c r="DA137" s="28">
        <v>4</v>
      </c>
      <c r="DB137" s="28">
        <v>0</v>
      </c>
      <c r="DC137" s="28">
        <v>0</v>
      </c>
      <c r="DD137" s="28">
        <v>0</v>
      </c>
      <c r="DE137" s="28">
        <v>0</v>
      </c>
      <c r="DF137" s="28">
        <v>0</v>
      </c>
      <c r="DG137" s="28">
        <v>0</v>
      </c>
      <c r="DH137" s="30">
        <v>0</v>
      </c>
      <c r="DI137" s="30">
        <v>0</v>
      </c>
      <c r="DJ137" s="30">
        <v>0</v>
      </c>
      <c r="DK137" s="30">
        <v>7.6999999999999999E-2</v>
      </c>
      <c r="DL137" s="30">
        <v>0</v>
      </c>
      <c r="DM137" s="30">
        <v>7.6999999999999999E-2</v>
      </c>
      <c r="DN137" s="30">
        <v>8.3000000000000004E-2</v>
      </c>
      <c r="DO137" s="30">
        <v>8.3000000000000004E-2</v>
      </c>
      <c r="DP137" s="30">
        <v>8.3000000000000004E-2</v>
      </c>
      <c r="DQ137" s="30">
        <v>0</v>
      </c>
      <c r="DR137" s="30">
        <v>0</v>
      </c>
      <c r="DS137" s="30">
        <v>0</v>
      </c>
      <c r="DT137" s="30">
        <v>0</v>
      </c>
      <c r="DU137" s="30">
        <v>0</v>
      </c>
      <c r="DV137" s="30">
        <v>0</v>
      </c>
      <c r="DW137" s="28">
        <v>0</v>
      </c>
      <c r="DX137" s="28">
        <v>0</v>
      </c>
      <c r="DY137" s="28">
        <v>0</v>
      </c>
      <c r="DZ137" s="28">
        <v>2</v>
      </c>
      <c r="EA137" s="28">
        <v>0</v>
      </c>
      <c r="EB137" s="28">
        <v>2</v>
      </c>
      <c r="EC137" s="28">
        <v>2</v>
      </c>
      <c r="ED137" s="28">
        <v>2</v>
      </c>
      <c r="EE137" s="28">
        <v>2</v>
      </c>
      <c r="EF137" s="28">
        <v>0</v>
      </c>
      <c r="EG137" s="28">
        <v>0</v>
      </c>
      <c r="EH137" s="28">
        <v>0</v>
      </c>
      <c r="EI137" s="28">
        <v>0</v>
      </c>
      <c r="EJ137" s="28">
        <v>0</v>
      </c>
      <c r="EK137" s="29">
        <v>0</v>
      </c>
      <c r="EO137" t="s">
        <v>822</v>
      </c>
      <c r="EQ137" t="s">
        <v>164</v>
      </c>
      <c r="ET137" t="s">
        <v>164</v>
      </c>
      <c r="EV137" t="s">
        <v>311</v>
      </c>
      <c r="FJ137" t="s">
        <v>1096</v>
      </c>
      <c r="FU137" t="s">
        <v>457</v>
      </c>
      <c r="GC137" t="s">
        <v>170</v>
      </c>
      <c r="GK137" t="s">
        <v>170</v>
      </c>
    </row>
    <row r="138" spans="1:193" x14ac:dyDescent="0.25">
      <c r="A138">
        <v>135</v>
      </c>
      <c r="B138" t="s">
        <v>493</v>
      </c>
      <c r="C138" t="s">
        <v>494</v>
      </c>
      <c r="D138">
        <v>39</v>
      </c>
      <c r="E138">
        <v>7.11</v>
      </c>
      <c r="F138" t="s">
        <v>63</v>
      </c>
      <c r="G138" s="27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21</v>
      </c>
      <c r="O138" s="28">
        <v>23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0.3</v>
      </c>
      <c r="AD138" s="30">
        <v>0.35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2</v>
      </c>
      <c r="AS138" s="28">
        <v>2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9">
        <v>0</v>
      </c>
      <c r="AZ138" s="27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30">
        <v>0</v>
      </c>
      <c r="BP138" s="30">
        <v>0</v>
      </c>
      <c r="BQ138" s="30">
        <v>0</v>
      </c>
      <c r="BR138" s="30">
        <v>0</v>
      </c>
      <c r="BS138" s="30">
        <v>0</v>
      </c>
      <c r="BT138" s="30">
        <v>0</v>
      </c>
      <c r="BU138" s="30">
        <v>0</v>
      </c>
      <c r="BV138" s="30">
        <v>0</v>
      </c>
      <c r="BW138" s="30">
        <v>0</v>
      </c>
      <c r="BX138" s="30">
        <v>0</v>
      </c>
      <c r="BY138" s="30">
        <v>0</v>
      </c>
      <c r="BZ138" s="30">
        <v>0</v>
      </c>
      <c r="CA138" s="30">
        <v>0</v>
      </c>
      <c r="CB138" s="30">
        <v>0</v>
      </c>
      <c r="CC138" s="30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8">
        <v>0</v>
      </c>
      <c r="CJ138" s="28">
        <v>0</v>
      </c>
      <c r="CK138" s="28">
        <v>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9">
        <v>0</v>
      </c>
      <c r="CS138" s="27">
        <v>0</v>
      </c>
      <c r="CT138" s="28">
        <v>0</v>
      </c>
      <c r="CU138" s="28">
        <v>0</v>
      </c>
      <c r="CV138" s="28">
        <v>0</v>
      </c>
      <c r="CW138" s="28">
        <v>0</v>
      </c>
      <c r="CX138" s="28">
        <v>0</v>
      </c>
      <c r="CY138" s="28">
        <v>0</v>
      </c>
      <c r="CZ138" s="28">
        <v>21</v>
      </c>
      <c r="DA138" s="28">
        <v>23</v>
      </c>
      <c r="DB138" s="28">
        <v>0</v>
      </c>
      <c r="DC138" s="28">
        <v>0</v>
      </c>
      <c r="DD138" s="28">
        <v>0</v>
      </c>
      <c r="DE138" s="28">
        <v>0</v>
      </c>
      <c r="DF138" s="28">
        <v>0</v>
      </c>
      <c r="DG138" s="28">
        <v>0</v>
      </c>
      <c r="DH138" s="30">
        <v>0</v>
      </c>
      <c r="DI138" s="30">
        <v>0</v>
      </c>
      <c r="DJ138" s="30">
        <v>0</v>
      </c>
      <c r="DK138" s="30">
        <v>0</v>
      </c>
      <c r="DL138" s="30">
        <v>0</v>
      </c>
      <c r="DM138" s="30">
        <v>0</v>
      </c>
      <c r="DN138" s="30">
        <v>0</v>
      </c>
      <c r="DO138" s="30">
        <v>0.3</v>
      </c>
      <c r="DP138" s="30">
        <v>0.35</v>
      </c>
      <c r="DQ138" s="30">
        <v>0</v>
      </c>
      <c r="DR138" s="30">
        <v>0</v>
      </c>
      <c r="DS138" s="30">
        <v>0</v>
      </c>
      <c r="DT138" s="30">
        <v>0</v>
      </c>
      <c r="DU138" s="30">
        <v>0</v>
      </c>
      <c r="DV138" s="30">
        <v>0</v>
      </c>
      <c r="DW138" s="28">
        <v>0</v>
      </c>
      <c r="DX138" s="28">
        <v>0</v>
      </c>
      <c r="DY138" s="28">
        <v>0</v>
      </c>
      <c r="DZ138" s="28">
        <v>0</v>
      </c>
      <c r="EA138" s="28">
        <v>0</v>
      </c>
      <c r="EB138" s="28">
        <v>0</v>
      </c>
      <c r="EC138" s="28">
        <v>0</v>
      </c>
      <c r="ED138" s="28">
        <v>2</v>
      </c>
      <c r="EE138" s="28">
        <v>2</v>
      </c>
      <c r="EF138" s="28">
        <v>0</v>
      </c>
      <c r="EG138" s="28">
        <v>0</v>
      </c>
      <c r="EH138" s="28">
        <v>0</v>
      </c>
      <c r="EI138" s="28">
        <v>0</v>
      </c>
      <c r="EJ138" s="28">
        <v>0</v>
      </c>
      <c r="EK138" s="29">
        <v>0</v>
      </c>
      <c r="EM138" t="s">
        <v>463</v>
      </c>
      <c r="EO138" t="s">
        <v>65</v>
      </c>
      <c r="EQ138" t="s">
        <v>65</v>
      </c>
      <c r="ET138" t="s">
        <v>65</v>
      </c>
      <c r="FJ138" t="s">
        <v>33</v>
      </c>
      <c r="FU138" t="s">
        <v>252</v>
      </c>
      <c r="FV138" t="s">
        <v>45</v>
      </c>
      <c r="GC138" t="s">
        <v>252</v>
      </c>
    </row>
    <row r="139" spans="1:193" x14ac:dyDescent="0.25">
      <c r="A139">
        <v>136</v>
      </c>
      <c r="B139" t="s">
        <v>1097</v>
      </c>
      <c r="C139" t="s">
        <v>1098</v>
      </c>
      <c r="D139">
        <v>62</v>
      </c>
      <c r="E139">
        <v>8.3800000000000008</v>
      </c>
      <c r="F139" t="s">
        <v>63</v>
      </c>
      <c r="G139" s="27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9">
        <v>0</v>
      </c>
      <c r="AZ139" s="27">
        <v>0</v>
      </c>
      <c r="BA139" s="28">
        <v>0</v>
      </c>
      <c r="BB139" s="28">
        <v>0</v>
      </c>
      <c r="BC139" s="28"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2</v>
      </c>
      <c r="BL139" s="28">
        <v>0</v>
      </c>
      <c r="BM139" s="28">
        <v>0</v>
      </c>
      <c r="BN139" s="28">
        <v>0</v>
      </c>
      <c r="BO139" s="30">
        <v>0</v>
      </c>
      <c r="BP139" s="30">
        <v>0</v>
      </c>
      <c r="BQ139" s="30">
        <v>0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0</v>
      </c>
      <c r="BY139" s="30">
        <v>0</v>
      </c>
      <c r="BZ139" s="30">
        <v>3.5000000000000003E-2</v>
      </c>
      <c r="CA139" s="30">
        <v>0</v>
      </c>
      <c r="CB139" s="30">
        <v>0</v>
      </c>
      <c r="CC139" s="30">
        <v>0</v>
      </c>
      <c r="CD139" s="28">
        <v>0</v>
      </c>
      <c r="CE139" s="28">
        <v>0</v>
      </c>
      <c r="CF139" s="28">
        <v>0</v>
      </c>
      <c r="CG139" s="28">
        <v>0</v>
      </c>
      <c r="CH139" s="28">
        <v>0</v>
      </c>
      <c r="CI139" s="28">
        <v>0</v>
      </c>
      <c r="CJ139" s="28">
        <v>0</v>
      </c>
      <c r="CK139" s="28">
        <v>0</v>
      </c>
      <c r="CL139" s="28">
        <v>0</v>
      </c>
      <c r="CM139" s="28">
        <v>0</v>
      </c>
      <c r="CN139" s="28">
        <v>0</v>
      </c>
      <c r="CO139" s="28">
        <v>2</v>
      </c>
      <c r="CP139" s="28">
        <v>0</v>
      </c>
      <c r="CQ139" s="28">
        <v>0</v>
      </c>
      <c r="CR139" s="29">
        <v>0</v>
      </c>
      <c r="CS139" s="27">
        <v>0</v>
      </c>
      <c r="CT139" s="28">
        <v>0</v>
      </c>
      <c r="CU139" s="28">
        <v>0</v>
      </c>
      <c r="CV139" s="28">
        <v>0</v>
      </c>
      <c r="CW139" s="28">
        <v>0</v>
      </c>
      <c r="CX139" s="28">
        <v>0</v>
      </c>
      <c r="CY139" s="28">
        <v>0</v>
      </c>
      <c r="CZ139" s="28">
        <v>0</v>
      </c>
      <c r="DA139" s="28">
        <v>0</v>
      </c>
      <c r="DB139" s="28">
        <v>0</v>
      </c>
      <c r="DC139" s="28">
        <v>0</v>
      </c>
      <c r="DD139" s="28">
        <v>0</v>
      </c>
      <c r="DE139" s="28">
        <v>0</v>
      </c>
      <c r="DF139" s="28">
        <v>0</v>
      </c>
      <c r="DG139" s="28">
        <v>0</v>
      </c>
      <c r="DH139" s="30">
        <v>0</v>
      </c>
      <c r="DI139" s="30">
        <v>0</v>
      </c>
      <c r="DJ139" s="30">
        <v>0</v>
      </c>
      <c r="DK139" s="30">
        <v>0</v>
      </c>
      <c r="DL139" s="30">
        <v>0</v>
      </c>
      <c r="DM139" s="30">
        <v>0</v>
      </c>
      <c r="DN139" s="30">
        <v>0</v>
      </c>
      <c r="DO139" s="30">
        <v>0</v>
      </c>
      <c r="DP139" s="30">
        <v>0</v>
      </c>
      <c r="DQ139" s="30">
        <v>0</v>
      </c>
      <c r="DR139" s="30">
        <v>0</v>
      </c>
      <c r="DS139" s="30">
        <v>0</v>
      </c>
      <c r="DT139" s="30">
        <v>0</v>
      </c>
      <c r="DU139" s="30">
        <v>0</v>
      </c>
      <c r="DV139" s="30">
        <v>0</v>
      </c>
      <c r="DW139" s="28">
        <v>0</v>
      </c>
      <c r="DX139" s="28">
        <v>0</v>
      </c>
      <c r="DY139" s="28">
        <v>0</v>
      </c>
      <c r="DZ139" s="28">
        <v>0</v>
      </c>
      <c r="EA139" s="28">
        <v>0</v>
      </c>
      <c r="EB139" s="28">
        <v>0</v>
      </c>
      <c r="EC139" s="28">
        <v>0</v>
      </c>
      <c r="ED139" s="28">
        <v>0</v>
      </c>
      <c r="EE139" s="28">
        <v>0</v>
      </c>
      <c r="EF139" s="28">
        <v>0</v>
      </c>
      <c r="EG139" s="28">
        <v>0</v>
      </c>
      <c r="EH139" s="28">
        <v>0</v>
      </c>
      <c r="EI139" s="28">
        <v>0</v>
      </c>
      <c r="EJ139" s="28">
        <v>0</v>
      </c>
      <c r="EK139" s="29">
        <v>0</v>
      </c>
    </row>
    <row r="140" spans="1:193" x14ac:dyDescent="0.25">
      <c r="A140">
        <v>137</v>
      </c>
      <c r="B140" t="s">
        <v>1099</v>
      </c>
      <c r="C140" t="s">
        <v>1100</v>
      </c>
      <c r="D140">
        <v>113</v>
      </c>
      <c r="E140">
        <v>5.03</v>
      </c>
      <c r="F140" t="s">
        <v>63</v>
      </c>
      <c r="G140" s="27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9">
        <v>0</v>
      </c>
      <c r="AZ140" s="27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30">
        <v>0</v>
      </c>
      <c r="BP140" s="30">
        <v>0</v>
      </c>
      <c r="BQ140" s="30">
        <v>0</v>
      </c>
      <c r="BR140" s="30">
        <v>0</v>
      </c>
      <c r="BS140" s="30">
        <v>0</v>
      </c>
      <c r="BT140" s="30">
        <v>0</v>
      </c>
      <c r="BU140" s="30">
        <v>0</v>
      </c>
      <c r="BV140" s="30">
        <v>0</v>
      </c>
      <c r="BW140" s="30">
        <v>0</v>
      </c>
      <c r="BX140" s="30">
        <v>0</v>
      </c>
      <c r="BY140" s="30">
        <v>0</v>
      </c>
      <c r="BZ140" s="30">
        <v>0</v>
      </c>
      <c r="CA140" s="30">
        <v>0</v>
      </c>
      <c r="CB140" s="30">
        <v>0</v>
      </c>
      <c r="CC140" s="30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0</v>
      </c>
      <c r="CI140" s="28">
        <v>0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0</v>
      </c>
      <c r="CR140" s="29">
        <v>0</v>
      </c>
      <c r="CS140" s="27">
        <v>0</v>
      </c>
      <c r="CT140" s="28">
        <v>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0</v>
      </c>
      <c r="DA140" s="28">
        <v>0</v>
      </c>
      <c r="DB140" s="28">
        <v>4</v>
      </c>
      <c r="DC140" s="28">
        <v>2</v>
      </c>
      <c r="DD140" s="28">
        <v>0</v>
      </c>
      <c r="DE140" s="28">
        <v>0</v>
      </c>
      <c r="DF140" s="28">
        <v>0</v>
      </c>
      <c r="DG140" s="28">
        <v>0</v>
      </c>
      <c r="DH140" s="30">
        <v>0</v>
      </c>
      <c r="DI140" s="30">
        <v>0</v>
      </c>
      <c r="DJ140" s="30">
        <v>0</v>
      </c>
      <c r="DK140" s="30">
        <v>0</v>
      </c>
      <c r="DL140" s="30">
        <v>0</v>
      </c>
      <c r="DM140" s="30">
        <v>0</v>
      </c>
      <c r="DN140" s="30">
        <v>0</v>
      </c>
      <c r="DO140" s="30">
        <v>0</v>
      </c>
      <c r="DP140" s="30">
        <v>0</v>
      </c>
      <c r="DQ140" s="30">
        <v>0.03</v>
      </c>
      <c r="DR140" s="30">
        <v>0.02</v>
      </c>
      <c r="DS140" s="30">
        <v>0</v>
      </c>
      <c r="DT140" s="30">
        <v>0</v>
      </c>
      <c r="DU140" s="30">
        <v>0</v>
      </c>
      <c r="DV140" s="30">
        <v>0</v>
      </c>
      <c r="DW140" s="28">
        <v>0</v>
      </c>
      <c r="DX140" s="28">
        <v>0</v>
      </c>
      <c r="DY140" s="28">
        <v>0</v>
      </c>
      <c r="DZ140" s="28">
        <v>0</v>
      </c>
      <c r="EA140" s="28">
        <v>0</v>
      </c>
      <c r="EB140" s="28">
        <v>0</v>
      </c>
      <c r="EC140" s="28">
        <v>0</v>
      </c>
      <c r="ED140" s="28">
        <v>0</v>
      </c>
      <c r="EE140" s="28">
        <v>0</v>
      </c>
      <c r="EF140" s="28">
        <v>3</v>
      </c>
      <c r="EG140" s="28">
        <v>2</v>
      </c>
      <c r="EH140" s="28">
        <v>0</v>
      </c>
      <c r="EI140" s="28">
        <v>0</v>
      </c>
      <c r="EJ140" s="28">
        <v>0</v>
      </c>
      <c r="EK140" s="29">
        <v>0</v>
      </c>
      <c r="EL140" t="s">
        <v>97</v>
      </c>
      <c r="EM140" t="s">
        <v>146</v>
      </c>
      <c r="EO140" t="s">
        <v>290</v>
      </c>
      <c r="EP140" t="s">
        <v>290</v>
      </c>
      <c r="EQ140" t="s">
        <v>119</v>
      </c>
      <c r="ET140" t="s">
        <v>290</v>
      </c>
      <c r="EX140" t="s">
        <v>290</v>
      </c>
      <c r="FB140" t="s">
        <v>146</v>
      </c>
      <c r="FF140" t="s">
        <v>291</v>
      </c>
      <c r="FJ140" t="s">
        <v>179</v>
      </c>
      <c r="FK140" t="s">
        <v>291</v>
      </c>
      <c r="FL140" t="s">
        <v>40</v>
      </c>
      <c r="FO140" t="s">
        <v>291</v>
      </c>
      <c r="FP140" t="s">
        <v>291</v>
      </c>
      <c r="FQ140" t="s">
        <v>40</v>
      </c>
      <c r="FU140" t="s">
        <v>293</v>
      </c>
      <c r="GC140" t="s">
        <v>388</v>
      </c>
    </row>
    <row r="141" spans="1:193" x14ac:dyDescent="0.25">
      <c r="A141">
        <v>138</v>
      </c>
      <c r="B141" t="s">
        <v>793</v>
      </c>
      <c r="C141" t="s">
        <v>794</v>
      </c>
      <c r="D141">
        <v>53</v>
      </c>
      <c r="E141">
        <v>6.68</v>
      </c>
      <c r="F141" t="s">
        <v>63</v>
      </c>
      <c r="G141" s="27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9">
        <v>0</v>
      </c>
      <c r="AZ141" s="27">
        <v>0</v>
      </c>
      <c r="BA141" s="28">
        <v>0</v>
      </c>
      <c r="BB141" s="28">
        <v>0</v>
      </c>
      <c r="BC141" s="28">
        <v>0</v>
      </c>
      <c r="BD141" s="28">
        <v>0</v>
      </c>
      <c r="BE141" s="28">
        <v>0</v>
      </c>
      <c r="BF141" s="28">
        <v>0</v>
      </c>
      <c r="BG141" s="28">
        <v>0</v>
      </c>
      <c r="BH141" s="28">
        <v>0</v>
      </c>
      <c r="BI141" s="28">
        <v>4</v>
      </c>
      <c r="BJ141" s="28">
        <v>4</v>
      </c>
      <c r="BK141" s="28">
        <v>4</v>
      </c>
      <c r="BL141" s="28">
        <v>2</v>
      </c>
      <c r="BM141" s="28">
        <v>2</v>
      </c>
      <c r="BN141" s="28">
        <v>4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9.4E-2</v>
      </c>
      <c r="BY141" s="30">
        <v>9.4E-2</v>
      </c>
      <c r="BZ141" s="30">
        <v>9.4E-2</v>
      </c>
      <c r="CA141" s="30">
        <v>4.5999999999999999E-2</v>
      </c>
      <c r="CB141" s="30">
        <v>4.5999999999999999E-2</v>
      </c>
      <c r="CC141" s="30">
        <v>7.6999999999999999E-2</v>
      </c>
      <c r="CD141" s="28">
        <v>0</v>
      </c>
      <c r="CE141" s="28">
        <v>0</v>
      </c>
      <c r="CF141" s="28">
        <v>0</v>
      </c>
      <c r="CG141" s="28">
        <v>0</v>
      </c>
      <c r="CH141" s="28">
        <v>0</v>
      </c>
      <c r="CI141" s="28">
        <v>0</v>
      </c>
      <c r="CJ141" s="28">
        <v>0</v>
      </c>
      <c r="CK141" s="28">
        <v>0</v>
      </c>
      <c r="CL141" s="28">
        <v>0</v>
      </c>
      <c r="CM141" s="28">
        <v>4</v>
      </c>
      <c r="CN141" s="28">
        <v>4</v>
      </c>
      <c r="CO141" s="28">
        <v>4</v>
      </c>
      <c r="CP141" s="28">
        <v>2</v>
      </c>
      <c r="CQ141" s="28">
        <v>2</v>
      </c>
      <c r="CR141" s="29">
        <v>4</v>
      </c>
      <c r="CS141" s="27">
        <v>0</v>
      </c>
      <c r="CT141" s="28">
        <v>0</v>
      </c>
      <c r="CU141" s="28">
        <v>0</v>
      </c>
      <c r="CV141" s="28">
        <v>0</v>
      </c>
      <c r="CW141" s="28">
        <v>0</v>
      </c>
      <c r="CX141" s="28">
        <v>0</v>
      </c>
      <c r="CY141" s="28">
        <v>0</v>
      </c>
      <c r="CZ141" s="28">
        <v>0</v>
      </c>
      <c r="DA141" s="28">
        <v>0</v>
      </c>
      <c r="DB141" s="28">
        <v>0</v>
      </c>
      <c r="DC141" s="28">
        <v>0</v>
      </c>
      <c r="DD141" s="28">
        <v>0</v>
      </c>
      <c r="DE141" s="28">
        <v>0</v>
      </c>
      <c r="DF141" s="28">
        <v>0</v>
      </c>
      <c r="DG141" s="28">
        <v>0</v>
      </c>
      <c r="DH141" s="30">
        <v>0</v>
      </c>
      <c r="DI141" s="30">
        <v>0</v>
      </c>
      <c r="DJ141" s="30">
        <v>0</v>
      </c>
      <c r="DK141" s="30">
        <v>0</v>
      </c>
      <c r="DL141" s="30">
        <v>0</v>
      </c>
      <c r="DM141" s="30">
        <v>0</v>
      </c>
      <c r="DN141" s="30">
        <v>0</v>
      </c>
      <c r="DO141" s="30">
        <v>0</v>
      </c>
      <c r="DP141" s="30">
        <v>0</v>
      </c>
      <c r="DQ141" s="30">
        <v>0</v>
      </c>
      <c r="DR141" s="30">
        <v>0</v>
      </c>
      <c r="DS141" s="30">
        <v>0</v>
      </c>
      <c r="DT141" s="30">
        <v>0</v>
      </c>
      <c r="DU141" s="30">
        <v>0</v>
      </c>
      <c r="DV141" s="30">
        <v>0</v>
      </c>
      <c r="DW141" s="28">
        <v>0</v>
      </c>
      <c r="DX141" s="28">
        <v>0</v>
      </c>
      <c r="DY141" s="28">
        <v>0</v>
      </c>
      <c r="DZ141" s="28">
        <v>0</v>
      </c>
      <c r="EA141" s="28">
        <v>0</v>
      </c>
      <c r="EB141" s="28">
        <v>0</v>
      </c>
      <c r="EC141" s="28">
        <v>0</v>
      </c>
      <c r="ED141" s="28">
        <v>0</v>
      </c>
      <c r="EE141" s="28">
        <v>0</v>
      </c>
      <c r="EF141" s="28">
        <v>0</v>
      </c>
      <c r="EG141" s="28">
        <v>0</v>
      </c>
      <c r="EH141" s="28">
        <v>0</v>
      </c>
      <c r="EI141" s="28">
        <v>0</v>
      </c>
      <c r="EJ141" s="28">
        <v>0</v>
      </c>
      <c r="EK141" s="29">
        <v>0</v>
      </c>
      <c r="EM141" t="s">
        <v>977</v>
      </c>
      <c r="EO141" t="s">
        <v>1101</v>
      </c>
      <c r="EQ141" t="s">
        <v>524</v>
      </c>
      <c r="ES141" t="s">
        <v>1101</v>
      </c>
      <c r="ET141" t="s">
        <v>796</v>
      </c>
      <c r="EU141" t="s">
        <v>796</v>
      </c>
      <c r="EW141" t="s">
        <v>446</v>
      </c>
      <c r="FB141" t="s">
        <v>701</v>
      </c>
      <c r="FJ141" t="s">
        <v>110</v>
      </c>
      <c r="FU141" t="s">
        <v>457</v>
      </c>
      <c r="GC141" t="s">
        <v>797</v>
      </c>
    </row>
    <row r="142" spans="1:193" x14ac:dyDescent="0.25">
      <c r="A142">
        <v>139</v>
      </c>
      <c r="B142" t="s">
        <v>1102</v>
      </c>
      <c r="C142" t="s">
        <v>1103</v>
      </c>
      <c r="D142">
        <v>112</v>
      </c>
      <c r="E142">
        <v>5.33</v>
      </c>
      <c r="F142" t="s">
        <v>63</v>
      </c>
      <c r="G142" s="27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9">
        <v>0</v>
      </c>
      <c r="AZ142" s="27">
        <v>0</v>
      </c>
      <c r="BA142" s="28">
        <v>0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30">
        <v>0</v>
      </c>
      <c r="BP142" s="30">
        <v>0</v>
      </c>
      <c r="BQ142" s="30">
        <v>0</v>
      </c>
      <c r="BR142" s="30">
        <v>0</v>
      </c>
      <c r="BS142" s="30">
        <v>0</v>
      </c>
      <c r="BT142" s="30">
        <v>0</v>
      </c>
      <c r="BU142" s="30">
        <v>0</v>
      </c>
      <c r="BV142" s="30">
        <v>0</v>
      </c>
      <c r="BW142" s="30">
        <v>0</v>
      </c>
      <c r="BX142" s="30">
        <v>0</v>
      </c>
      <c r="BY142" s="30">
        <v>0</v>
      </c>
      <c r="BZ142" s="30">
        <v>0</v>
      </c>
      <c r="CA142" s="30">
        <v>0</v>
      </c>
      <c r="CB142" s="30">
        <v>0</v>
      </c>
      <c r="CC142" s="30">
        <v>0</v>
      </c>
      <c r="CD142" s="28">
        <v>0</v>
      </c>
      <c r="CE142" s="28">
        <v>0</v>
      </c>
      <c r="CF142" s="28">
        <v>0</v>
      </c>
      <c r="CG142" s="28">
        <v>0</v>
      </c>
      <c r="CH142" s="28">
        <v>0</v>
      </c>
      <c r="CI142" s="28">
        <v>0</v>
      </c>
      <c r="CJ142" s="28">
        <v>0</v>
      </c>
      <c r="CK142" s="28">
        <v>0</v>
      </c>
      <c r="CL142" s="28">
        <v>0</v>
      </c>
      <c r="CM142" s="28">
        <v>0</v>
      </c>
      <c r="CN142" s="28">
        <v>0</v>
      </c>
      <c r="CO142" s="28">
        <v>0</v>
      </c>
      <c r="CP142" s="28">
        <v>0</v>
      </c>
      <c r="CQ142" s="28">
        <v>0</v>
      </c>
      <c r="CR142" s="29">
        <v>0</v>
      </c>
      <c r="CS142" s="27">
        <v>0</v>
      </c>
      <c r="CT142" s="28">
        <v>0</v>
      </c>
      <c r="CU142" s="28">
        <v>0</v>
      </c>
      <c r="CV142" s="28">
        <v>0</v>
      </c>
      <c r="CW142" s="28">
        <v>0</v>
      </c>
      <c r="CX142" s="28">
        <v>0</v>
      </c>
      <c r="CY142" s="28">
        <v>0</v>
      </c>
      <c r="CZ142" s="28">
        <v>0</v>
      </c>
      <c r="DA142" s="28">
        <v>0</v>
      </c>
      <c r="DB142" s="28">
        <v>0</v>
      </c>
      <c r="DC142" s="28">
        <v>0</v>
      </c>
      <c r="DD142" s="28">
        <v>0</v>
      </c>
      <c r="DE142" s="28">
        <v>0</v>
      </c>
      <c r="DF142" s="28">
        <v>2</v>
      </c>
      <c r="DG142" s="28">
        <v>2</v>
      </c>
      <c r="DH142" s="30">
        <v>0</v>
      </c>
      <c r="DI142" s="30">
        <v>0</v>
      </c>
      <c r="DJ142" s="30">
        <v>0</v>
      </c>
      <c r="DK142" s="30">
        <v>0</v>
      </c>
      <c r="DL142" s="30">
        <v>0</v>
      </c>
      <c r="DM142" s="30">
        <v>0</v>
      </c>
      <c r="DN142" s="30">
        <v>0</v>
      </c>
      <c r="DO142" s="30">
        <v>0</v>
      </c>
      <c r="DP142" s="30">
        <v>0</v>
      </c>
      <c r="DQ142" s="30">
        <v>0</v>
      </c>
      <c r="DR142" s="30">
        <v>0</v>
      </c>
      <c r="DS142" s="30">
        <v>0</v>
      </c>
      <c r="DT142" s="30">
        <v>0</v>
      </c>
      <c r="DU142" s="30">
        <v>1.4999999999999999E-2</v>
      </c>
      <c r="DV142" s="30">
        <v>1.4999999999999999E-2</v>
      </c>
      <c r="DW142" s="28">
        <v>0</v>
      </c>
      <c r="DX142" s="28">
        <v>0</v>
      </c>
      <c r="DY142" s="28">
        <v>0</v>
      </c>
      <c r="DZ142" s="28">
        <v>0</v>
      </c>
      <c r="EA142" s="28">
        <v>0</v>
      </c>
      <c r="EB142" s="28">
        <v>0</v>
      </c>
      <c r="EC142" s="28">
        <v>0</v>
      </c>
      <c r="ED142" s="28">
        <v>0</v>
      </c>
      <c r="EE142" s="28">
        <v>0</v>
      </c>
      <c r="EF142" s="28">
        <v>0</v>
      </c>
      <c r="EG142" s="28">
        <v>0</v>
      </c>
      <c r="EH142" s="28">
        <v>0</v>
      </c>
      <c r="EI142" s="28">
        <v>0</v>
      </c>
      <c r="EJ142" s="28">
        <v>2</v>
      </c>
      <c r="EK142" s="29">
        <v>2</v>
      </c>
    </row>
    <row r="143" spans="1:193" x14ac:dyDescent="0.25">
      <c r="A143">
        <v>140</v>
      </c>
      <c r="B143" t="s">
        <v>597</v>
      </c>
      <c r="C143" t="s">
        <v>598</v>
      </c>
      <c r="D143">
        <v>17</v>
      </c>
      <c r="E143">
        <v>9.35</v>
      </c>
      <c r="F143" t="s">
        <v>63</v>
      </c>
      <c r="G143" s="27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9">
        <v>0</v>
      </c>
      <c r="AZ143" s="27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2</v>
      </c>
      <c r="BK143" s="28">
        <v>2</v>
      </c>
      <c r="BL143" s="28">
        <v>0</v>
      </c>
      <c r="BM143" s="28">
        <v>0</v>
      </c>
      <c r="BN143" s="28">
        <v>2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0.14000000000000001</v>
      </c>
      <c r="BZ143" s="30">
        <v>0.14000000000000001</v>
      </c>
      <c r="CA143" s="30">
        <v>0</v>
      </c>
      <c r="CB143" s="30">
        <v>0</v>
      </c>
      <c r="CC143" s="30">
        <v>0.11</v>
      </c>
      <c r="CD143" s="28">
        <v>0</v>
      </c>
      <c r="CE143" s="28">
        <v>0</v>
      </c>
      <c r="CF143" s="28">
        <v>0</v>
      </c>
      <c r="CG143" s="28">
        <v>0</v>
      </c>
      <c r="CH143" s="28">
        <v>0</v>
      </c>
      <c r="CI143" s="28">
        <v>0</v>
      </c>
      <c r="CJ143" s="28">
        <v>0</v>
      </c>
      <c r="CK143" s="28">
        <v>0</v>
      </c>
      <c r="CL143" s="28">
        <v>0</v>
      </c>
      <c r="CM143" s="28">
        <v>0</v>
      </c>
      <c r="CN143" s="28">
        <v>2</v>
      </c>
      <c r="CO143" s="28">
        <v>2</v>
      </c>
      <c r="CP143" s="28">
        <v>0</v>
      </c>
      <c r="CQ143" s="28">
        <v>0</v>
      </c>
      <c r="CR143" s="29">
        <v>2</v>
      </c>
      <c r="CS143" s="27">
        <v>0</v>
      </c>
      <c r="CT143" s="28">
        <v>0</v>
      </c>
      <c r="CU143" s="28">
        <v>0</v>
      </c>
      <c r="CV143" s="28">
        <v>0</v>
      </c>
      <c r="CW143" s="28">
        <v>0</v>
      </c>
      <c r="CX143" s="28">
        <v>0</v>
      </c>
      <c r="CY143" s="28">
        <v>0</v>
      </c>
      <c r="CZ143" s="28">
        <v>0</v>
      </c>
      <c r="DA143" s="28">
        <v>0</v>
      </c>
      <c r="DB143" s="28">
        <v>0</v>
      </c>
      <c r="DC143" s="28">
        <v>0</v>
      </c>
      <c r="DD143" s="28">
        <v>0</v>
      </c>
      <c r="DE143" s="28">
        <v>0</v>
      </c>
      <c r="DF143" s="28">
        <v>0</v>
      </c>
      <c r="DG143" s="28">
        <v>0</v>
      </c>
      <c r="DH143" s="30">
        <v>0</v>
      </c>
      <c r="DI143" s="30">
        <v>0</v>
      </c>
      <c r="DJ143" s="30">
        <v>0</v>
      </c>
      <c r="DK143" s="30">
        <v>0</v>
      </c>
      <c r="DL143" s="30">
        <v>0</v>
      </c>
      <c r="DM143" s="30">
        <v>0</v>
      </c>
      <c r="DN143" s="30">
        <v>0</v>
      </c>
      <c r="DO143" s="30">
        <v>0</v>
      </c>
      <c r="DP143" s="30">
        <v>0</v>
      </c>
      <c r="DQ143" s="30">
        <v>0</v>
      </c>
      <c r="DR143" s="30">
        <v>0</v>
      </c>
      <c r="DS143" s="30">
        <v>0</v>
      </c>
      <c r="DT143" s="30">
        <v>0</v>
      </c>
      <c r="DU143" s="30">
        <v>0</v>
      </c>
      <c r="DV143" s="30">
        <v>0</v>
      </c>
      <c r="DW143" s="28">
        <v>0</v>
      </c>
      <c r="DX143" s="28">
        <v>0</v>
      </c>
      <c r="DY143" s="28">
        <v>0</v>
      </c>
      <c r="DZ143" s="28">
        <v>0</v>
      </c>
      <c r="EA143" s="28">
        <v>0</v>
      </c>
      <c r="EB143" s="28">
        <v>0</v>
      </c>
      <c r="EC143" s="28">
        <v>0</v>
      </c>
      <c r="ED143" s="28">
        <v>0</v>
      </c>
      <c r="EE143" s="28">
        <v>0</v>
      </c>
      <c r="EF143" s="28">
        <v>0</v>
      </c>
      <c r="EG143" s="28">
        <v>0</v>
      </c>
      <c r="EH143" s="28">
        <v>0</v>
      </c>
      <c r="EI143" s="28">
        <v>0</v>
      </c>
      <c r="EJ143" s="28">
        <v>0</v>
      </c>
      <c r="EK143" s="29">
        <v>0</v>
      </c>
      <c r="EM143" t="s">
        <v>104</v>
      </c>
      <c r="EO143" t="s">
        <v>354</v>
      </c>
      <c r="EP143" t="s">
        <v>354</v>
      </c>
      <c r="EW143" t="s">
        <v>250</v>
      </c>
      <c r="EX143" t="s">
        <v>104</v>
      </c>
      <c r="FB143" t="s">
        <v>132</v>
      </c>
      <c r="FJ143" t="s">
        <v>33</v>
      </c>
      <c r="FU143" t="s">
        <v>388</v>
      </c>
      <c r="FV143" t="s">
        <v>599</v>
      </c>
      <c r="GC143" t="s">
        <v>388</v>
      </c>
    </row>
    <row r="144" spans="1:193" x14ac:dyDescent="0.25">
      <c r="A144">
        <v>141</v>
      </c>
      <c r="B144" t="s">
        <v>798</v>
      </c>
      <c r="C144" t="s">
        <v>799</v>
      </c>
      <c r="D144">
        <v>15</v>
      </c>
      <c r="E144">
        <v>9.3800000000000008</v>
      </c>
      <c r="F144" t="s">
        <v>63</v>
      </c>
      <c r="G144" s="27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2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0.16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2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9">
        <v>0</v>
      </c>
      <c r="AZ144" s="27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30">
        <v>0</v>
      </c>
      <c r="BP144" s="30">
        <v>0</v>
      </c>
      <c r="BQ144" s="30">
        <v>0</v>
      </c>
      <c r="BR144" s="30">
        <v>0</v>
      </c>
      <c r="BS144" s="30">
        <v>0</v>
      </c>
      <c r="BT144" s="30">
        <v>0</v>
      </c>
      <c r="BU144" s="30">
        <v>0</v>
      </c>
      <c r="BV144" s="30">
        <v>0</v>
      </c>
      <c r="BW144" s="30">
        <v>0</v>
      </c>
      <c r="BX144" s="30">
        <v>0</v>
      </c>
      <c r="BY144" s="30">
        <v>0</v>
      </c>
      <c r="BZ144" s="30">
        <v>0</v>
      </c>
      <c r="CA144" s="30">
        <v>0</v>
      </c>
      <c r="CB144" s="30">
        <v>0</v>
      </c>
      <c r="CC144" s="30">
        <v>0</v>
      </c>
      <c r="CD144" s="28">
        <v>0</v>
      </c>
      <c r="CE144" s="28">
        <v>0</v>
      </c>
      <c r="CF144" s="28">
        <v>0</v>
      </c>
      <c r="CG144" s="28">
        <v>0</v>
      </c>
      <c r="CH144" s="28">
        <v>0</v>
      </c>
      <c r="CI144" s="28">
        <v>0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0</v>
      </c>
      <c r="CQ144" s="28">
        <v>0</v>
      </c>
      <c r="CR144" s="29">
        <v>0</v>
      </c>
      <c r="CS144" s="27">
        <v>0</v>
      </c>
      <c r="CT144" s="28">
        <v>0</v>
      </c>
      <c r="CU144" s="28">
        <v>0</v>
      </c>
      <c r="CV144" s="28">
        <v>3</v>
      </c>
      <c r="CW144" s="28">
        <v>3</v>
      </c>
      <c r="CX144" s="28">
        <v>3</v>
      </c>
      <c r="CY144" s="28">
        <v>0</v>
      </c>
      <c r="CZ144" s="28">
        <v>0</v>
      </c>
      <c r="DA144" s="28">
        <v>2</v>
      </c>
      <c r="DB144" s="28">
        <v>2</v>
      </c>
      <c r="DC144" s="28">
        <v>4</v>
      </c>
      <c r="DD144" s="28">
        <v>3</v>
      </c>
      <c r="DE144" s="28">
        <v>0</v>
      </c>
      <c r="DF144" s="28">
        <v>0</v>
      </c>
      <c r="DG144" s="28">
        <v>0</v>
      </c>
      <c r="DH144" s="30">
        <v>0</v>
      </c>
      <c r="DI144" s="30">
        <v>0</v>
      </c>
      <c r="DJ144" s="30">
        <v>0</v>
      </c>
      <c r="DK144" s="30">
        <v>0.23</v>
      </c>
      <c r="DL144" s="30">
        <v>0.23</v>
      </c>
      <c r="DM144" s="30">
        <v>0.23</v>
      </c>
      <c r="DN144" s="30">
        <v>0</v>
      </c>
      <c r="DO144" s="30">
        <v>0</v>
      </c>
      <c r="DP144" s="30">
        <v>0.16</v>
      </c>
      <c r="DQ144" s="30">
        <v>0.16</v>
      </c>
      <c r="DR144" s="30">
        <v>0.28999999999999998</v>
      </c>
      <c r="DS144" s="30">
        <v>0.23</v>
      </c>
      <c r="DT144" s="30">
        <v>0</v>
      </c>
      <c r="DU144" s="30">
        <v>0</v>
      </c>
      <c r="DV144" s="30">
        <v>0</v>
      </c>
      <c r="DW144" s="28">
        <v>0</v>
      </c>
      <c r="DX144" s="28">
        <v>0</v>
      </c>
      <c r="DY144" s="28">
        <v>0</v>
      </c>
      <c r="DZ144" s="28">
        <v>3</v>
      </c>
      <c r="EA144" s="28">
        <v>3</v>
      </c>
      <c r="EB144" s="28">
        <v>3</v>
      </c>
      <c r="EC144" s="28">
        <v>0</v>
      </c>
      <c r="ED144" s="28">
        <v>0</v>
      </c>
      <c r="EE144" s="28">
        <v>2</v>
      </c>
      <c r="EF144" s="28">
        <v>2</v>
      </c>
      <c r="EG144" s="28">
        <v>4</v>
      </c>
      <c r="EH144" s="28">
        <v>3</v>
      </c>
      <c r="EI144" s="28">
        <v>0</v>
      </c>
      <c r="EJ144" s="28">
        <v>0</v>
      </c>
      <c r="EK144" s="29">
        <v>0</v>
      </c>
      <c r="EO144" t="s">
        <v>800</v>
      </c>
      <c r="ET144" t="s">
        <v>800</v>
      </c>
      <c r="EU144" t="s">
        <v>800</v>
      </c>
      <c r="FB144" t="s">
        <v>970</v>
      </c>
      <c r="FJ144" t="s">
        <v>33</v>
      </c>
      <c r="FX144" t="s">
        <v>47</v>
      </c>
      <c r="GC144" t="s">
        <v>47</v>
      </c>
    </row>
    <row r="145" spans="1:190" x14ac:dyDescent="0.25">
      <c r="A145">
        <v>142</v>
      </c>
      <c r="B145" t="s">
        <v>1104</v>
      </c>
      <c r="C145" t="s">
        <v>1105</v>
      </c>
      <c r="D145">
        <v>11</v>
      </c>
      <c r="E145">
        <v>8.48</v>
      </c>
      <c r="F145" t="s">
        <v>63</v>
      </c>
      <c r="G145" s="27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9">
        <v>0</v>
      </c>
      <c r="AZ145" s="27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30">
        <v>0</v>
      </c>
      <c r="CA145" s="30">
        <v>0</v>
      </c>
      <c r="CB145" s="30">
        <v>0</v>
      </c>
      <c r="CC145" s="30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0</v>
      </c>
      <c r="CR145" s="29">
        <v>0</v>
      </c>
      <c r="CS145" s="27">
        <v>0</v>
      </c>
      <c r="CT145" s="28">
        <v>0</v>
      </c>
      <c r="CU145" s="28">
        <v>0</v>
      </c>
      <c r="CV145" s="28">
        <v>0</v>
      </c>
      <c r="CW145" s="28">
        <v>0</v>
      </c>
      <c r="CX145" s="28">
        <v>0</v>
      </c>
      <c r="CY145" s="28">
        <v>0</v>
      </c>
      <c r="CZ145" s="28">
        <v>0</v>
      </c>
      <c r="DA145" s="28">
        <v>0</v>
      </c>
      <c r="DB145" s="28">
        <v>0</v>
      </c>
      <c r="DC145" s="28">
        <v>0</v>
      </c>
      <c r="DD145" s="28">
        <v>0</v>
      </c>
      <c r="DE145" s="28">
        <v>0</v>
      </c>
      <c r="DF145" s="28">
        <v>13</v>
      </c>
      <c r="DG145" s="28">
        <v>0</v>
      </c>
      <c r="DH145" s="30">
        <v>0</v>
      </c>
      <c r="DI145" s="30">
        <v>0</v>
      </c>
      <c r="DJ145" s="30">
        <v>0</v>
      </c>
      <c r="DK145" s="30">
        <v>0</v>
      </c>
      <c r="DL145" s="30">
        <v>0</v>
      </c>
      <c r="DM145" s="30">
        <v>0</v>
      </c>
      <c r="DN145" s="30">
        <v>0</v>
      </c>
      <c r="DO145" s="30">
        <v>0</v>
      </c>
      <c r="DP145" s="30">
        <v>0</v>
      </c>
      <c r="DQ145" s="30">
        <v>0</v>
      </c>
      <c r="DR145" s="30">
        <v>0</v>
      </c>
      <c r="DS145" s="30">
        <v>0</v>
      </c>
      <c r="DT145" s="30">
        <v>0</v>
      </c>
      <c r="DU145" s="30">
        <v>0.38</v>
      </c>
      <c r="DV145" s="30">
        <v>0</v>
      </c>
      <c r="DW145" s="28">
        <v>0</v>
      </c>
      <c r="DX145" s="28">
        <v>0</v>
      </c>
      <c r="DY145" s="28">
        <v>0</v>
      </c>
      <c r="DZ145" s="28">
        <v>0</v>
      </c>
      <c r="EA145" s="28">
        <v>0</v>
      </c>
      <c r="EB145" s="28">
        <v>0</v>
      </c>
      <c r="EC145" s="28">
        <v>0</v>
      </c>
      <c r="ED145" s="28">
        <v>0</v>
      </c>
      <c r="EE145" s="28">
        <v>0</v>
      </c>
      <c r="EF145" s="28">
        <v>0</v>
      </c>
      <c r="EG145" s="28">
        <v>0</v>
      </c>
      <c r="EH145" s="28">
        <v>0</v>
      </c>
      <c r="EI145" s="28">
        <v>0</v>
      </c>
      <c r="EJ145" s="28">
        <v>2</v>
      </c>
      <c r="EK145" s="29">
        <v>0</v>
      </c>
      <c r="EM145" t="s">
        <v>1041</v>
      </c>
      <c r="EO145" t="s">
        <v>84</v>
      </c>
      <c r="EQ145" t="s">
        <v>65</v>
      </c>
      <c r="ES145" t="s">
        <v>83</v>
      </c>
      <c r="ET145" t="s">
        <v>65</v>
      </c>
      <c r="EV145" t="s">
        <v>84</v>
      </c>
      <c r="FB145" t="s">
        <v>83</v>
      </c>
      <c r="FJ145" t="s">
        <v>33</v>
      </c>
      <c r="FL145" t="s">
        <v>40</v>
      </c>
      <c r="FQ145" t="s">
        <v>40</v>
      </c>
      <c r="FU145" t="s">
        <v>86</v>
      </c>
      <c r="GC145" t="s">
        <v>86</v>
      </c>
    </row>
    <row r="146" spans="1:190" x14ac:dyDescent="0.25">
      <c r="A146">
        <v>143</v>
      </c>
      <c r="B146" t="s">
        <v>1106</v>
      </c>
      <c r="C146" t="s">
        <v>1107</v>
      </c>
      <c r="D146">
        <v>43</v>
      </c>
      <c r="E146">
        <v>7.92</v>
      </c>
      <c r="F146" t="s">
        <v>63</v>
      </c>
      <c r="G146" s="27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2</v>
      </c>
      <c r="N146" s="28">
        <v>2</v>
      </c>
      <c r="O146" s="28">
        <v>3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0.06</v>
      </c>
      <c r="AC146" s="30">
        <v>0.06</v>
      </c>
      <c r="AD146" s="30">
        <v>0.06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2</v>
      </c>
      <c r="AR146" s="28">
        <v>2</v>
      </c>
      <c r="AS146" s="28">
        <v>2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9">
        <v>0</v>
      </c>
      <c r="AZ146" s="27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30">
        <v>0</v>
      </c>
      <c r="BP146" s="30">
        <v>0</v>
      </c>
      <c r="BQ146" s="30">
        <v>0</v>
      </c>
      <c r="BR146" s="30">
        <v>0</v>
      </c>
      <c r="BS146" s="30">
        <v>0</v>
      </c>
      <c r="BT146" s="30">
        <v>0</v>
      </c>
      <c r="BU146" s="30">
        <v>0</v>
      </c>
      <c r="BV146" s="30">
        <v>0</v>
      </c>
      <c r="BW146" s="30">
        <v>0</v>
      </c>
      <c r="BX146" s="30">
        <v>0</v>
      </c>
      <c r="BY146" s="30">
        <v>0</v>
      </c>
      <c r="BZ146" s="30">
        <v>0</v>
      </c>
      <c r="CA146" s="30">
        <v>0</v>
      </c>
      <c r="CB146" s="30">
        <v>0</v>
      </c>
      <c r="CC146" s="30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0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0</v>
      </c>
      <c r="CR146" s="29">
        <v>0</v>
      </c>
      <c r="CS146" s="27">
        <v>0</v>
      </c>
      <c r="CT146" s="28">
        <v>0</v>
      </c>
      <c r="CU146" s="28">
        <v>0</v>
      </c>
      <c r="CV146" s="28">
        <v>0</v>
      </c>
      <c r="CW146" s="28">
        <v>0</v>
      </c>
      <c r="CX146" s="28">
        <v>0</v>
      </c>
      <c r="CY146" s="28">
        <v>2</v>
      </c>
      <c r="CZ146" s="28">
        <v>2</v>
      </c>
      <c r="DA146" s="28">
        <v>3</v>
      </c>
      <c r="DB146" s="28">
        <v>2</v>
      </c>
      <c r="DC146" s="28">
        <v>0</v>
      </c>
      <c r="DD146" s="28">
        <v>0</v>
      </c>
      <c r="DE146" s="28">
        <v>0</v>
      </c>
      <c r="DF146" s="28">
        <v>0</v>
      </c>
      <c r="DG146" s="28">
        <v>0</v>
      </c>
      <c r="DH146" s="30">
        <v>0</v>
      </c>
      <c r="DI146" s="30">
        <v>0</v>
      </c>
      <c r="DJ146" s="30">
        <v>0</v>
      </c>
      <c r="DK146" s="30">
        <v>0</v>
      </c>
      <c r="DL146" s="30">
        <v>0</v>
      </c>
      <c r="DM146" s="30">
        <v>0</v>
      </c>
      <c r="DN146" s="30">
        <v>0.06</v>
      </c>
      <c r="DO146" s="30">
        <v>0.06</v>
      </c>
      <c r="DP146" s="30">
        <v>0.06</v>
      </c>
      <c r="DQ146" s="30">
        <v>4.7E-2</v>
      </c>
      <c r="DR146" s="30">
        <v>0</v>
      </c>
      <c r="DS146" s="30">
        <v>0</v>
      </c>
      <c r="DT146" s="30">
        <v>0</v>
      </c>
      <c r="DU146" s="30">
        <v>0</v>
      </c>
      <c r="DV146" s="30">
        <v>0</v>
      </c>
      <c r="DW146" s="28">
        <v>0</v>
      </c>
      <c r="DX146" s="28">
        <v>0</v>
      </c>
      <c r="DY146" s="28">
        <v>0</v>
      </c>
      <c r="DZ146" s="28">
        <v>0</v>
      </c>
      <c r="EA146" s="28">
        <v>0</v>
      </c>
      <c r="EB146" s="28">
        <v>0</v>
      </c>
      <c r="EC146" s="28">
        <v>2</v>
      </c>
      <c r="ED146" s="28">
        <v>2</v>
      </c>
      <c r="EE146" s="28">
        <v>2</v>
      </c>
      <c r="EF146" s="28">
        <v>2</v>
      </c>
      <c r="EG146" s="28">
        <v>0</v>
      </c>
      <c r="EH146" s="28">
        <v>0</v>
      </c>
      <c r="EI146" s="28">
        <v>0</v>
      </c>
      <c r="EJ146" s="28">
        <v>0</v>
      </c>
      <c r="EK146" s="29">
        <v>0</v>
      </c>
      <c r="EO146" t="s">
        <v>1108</v>
      </c>
      <c r="EP146" t="s">
        <v>815</v>
      </c>
      <c r="ER146" t="s">
        <v>15</v>
      </c>
      <c r="EV146" t="s">
        <v>1108</v>
      </c>
      <c r="EX146" t="s">
        <v>1037</v>
      </c>
      <c r="EZ146" t="s">
        <v>1109</v>
      </c>
      <c r="FB146" t="s">
        <v>108</v>
      </c>
      <c r="FJ146" t="s">
        <v>33</v>
      </c>
      <c r="FU146" t="s">
        <v>816</v>
      </c>
      <c r="GC146" t="s">
        <v>816</v>
      </c>
    </row>
    <row r="147" spans="1:190" x14ac:dyDescent="0.25">
      <c r="A147">
        <v>144</v>
      </c>
      <c r="B147" t="s">
        <v>825</v>
      </c>
      <c r="C147" t="s">
        <v>826</v>
      </c>
      <c r="D147">
        <v>29</v>
      </c>
      <c r="E147">
        <v>5.0599999999999996</v>
      </c>
      <c r="F147" t="s">
        <v>63</v>
      </c>
      <c r="G147" s="27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2</v>
      </c>
      <c r="N147" s="28">
        <v>2</v>
      </c>
      <c r="O147" s="28">
        <v>2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0.1</v>
      </c>
      <c r="AC147" s="30">
        <v>0.1</v>
      </c>
      <c r="AD147" s="30">
        <v>0.1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2</v>
      </c>
      <c r="AR147" s="28">
        <v>2</v>
      </c>
      <c r="AS147" s="28">
        <v>2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9">
        <v>0</v>
      </c>
      <c r="AZ147" s="27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30">
        <v>0</v>
      </c>
      <c r="CA147" s="30">
        <v>0</v>
      </c>
      <c r="CB147" s="30">
        <v>0</v>
      </c>
      <c r="CC147" s="30">
        <v>0</v>
      </c>
      <c r="CD147" s="28">
        <v>0</v>
      </c>
      <c r="CE147" s="28">
        <v>0</v>
      </c>
      <c r="CF147" s="28">
        <v>0</v>
      </c>
      <c r="CG147" s="28">
        <v>0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0</v>
      </c>
      <c r="CP147" s="28">
        <v>0</v>
      </c>
      <c r="CQ147" s="28">
        <v>0</v>
      </c>
      <c r="CR147" s="29">
        <v>0</v>
      </c>
      <c r="CS147" s="27">
        <v>0</v>
      </c>
      <c r="CT147" s="28">
        <v>0</v>
      </c>
      <c r="CU147" s="28">
        <v>0</v>
      </c>
      <c r="CV147" s="28">
        <v>3</v>
      </c>
      <c r="CW147" s="28">
        <v>3</v>
      </c>
      <c r="CX147" s="28">
        <v>3</v>
      </c>
      <c r="CY147" s="28">
        <v>2</v>
      </c>
      <c r="CZ147" s="28">
        <v>2</v>
      </c>
      <c r="DA147" s="28">
        <v>2</v>
      </c>
      <c r="DB147" s="28">
        <v>0</v>
      </c>
      <c r="DC147" s="28">
        <v>0</v>
      </c>
      <c r="DD147" s="28">
        <v>0</v>
      </c>
      <c r="DE147" s="28">
        <v>0</v>
      </c>
      <c r="DF147" s="28">
        <v>0</v>
      </c>
      <c r="DG147" s="28">
        <v>0</v>
      </c>
      <c r="DH147" s="30">
        <v>0</v>
      </c>
      <c r="DI147" s="30">
        <v>0</v>
      </c>
      <c r="DJ147" s="30">
        <v>0</v>
      </c>
      <c r="DK147" s="30">
        <v>0.14000000000000001</v>
      </c>
      <c r="DL147" s="30">
        <v>0.14000000000000001</v>
      </c>
      <c r="DM147" s="30">
        <v>0.14000000000000001</v>
      </c>
      <c r="DN147" s="30">
        <v>0.1</v>
      </c>
      <c r="DO147" s="30">
        <v>0.1</v>
      </c>
      <c r="DP147" s="30">
        <v>0.1</v>
      </c>
      <c r="DQ147" s="30">
        <v>0</v>
      </c>
      <c r="DR147" s="30">
        <v>0</v>
      </c>
      <c r="DS147" s="30">
        <v>0</v>
      </c>
      <c r="DT147" s="30">
        <v>0</v>
      </c>
      <c r="DU147" s="30">
        <v>0</v>
      </c>
      <c r="DV147" s="30">
        <v>0</v>
      </c>
      <c r="DW147" s="28">
        <v>0</v>
      </c>
      <c r="DX147" s="28">
        <v>0</v>
      </c>
      <c r="DY147" s="28">
        <v>0</v>
      </c>
      <c r="DZ147" s="28">
        <v>3</v>
      </c>
      <c r="EA147" s="28">
        <v>3</v>
      </c>
      <c r="EB147" s="28">
        <v>3</v>
      </c>
      <c r="EC147" s="28">
        <v>2</v>
      </c>
      <c r="ED147" s="28">
        <v>2</v>
      </c>
      <c r="EE147" s="28">
        <v>2</v>
      </c>
      <c r="EF147" s="28">
        <v>0</v>
      </c>
      <c r="EG147" s="28">
        <v>0</v>
      </c>
      <c r="EH147" s="28">
        <v>0</v>
      </c>
      <c r="EI147" s="28">
        <v>0</v>
      </c>
      <c r="EJ147" s="28">
        <v>0</v>
      </c>
      <c r="EK147" s="29">
        <v>0</v>
      </c>
      <c r="EO147" t="s">
        <v>65</v>
      </c>
      <c r="EP147" t="s">
        <v>13</v>
      </c>
      <c r="EQ147" t="s">
        <v>65</v>
      </c>
      <c r="ET147" t="s">
        <v>65</v>
      </c>
      <c r="EX147" t="s">
        <v>190</v>
      </c>
      <c r="FJ147" t="s">
        <v>827</v>
      </c>
      <c r="FU147" t="s">
        <v>828</v>
      </c>
      <c r="GC147" t="s">
        <v>828</v>
      </c>
    </row>
    <row r="148" spans="1:190" x14ac:dyDescent="0.25">
      <c r="A148">
        <v>145</v>
      </c>
      <c r="B148" t="s">
        <v>1110</v>
      </c>
      <c r="C148" t="s">
        <v>1111</v>
      </c>
      <c r="D148">
        <v>19</v>
      </c>
      <c r="E148">
        <v>5.3</v>
      </c>
      <c r="F148" t="s">
        <v>63</v>
      </c>
      <c r="G148" s="27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9">
        <v>0</v>
      </c>
      <c r="AZ148" s="27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2</v>
      </c>
      <c r="BN148" s="28">
        <v>0</v>
      </c>
      <c r="BO148" s="30">
        <v>0</v>
      </c>
      <c r="BP148" s="30">
        <v>0</v>
      </c>
      <c r="BQ148" s="30">
        <v>0</v>
      </c>
      <c r="BR148" s="30">
        <v>0</v>
      </c>
      <c r="BS148" s="30">
        <v>0</v>
      </c>
      <c r="BT148" s="30">
        <v>0</v>
      </c>
      <c r="BU148" s="30">
        <v>0</v>
      </c>
      <c r="BV148" s="30">
        <v>0</v>
      </c>
      <c r="BW148" s="30">
        <v>0</v>
      </c>
      <c r="BX148" s="30">
        <v>0</v>
      </c>
      <c r="BY148" s="30">
        <v>0</v>
      </c>
      <c r="BZ148" s="30">
        <v>0</v>
      </c>
      <c r="CA148" s="30">
        <v>0</v>
      </c>
      <c r="CB148" s="30">
        <v>0.13</v>
      </c>
      <c r="CC148" s="30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2</v>
      </c>
      <c r="CR148" s="29">
        <v>0</v>
      </c>
      <c r="CS148" s="27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0</v>
      </c>
      <c r="DA148" s="28">
        <v>0</v>
      </c>
      <c r="DB148" s="28">
        <v>0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30">
        <v>0</v>
      </c>
      <c r="DI148" s="30">
        <v>0</v>
      </c>
      <c r="DJ148" s="30">
        <v>0</v>
      </c>
      <c r="DK148" s="30">
        <v>0</v>
      </c>
      <c r="DL148" s="30">
        <v>0</v>
      </c>
      <c r="DM148" s="30">
        <v>0</v>
      </c>
      <c r="DN148" s="30">
        <v>0</v>
      </c>
      <c r="DO148" s="30">
        <v>0</v>
      </c>
      <c r="DP148" s="30">
        <v>0</v>
      </c>
      <c r="DQ148" s="30">
        <v>0</v>
      </c>
      <c r="DR148" s="30">
        <v>0</v>
      </c>
      <c r="DS148" s="30">
        <v>0</v>
      </c>
      <c r="DT148" s="30">
        <v>0</v>
      </c>
      <c r="DU148" s="30">
        <v>0</v>
      </c>
      <c r="DV148" s="30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8">
        <v>0</v>
      </c>
      <c r="EE148" s="28">
        <v>0</v>
      </c>
      <c r="EF148" s="28">
        <v>0</v>
      </c>
      <c r="EG148" s="28">
        <v>0</v>
      </c>
      <c r="EH148" s="28">
        <v>0</v>
      </c>
      <c r="EI148" s="28">
        <v>0</v>
      </c>
      <c r="EJ148" s="28">
        <v>0</v>
      </c>
      <c r="EK148" s="29">
        <v>0</v>
      </c>
    </row>
    <row r="149" spans="1:190" x14ac:dyDescent="0.25">
      <c r="A149">
        <v>146</v>
      </c>
      <c r="B149" t="s">
        <v>1112</v>
      </c>
      <c r="C149" t="s">
        <v>1113</v>
      </c>
      <c r="D149">
        <v>57</v>
      </c>
      <c r="E149">
        <v>6.1</v>
      </c>
      <c r="F149" t="s">
        <v>63</v>
      </c>
      <c r="G149" s="27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3</v>
      </c>
      <c r="S149" s="28">
        <v>0</v>
      </c>
      <c r="T149" s="28">
        <v>0</v>
      </c>
      <c r="U149" s="28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3.7999999999999999E-2</v>
      </c>
      <c r="AH149" s="30">
        <v>0</v>
      </c>
      <c r="AI149" s="30">
        <v>0</v>
      </c>
      <c r="AJ149" s="30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8">
        <v>2</v>
      </c>
      <c r="AW149" s="28">
        <v>0</v>
      </c>
      <c r="AX149" s="28">
        <v>0</v>
      </c>
      <c r="AY149" s="29">
        <v>0</v>
      </c>
      <c r="AZ149" s="27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8">
        <v>0</v>
      </c>
      <c r="BM149" s="28">
        <v>0</v>
      </c>
      <c r="BN149" s="28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  <c r="BY149" s="30">
        <v>0</v>
      </c>
      <c r="BZ149" s="30">
        <v>0</v>
      </c>
      <c r="CA149" s="30">
        <v>0</v>
      </c>
      <c r="CB149" s="30">
        <v>0</v>
      </c>
      <c r="CC149" s="30">
        <v>0</v>
      </c>
      <c r="CD149" s="28">
        <v>0</v>
      </c>
      <c r="CE149" s="28">
        <v>0</v>
      </c>
      <c r="CF149" s="28">
        <v>0</v>
      </c>
      <c r="CG149" s="28">
        <v>0</v>
      </c>
      <c r="CH149" s="28">
        <v>0</v>
      </c>
      <c r="CI149" s="28">
        <v>0</v>
      </c>
      <c r="CJ149" s="28">
        <v>0</v>
      </c>
      <c r="CK149" s="28">
        <v>0</v>
      </c>
      <c r="CL149" s="28">
        <v>0</v>
      </c>
      <c r="CM149" s="28">
        <v>0</v>
      </c>
      <c r="CN149" s="28">
        <v>0</v>
      </c>
      <c r="CO149" s="28">
        <v>0</v>
      </c>
      <c r="CP149" s="28">
        <v>0</v>
      </c>
      <c r="CQ149" s="28">
        <v>0</v>
      </c>
      <c r="CR149" s="29">
        <v>0</v>
      </c>
      <c r="CS149" s="27">
        <v>0</v>
      </c>
      <c r="CT149" s="28">
        <v>0</v>
      </c>
      <c r="CU149" s="28">
        <v>0</v>
      </c>
      <c r="CV149" s="28">
        <v>0</v>
      </c>
      <c r="CW149" s="28">
        <v>0</v>
      </c>
      <c r="CX149" s="28">
        <v>0</v>
      </c>
      <c r="CY149" s="28">
        <v>0</v>
      </c>
      <c r="CZ149" s="28">
        <v>0</v>
      </c>
      <c r="DA149" s="28">
        <v>0</v>
      </c>
      <c r="DB149" s="28">
        <v>0</v>
      </c>
      <c r="DC149" s="28">
        <v>3</v>
      </c>
      <c r="DD149" s="28">
        <v>4</v>
      </c>
      <c r="DE149" s="28">
        <v>0</v>
      </c>
      <c r="DF149" s="28">
        <v>0</v>
      </c>
      <c r="DG149" s="28">
        <v>0</v>
      </c>
      <c r="DH149" s="30">
        <v>0</v>
      </c>
      <c r="DI149" s="30">
        <v>0</v>
      </c>
      <c r="DJ149" s="30">
        <v>0</v>
      </c>
      <c r="DK149" s="30">
        <v>0</v>
      </c>
      <c r="DL149" s="30">
        <v>0</v>
      </c>
      <c r="DM149" s="30">
        <v>0</v>
      </c>
      <c r="DN149" s="30">
        <v>0</v>
      </c>
      <c r="DO149" s="30">
        <v>0</v>
      </c>
      <c r="DP149" s="30">
        <v>0</v>
      </c>
      <c r="DQ149" s="30">
        <v>0</v>
      </c>
      <c r="DR149" s="30">
        <v>6.7000000000000004E-2</v>
      </c>
      <c r="DS149" s="30">
        <v>9.2999999999999999E-2</v>
      </c>
      <c r="DT149" s="30">
        <v>0</v>
      </c>
      <c r="DU149" s="30">
        <v>0</v>
      </c>
      <c r="DV149" s="30">
        <v>0</v>
      </c>
      <c r="DW149" s="28">
        <v>0</v>
      </c>
      <c r="DX149" s="28">
        <v>0</v>
      </c>
      <c r="DY149" s="28">
        <v>0</v>
      </c>
      <c r="DZ149" s="28">
        <v>0</v>
      </c>
      <c r="EA149" s="28">
        <v>0</v>
      </c>
      <c r="EB149" s="28">
        <v>0</v>
      </c>
      <c r="EC149" s="28">
        <v>0</v>
      </c>
      <c r="ED149" s="28">
        <v>0</v>
      </c>
      <c r="EE149" s="28">
        <v>0</v>
      </c>
      <c r="EF149" s="28">
        <v>0</v>
      </c>
      <c r="EG149" s="28">
        <v>3</v>
      </c>
      <c r="EH149" s="28">
        <v>4</v>
      </c>
      <c r="EI149" s="28">
        <v>0</v>
      </c>
      <c r="EJ149" s="28">
        <v>0</v>
      </c>
      <c r="EK149" s="29">
        <v>0</v>
      </c>
    </row>
    <row r="150" spans="1:190" x14ac:dyDescent="0.25">
      <c r="A150">
        <v>147</v>
      </c>
      <c r="B150" t="s">
        <v>459</v>
      </c>
      <c r="C150" t="s">
        <v>460</v>
      </c>
      <c r="D150">
        <v>13</v>
      </c>
      <c r="E150">
        <v>8.6999999999999993</v>
      </c>
      <c r="F150" t="s">
        <v>63</v>
      </c>
      <c r="G150" s="27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9">
        <v>0</v>
      </c>
      <c r="AZ150" s="27">
        <v>0</v>
      </c>
      <c r="BA150" s="28">
        <v>0</v>
      </c>
      <c r="BB150" s="28">
        <v>0</v>
      </c>
      <c r="BC150" s="28">
        <v>0</v>
      </c>
      <c r="BD150" s="28">
        <v>0</v>
      </c>
      <c r="BE150" s="28">
        <v>0</v>
      </c>
      <c r="BF150" s="28">
        <v>0</v>
      </c>
      <c r="BG150" s="28">
        <v>0</v>
      </c>
      <c r="BH150" s="28">
        <v>0</v>
      </c>
      <c r="BI150" s="28">
        <v>2</v>
      </c>
      <c r="BJ150" s="28">
        <v>2</v>
      </c>
      <c r="BK150" s="28">
        <v>4</v>
      </c>
      <c r="BL150" s="28">
        <v>2</v>
      </c>
      <c r="BM150" s="28">
        <v>0</v>
      </c>
      <c r="BN150" s="28">
        <v>0</v>
      </c>
      <c r="BO150" s="30">
        <v>0</v>
      </c>
      <c r="BP150" s="30">
        <v>0</v>
      </c>
      <c r="BQ150" s="30">
        <v>0</v>
      </c>
      <c r="BR150" s="30">
        <v>0</v>
      </c>
      <c r="BS150" s="30">
        <v>0</v>
      </c>
      <c r="BT150" s="30">
        <v>0</v>
      </c>
      <c r="BU150" s="30">
        <v>0</v>
      </c>
      <c r="BV150" s="30">
        <v>0</v>
      </c>
      <c r="BW150" s="30">
        <v>0</v>
      </c>
      <c r="BX150" s="30">
        <v>0.17</v>
      </c>
      <c r="BY150" s="30">
        <v>0.17</v>
      </c>
      <c r="BZ150" s="30">
        <v>0.27</v>
      </c>
      <c r="CA150" s="30">
        <v>0.17</v>
      </c>
      <c r="CB150" s="30">
        <v>0</v>
      </c>
      <c r="CC150" s="30">
        <v>0</v>
      </c>
      <c r="CD150" s="28">
        <v>0</v>
      </c>
      <c r="CE150" s="28">
        <v>0</v>
      </c>
      <c r="CF150" s="28">
        <v>0</v>
      </c>
      <c r="CG150" s="28">
        <v>0</v>
      </c>
      <c r="CH150" s="28">
        <v>0</v>
      </c>
      <c r="CI150" s="28">
        <v>0</v>
      </c>
      <c r="CJ150" s="28">
        <v>0</v>
      </c>
      <c r="CK150" s="28">
        <v>0</v>
      </c>
      <c r="CL150" s="28">
        <v>0</v>
      </c>
      <c r="CM150" s="28">
        <v>2</v>
      </c>
      <c r="CN150" s="28">
        <v>2</v>
      </c>
      <c r="CO150" s="28">
        <v>3</v>
      </c>
      <c r="CP150" s="28">
        <v>2</v>
      </c>
      <c r="CQ150" s="28">
        <v>0</v>
      </c>
      <c r="CR150" s="29">
        <v>0</v>
      </c>
      <c r="CS150" s="27">
        <v>0</v>
      </c>
      <c r="CT150" s="28">
        <v>0</v>
      </c>
      <c r="CU150" s="28">
        <v>0</v>
      </c>
      <c r="CV150" s="28">
        <v>0</v>
      </c>
      <c r="CW150" s="28">
        <v>0</v>
      </c>
      <c r="CX150" s="28">
        <v>0</v>
      </c>
      <c r="CY150" s="28">
        <v>0</v>
      </c>
      <c r="CZ150" s="28">
        <v>0</v>
      </c>
      <c r="DA150" s="28">
        <v>0</v>
      </c>
      <c r="DB150" s="28">
        <v>0</v>
      </c>
      <c r="DC150" s="28">
        <v>0</v>
      </c>
      <c r="DD150" s="28">
        <v>0</v>
      </c>
      <c r="DE150" s="28">
        <v>0</v>
      </c>
      <c r="DF150" s="28">
        <v>0</v>
      </c>
      <c r="DG150" s="28">
        <v>0</v>
      </c>
      <c r="DH150" s="30">
        <v>0</v>
      </c>
      <c r="DI150" s="30">
        <v>0</v>
      </c>
      <c r="DJ150" s="30">
        <v>0</v>
      </c>
      <c r="DK150" s="30">
        <v>0</v>
      </c>
      <c r="DL150" s="30">
        <v>0</v>
      </c>
      <c r="DM150" s="30">
        <v>0</v>
      </c>
      <c r="DN150" s="30">
        <v>0</v>
      </c>
      <c r="DO150" s="30">
        <v>0</v>
      </c>
      <c r="DP150" s="30">
        <v>0</v>
      </c>
      <c r="DQ150" s="30">
        <v>0</v>
      </c>
      <c r="DR150" s="30">
        <v>0</v>
      </c>
      <c r="DS150" s="30">
        <v>0</v>
      </c>
      <c r="DT150" s="30">
        <v>0</v>
      </c>
      <c r="DU150" s="30">
        <v>0</v>
      </c>
      <c r="DV150" s="30">
        <v>0</v>
      </c>
      <c r="DW150" s="28">
        <v>0</v>
      </c>
      <c r="DX150" s="28">
        <v>0</v>
      </c>
      <c r="DY150" s="28">
        <v>0</v>
      </c>
      <c r="DZ150" s="28">
        <v>0</v>
      </c>
      <c r="EA150" s="28">
        <v>0</v>
      </c>
      <c r="EB150" s="28">
        <v>0</v>
      </c>
      <c r="EC150" s="28">
        <v>0</v>
      </c>
      <c r="ED150" s="28">
        <v>0</v>
      </c>
      <c r="EE150" s="28">
        <v>0</v>
      </c>
      <c r="EF150" s="28">
        <v>0</v>
      </c>
      <c r="EG150" s="28">
        <v>0</v>
      </c>
      <c r="EH150" s="28">
        <v>0</v>
      </c>
      <c r="EI150" s="28">
        <v>0</v>
      </c>
      <c r="EJ150" s="28">
        <v>0</v>
      </c>
      <c r="EK150" s="29">
        <v>0</v>
      </c>
      <c r="EM150" t="s">
        <v>1041</v>
      </c>
      <c r="EO150" t="s">
        <v>65</v>
      </c>
      <c r="EQ150" t="s">
        <v>65</v>
      </c>
      <c r="ES150" t="s">
        <v>83</v>
      </c>
      <c r="ET150" t="s">
        <v>65</v>
      </c>
      <c r="EV150" t="s">
        <v>83</v>
      </c>
      <c r="FB150" t="s">
        <v>83</v>
      </c>
      <c r="FJ150" t="s">
        <v>33</v>
      </c>
      <c r="FL150" t="s">
        <v>40</v>
      </c>
      <c r="FQ150" t="s">
        <v>40</v>
      </c>
      <c r="FU150" t="s">
        <v>86</v>
      </c>
      <c r="GC150" t="s">
        <v>86</v>
      </c>
    </row>
    <row r="151" spans="1:190" x14ac:dyDescent="0.25">
      <c r="A151">
        <v>148</v>
      </c>
      <c r="B151" t="s">
        <v>574</v>
      </c>
      <c r="C151" t="s">
        <v>575</v>
      </c>
      <c r="D151">
        <v>12</v>
      </c>
      <c r="E151">
        <v>4.72</v>
      </c>
      <c r="F151" t="s">
        <v>63</v>
      </c>
      <c r="G151" s="27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3</v>
      </c>
      <c r="N151" s="28">
        <v>2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0.28999999999999998</v>
      </c>
      <c r="AC151" s="30">
        <v>0.22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3</v>
      </c>
      <c r="AR151" s="28">
        <v>2</v>
      </c>
      <c r="AS151" s="28">
        <v>0</v>
      </c>
      <c r="AT151" s="28">
        <v>0</v>
      </c>
      <c r="AU151" s="28">
        <v>0</v>
      </c>
      <c r="AV151" s="28">
        <v>0</v>
      </c>
      <c r="AW151" s="28">
        <v>0</v>
      </c>
      <c r="AX151" s="28">
        <v>0</v>
      </c>
      <c r="AY151" s="29">
        <v>0</v>
      </c>
      <c r="AZ151" s="27">
        <v>0</v>
      </c>
      <c r="BA151" s="28">
        <v>0</v>
      </c>
      <c r="BB151" s="28">
        <v>0</v>
      </c>
      <c r="BC151" s="28">
        <v>0</v>
      </c>
      <c r="BD151" s="28">
        <v>0</v>
      </c>
      <c r="BE151" s="28">
        <v>0</v>
      </c>
      <c r="BF151" s="28">
        <v>0</v>
      </c>
      <c r="BG151" s="28">
        <v>0</v>
      </c>
      <c r="BH151" s="28">
        <v>0</v>
      </c>
      <c r="BI151" s="28">
        <v>2</v>
      </c>
      <c r="BJ151" s="28">
        <v>2</v>
      </c>
      <c r="BK151" s="28">
        <v>0</v>
      </c>
      <c r="BL151" s="28">
        <v>0</v>
      </c>
      <c r="BM151" s="28">
        <v>0</v>
      </c>
      <c r="BN151" s="28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0.14000000000000001</v>
      </c>
      <c r="BY151" s="30">
        <v>0.22</v>
      </c>
      <c r="BZ151" s="30">
        <v>0</v>
      </c>
      <c r="CA151" s="30">
        <v>0</v>
      </c>
      <c r="CB151" s="30">
        <v>0</v>
      </c>
      <c r="CC151" s="30">
        <v>0</v>
      </c>
      <c r="CD151" s="28">
        <v>0</v>
      </c>
      <c r="CE151" s="28">
        <v>0</v>
      </c>
      <c r="CF151" s="28">
        <v>0</v>
      </c>
      <c r="CG151" s="28">
        <v>0</v>
      </c>
      <c r="CH151" s="28">
        <v>0</v>
      </c>
      <c r="CI151" s="28">
        <v>0</v>
      </c>
      <c r="CJ151" s="28">
        <v>0</v>
      </c>
      <c r="CK151" s="28">
        <v>0</v>
      </c>
      <c r="CL151" s="28">
        <v>0</v>
      </c>
      <c r="CM151" s="28">
        <v>2</v>
      </c>
      <c r="CN151" s="28">
        <v>2</v>
      </c>
      <c r="CO151" s="28">
        <v>0</v>
      </c>
      <c r="CP151" s="28">
        <v>0</v>
      </c>
      <c r="CQ151" s="28">
        <v>0</v>
      </c>
      <c r="CR151" s="29">
        <v>0</v>
      </c>
      <c r="CS151" s="27">
        <v>0</v>
      </c>
      <c r="CT151" s="28">
        <v>0</v>
      </c>
      <c r="CU151" s="28">
        <v>0</v>
      </c>
      <c r="CV151" s="28">
        <v>0</v>
      </c>
      <c r="CW151" s="28">
        <v>0</v>
      </c>
      <c r="CX151" s="28">
        <v>0</v>
      </c>
      <c r="CY151" s="28">
        <v>3</v>
      </c>
      <c r="CZ151" s="28">
        <v>3</v>
      </c>
      <c r="DA151" s="28">
        <v>0</v>
      </c>
      <c r="DB151" s="28">
        <v>0</v>
      </c>
      <c r="DC151" s="28">
        <v>0</v>
      </c>
      <c r="DD151" s="28">
        <v>0</v>
      </c>
      <c r="DE151" s="28">
        <v>0</v>
      </c>
      <c r="DF151" s="28">
        <v>0</v>
      </c>
      <c r="DG151" s="28">
        <v>0</v>
      </c>
      <c r="DH151" s="30">
        <v>0</v>
      </c>
      <c r="DI151" s="30">
        <v>0</v>
      </c>
      <c r="DJ151" s="30">
        <v>0</v>
      </c>
      <c r="DK151" s="30">
        <v>0</v>
      </c>
      <c r="DL151" s="30">
        <v>0</v>
      </c>
      <c r="DM151" s="30">
        <v>0</v>
      </c>
      <c r="DN151" s="30">
        <v>0.28999999999999998</v>
      </c>
      <c r="DO151" s="30">
        <v>0.28999999999999998</v>
      </c>
      <c r="DP151" s="30">
        <v>0</v>
      </c>
      <c r="DQ151" s="30">
        <v>0</v>
      </c>
      <c r="DR151" s="30">
        <v>0</v>
      </c>
      <c r="DS151" s="30">
        <v>0</v>
      </c>
      <c r="DT151" s="30">
        <v>0</v>
      </c>
      <c r="DU151" s="30">
        <v>0</v>
      </c>
      <c r="DV151" s="30">
        <v>0</v>
      </c>
      <c r="DW151" s="28">
        <v>0</v>
      </c>
      <c r="DX151" s="28">
        <v>0</v>
      </c>
      <c r="DY151" s="28">
        <v>0</v>
      </c>
      <c r="DZ151" s="28">
        <v>0</v>
      </c>
      <c r="EA151" s="28">
        <v>0</v>
      </c>
      <c r="EB151" s="28">
        <v>0</v>
      </c>
      <c r="EC151" s="28">
        <v>3</v>
      </c>
      <c r="ED151" s="28">
        <v>3</v>
      </c>
      <c r="EE151" s="28">
        <v>0</v>
      </c>
      <c r="EF151" s="28">
        <v>0</v>
      </c>
      <c r="EG151" s="28">
        <v>0</v>
      </c>
      <c r="EH151" s="28">
        <v>0</v>
      </c>
      <c r="EI151" s="28">
        <v>0</v>
      </c>
      <c r="EJ151" s="28">
        <v>0</v>
      </c>
      <c r="EK151" s="29">
        <v>0</v>
      </c>
      <c r="EM151" t="s">
        <v>1041</v>
      </c>
      <c r="EO151" t="s">
        <v>65</v>
      </c>
      <c r="EQ151" t="s">
        <v>65</v>
      </c>
      <c r="ES151" t="s">
        <v>83</v>
      </c>
      <c r="ET151" t="s">
        <v>65</v>
      </c>
      <c r="EV151" t="s">
        <v>83</v>
      </c>
      <c r="FB151" t="s">
        <v>83</v>
      </c>
      <c r="FJ151" t="s">
        <v>33</v>
      </c>
      <c r="FL151" t="s">
        <v>40</v>
      </c>
      <c r="FQ151" t="s">
        <v>40</v>
      </c>
      <c r="FU151" t="s">
        <v>86</v>
      </c>
      <c r="GC151" t="s">
        <v>86</v>
      </c>
    </row>
    <row r="152" spans="1:190" x14ac:dyDescent="0.25">
      <c r="A152">
        <v>149</v>
      </c>
      <c r="B152" t="s">
        <v>1114</v>
      </c>
      <c r="C152" t="s">
        <v>1115</v>
      </c>
      <c r="D152">
        <v>18</v>
      </c>
      <c r="E152">
        <v>4.57</v>
      </c>
      <c r="F152" t="s">
        <v>63</v>
      </c>
      <c r="G152" s="27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9">
        <v>0</v>
      </c>
      <c r="AZ152" s="27">
        <v>0</v>
      </c>
      <c r="BA152" s="28">
        <v>0</v>
      </c>
      <c r="BB152" s="28">
        <v>0</v>
      </c>
      <c r="BC152" s="28">
        <v>0</v>
      </c>
      <c r="BD152" s="28">
        <v>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8">
        <v>0</v>
      </c>
      <c r="BM152" s="28">
        <v>0</v>
      </c>
      <c r="BN152" s="28">
        <v>0</v>
      </c>
      <c r="BO152" s="30">
        <v>0</v>
      </c>
      <c r="BP152" s="30">
        <v>0</v>
      </c>
      <c r="BQ152" s="30">
        <v>0</v>
      </c>
      <c r="BR152" s="30">
        <v>0</v>
      </c>
      <c r="BS152" s="30">
        <v>0</v>
      </c>
      <c r="BT152" s="30">
        <v>0</v>
      </c>
      <c r="BU152" s="30">
        <v>0</v>
      </c>
      <c r="BV152" s="30">
        <v>0</v>
      </c>
      <c r="BW152" s="30">
        <v>0</v>
      </c>
      <c r="BX152" s="30">
        <v>0</v>
      </c>
      <c r="BY152" s="30">
        <v>0</v>
      </c>
      <c r="BZ152" s="30">
        <v>0</v>
      </c>
      <c r="CA152" s="30">
        <v>0</v>
      </c>
      <c r="CB152" s="30">
        <v>0</v>
      </c>
      <c r="CC152" s="30">
        <v>0</v>
      </c>
      <c r="CD152" s="28">
        <v>0</v>
      </c>
      <c r="CE152" s="28">
        <v>0</v>
      </c>
      <c r="CF152" s="28">
        <v>0</v>
      </c>
      <c r="CG152" s="28">
        <v>0</v>
      </c>
      <c r="CH152" s="28">
        <v>0</v>
      </c>
      <c r="CI152" s="28">
        <v>0</v>
      </c>
      <c r="CJ152" s="28">
        <v>0</v>
      </c>
      <c r="CK152" s="28">
        <v>0</v>
      </c>
      <c r="CL152" s="28">
        <v>0</v>
      </c>
      <c r="CM152" s="28">
        <v>0</v>
      </c>
      <c r="CN152" s="28">
        <v>0</v>
      </c>
      <c r="CO152" s="28">
        <v>0</v>
      </c>
      <c r="CP152" s="28">
        <v>0</v>
      </c>
      <c r="CQ152" s="28">
        <v>0</v>
      </c>
      <c r="CR152" s="29">
        <v>0</v>
      </c>
      <c r="CS152" s="27">
        <v>0</v>
      </c>
      <c r="CT152" s="28">
        <v>3</v>
      </c>
      <c r="CU152" s="28">
        <v>3</v>
      </c>
      <c r="CV152" s="28">
        <v>2</v>
      </c>
      <c r="CW152" s="28">
        <v>3</v>
      </c>
      <c r="CX152" s="28">
        <v>2</v>
      </c>
      <c r="CY152" s="28">
        <v>0</v>
      </c>
      <c r="CZ152" s="28">
        <v>0</v>
      </c>
      <c r="DA152" s="28">
        <v>0</v>
      </c>
      <c r="DB152" s="28">
        <v>2</v>
      </c>
      <c r="DC152" s="28">
        <v>2</v>
      </c>
      <c r="DD152" s="28">
        <v>0</v>
      </c>
      <c r="DE152" s="28">
        <v>0</v>
      </c>
      <c r="DF152" s="28">
        <v>0</v>
      </c>
      <c r="DG152" s="28">
        <v>0</v>
      </c>
      <c r="DH152" s="30">
        <v>0</v>
      </c>
      <c r="DI152" s="30">
        <v>0.17</v>
      </c>
      <c r="DJ152" s="30">
        <v>0.17</v>
      </c>
      <c r="DK152" s="30">
        <v>0.17</v>
      </c>
      <c r="DL152" s="30">
        <v>0.17</v>
      </c>
      <c r="DM152" s="30">
        <v>0.17</v>
      </c>
      <c r="DN152" s="30">
        <v>0</v>
      </c>
      <c r="DO152" s="30">
        <v>0</v>
      </c>
      <c r="DP152" s="30">
        <v>0</v>
      </c>
      <c r="DQ152" s="30">
        <v>0.17</v>
      </c>
      <c r="DR152" s="30">
        <v>0.17</v>
      </c>
      <c r="DS152" s="30">
        <v>0</v>
      </c>
      <c r="DT152" s="30">
        <v>0</v>
      </c>
      <c r="DU152" s="30">
        <v>0</v>
      </c>
      <c r="DV152" s="30">
        <v>0</v>
      </c>
      <c r="DW152" s="28">
        <v>0</v>
      </c>
      <c r="DX152" s="28">
        <v>2</v>
      </c>
      <c r="DY152" s="28">
        <v>2</v>
      </c>
      <c r="DZ152" s="28">
        <v>2</v>
      </c>
      <c r="EA152" s="28">
        <v>2</v>
      </c>
      <c r="EB152" s="28">
        <v>2</v>
      </c>
      <c r="EC152" s="28">
        <v>0</v>
      </c>
      <c r="ED152" s="28">
        <v>0</v>
      </c>
      <c r="EE152" s="28">
        <v>0</v>
      </c>
      <c r="EF152" s="28">
        <v>2</v>
      </c>
      <c r="EG152" s="28">
        <v>2</v>
      </c>
      <c r="EH152" s="28">
        <v>0</v>
      </c>
      <c r="EI152" s="28">
        <v>0</v>
      </c>
      <c r="EJ152" s="28">
        <v>0</v>
      </c>
      <c r="EK152" s="29">
        <v>0</v>
      </c>
      <c r="EM152" t="s">
        <v>1116</v>
      </c>
      <c r="EO152" t="s">
        <v>146</v>
      </c>
      <c r="EP152" t="s">
        <v>771</v>
      </c>
      <c r="EQ152" t="s">
        <v>119</v>
      </c>
      <c r="ET152" t="s">
        <v>119</v>
      </c>
      <c r="EV152" t="s">
        <v>773</v>
      </c>
      <c r="EX152" t="s">
        <v>148</v>
      </c>
      <c r="FB152" t="s">
        <v>148</v>
      </c>
      <c r="FE152" t="s">
        <v>28</v>
      </c>
      <c r="FF152" t="s">
        <v>121</v>
      </c>
      <c r="FJ152" t="s">
        <v>110</v>
      </c>
      <c r="FK152" t="s">
        <v>1117</v>
      </c>
      <c r="FL152" t="s">
        <v>336</v>
      </c>
      <c r="FO152" t="s">
        <v>336</v>
      </c>
      <c r="FP152" t="s">
        <v>336</v>
      </c>
    </row>
    <row r="153" spans="1:190" x14ac:dyDescent="0.25">
      <c r="A153">
        <v>150</v>
      </c>
      <c r="B153" t="s">
        <v>613</v>
      </c>
      <c r="C153" t="s">
        <v>614</v>
      </c>
      <c r="D153">
        <v>248</v>
      </c>
      <c r="E153">
        <v>8.35</v>
      </c>
      <c r="F153" t="s">
        <v>63</v>
      </c>
      <c r="G153" s="27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28">
        <v>0</v>
      </c>
      <c r="AY153" s="29">
        <v>0</v>
      </c>
      <c r="AZ153" s="27">
        <v>0</v>
      </c>
      <c r="BA153" s="28">
        <v>0</v>
      </c>
      <c r="BB153" s="28">
        <v>0</v>
      </c>
      <c r="BC153" s="28">
        <v>0</v>
      </c>
      <c r="BD153" s="28">
        <v>0</v>
      </c>
      <c r="BE153" s="28">
        <v>0</v>
      </c>
      <c r="BF153" s="28">
        <v>2</v>
      </c>
      <c r="BG153" s="28">
        <v>2</v>
      </c>
      <c r="BH153" s="28">
        <v>2</v>
      </c>
      <c r="BI153" s="28">
        <v>0</v>
      </c>
      <c r="BJ153" s="28">
        <v>0</v>
      </c>
      <c r="BK153" s="28">
        <v>0</v>
      </c>
      <c r="BL153" s="28">
        <v>4</v>
      </c>
      <c r="BM153" s="28">
        <v>4</v>
      </c>
      <c r="BN153" s="28">
        <v>3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9.5999999999999992E-3</v>
      </c>
      <c r="BV153" s="30">
        <v>9.5999999999999992E-3</v>
      </c>
      <c r="BW153" s="30">
        <v>9.5999999999999992E-3</v>
      </c>
      <c r="BX153" s="30">
        <v>0</v>
      </c>
      <c r="BY153" s="30">
        <v>0</v>
      </c>
      <c r="BZ153" s="30">
        <v>0</v>
      </c>
      <c r="CA153" s="30">
        <v>2.8000000000000001E-2</v>
      </c>
      <c r="CB153" s="30">
        <v>2.5999999999999999E-2</v>
      </c>
      <c r="CC153" s="30">
        <v>1.9E-2</v>
      </c>
      <c r="CD153" s="28">
        <v>0</v>
      </c>
      <c r="CE153" s="28">
        <v>0</v>
      </c>
      <c r="CF153" s="28">
        <v>0</v>
      </c>
      <c r="CG153" s="28">
        <v>0</v>
      </c>
      <c r="CH153" s="28">
        <v>0</v>
      </c>
      <c r="CI153" s="28">
        <v>0</v>
      </c>
      <c r="CJ153" s="28">
        <v>2</v>
      </c>
      <c r="CK153" s="28">
        <v>2</v>
      </c>
      <c r="CL153" s="28">
        <v>2</v>
      </c>
      <c r="CM153" s="28">
        <v>0</v>
      </c>
      <c r="CN153" s="28">
        <v>0</v>
      </c>
      <c r="CO153" s="28">
        <v>0</v>
      </c>
      <c r="CP153" s="28">
        <v>4</v>
      </c>
      <c r="CQ153" s="28">
        <v>4</v>
      </c>
      <c r="CR153" s="29">
        <v>3</v>
      </c>
      <c r="CS153" s="27">
        <v>0</v>
      </c>
      <c r="CT153" s="28">
        <v>0</v>
      </c>
      <c r="CU153" s="28">
        <v>0</v>
      </c>
      <c r="CV153" s="28">
        <v>0</v>
      </c>
      <c r="CW153" s="28">
        <v>0</v>
      </c>
      <c r="CX153" s="28">
        <v>0</v>
      </c>
      <c r="CY153" s="28">
        <v>0</v>
      </c>
      <c r="CZ153" s="28">
        <v>0</v>
      </c>
      <c r="DA153" s="28">
        <v>0</v>
      </c>
      <c r="DB153" s="28">
        <v>0</v>
      </c>
      <c r="DC153" s="28">
        <v>0</v>
      </c>
      <c r="DD153" s="28">
        <v>0</v>
      </c>
      <c r="DE153" s="28">
        <v>0</v>
      </c>
      <c r="DF153" s="28">
        <v>0</v>
      </c>
      <c r="DG153" s="28">
        <v>0</v>
      </c>
      <c r="DH153" s="30">
        <v>0</v>
      </c>
      <c r="DI153" s="30">
        <v>0</v>
      </c>
      <c r="DJ153" s="30">
        <v>0</v>
      </c>
      <c r="DK153" s="30">
        <v>0</v>
      </c>
      <c r="DL153" s="30">
        <v>0</v>
      </c>
      <c r="DM153" s="30">
        <v>0</v>
      </c>
      <c r="DN153" s="30">
        <v>0</v>
      </c>
      <c r="DO153" s="30">
        <v>0</v>
      </c>
      <c r="DP153" s="30">
        <v>0</v>
      </c>
      <c r="DQ153" s="30">
        <v>0</v>
      </c>
      <c r="DR153" s="30">
        <v>0</v>
      </c>
      <c r="DS153" s="30">
        <v>0</v>
      </c>
      <c r="DT153" s="30">
        <v>0</v>
      </c>
      <c r="DU153" s="30">
        <v>0</v>
      </c>
      <c r="DV153" s="30">
        <v>0</v>
      </c>
      <c r="DW153" s="28">
        <v>0</v>
      </c>
      <c r="DX153" s="28">
        <v>0</v>
      </c>
      <c r="DY153" s="28">
        <v>0</v>
      </c>
      <c r="DZ153" s="28">
        <v>0</v>
      </c>
      <c r="EA153" s="28">
        <v>0</v>
      </c>
      <c r="EB153" s="28">
        <v>0</v>
      </c>
      <c r="EC153" s="28">
        <v>0</v>
      </c>
      <c r="ED153" s="28">
        <v>0</v>
      </c>
      <c r="EE153" s="28">
        <v>0</v>
      </c>
      <c r="EF153" s="28">
        <v>0</v>
      </c>
      <c r="EG153" s="28">
        <v>0</v>
      </c>
      <c r="EH153" s="28">
        <v>0</v>
      </c>
      <c r="EI153" s="28">
        <v>0</v>
      </c>
      <c r="EJ153" s="28">
        <v>0</v>
      </c>
      <c r="EK153" s="29">
        <v>0</v>
      </c>
      <c r="FF153" t="s">
        <v>29</v>
      </c>
      <c r="FJ153" t="s">
        <v>179</v>
      </c>
      <c r="FK153" t="s">
        <v>37</v>
      </c>
      <c r="FN153" t="s">
        <v>37</v>
      </c>
      <c r="FU153" t="s">
        <v>194</v>
      </c>
      <c r="GC153" t="s">
        <v>57</v>
      </c>
      <c r="GH153" t="s">
        <v>57</v>
      </c>
    </row>
    <row r="154" spans="1:190" x14ac:dyDescent="0.25">
      <c r="A154">
        <v>151</v>
      </c>
      <c r="B154" t="s">
        <v>1118</v>
      </c>
      <c r="C154" t="s">
        <v>1119</v>
      </c>
      <c r="D154">
        <v>50</v>
      </c>
      <c r="E154">
        <v>4.6100000000000003</v>
      </c>
      <c r="F154" t="s">
        <v>63</v>
      </c>
      <c r="G154" s="27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29">
        <v>0</v>
      </c>
      <c r="AZ154" s="27">
        <v>0</v>
      </c>
      <c r="BA154" s="28">
        <v>0</v>
      </c>
      <c r="BB154" s="28">
        <v>0</v>
      </c>
      <c r="BC154" s="28">
        <v>0</v>
      </c>
      <c r="BD154" s="28">
        <v>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8">
        <v>12</v>
      </c>
      <c r="BM154" s="28">
        <v>12</v>
      </c>
      <c r="BN154" s="28">
        <v>10</v>
      </c>
      <c r="BO154" s="30">
        <v>0</v>
      </c>
      <c r="BP154" s="30">
        <v>0</v>
      </c>
      <c r="BQ154" s="30">
        <v>0</v>
      </c>
      <c r="BR154" s="30">
        <v>0</v>
      </c>
      <c r="BS154" s="30">
        <v>0</v>
      </c>
      <c r="BT154" s="30">
        <v>0</v>
      </c>
      <c r="BU154" s="30">
        <v>0</v>
      </c>
      <c r="BV154" s="30">
        <v>0</v>
      </c>
      <c r="BW154" s="30">
        <v>0</v>
      </c>
      <c r="BX154" s="30">
        <v>0</v>
      </c>
      <c r="BY154" s="30">
        <v>0</v>
      </c>
      <c r="BZ154" s="30">
        <v>0</v>
      </c>
      <c r="CA154" s="30">
        <v>0.17</v>
      </c>
      <c r="CB154" s="30">
        <v>0.17</v>
      </c>
      <c r="CC154" s="30">
        <v>0.13</v>
      </c>
      <c r="CD154" s="28">
        <v>0</v>
      </c>
      <c r="CE154" s="28">
        <v>0</v>
      </c>
      <c r="CF154" s="28">
        <v>0</v>
      </c>
      <c r="CG154" s="28">
        <v>0</v>
      </c>
      <c r="CH154" s="28">
        <v>0</v>
      </c>
      <c r="CI154" s="28">
        <v>0</v>
      </c>
      <c r="CJ154" s="28">
        <v>0</v>
      </c>
      <c r="CK154" s="28">
        <v>0</v>
      </c>
      <c r="CL154" s="28">
        <v>0</v>
      </c>
      <c r="CM154" s="28">
        <v>0</v>
      </c>
      <c r="CN154" s="28">
        <v>0</v>
      </c>
      <c r="CO154" s="28">
        <v>0</v>
      </c>
      <c r="CP154" s="28">
        <v>4</v>
      </c>
      <c r="CQ154" s="28">
        <v>4</v>
      </c>
      <c r="CR154" s="29">
        <v>2</v>
      </c>
      <c r="CS154" s="27">
        <v>0</v>
      </c>
      <c r="CT154" s="28">
        <v>0</v>
      </c>
      <c r="CU154" s="28">
        <v>0</v>
      </c>
      <c r="CV154" s="28">
        <v>0</v>
      </c>
      <c r="CW154" s="28">
        <v>0</v>
      </c>
      <c r="CX154" s="28">
        <v>0</v>
      </c>
      <c r="CY154" s="28">
        <v>0</v>
      </c>
      <c r="CZ154" s="28">
        <v>0</v>
      </c>
      <c r="DA154" s="28">
        <v>0</v>
      </c>
      <c r="DB154" s="28">
        <v>0</v>
      </c>
      <c r="DC154" s="28">
        <v>0</v>
      </c>
      <c r="DD154" s="28">
        <v>0</v>
      </c>
      <c r="DE154" s="28">
        <v>0</v>
      </c>
      <c r="DF154" s="28">
        <v>0</v>
      </c>
      <c r="DG154" s="28">
        <v>0</v>
      </c>
      <c r="DH154" s="30">
        <v>0</v>
      </c>
      <c r="DI154" s="30">
        <v>0</v>
      </c>
      <c r="DJ154" s="30">
        <v>0</v>
      </c>
      <c r="DK154" s="30">
        <v>0</v>
      </c>
      <c r="DL154" s="30">
        <v>0</v>
      </c>
      <c r="DM154" s="30">
        <v>0</v>
      </c>
      <c r="DN154" s="30">
        <v>0</v>
      </c>
      <c r="DO154" s="30">
        <v>0</v>
      </c>
      <c r="DP154" s="30">
        <v>0</v>
      </c>
      <c r="DQ154" s="30">
        <v>0</v>
      </c>
      <c r="DR154" s="30">
        <v>0</v>
      </c>
      <c r="DS154" s="30">
        <v>0</v>
      </c>
      <c r="DT154" s="30">
        <v>0</v>
      </c>
      <c r="DU154" s="30">
        <v>0</v>
      </c>
      <c r="DV154" s="30">
        <v>0</v>
      </c>
      <c r="DW154" s="28">
        <v>0</v>
      </c>
      <c r="DX154" s="28">
        <v>0</v>
      </c>
      <c r="DY154" s="28">
        <v>0</v>
      </c>
      <c r="DZ154" s="28">
        <v>0</v>
      </c>
      <c r="EA154" s="28">
        <v>0</v>
      </c>
      <c r="EB154" s="28">
        <v>0</v>
      </c>
      <c r="EC154" s="28">
        <v>0</v>
      </c>
      <c r="ED154" s="28">
        <v>0</v>
      </c>
      <c r="EE154" s="28">
        <v>0</v>
      </c>
      <c r="EF154" s="28">
        <v>0</v>
      </c>
      <c r="EG154" s="28">
        <v>0</v>
      </c>
      <c r="EH154" s="28">
        <v>0</v>
      </c>
      <c r="EI154" s="28">
        <v>0</v>
      </c>
      <c r="EJ154" s="28">
        <v>0</v>
      </c>
      <c r="EK154" s="29">
        <v>0</v>
      </c>
    </row>
    <row r="155" spans="1:190" x14ac:dyDescent="0.25">
      <c r="A155">
        <v>152</v>
      </c>
      <c r="B155" t="s">
        <v>615</v>
      </c>
      <c r="C155" t="s">
        <v>616</v>
      </c>
      <c r="D155">
        <v>9</v>
      </c>
      <c r="E155">
        <v>9.17</v>
      </c>
      <c r="F155" t="s">
        <v>63</v>
      </c>
      <c r="G155" s="27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29">
        <v>0</v>
      </c>
      <c r="AZ155" s="27">
        <v>0</v>
      </c>
      <c r="BA155" s="28">
        <v>0</v>
      </c>
      <c r="BB155" s="28">
        <v>0</v>
      </c>
      <c r="BC155" s="28">
        <v>0</v>
      </c>
      <c r="BD155" s="28">
        <v>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8">
        <v>0</v>
      </c>
      <c r="BM155" s="28">
        <v>0</v>
      </c>
      <c r="BN155" s="28">
        <v>0</v>
      </c>
      <c r="BO155" s="30">
        <v>0</v>
      </c>
      <c r="BP155" s="30">
        <v>0</v>
      </c>
      <c r="BQ155" s="30">
        <v>0</v>
      </c>
      <c r="BR155" s="30">
        <v>0</v>
      </c>
      <c r="BS155" s="30">
        <v>0</v>
      </c>
      <c r="BT155" s="30">
        <v>0</v>
      </c>
      <c r="BU155" s="30">
        <v>0</v>
      </c>
      <c r="BV155" s="30">
        <v>0</v>
      </c>
      <c r="BW155" s="30">
        <v>0</v>
      </c>
      <c r="BX155" s="30">
        <v>0</v>
      </c>
      <c r="BY155" s="30">
        <v>0</v>
      </c>
      <c r="BZ155" s="30">
        <v>0</v>
      </c>
      <c r="CA155" s="30">
        <v>0</v>
      </c>
      <c r="CB155" s="30">
        <v>0</v>
      </c>
      <c r="CC155" s="30">
        <v>0</v>
      </c>
      <c r="CD155" s="28">
        <v>0</v>
      </c>
      <c r="CE155" s="28">
        <v>0</v>
      </c>
      <c r="CF155" s="28">
        <v>0</v>
      </c>
      <c r="CG155" s="28">
        <v>0</v>
      </c>
      <c r="CH155" s="28">
        <v>0</v>
      </c>
      <c r="CI155" s="28">
        <v>0</v>
      </c>
      <c r="CJ155" s="28">
        <v>0</v>
      </c>
      <c r="CK155" s="28">
        <v>0</v>
      </c>
      <c r="CL155" s="28">
        <v>0</v>
      </c>
      <c r="CM155" s="28">
        <v>0</v>
      </c>
      <c r="CN155" s="28">
        <v>0</v>
      </c>
      <c r="CO155" s="28">
        <v>0</v>
      </c>
      <c r="CP155" s="28">
        <v>0</v>
      </c>
      <c r="CQ155" s="28">
        <v>0</v>
      </c>
      <c r="CR155" s="29">
        <v>0</v>
      </c>
      <c r="CS155" s="27">
        <v>0</v>
      </c>
      <c r="CT155" s="28">
        <v>0</v>
      </c>
      <c r="CU155" s="28">
        <v>0</v>
      </c>
      <c r="CV155" s="28">
        <v>0</v>
      </c>
      <c r="CW155" s="28">
        <v>0</v>
      </c>
      <c r="CX155" s="28">
        <v>0</v>
      </c>
      <c r="CY155" s="28">
        <v>0</v>
      </c>
      <c r="CZ155" s="28">
        <v>0</v>
      </c>
      <c r="DA155" s="28">
        <v>0</v>
      </c>
      <c r="DB155" s="28">
        <v>2</v>
      </c>
      <c r="DC155" s="28">
        <v>0</v>
      </c>
      <c r="DD155" s="28">
        <v>0</v>
      </c>
      <c r="DE155" s="28">
        <v>0</v>
      </c>
      <c r="DF155" s="28">
        <v>0</v>
      </c>
      <c r="DG155" s="28">
        <v>0</v>
      </c>
      <c r="DH155" s="30">
        <v>0</v>
      </c>
      <c r="DI155" s="30">
        <v>0</v>
      </c>
      <c r="DJ155" s="30">
        <v>0</v>
      </c>
      <c r="DK155" s="30">
        <v>0</v>
      </c>
      <c r="DL155" s="30">
        <v>0</v>
      </c>
      <c r="DM155" s="30">
        <v>0</v>
      </c>
      <c r="DN155" s="30">
        <v>0</v>
      </c>
      <c r="DO155" s="30">
        <v>0</v>
      </c>
      <c r="DP155" s="30">
        <v>0</v>
      </c>
      <c r="DQ155" s="30">
        <v>0.27</v>
      </c>
      <c r="DR155" s="30">
        <v>0</v>
      </c>
      <c r="DS155" s="30">
        <v>0</v>
      </c>
      <c r="DT155" s="30">
        <v>0</v>
      </c>
      <c r="DU155" s="30">
        <v>0</v>
      </c>
      <c r="DV155" s="30">
        <v>0</v>
      </c>
      <c r="DW155" s="28">
        <v>0</v>
      </c>
      <c r="DX155" s="28">
        <v>0</v>
      </c>
      <c r="DY155" s="28">
        <v>0</v>
      </c>
      <c r="DZ155" s="28">
        <v>0</v>
      </c>
      <c r="EA155" s="28">
        <v>0</v>
      </c>
      <c r="EB155" s="28">
        <v>0</v>
      </c>
      <c r="EC155" s="28">
        <v>0</v>
      </c>
      <c r="ED155" s="28">
        <v>0</v>
      </c>
      <c r="EE155" s="28">
        <v>0</v>
      </c>
      <c r="EF155" s="28">
        <v>2</v>
      </c>
      <c r="EG155" s="28">
        <v>0</v>
      </c>
      <c r="EH155" s="28">
        <v>0</v>
      </c>
      <c r="EI155" s="28">
        <v>0</v>
      </c>
      <c r="EJ155" s="28">
        <v>0</v>
      </c>
      <c r="EK155" s="29">
        <v>0</v>
      </c>
      <c r="EM155" t="s">
        <v>1069</v>
      </c>
      <c r="EO155" t="s">
        <v>1120</v>
      </c>
      <c r="EQ155" t="s">
        <v>971</v>
      </c>
      <c r="ET155" t="s">
        <v>971</v>
      </c>
      <c r="EV155" t="s">
        <v>822</v>
      </c>
      <c r="FF155" t="s">
        <v>31</v>
      </c>
      <c r="FH155" t="s">
        <v>31</v>
      </c>
      <c r="FJ155" t="s">
        <v>1033</v>
      </c>
      <c r="FK155" t="s">
        <v>31</v>
      </c>
      <c r="FU155" t="s">
        <v>618</v>
      </c>
      <c r="GA155" t="s">
        <v>280</v>
      </c>
      <c r="GC155" t="s">
        <v>618</v>
      </c>
    </row>
    <row r="156" spans="1:190" x14ac:dyDescent="0.25">
      <c r="A156">
        <v>153</v>
      </c>
      <c r="B156" t="s">
        <v>1121</v>
      </c>
      <c r="C156" t="s">
        <v>1122</v>
      </c>
      <c r="D156">
        <v>50</v>
      </c>
      <c r="E156">
        <v>10.9</v>
      </c>
      <c r="F156" t="s">
        <v>63</v>
      </c>
      <c r="G156" s="27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9">
        <v>0</v>
      </c>
      <c r="AZ156" s="27">
        <v>0</v>
      </c>
      <c r="BA156" s="28">
        <v>0</v>
      </c>
      <c r="BB156" s="28">
        <v>0</v>
      </c>
      <c r="BC156" s="28">
        <v>0</v>
      </c>
      <c r="BD156" s="28">
        <v>0</v>
      </c>
      <c r="BE156" s="28">
        <v>2</v>
      </c>
      <c r="BF156" s="28">
        <v>2</v>
      </c>
      <c r="BG156" s="28">
        <v>0</v>
      </c>
      <c r="BH156" s="28">
        <v>2</v>
      </c>
      <c r="BI156" s="28">
        <v>0</v>
      </c>
      <c r="BJ156" s="28">
        <v>0</v>
      </c>
      <c r="BK156" s="28">
        <v>0</v>
      </c>
      <c r="BL156" s="28">
        <v>0</v>
      </c>
      <c r="BM156" s="28">
        <v>0</v>
      </c>
      <c r="BN156" s="28">
        <v>0</v>
      </c>
      <c r="BO156" s="30">
        <v>0</v>
      </c>
      <c r="BP156" s="30">
        <v>0</v>
      </c>
      <c r="BQ156" s="30">
        <v>0</v>
      </c>
      <c r="BR156" s="30">
        <v>0</v>
      </c>
      <c r="BS156" s="30">
        <v>0</v>
      </c>
      <c r="BT156" s="30">
        <v>3.7999999999999999E-2</v>
      </c>
      <c r="BU156" s="30">
        <v>3.7999999999999999E-2</v>
      </c>
      <c r="BV156" s="30">
        <v>0</v>
      </c>
      <c r="BW156" s="30">
        <v>3.7999999999999999E-2</v>
      </c>
      <c r="BX156" s="30">
        <v>0</v>
      </c>
      <c r="BY156" s="30">
        <v>0</v>
      </c>
      <c r="BZ156" s="30">
        <v>0</v>
      </c>
      <c r="CA156" s="30">
        <v>0</v>
      </c>
      <c r="CB156" s="30">
        <v>0</v>
      </c>
      <c r="CC156" s="30">
        <v>0</v>
      </c>
      <c r="CD156" s="28">
        <v>0</v>
      </c>
      <c r="CE156" s="28">
        <v>0</v>
      </c>
      <c r="CF156" s="28">
        <v>0</v>
      </c>
      <c r="CG156" s="28">
        <v>0</v>
      </c>
      <c r="CH156" s="28">
        <v>0</v>
      </c>
      <c r="CI156" s="28">
        <v>2</v>
      </c>
      <c r="CJ156" s="28">
        <v>2</v>
      </c>
      <c r="CK156" s="28">
        <v>0</v>
      </c>
      <c r="CL156" s="28">
        <v>2</v>
      </c>
      <c r="CM156" s="28">
        <v>0</v>
      </c>
      <c r="CN156" s="28">
        <v>0</v>
      </c>
      <c r="CO156" s="28">
        <v>0</v>
      </c>
      <c r="CP156" s="28">
        <v>0</v>
      </c>
      <c r="CQ156" s="28">
        <v>0</v>
      </c>
      <c r="CR156" s="29">
        <v>0</v>
      </c>
      <c r="CS156" s="27">
        <v>0</v>
      </c>
      <c r="CT156" s="28">
        <v>0</v>
      </c>
      <c r="CU156" s="28">
        <v>0</v>
      </c>
      <c r="CV156" s="28">
        <v>0</v>
      </c>
      <c r="CW156" s="28">
        <v>0</v>
      </c>
      <c r="CX156" s="28">
        <v>0</v>
      </c>
      <c r="CY156" s="28">
        <v>0</v>
      </c>
      <c r="CZ156" s="28">
        <v>0</v>
      </c>
      <c r="DA156" s="28">
        <v>0</v>
      </c>
      <c r="DB156" s="28">
        <v>0</v>
      </c>
      <c r="DC156" s="28">
        <v>0</v>
      </c>
      <c r="DD156" s="28">
        <v>0</v>
      </c>
      <c r="DE156" s="28">
        <v>0</v>
      </c>
      <c r="DF156" s="28">
        <v>0</v>
      </c>
      <c r="DG156" s="28">
        <v>0</v>
      </c>
      <c r="DH156" s="30">
        <v>0</v>
      </c>
      <c r="DI156" s="30">
        <v>0</v>
      </c>
      <c r="DJ156" s="30">
        <v>0</v>
      </c>
      <c r="DK156" s="30">
        <v>0</v>
      </c>
      <c r="DL156" s="30">
        <v>0</v>
      </c>
      <c r="DM156" s="30">
        <v>0</v>
      </c>
      <c r="DN156" s="30">
        <v>0</v>
      </c>
      <c r="DO156" s="30">
        <v>0</v>
      </c>
      <c r="DP156" s="30">
        <v>0</v>
      </c>
      <c r="DQ156" s="30">
        <v>0</v>
      </c>
      <c r="DR156" s="30">
        <v>0</v>
      </c>
      <c r="DS156" s="30">
        <v>0</v>
      </c>
      <c r="DT156" s="30">
        <v>0</v>
      </c>
      <c r="DU156" s="30">
        <v>0</v>
      </c>
      <c r="DV156" s="30">
        <v>0</v>
      </c>
      <c r="DW156" s="28">
        <v>0</v>
      </c>
      <c r="DX156" s="28">
        <v>0</v>
      </c>
      <c r="DY156" s="28">
        <v>0</v>
      </c>
      <c r="DZ156" s="28">
        <v>0</v>
      </c>
      <c r="EA156" s="28">
        <v>0</v>
      </c>
      <c r="EB156" s="28">
        <v>0</v>
      </c>
      <c r="EC156" s="28">
        <v>0</v>
      </c>
      <c r="ED156" s="28">
        <v>0</v>
      </c>
      <c r="EE156" s="28">
        <v>0</v>
      </c>
      <c r="EF156" s="28">
        <v>0</v>
      </c>
      <c r="EG156" s="28">
        <v>0</v>
      </c>
      <c r="EH156" s="28">
        <v>0</v>
      </c>
      <c r="EI156" s="28">
        <v>0</v>
      </c>
      <c r="EJ156" s="28">
        <v>0</v>
      </c>
      <c r="EK156" s="29">
        <v>0</v>
      </c>
    </row>
    <row r="157" spans="1:190" x14ac:dyDescent="0.25">
      <c r="A157">
        <v>154</v>
      </c>
      <c r="B157" t="s">
        <v>933</v>
      </c>
      <c r="C157" t="s">
        <v>934</v>
      </c>
      <c r="D157">
        <v>26</v>
      </c>
      <c r="E157">
        <v>8.2899999999999991</v>
      </c>
      <c r="F157" t="s">
        <v>63</v>
      </c>
      <c r="G157" s="27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2</v>
      </c>
      <c r="N157" s="28">
        <v>2</v>
      </c>
      <c r="O157" s="28">
        <v>2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0.12</v>
      </c>
      <c r="AC157" s="30">
        <v>0.12</v>
      </c>
      <c r="AD157" s="30">
        <v>0.12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2</v>
      </c>
      <c r="AR157" s="28">
        <v>2</v>
      </c>
      <c r="AS157" s="28">
        <v>2</v>
      </c>
      <c r="AT157" s="28">
        <v>0</v>
      </c>
      <c r="AU157" s="28">
        <v>0</v>
      </c>
      <c r="AV157" s="28">
        <v>0</v>
      </c>
      <c r="AW157" s="28">
        <v>0</v>
      </c>
      <c r="AX157" s="28">
        <v>0</v>
      </c>
      <c r="AY157" s="29">
        <v>0</v>
      </c>
      <c r="AZ157" s="27">
        <v>0</v>
      </c>
      <c r="BA157" s="28">
        <v>0</v>
      </c>
      <c r="BB157" s="28">
        <v>0</v>
      </c>
      <c r="BC157" s="28">
        <v>0</v>
      </c>
      <c r="BD157" s="28">
        <v>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8">
        <v>0</v>
      </c>
      <c r="BM157" s="28">
        <v>0</v>
      </c>
      <c r="BN157" s="28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  <c r="BY157" s="30">
        <v>0</v>
      </c>
      <c r="BZ157" s="30">
        <v>0</v>
      </c>
      <c r="CA157" s="30">
        <v>0</v>
      </c>
      <c r="CB157" s="30">
        <v>0</v>
      </c>
      <c r="CC157" s="30">
        <v>0</v>
      </c>
      <c r="CD157" s="28">
        <v>0</v>
      </c>
      <c r="CE157" s="28">
        <v>0</v>
      </c>
      <c r="CF157" s="28">
        <v>0</v>
      </c>
      <c r="CG157" s="28">
        <v>0</v>
      </c>
      <c r="CH157" s="28">
        <v>0</v>
      </c>
      <c r="CI157" s="28">
        <v>0</v>
      </c>
      <c r="CJ157" s="28">
        <v>0</v>
      </c>
      <c r="CK157" s="28">
        <v>0</v>
      </c>
      <c r="CL157" s="28">
        <v>0</v>
      </c>
      <c r="CM157" s="28">
        <v>0</v>
      </c>
      <c r="CN157" s="28">
        <v>0</v>
      </c>
      <c r="CO157" s="28">
        <v>0</v>
      </c>
      <c r="CP157" s="28">
        <v>0</v>
      </c>
      <c r="CQ157" s="28">
        <v>0</v>
      </c>
      <c r="CR157" s="29">
        <v>0</v>
      </c>
      <c r="CS157" s="27">
        <v>0</v>
      </c>
      <c r="CT157" s="28">
        <v>0</v>
      </c>
      <c r="CU157" s="28">
        <v>0</v>
      </c>
      <c r="CV157" s="28">
        <v>0</v>
      </c>
      <c r="CW157" s="28">
        <v>0</v>
      </c>
      <c r="CX157" s="28">
        <v>0</v>
      </c>
      <c r="CY157" s="28">
        <v>2</v>
      </c>
      <c r="CZ157" s="28">
        <v>2</v>
      </c>
      <c r="DA157" s="28">
        <v>2</v>
      </c>
      <c r="DB157" s="28">
        <v>0</v>
      </c>
      <c r="DC157" s="28">
        <v>0</v>
      </c>
      <c r="DD157" s="28">
        <v>0</v>
      </c>
      <c r="DE157" s="28">
        <v>0</v>
      </c>
      <c r="DF157" s="28">
        <v>0</v>
      </c>
      <c r="DG157" s="28">
        <v>0</v>
      </c>
      <c r="DH157" s="30">
        <v>0</v>
      </c>
      <c r="DI157" s="30">
        <v>0</v>
      </c>
      <c r="DJ157" s="30">
        <v>0</v>
      </c>
      <c r="DK157" s="30">
        <v>0</v>
      </c>
      <c r="DL157" s="30">
        <v>0</v>
      </c>
      <c r="DM157" s="30">
        <v>0</v>
      </c>
      <c r="DN157" s="30">
        <v>0.12</v>
      </c>
      <c r="DO157" s="30">
        <v>0.12</v>
      </c>
      <c r="DP157" s="30">
        <v>0.12</v>
      </c>
      <c r="DQ157" s="30">
        <v>0</v>
      </c>
      <c r="DR157" s="30">
        <v>0</v>
      </c>
      <c r="DS157" s="30">
        <v>0</v>
      </c>
      <c r="DT157" s="30">
        <v>0</v>
      </c>
      <c r="DU157" s="30">
        <v>0</v>
      </c>
      <c r="DV157" s="30">
        <v>0</v>
      </c>
      <c r="DW157" s="28">
        <v>0</v>
      </c>
      <c r="DX157" s="28">
        <v>0</v>
      </c>
      <c r="DY157" s="28">
        <v>0</v>
      </c>
      <c r="DZ157" s="28">
        <v>0</v>
      </c>
      <c r="EA157" s="28">
        <v>0</v>
      </c>
      <c r="EB157" s="28">
        <v>0</v>
      </c>
      <c r="EC157" s="28">
        <v>2</v>
      </c>
      <c r="ED157" s="28">
        <v>2</v>
      </c>
      <c r="EE157" s="28">
        <v>2</v>
      </c>
      <c r="EF157" s="28">
        <v>0</v>
      </c>
      <c r="EG157" s="28">
        <v>0</v>
      </c>
      <c r="EH157" s="28">
        <v>0</v>
      </c>
      <c r="EI157" s="28">
        <v>0</v>
      </c>
      <c r="EJ157" s="28">
        <v>0</v>
      </c>
      <c r="EK157" s="29">
        <v>0</v>
      </c>
      <c r="EO157" t="s">
        <v>1123</v>
      </c>
      <c r="EV157" t="s">
        <v>428</v>
      </c>
      <c r="FB157" t="s">
        <v>981</v>
      </c>
      <c r="FJ157" t="s">
        <v>33</v>
      </c>
      <c r="FS157" t="s">
        <v>982</v>
      </c>
      <c r="FU157" t="s">
        <v>182</v>
      </c>
      <c r="FV157" t="s">
        <v>982</v>
      </c>
      <c r="GC157" t="s">
        <v>816</v>
      </c>
    </row>
    <row r="158" spans="1:190" x14ac:dyDescent="0.25">
      <c r="A158">
        <v>155</v>
      </c>
      <c r="B158" t="s">
        <v>1124</v>
      </c>
      <c r="C158" t="s">
        <v>1125</v>
      </c>
      <c r="D158">
        <v>13</v>
      </c>
      <c r="E158">
        <v>8.4600000000000009</v>
      </c>
      <c r="F158" t="s">
        <v>63</v>
      </c>
      <c r="G158" s="27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29">
        <v>0</v>
      </c>
      <c r="AZ158" s="27">
        <v>0</v>
      </c>
      <c r="BA158" s="28">
        <v>0</v>
      </c>
      <c r="BB158" s="28">
        <v>0</v>
      </c>
      <c r="BC158" s="28">
        <v>0</v>
      </c>
      <c r="BD158" s="28">
        <v>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8">
        <v>0</v>
      </c>
      <c r="BM158" s="28">
        <v>3</v>
      </c>
      <c r="BN158" s="28">
        <v>3</v>
      </c>
      <c r="BO158" s="30">
        <v>0</v>
      </c>
      <c r="BP158" s="30">
        <v>0</v>
      </c>
      <c r="BQ158" s="30">
        <v>0</v>
      </c>
      <c r="BR158" s="30">
        <v>0</v>
      </c>
      <c r="BS158" s="30">
        <v>0</v>
      </c>
      <c r="BT158" s="30">
        <v>0</v>
      </c>
      <c r="BU158" s="30">
        <v>0</v>
      </c>
      <c r="BV158" s="30">
        <v>0</v>
      </c>
      <c r="BW158" s="30">
        <v>0</v>
      </c>
      <c r="BX158" s="30">
        <v>0</v>
      </c>
      <c r="BY158" s="30">
        <v>0</v>
      </c>
      <c r="BZ158" s="30">
        <v>0</v>
      </c>
      <c r="CA158" s="30">
        <v>0</v>
      </c>
      <c r="CB158" s="30">
        <v>0.28999999999999998</v>
      </c>
      <c r="CC158" s="30">
        <v>0.14000000000000001</v>
      </c>
      <c r="CD158" s="28">
        <v>0</v>
      </c>
      <c r="CE158" s="28">
        <v>0</v>
      </c>
      <c r="CF158" s="28">
        <v>0</v>
      </c>
      <c r="CG158" s="28">
        <v>0</v>
      </c>
      <c r="CH158" s="28">
        <v>0</v>
      </c>
      <c r="CI158" s="28">
        <v>0</v>
      </c>
      <c r="CJ158" s="28">
        <v>0</v>
      </c>
      <c r="CK158" s="28">
        <v>0</v>
      </c>
      <c r="CL158" s="28">
        <v>0</v>
      </c>
      <c r="CM158" s="28">
        <v>0</v>
      </c>
      <c r="CN158" s="28">
        <v>0</v>
      </c>
      <c r="CO158" s="28">
        <v>0</v>
      </c>
      <c r="CP158" s="28">
        <v>0</v>
      </c>
      <c r="CQ158" s="28">
        <v>2</v>
      </c>
      <c r="CR158" s="29">
        <v>2</v>
      </c>
      <c r="CS158" s="27">
        <v>0</v>
      </c>
      <c r="CT158" s="28">
        <v>0</v>
      </c>
      <c r="CU158" s="28">
        <v>0</v>
      </c>
      <c r="CV158" s="28">
        <v>0</v>
      </c>
      <c r="CW158" s="28">
        <v>0</v>
      </c>
      <c r="CX158" s="28">
        <v>0</v>
      </c>
      <c r="CY158" s="28">
        <v>0</v>
      </c>
      <c r="CZ158" s="28">
        <v>0</v>
      </c>
      <c r="DA158" s="28">
        <v>0</v>
      </c>
      <c r="DB158" s="28">
        <v>0</v>
      </c>
      <c r="DC158" s="28">
        <v>0</v>
      </c>
      <c r="DD158" s="28">
        <v>0</v>
      </c>
      <c r="DE158" s="28">
        <v>0</v>
      </c>
      <c r="DF158" s="28">
        <v>2</v>
      </c>
      <c r="DG158" s="28">
        <v>3</v>
      </c>
      <c r="DH158" s="30">
        <v>0</v>
      </c>
      <c r="DI158" s="30">
        <v>0</v>
      </c>
      <c r="DJ158" s="30">
        <v>0</v>
      </c>
      <c r="DK158" s="30">
        <v>0</v>
      </c>
      <c r="DL158" s="30">
        <v>0</v>
      </c>
      <c r="DM158" s="30">
        <v>0</v>
      </c>
      <c r="DN158" s="30">
        <v>0</v>
      </c>
      <c r="DO158" s="30">
        <v>0</v>
      </c>
      <c r="DP158" s="30">
        <v>0</v>
      </c>
      <c r="DQ158" s="30">
        <v>0</v>
      </c>
      <c r="DR158" s="30">
        <v>0</v>
      </c>
      <c r="DS158" s="30">
        <v>0</v>
      </c>
      <c r="DT158" s="30">
        <v>0</v>
      </c>
      <c r="DU158" s="30">
        <v>0.14000000000000001</v>
      </c>
      <c r="DV158" s="30">
        <v>0.14000000000000001</v>
      </c>
      <c r="DW158" s="28">
        <v>0</v>
      </c>
      <c r="DX158" s="28">
        <v>0</v>
      </c>
      <c r="DY158" s="28">
        <v>0</v>
      </c>
      <c r="DZ158" s="28">
        <v>0</v>
      </c>
      <c r="EA158" s="28">
        <v>0</v>
      </c>
      <c r="EB158" s="28">
        <v>0</v>
      </c>
      <c r="EC158" s="28">
        <v>0</v>
      </c>
      <c r="ED158" s="28">
        <v>0</v>
      </c>
      <c r="EE158" s="28">
        <v>0</v>
      </c>
      <c r="EF158" s="28">
        <v>0</v>
      </c>
      <c r="EG158" s="28">
        <v>0</v>
      </c>
      <c r="EH158" s="28">
        <v>0</v>
      </c>
      <c r="EI158" s="28">
        <v>0</v>
      </c>
      <c r="EJ158" s="28">
        <v>2</v>
      </c>
      <c r="EK158" s="29">
        <v>2</v>
      </c>
      <c r="EM158" t="s">
        <v>1041</v>
      </c>
      <c r="EO158" t="s">
        <v>65</v>
      </c>
      <c r="EQ158" t="s">
        <v>65</v>
      </c>
      <c r="ES158" t="s">
        <v>83</v>
      </c>
      <c r="ET158" t="s">
        <v>65</v>
      </c>
      <c r="EV158" t="s">
        <v>83</v>
      </c>
      <c r="FB158" t="s">
        <v>83</v>
      </c>
      <c r="FJ158" t="s">
        <v>33</v>
      </c>
      <c r="FL158" t="s">
        <v>40</v>
      </c>
      <c r="FQ158" t="s">
        <v>40</v>
      </c>
      <c r="FU158" t="s">
        <v>86</v>
      </c>
      <c r="GC158" t="s">
        <v>86</v>
      </c>
    </row>
    <row r="159" spans="1:190" x14ac:dyDescent="0.25">
      <c r="A159">
        <v>156</v>
      </c>
      <c r="B159" t="s">
        <v>539</v>
      </c>
      <c r="C159" t="s">
        <v>540</v>
      </c>
      <c r="D159">
        <v>16</v>
      </c>
      <c r="E159">
        <v>8.4499999999999993</v>
      </c>
      <c r="F159" t="s">
        <v>63</v>
      </c>
      <c r="G159" s="27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9">
        <v>0</v>
      </c>
      <c r="AZ159" s="27">
        <v>0</v>
      </c>
      <c r="BA159" s="28">
        <v>0</v>
      </c>
      <c r="BB159" s="28">
        <v>0</v>
      </c>
      <c r="BC159" s="28">
        <v>0</v>
      </c>
      <c r="BD159" s="28">
        <v>0</v>
      </c>
      <c r="BE159" s="28">
        <v>0</v>
      </c>
      <c r="BF159" s="28">
        <v>0</v>
      </c>
      <c r="BG159" s="28">
        <v>0</v>
      </c>
      <c r="BH159" s="28">
        <v>0</v>
      </c>
      <c r="BI159" s="28">
        <v>4</v>
      </c>
      <c r="BJ159" s="28">
        <v>0</v>
      </c>
      <c r="BK159" s="28">
        <v>0</v>
      </c>
      <c r="BL159" s="28">
        <v>0</v>
      </c>
      <c r="BM159" s="28">
        <v>0</v>
      </c>
      <c r="BN159" s="28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0.17</v>
      </c>
      <c r="BY159" s="30">
        <v>0</v>
      </c>
      <c r="BZ159" s="30">
        <v>0</v>
      </c>
      <c r="CA159" s="30">
        <v>0</v>
      </c>
      <c r="CB159" s="30">
        <v>0</v>
      </c>
      <c r="CC159" s="30">
        <v>0</v>
      </c>
      <c r="CD159" s="28">
        <v>0</v>
      </c>
      <c r="CE159" s="28">
        <v>0</v>
      </c>
      <c r="CF159" s="28">
        <v>0</v>
      </c>
      <c r="CG159" s="28">
        <v>0</v>
      </c>
      <c r="CH159" s="28">
        <v>0</v>
      </c>
      <c r="CI159" s="28">
        <v>0</v>
      </c>
      <c r="CJ159" s="28">
        <v>0</v>
      </c>
      <c r="CK159" s="28">
        <v>0</v>
      </c>
      <c r="CL159" s="28">
        <v>0</v>
      </c>
      <c r="CM159" s="28">
        <v>2</v>
      </c>
      <c r="CN159" s="28">
        <v>0</v>
      </c>
      <c r="CO159" s="28">
        <v>0</v>
      </c>
      <c r="CP159" s="28">
        <v>0</v>
      </c>
      <c r="CQ159" s="28">
        <v>0</v>
      </c>
      <c r="CR159" s="29">
        <v>0</v>
      </c>
      <c r="CS159" s="27">
        <v>0</v>
      </c>
      <c r="CT159" s="28">
        <v>0</v>
      </c>
      <c r="CU159" s="28">
        <v>0</v>
      </c>
      <c r="CV159" s="28">
        <v>0</v>
      </c>
      <c r="CW159" s="28">
        <v>0</v>
      </c>
      <c r="CX159" s="28">
        <v>0</v>
      </c>
      <c r="CY159" s="28">
        <v>0</v>
      </c>
      <c r="CZ159" s="28">
        <v>0</v>
      </c>
      <c r="DA159" s="28">
        <v>0</v>
      </c>
      <c r="DB159" s="28">
        <v>0</v>
      </c>
      <c r="DC159" s="28">
        <v>0</v>
      </c>
      <c r="DD159" s="28">
        <v>0</v>
      </c>
      <c r="DE159" s="28">
        <v>0</v>
      </c>
      <c r="DF159" s="28">
        <v>0</v>
      </c>
      <c r="DG159" s="28">
        <v>0</v>
      </c>
      <c r="DH159" s="30">
        <v>0</v>
      </c>
      <c r="DI159" s="30">
        <v>0</v>
      </c>
      <c r="DJ159" s="30">
        <v>0</v>
      </c>
      <c r="DK159" s="30">
        <v>0</v>
      </c>
      <c r="DL159" s="30">
        <v>0</v>
      </c>
      <c r="DM159" s="30">
        <v>0</v>
      </c>
      <c r="DN159" s="30">
        <v>0</v>
      </c>
      <c r="DO159" s="30">
        <v>0</v>
      </c>
      <c r="DP159" s="30">
        <v>0</v>
      </c>
      <c r="DQ159" s="30">
        <v>0</v>
      </c>
      <c r="DR159" s="30">
        <v>0</v>
      </c>
      <c r="DS159" s="30">
        <v>0</v>
      </c>
      <c r="DT159" s="30">
        <v>0</v>
      </c>
      <c r="DU159" s="30">
        <v>0</v>
      </c>
      <c r="DV159" s="30">
        <v>0</v>
      </c>
      <c r="DW159" s="28">
        <v>0</v>
      </c>
      <c r="DX159" s="28">
        <v>0</v>
      </c>
      <c r="DY159" s="28">
        <v>0</v>
      </c>
      <c r="DZ159" s="28">
        <v>0</v>
      </c>
      <c r="EA159" s="28">
        <v>0</v>
      </c>
      <c r="EB159" s="28">
        <v>0</v>
      </c>
      <c r="EC159" s="28">
        <v>0</v>
      </c>
      <c r="ED159" s="28">
        <v>0</v>
      </c>
      <c r="EE159" s="28">
        <v>0</v>
      </c>
      <c r="EF159" s="28">
        <v>0</v>
      </c>
      <c r="EG159" s="28">
        <v>0</v>
      </c>
      <c r="EH159" s="28">
        <v>0</v>
      </c>
      <c r="EI159" s="28">
        <v>0</v>
      </c>
      <c r="EJ159" s="28">
        <v>0</v>
      </c>
      <c r="EK159" s="29">
        <v>0</v>
      </c>
      <c r="EM159" t="s">
        <v>1041</v>
      </c>
      <c r="EO159" t="s">
        <v>84</v>
      </c>
      <c r="EQ159" t="s">
        <v>65</v>
      </c>
      <c r="ES159" t="s">
        <v>83</v>
      </c>
      <c r="ET159" t="s">
        <v>65</v>
      </c>
      <c r="EV159" t="s">
        <v>84</v>
      </c>
      <c r="FB159" t="s">
        <v>84</v>
      </c>
      <c r="FJ159" t="s">
        <v>33</v>
      </c>
      <c r="FL159" t="s">
        <v>40</v>
      </c>
      <c r="FQ159" t="s">
        <v>40</v>
      </c>
      <c r="FU159" t="s">
        <v>86</v>
      </c>
      <c r="GC159" t="s">
        <v>86</v>
      </c>
    </row>
    <row r="160" spans="1:190" x14ac:dyDescent="0.25">
      <c r="A160">
        <v>157</v>
      </c>
      <c r="B160" t="s">
        <v>461</v>
      </c>
      <c r="C160" t="s">
        <v>462</v>
      </c>
      <c r="D160">
        <v>32</v>
      </c>
      <c r="E160">
        <v>8.07</v>
      </c>
      <c r="F160" t="s">
        <v>63</v>
      </c>
      <c r="G160" s="27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29">
        <v>0</v>
      </c>
      <c r="AZ160" s="27">
        <v>0</v>
      </c>
      <c r="BA160" s="28">
        <v>0</v>
      </c>
      <c r="BB160" s="28">
        <v>0</v>
      </c>
      <c r="BC160" s="28">
        <v>0</v>
      </c>
      <c r="BD160" s="28">
        <v>0</v>
      </c>
      <c r="BE160" s="28">
        <v>0</v>
      </c>
      <c r="BF160" s="28">
        <v>0</v>
      </c>
      <c r="BG160" s="28">
        <v>0</v>
      </c>
      <c r="BH160" s="28">
        <v>0</v>
      </c>
      <c r="BI160" s="28">
        <v>2</v>
      </c>
      <c r="BJ160" s="28">
        <v>2</v>
      </c>
      <c r="BK160" s="28">
        <v>2</v>
      </c>
      <c r="BL160" s="28">
        <v>0</v>
      </c>
      <c r="BM160" s="28">
        <v>0</v>
      </c>
      <c r="BN160" s="28">
        <v>0</v>
      </c>
      <c r="BO160" s="30">
        <v>0</v>
      </c>
      <c r="BP160" s="30">
        <v>0</v>
      </c>
      <c r="BQ160" s="30">
        <v>0</v>
      </c>
      <c r="BR160" s="30">
        <v>0</v>
      </c>
      <c r="BS160" s="30">
        <v>0</v>
      </c>
      <c r="BT160" s="30">
        <v>0</v>
      </c>
      <c r="BU160" s="30">
        <v>0</v>
      </c>
      <c r="BV160" s="30">
        <v>0</v>
      </c>
      <c r="BW160" s="30">
        <v>0</v>
      </c>
      <c r="BX160" s="30">
        <v>7.5999999999999998E-2</v>
      </c>
      <c r="BY160" s="30">
        <v>7.5999999999999998E-2</v>
      </c>
      <c r="BZ160" s="30">
        <v>7.5999999999999998E-2</v>
      </c>
      <c r="CA160" s="30">
        <v>0</v>
      </c>
      <c r="CB160" s="30">
        <v>0</v>
      </c>
      <c r="CC160" s="30">
        <v>0</v>
      </c>
      <c r="CD160" s="28">
        <v>0</v>
      </c>
      <c r="CE160" s="28">
        <v>0</v>
      </c>
      <c r="CF160" s="28">
        <v>0</v>
      </c>
      <c r="CG160" s="28">
        <v>0</v>
      </c>
      <c r="CH160" s="28">
        <v>0</v>
      </c>
      <c r="CI160" s="28">
        <v>0</v>
      </c>
      <c r="CJ160" s="28">
        <v>0</v>
      </c>
      <c r="CK160" s="28">
        <v>0</v>
      </c>
      <c r="CL160" s="28">
        <v>0</v>
      </c>
      <c r="CM160" s="28">
        <v>2</v>
      </c>
      <c r="CN160" s="28">
        <v>2</v>
      </c>
      <c r="CO160" s="28">
        <v>2</v>
      </c>
      <c r="CP160" s="28">
        <v>0</v>
      </c>
      <c r="CQ160" s="28">
        <v>0</v>
      </c>
      <c r="CR160" s="29">
        <v>0</v>
      </c>
      <c r="CS160" s="27">
        <v>0</v>
      </c>
      <c r="CT160" s="28">
        <v>0</v>
      </c>
      <c r="CU160" s="28">
        <v>0</v>
      </c>
      <c r="CV160" s="28">
        <v>0</v>
      </c>
      <c r="CW160" s="28">
        <v>0</v>
      </c>
      <c r="CX160" s="28">
        <v>0</v>
      </c>
      <c r="CY160" s="28">
        <v>0</v>
      </c>
      <c r="CZ160" s="28">
        <v>0</v>
      </c>
      <c r="DA160" s="28">
        <v>0</v>
      </c>
      <c r="DB160" s="28">
        <v>0</v>
      </c>
      <c r="DC160" s="28">
        <v>0</v>
      </c>
      <c r="DD160" s="28">
        <v>0</v>
      </c>
      <c r="DE160" s="28">
        <v>0</v>
      </c>
      <c r="DF160" s="28">
        <v>0</v>
      </c>
      <c r="DG160" s="28">
        <v>0</v>
      </c>
      <c r="DH160" s="30">
        <v>0</v>
      </c>
      <c r="DI160" s="30">
        <v>0</v>
      </c>
      <c r="DJ160" s="30">
        <v>0</v>
      </c>
      <c r="DK160" s="30">
        <v>0</v>
      </c>
      <c r="DL160" s="30">
        <v>0</v>
      </c>
      <c r="DM160" s="30">
        <v>0</v>
      </c>
      <c r="DN160" s="30">
        <v>0</v>
      </c>
      <c r="DO160" s="30">
        <v>0</v>
      </c>
      <c r="DP160" s="30">
        <v>0</v>
      </c>
      <c r="DQ160" s="30">
        <v>0</v>
      </c>
      <c r="DR160" s="30">
        <v>0</v>
      </c>
      <c r="DS160" s="30">
        <v>0</v>
      </c>
      <c r="DT160" s="30">
        <v>0</v>
      </c>
      <c r="DU160" s="30">
        <v>0</v>
      </c>
      <c r="DV160" s="30">
        <v>0</v>
      </c>
      <c r="DW160" s="28">
        <v>0</v>
      </c>
      <c r="DX160" s="28">
        <v>0</v>
      </c>
      <c r="DY160" s="28">
        <v>0</v>
      </c>
      <c r="DZ160" s="28">
        <v>0</v>
      </c>
      <c r="EA160" s="28">
        <v>0</v>
      </c>
      <c r="EB160" s="28">
        <v>0</v>
      </c>
      <c r="EC160" s="28">
        <v>0</v>
      </c>
      <c r="ED160" s="28">
        <v>0</v>
      </c>
      <c r="EE160" s="28">
        <v>0</v>
      </c>
      <c r="EF160" s="28">
        <v>0</v>
      </c>
      <c r="EG160" s="28">
        <v>0</v>
      </c>
      <c r="EH160" s="28">
        <v>0</v>
      </c>
      <c r="EI160" s="28">
        <v>0</v>
      </c>
      <c r="EJ160" s="28">
        <v>0</v>
      </c>
      <c r="EK160" s="29">
        <v>0</v>
      </c>
      <c r="EM160" t="s">
        <v>463</v>
      </c>
      <c r="EO160" t="s">
        <v>464</v>
      </c>
      <c r="FF160" t="s">
        <v>29</v>
      </c>
      <c r="FG160" t="s">
        <v>30</v>
      </c>
      <c r="FH160" t="s">
        <v>31</v>
      </c>
      <c r="FJ160" t="s">
        <v>179</v>
      </c>
      <c r="FK160" t="s">
        <v>292</v>
      </c>
      <c r="FL160" t="s">
        <v>465</v>
      </c>
      <c r="FM160" t="s">
        <v>36</v>
      </c>
      <c r="FQ160" t="s">
        <v>465</v>
      </c>
      <c r="FU160" t="s">
        <v>466</v>
      </c>
      <c r="GC160" t="s">
        <v>466</v>
      </c>
    </row>
    <row r="161" spans="1:193" x14ac:dyDescent="0.25">
      <c r="A161">
        <v>158</v>
      </c>
      <c r="B161" t="s">
        <v>929</v>
      </c>
      <c r="C161" t="s">
        <v>930</v>
      </c>
      <c r="D161">
        <v>52</v>
      </c>
      <c r="E161">
        <v>7.23</v>
      </c>
      <c r="F161" t="s">
        <v>63</v>
      </c>
      <c r="G161" s="27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2</v>
      </c>
      <c r="N161" s="28">
        <v>0</v>
      </c>
      <c r="O161" s="28">
        <v>2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4.9000000000000002E-2</v>
      </c>
      <c r="AC161" s="30">
        <v>0</v>
      </c>
      <c r="AD161" s="30">
        <v>4.9000000000000002E-2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2</v>
      </c>
      <c r="AR161" s="28">
        <v>0</v>
      </c>
      <c r="AS161" s="28">
        <v>2</v>
      </c>
      <c r="AT161" s="28">
        <v>0</v>
      </c>
      <c r="AU161" s="28">
        <v>0</v>
      </c>
      <c r="AV161" s="28">
        <v>0</v>
      </c>
      <c r="AW161" s="28">
        <v>0</v>
      </c>
      <c r="AX161" s="28">
        <v>0</v>
      </c>
      <c r="AY161" s="29">
        <v>0</v>
      </c>
      <c r="AZ161" s="27">
        <v>0</v>
      </c>
      <c r="BA161" s="28">
        <v>0</v>
      </c>
      <c r="BB161" s="28">
        <v>0</v>
      </c>
      <c r="BC161" s="28">
        <v>0</v>
      </c>
      <c r="BD161" s="28">
        <v>0</v>
      </c>
      <c r="BE161" s="28">
        <v>0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8">
        <v>0</v>
      </c>
      <c r="BL161" s="28">
        <v>0</v>
      </c>
      <c r="BM161" s="28">
        <v>0</v>
      </c>
      <c r="BN161" s="28">
        <v>0</v>
      </c>
      <c r="BO161" s="30">
        <v>0</v>
      </c>
      <c r="BP161" s="30">
        <v>0</v>
      </c>
      <c r="BQ161" s="30">
        <v>0</v>
      </c>
      <c r="BR161" s="30">
        <v>0</v>
      </c>
      <c r="BS161" s="30">
        <v>0</v>
      </c>
      <c r="BT161" s="30">
        <v>0</v>
      </c>
      <c r="BU161" s="30">
        <v>0</v>
      </c>
      <c r="BV161" s="30">
        <v>0</v>
      </c>
      <c r="BW161" s="30">
        <v>0</v>
      </c>
      <c r="BX161" s="30">
        <v>0</v>
      </c>
      <c r="BY161" s="30">
        <v>0</v>
      </c>
      <c r="BZ161" s="30">
        <v>0</v>
      </c>
      <c r="CA161" s="30">
        <v>0</v>
      </c>
      <c r="CB161" s="30">
        <v>0</v>
      </c>
      <c r="CC161" s="30">
        <v>0</v>
      </c>
      <c r="CD161" s="28">
        <v>0</v>
      </c>
      <c r="CE161" s="28">
        <v>0</v>
      </c>
      <c r="CF161" s="28">
        <v>0</v>
      </c>
      <c r="CG161" s="28">
        <v>0</v>
      </c>
      <c r="CH161" s="28">
        <v>0</v>
      </c>
      <c r="CI161" s="28">
        <v>0</v>
      </c>
      <c r="CJ161" s="28">
        <v>0</v>
      </c>
      <c r="CK161" s="28">
        <v>0</v>
      </c>
      <c r="CL161" s="28">
        <v>0</v>
      </c>
      <c r="CM161" s="28">
        <v>0</v>
      </c>
      <c r="CN161" s="28">
        <v>0</v>
      </c>
      <c r="CO161" s="28">
        <v>0</v>
      </c>
      <c r="CP161" s="28">
        <v>0</v>
      </c>
      <c r="CQ161" s="28">
        <v>0</v>
      </c>
      <c r="CR161" s="29">
        <v>0</v>
      </c>
      <c r="CS161" s="27">
        <v>0</v>
      </c>
      <c r="CT161" s="28">
        <v>0</v>
      </c>
      <c r="CU161" s="28">
        <v>0</v>
      </c>
      <c r="CV161" s="28">
        <v>0</v>
      </c>
      <c r="CW161" s="28">
        <v>0</v>
      </c>
      <c r="CX161" s="28">
        <v>0</v>
      </c>
      <c r="CY161" s="28">
        <v>2</v>
      </c>
      <c r="CZ161" s="28">
        <v>0</v>
      </c>
      <c r="DA161" s="28">
        <v>2</v>
      </c>
      <c r="DB161" s="28">
        <v>0</v>
      </c>
      <c r="DC161" s="28">
        <v>0</v>
      </c>
      <c r="DD161" s="28">
        <v>0</v>
      </c>
      <c r="DE161" s="28">
        <v>0</v>
      </c>
      <c r="DF161" s="28">
        <v>0</v>
      </c>
      <c r="DG161" s="28">
        <v>0</v>
      </c>
      <c r="DH161" s="30">
        <v>0</v>
      </c>
      <c r="DI161" s="30">
        <v>0</v>
      </c>
      <c r="DJ161" s="30">
        <v>0</v>
      </c>
      <c r="DK161" s="30">
        <v>0</v>
      </c>
      <c r="DL161" s="30">
        <v>0</v>
      </c>
      <c r="DM161" s="30">
        <v>0</v>
      </c>
      <c r="DN161" s="30">
        <v>4.9000000000000002E-2</v>
      </c>
      <c r="DO161" s="30">
        <v>0</v>
      </c>
      <c r="DP161" s="30">
        <v>4.9000000000000002E-2</v>
      </c>
      <c r="DQ161" s="30">
        <v>0</v>
      </c>
      <c r="DR161" s="30">
        <v>0</v>
      </c>
      <c r="DS161" s="30">
        <v>0</v>
      </c>
      <c r="DT161" s="30">
        <v>0</v>
      </c>
      <c r="DU161" s="30">
        <v>0</v>
      </c>
      <c r="DV161" s="30">
        <v>0</v>
      </c>
      <c r="DW161" s="28">
        <v>0</v>
      </c>
      <c r="DX161" s="28">
        <v>0</v>
      </c>
      <c r="DY161" s="28">
        <v>0</v>
      </c>
      <c r="DZ161" s="28">
        <v>0</v>
      </c>
      <c r="EA161" s="28">
        <v>0</v>
      </c>
      <c r="EB161" s="28">
        <v>0</v>
      </c>
      <c r="EC161" s="28">
        <v>2</v>
      </c>
      <c r="ED161" s="28">
        <v>0</v>
      </c>
      <c r="EE161" s="28">
        <v>2</v>
      </c>
      <c r="EF161" s="28">
        <v>0</v>
      </c>
      <c r="EG161" s="28">
        <v>0</v>
      </c>
      <c r="EH161" s="28">
        <v>0</v>
      </c>
      <c r="EI161" s="28">
        <v>0</v>
      </c>
      <c r="EJ161" s="28">
        <v>0</v>
      </c>
      <c r="EK161" s="29">
        <v>0</v>
      </c>
      <c r="EM161" t="s">
        <v>148</v>
      </c>
      <c r="EO161" t="s">
        <v>191</v>
      </c>
      <c r="EP161" t="s">
        <v>275</v>
      </c>
      <c r="EV161" t="s">
        <v>191</v>
      </c>
      <c r="EX161" t="s">
        <v>275</v>
      </c>
      <c r="FB161" t="s">
        <v>148</v>
      </c>
      <c r="FC161" t="s">
        <v>978</v>
      </c>
      <c r="FE161" t="s">
        <v>192</v>
      </c>
      <c r="FF161" t="s">
        <v>192</v>
      </c>
      <c r="FJ161" t="s">
        <v>110</v>
      </c>
      <c r="FK161" t="s">
        <v>192</v>
      </c>
      <c r="FL161" t="s">
        <v>40</v>
      </c>
      <c r="FP161" t="s">
        <v>193</v>
      </c>
      <c r="FQ161" t="s">
        <v>40</v>
      </c>
      <c r="FU161" t="s">
        <v>194</v>
      </c>
      <c r="FV161" t="s">
        <v>268</v>
      </c>
      <c r="GC161" t="s">
        <v>268</v>
      </c>
    </row>
    <row r="162" spans="1:193" x14ac:dyDescent="0.25">
      <c r="A162">
        <v>159</v>
      </c>
      <c r="B162" t="s">
        <v>705</v>
      </c>
      <c r="C162" t="s">
        <v>706</v>
      </c>
      <c r="D162">
        <v>82</v>
      </c>
      <c r="E162">
        <v>6.05</v>
      </c>
      <c r="F162" t="s">
        <v>63</v>
      </c>
      <c r="G162" s="27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9">
        <v>0</v>
      </c>
      <c r="AZ162" s="27">
        <v>0</v>
      </c>
      <c r="BA162" s="28">
        <v>0</v>
      </c>
      <c r="BB162" s="28">
        <v>0</v>
      </c>
      <c r="BC162" s="28">
        <v>0</v>
      </c>
      <c r="BD162" s="28">
        <v>0</v>
      </c>
      <c r="BE162" s="28">
        <v>0</v>
      </c>
      <c r="BF162" s="28">
        <v>0</v>
      </c>
      <c r="BG162" s="28">
        <v>0</v>
      </c>
      <c r="BH162" s="28">
        <v>0</v>
      </c>
      <c r="BI162" s="28">
        <v>0</v>
      </c>
      <c r="BJ162" s="28">
        <v>0</v>
      </c>
      <c r="BK162" s="28">
        <v>0</v>
      </c>
      <c r="BL162" s="28">
        <v>3</v>
      </c>
      <c r="BM162" s="28">
        <v>2</v>
      </c>
      <c r="BN162" s="28">
        <v>3</v>
      </c>
      <c r="BO162" s="30">
        <v>0</v>
      </c>
      <c r="BP162" s="30">
        <v>0</v>
      </c>
      <c r="BQ162" s="30">
        <v>0</v>
      </c>
      <c r="BR162" s="30">
        <v>0</v>
      </c>
      <c r="BS162" s="30">
        <v>0</v>
      </c>
      <c r="BT162" s="30">
        <v>0</v>
      </c>
      <c r="BU162" s="30">
        <v>0</v>
      </c>
      <c r="BV162" s="30">
        <v>0</v>
      </c>
      <c r="BW162" s="30">
        <v>0</v>
      </c>
      <c r="BX162" s="30">
        <v>0</v>
      </c>
      <c r="BY162" s="30">
        <v>0</v>
      </c>
      <c r="BZ162" s="30">
        <v>0</v>
      </c>
      <c r="CA162" s="30">
        <v>4.7E-2</v>
      </c>
      <c r="CB162" s="30">
        <v>3.2000000000000001E-2</v>
      </c>
      <c r="CC162" s="30">
        <v>4.7E-2</v>
      </c>
      <c r="CD162" s="28">
        <v>0</v>
      </c>
      <c r="CE162" s="28">
        <v>0</v>
      </c>
      <c r="CF162" s="28">
        <v>0</v>
      </c>
      <c r="CG162" s="28">
        <v>0</v>
      </c>
      <c r="CH162" s="28">
        <v>0</v>
      </c>
      <c r="CI162" s="28">
        <v>0</v>
      </c>
      <c r="CJ162" s="28">
        <v>0</v>
      </c>
      <c r="CK162" s="28">
        <v>0</v>
      </c>
      <c r="CL162" s="28">
        <v>0</v>
      </c>
      <c r="CM162" s="28">
        <v>0</v>
      </c>
      <c r="CN162" s="28">
        <v>0</v>
      </c>
      <c r="CO162" s="28">
        <v>0</v>
      </c>
      <c r="CP162" s="28">
        <v>3</v>
      </c>
      <c r="CQ162" s="28">
        <v>2</v>
      </c>
      <c r="CR162" s="29">
        <v>3</v>
      </c>
      <c r="CS162" s="27">
        <v>0</v>
      </c>
      <c r="CT162" s="28">
        <v>0</v>
      </c>
      <c r="CU162" s="28">
        <v>0</v>
      </c>
      <c r="CV162" s="28">
        <v>0</v>
      </c>
      <c r="CW162" s="28">
        <v>0</v>
      </c>
      <c r="CX162" s="28">
        <v>0</v>
      </c>
      <c r="CY162" s="28">
        <v>0</v>
      </c>
      <c r="CZ162" s="28">
        <v>0</v>
      </c>
      <c r="DA162" s="28">
        <v>0</v>
      </c>
      <c r="DB162" s="28">
        <v>0</v>
      </c>
      <c r="DC162" s="28">
        <v>0</v>
      </c>
      <c r="DD162" s="28">
        <v>0</v>
      </c>
      <c r="DE162" s="28">
        <v>0</v>
      </c>
      <c r="DF162" s="28">
        <v>0</v>
      </c>
      <c r="DG162" s="28">
        <v>0</v>
      </c>
      <c r="DH162" s="30">
        <v>0</v>
      </c>
      <c r="DI162" s="30">
        <v>0</v>
      </c>
      <c r="DJ162" s="30">
        <v>0</v>
      </c>
      <c r="DK162" s="30">
        <v>0</v>
      </c>
      <c r="DL162" s="30">
        <v>0</v>
      </c>
      <c r="DM162" s="30">
        <v>0</v>
      </c>
      <c r="DN162" s="30">
        <v>0</v>
      </c>
      <c r="DO162" s="30">
        <v>0</v>
      </c>
      <c r="DP162" s="30">
        <v>0</v>
      </c>
      <c r="DQ162" s="30">
        <v>0</v>
      </c>
      <c r="DR162" s="30">
        <v>0</v>
      </c>
      <c r="DS162" s="30">
        <v>0</v>
      </c>
      <c r="DT162" s="30">
        <v>0</v>
      </c>
      <c r="DU162" s="30">
        <v>0</v>
      </c>
      <c r="DV162" s="30">
        <v>0</v>
      </c>
      <c r="DW162" s="28">
        <v>0</v>
      </c>
      <c r="DX162" s="28">
        <v>0</v>
      </c>
      <c r="DY162" s="28">
        <v>0</v>
      </c>
      <c r="DZ162" s="28">
        <v>0</v>
      </c>
      <c r="EA162" s="28">
        <v>0</v>
      </c>
      <c r="EB162" s="28">
        <v>0</v>
      </c>
      <c r="EC162" s="28">
        <v>0</v>
      </c>
      <c r="ED162" s="28">
        <v>0</v>
      </c>
      <c r="EE162" s="28">
        <v>0</v>
      </c>
      <c r="EF162" s="28">
        <v>0</v>
      </c>
      <c r="EG162" s="28">
        <v>0</v>
      </c>
      <c r="EH162" s="28">
        <v>0</v>
      </c>
      <c r="EI162" s="28">
        <v>0</v>
      </c>
      <c r="EJ162" s="28">
        <v>0</v>
      </c>
      <c r="EK162" s="29">
        <v>0</v>
      </c>
      <c r="EL162" t="s">
        <v>707</v>
      </c>
      <c r="EM162" t="s">
        <v>975</v>
      </c>
      <c r="EO162" t="s">
        <v>707</v>
      </c>
      <c r="EP162" t="s">
        <v>139</v>
      </c>
      <c r="ET162" t="s">
        <v>229</v>
      </c>
      <c r="EU162" t="s">
        <v>229</v>
      </c>
      <c r="EX162" t="s">
        <v>139</v>
      </c>
      <c r="FB162" t="s">
        <v>709</v>
      </c>
      <c r="FF162" t="s">
        <v>29</v>
      </c>
      <c r="FG162" t="s">
        <v>74</v>
      </c>
      <c r="FJ162" t="s">
        <v>179</v>
      </c>
      <c r="FK162" t="s">
        <v>140</v>
      </c>
      <c r="FL162" t="s">
        <v>40</v>
      </c>
      <c r="FN162" t="s">
        <v>37</v>
      </c>
      <c r="FP162" t="s">
        <v>140</v>
      </c>
      <c r="FQ162" t="s">
        <v>40</v>
      </c>
      <c r="FU162" t="s">
        <v>711</v>
      </c>
      <c r="GC162" t="s">
        <v>712</v>
      </c>
      <c r="GD162" t="s">
        <v>183</v>
      </c>
      <c r="GH162" t="s">
        <v>57</v>
      </c>
      <c r="GI162" t="s">
        <v>712</v>
      </c>
    </row>
    <row r="163" spans="1:193" x14ac:dyDescent="0.25">
      <c r="A163">
        <v>160</v>
      </c>
      <c r="B163" t="s">
        <v>1126</v>
      </c>
      <c r="C163" t="s">
        <v>1127</v>
      </c>
      <c r="D163">
        <v>87</v>
      </c>
      <c r="E163">
        <v>4.45</v>
      </c>
      <c r="F163" t="s">
        <v>63</v>
      </c>
      <c r="G163" s="27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9">
        <v>0</v>
      </c>
      <c r="AZ163" s="27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  <c r="BO163" s="30">
        <v>0</v>
      </c>
      <c r="BP163" s="30">
        <v>0</v>
      </c>
      <c r="BQ163" s="30">
        <v>0</v>
      </c>
      <c r="BR163" s="30">
        <v>0</v>
      </c>
      <c r="BS163" s="30">
        <v>0</v>
      </c>
      <c r="BT163" s="30">
        <v>0</v>
      </c>
      <c r="BU163" s="30">
        <v>0</v>
      </c>
      <c r="BV163" s="30">
        <v>0</v>
      </c>
      <c r="BW163" s="30">
        <v>0</v>
      </c>
      <c r="BX163" s="30">
        <v>0</v>
      </c>
      <c r="BY163" s="30">
        <v>0</v>
      </c>
      <c r="BZ163" s="30">
        <v>0</v>
      </c>
      <c r="CA163" s="30">
        <v>0</v>
      </c>
      <c r="CB163" s="30">
        <v>0</v>
      </c>
      <c r="CC163" s="30">
        <v>0</v>
      </c>
      <c r="CD163" s="28">
        <v>0</v>
      </c>
      <c r="CE163" s="28">
        <v>0</v>
      </c>
      <c r="CF163" s="28">
        <v>0</v>
      </c>
      <c r="CG163" s="28">
        <v>0</v>
      </c>
      <c r="CH163" s="28">
        <v>0</v>
      </c>
      <c r="CI163" s="28">
        <v>0</v>
      </c>
      <c r="CJ163" s="28">
        <v>0</v>
      </c>
      <c r="CK163" s="28">
        <v>0</v>
      </c>
      <c r="CL163" s="28">
        <v>0</v>
      </c>
      <c r="CM163" s="28">
        <v>0</v>
      </c>
      <c r="CN163" s="28">
        <v>0</v>
      </c>
      <c r="CO163" s="28">
        <v>0</v>
      </c>
      <c r="CP163" s="28">
        <v>0</v>
      </c>
      <c r="CQ163" s="28">
        <v>0</v>
      </c>
      <c r="CR163" s="29">
        <v>0</v>
      </c>
      <c r="CS163" s="27">
        <v>0</v>
      </c>
      <c r="CT163" s="28">
        <v>0</v>
      </c>
      <c r="CU163" s="28">
        <v>0</v>
      </c>
      <c r="CV163" s="28">
        <v>0</v>
      </c>
      <c r="CW163" s="28">
        <v>2</v>
      </c>
      <c r="CX163" s="28">
        <v>0</v>
      </c>
      <c r="CY163" s="28">
        <v>0</v>
      </c>
      <c r="CZ163" s="28">
        <v>0</v>
      </c>
      <c r="DA163" s="28">
        <v>0</v>
      </c>
      <c r="DB163" s="28">
        <v>5</v>
      </c>
      <c r="DC163" s="28">
        <v>3</v>
      </c>
      <c r="DD163" s="28">
        <v>4</v>
      </c>
      <c r="DE163" s="28">
        <v>0</v>
      </c>
      <c r="DF163" s="28">
        <v>0</v>
      </c>
      <c r="DG163" s="28">
        <v>0</v>
      </c>
      <c r="DH163" s="30">
        <v>0</v>
      </c>
      <c r="DI163" s="30">
        <v>0</v>
      </c>
      <c r="DJ163" s="30">
        <v>0</v>
      </c>
      <c r="DK163" s="30">
        <v>0</v>
      </c>
      <c r="DL163" s="30">
        <v>3.2000000000000001E-2</v>
      </c>
      <c r="DM163" s="30">
        <v>0</v>
      </c>
      <c r="DN163" s="30">
        <v>0</v>
      </c>
      <c r="DO163" s="30">
        <v>0</v>
      </c>
      <c r="DP163" s="30">
        <v>0</v>
      </c>
      <c r="DQ163" s="30">
        <v>6.5000000000000002E-2</v>
      </c>
      <c r="DR163" s="30">
        <v>5.2999999999999999E-2</v>
      </c>
      <c r="DS163" s="30">
        <v>6.5000000000000002E-2</v>
      </c>
      <c r="DT163" s="30">
        <v>0</v>
      </c>
      <c r="DU163" s="30">
        <v>0</v>
      </c>
      <c r="DV163" s="30">
        <v>0</v>
      </c>
      <c r="DW163" s="28">
        <v>0</v>
      </c>
      <c r="DX163" s="28">
        <v>0</v>
      </c>
      <c r="DY163" s="28">
        <v>0</v>
      </c>
      <c r="DZ163" s="28">
        <v>0</v>
      </c>
      <c r="EA163" s="28">
        <v>2</v>
      </c>
      <c r="EB163" s="28">
        <v>0</v>
      </c>
      <c r="EC163" s="28">
        <v>0</v>
      </c>
      <c r="ED163" s="28">
        <v>0</v>
      </c>
      <c r="EE163" s="28">
        <v>0</v>
      </c>
      <c r="EF163" s="28">
        <v>4</v>
      </c>
      <c r="EG163" s="28">
        <v>3</v>
      </c>
      <c r="EH163" s="28">
        <v>4</v>
      </c>
      <c r="EI163" s="28">
        <v>0</v>
      </c>
      <c r="EJ163" s="28">
        <v>0</v>
      </c>
      <c r="EK163" s="29">
        <v>0</v>
      </c>
      <c r="EL163" t="s">
        <v>97</v>
      </c>
      <c r="EM163" t="s">
        <v>1128</v>
      </c>
      <c r="EO163" t="s">
        <v>146</v>
      </c>
      <c r="EP163" t="s">
        <v>1129</v>
      </c>
      <c r="EQ163" t="s">
        <v>734</v>
      </c>
      <c r="ER163" t="s">
        <v>733</v>
      </c>
      <c r="ES163" t="s">
        <v>85</v>
      </c>
      <c r="ET163" t="s">
        <v>734</v>
      </c>
      <c r="EV163" t="s">
        <v>1130</v>
      </c>
      <c r="EW163" t="s">
        <v>736</v>
      </c>
      <c r="EX163" t="s">
        <v>501</v>
      </c>
      <c r="EZ163" t="s">
        <v>737</v>
      </c>
      <c r="FA163" t="s">
        <v>737</v>
      </c>
      <c r="FB163" t="s">
        <v>108</v>
      </c>
      <c r="FE163" t="s">
        <v>741</v>
      </c>
      <c r="FF163" t="s">
        <v>29</v>
      </c>
      <c r="FG163" t="s">
        <v>739</v>
      </c>
      <c r="FI163" t="s">
        <v>936</v>
      </c>
      <c r="FJ163" t="s">
        <v>110</v>
      </c>
      <c r="FK163" t="s">
        <v>1131</v>
      </c>
      <c r="FL163" t="s">
        <v>741</v>
      </c>
      <c r="FN163" t="s">
        <v>740</v>
      </c>
      <c r="FO163" t="s">
        <v>741</v>
      </c>
      <c r="FP163" t="s">
        <v>121</v>
      </c>
      <c r="FQ163" t="s">
        <v>40</v>
      </c>
      <c r="FU163" t="s">
        <v>122</v>
      </c>
      <c r="GA163" t="s">
        <v>203</v>
      </c>
      <c r="GC163" t="s">
        <v>388</v>
      </c>
    </row>
    <row r="164" spans="1:193" x14ac:dyDescent="0.25">
      <c r="A164">
        <v>161</v>
      </c>
      <c r="B164" t="s">
        <v>916</v>
      </c>
      <c r="C164" t="s">
        <v>984</v>
      </c>
      <c r="D164">
        <v>50</v>
      </c>
      <c r="E164">
        <v>9.5</v>
      </c>
      <c r="F164" t="s">
        <v>63</v>
      </c>
      <c r="G164" s="27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2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4.2999999999999997E-2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2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9">
        <v>0</v>
      </c>
      <c r="AZ164" s="27">
        <v>0</v>
      </c>
      <c r="BA164" s="28">
        <v>0</v>
      </c>
      <c r="BB164" s="28">
        <v>0</v>
      </c>
      <c r="BC164" s="28">
        <v>0</v>
      </c>
      <c r="BD164" s="28">
        <v>0</v>
      </c>
      <c r="BE164" s="28">
        <v>0</v>
      </c>
      <c r="BF164" s="28">
        <v>0</v>
      </c>
      <c r="BG164" s="28">
        <v>0</v>
      </c>
      <c r="BH164" s="28">
        <v>0</v>
      </c>
      <c r="BI164" s="28">
        <v>0</v>
      </c>
      <c r="BJ164" s="28">
        <v>0</v>
      </c>
      <c r="BK164" s="28">
        <v>0</v>
      </c>
      <c r="BL164" s="28">
        <v>0</v>
      </c>
      <c r="BM164" s="28">
        <v>0</v>
      </c>
      <c r="BN164" s="28">
        <v>0</v>
      </c>
      <c r="BO164" s="30">
        <v>0</v>
      </c>
      <c r="BP164" s="30">
        <v>0</v>
      </c>
      <c r="BQ164" s="30">
        <v>0</v>
      </c>
      <c r="BR164" s="30">
        <v>0</v>
      </c>
      <c r="BS164" s="30">
        <v>0</v>
      </c>
      <c r="BT164" s="30">
        <v>0</v>
      </c>
      <c r="BU164" s="30">
        <v>0</v>
      </c>
      <c r="BV164" s="30">
        <v>0</v>
      </c>
      <c r="BW164" s="30">
        <v>0</v>
      </c>
      <c r="BX164" s="30">
        <v>0</v>
      </c>
      <c r="BY164" s="30">
        <v>0</v>
      </c>
      <c r="BZ164" s="30">
        <v>0</v>
      </c>
      <c r="CA164" s="30">
        <v>0</v>
      </c>
      <c r="CB164" s="30">
        <v>0</v>
      </c>
      <c r="CC164" s="30">
        <v>0</v>
      </c>
      <c r="CD164" s="28">
        <v>0</v>
      </c>
      <c r="CE164" s="28">
        <v>0</v>
      </c>
      <c r="CF164" s="28">
        <v>0</v>
      </c>
      <c r="CG164" s="28">
        <v>0</v>
      </c>
      <c r="CH164" s="28">
        <v>0</v>
      </c>
      <c r="CI164" s="28">
        <v>0</v>
      </c>
      <c r="CJ164" s="28">
        <v>0</v>
      </c>
      <c r="CK164" s="28">
        <v>0</v>
      </c>
      <c r="CL164" s="28">
        <v>0</v>
      </c>
      <c r="CM164" s="28">
        <v>0</v>
      </c>
      <c r="CN164" s="28">
        <v>0</v>
      </c>
      <c r="CO164" s="28">
        <v>0</v>
      </c>
      <c r="CP164" s="28">
        <v>0</v>
      </c>
      <c r="CQ164" s="28">
        <v>0</v>
      </c>
      <c r="CR164" s="29">
        <v>0</v>
      </c>
      <c r="CS164" s="27">
        <v>2</v>
      </c>
      <c r="CT164" s="28">
        <v>0</v>
      </c>
      <c r="CU164" s="28">
        <v>2</v>
      </c>
      <c r="CV164" s="28">
        <v>0</v>
      </c>
      <c r="CW164" s="28">
        <v>0</v>
      </c>
      <c r="CX164" s="28">
        <v>0</v>
      </c>
      <c r="CY164" s="28">
        <v>0</v>
      </c>
      <c r="CZ164" s="28">
        <v>0</v>
      </c>
      <c r="DA164" s="28">
        <v>2</v>
      </c>
      <c r="DB164" s="28">
        <v>0</v>
      </c>
      <c r="DC164" s="28">
        <v>0</v>
      </c>
      <c r="DD164" s="28">
        <v>0</v>
      </c>
      <c r="DE164" s="28">
        <v>0</v>
      </c>
      <c r="DF164" s="28">
        <v>0</v>
      </c>
      <c r="DG164" s="28">
        <v>0</v>
      </c>
      <c r="DH164" s="30">
        <v>4.2999999999999997E-2</v>
      </c>
      <c r="DI164" s="30">
        <v>0</v>
      </c>
      <c r="DJ164" s="30">
        <v>4.2999999999999997E-2</v>
      </c>
      <c r="DK164" s="30">
        <v>0</v>
      </c>
      <c r="DL164" s="30">
        <v>0</v>
      </c>
      <c r="DM164" s="30">
        <v>0</v>
      </c>
      <c r="DN164" s="30">
        <v>0</v>
      </c>
      <c r="DO164" s="30">
        <v>0</v>
      </c>
      <c r="DP164" s="30">
        <v>4.2999999999999997E-2</v>
      </c>
      <c r="DQ164" s="30">
        <v>0</v>
      </c>
      <c r="DR164" s="30">
        <v>0</v>
      </c>
      <c r="DS164" s="30">
        <v>0</v>
      </c>
      <c r="DT164" s="30">
        <v>0</v>
      </c>
      <c r="DU164" s="30">
        <v>0</v>
      </c>
      <c r="DV164" s="30">
        <v>0</v>
      </c>
      <c r="DW164" s="28">
        <v>2</v>
      </c>
      <c r="DX164" s="28">
        <v>0</v>
      </c>
      <c r="DY164" s="28">
        <v>2</v>
      </c>
      <c r="DZ164" s="28">
        <v>0</v>
      </c>
      <c r="EA164" s="28">
        <v>0</v>
      </c>
      <c r="EB164" s="28">
        <v>0</v>
      </c>
      <c r="EC164" s="28">
        <v>0</v>
      </c>
      <c r="ED164" s="28">
        <v>0</v>
      </c>
      <c r="EE164" s="28">
        <v>2</v>
      </c>
      <c r="EF164" s="28">
        <v>0</v>
      </c>
      <c r="EG164" s="28">
        <v>0</v>
      </c>
      <c r="EH164" s="28">
        <v>0</v>
      </c>
      <c r="EI164" s="28">
        <v>0</v>
      </c>
      <c r="EJ164" s="28">
        <v>0</v>
      </c>
      <c r="EK164" s="29">
        <v>0</v>
      </c>
    </row>
    <row r="165" spans="1:193" x14ac:dyDescent="0.25">
      <c r="A165">
        <v>162</v>
      </c>
      <c r="B165" t="s">
        <v>852</v>
      </c>
      <c r="C165" t="s">
        <v>853</v>
      </c>
      <c r="D165">
        <v>250</v>
      </c>
      <c r="E165">
        <v>3.82</v>
      </c>
      <c r="F165" t="s">
        <v>63</v>
      </c>
      <c r="G165" s="27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2</v>
      </c>
      <c r="N165" s="28">
        <v>2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1.0999999999999999E-2</v>
      </c>
      <c r="AC165" s="30">
        <v>1.0999999999999999E-2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2</v>
      </c>
      <c r="AR165" s="28">
        <v>2</v>
      </c>
      <c r="AS165" s="28">
        <v>0</v>
      </c>
      <c r="AT165" s="28">
        <v>0</v>
      </c>
      <c r="AU165" s="28">
        <v>0</v>
      </c>
      <c r="AV165" s="28">
        <v>0</v>
      </c>
      <c r="AW165" s="28">
        <v>0</v>
      </c>
      <c r="AX165" s="28">
        <v>0</v>
      </c>
      <c r="AY165" s="29">
        <v>0</v>
      </c>
      <c r="AZ165" s="27">
        <v>0</v>
      </c>
      <c r="BA165" s="28">
        <v>0</v>
      </c>
      <c r="BB165" s="28">
        <v>0</v>
      </c>
      <c r="BC165" s="28">
        <v>0</v>
      </c>
      <c r="BD165" s="28">
        <v>0</v>
      </c>
      <c r="BE165" s="28">
        <v>0</v>
      </c>
      <c r="BF165" s="28">
        <v>0</v>
      </c>
      <c r="BG165" s="28">
        <v>0</v>
      </c>
      <c r="BH165" s="28">
        <v>0</v>
      </c>
      <c r="BI165" s="28">
        <v>0</v>
      </c>
      <c r="BJ165" s="28">
        <v>0</v>
      </c>
      <c r="BK165" s="28">
        <v>0</v>
      </c>
      <c r="BL165" s="28">
        <v>0</v>
      </c>
      <c r="BM165" s="28">
        <v>0</v>
      </c>
      <c r="BN165" s="28">
        <v>0</v>
      </c>
      <c r="BO165" s="30">
        <v>0</v>
      </c>
      <c r="BP165" s="30">
        <v>0</v>
      </c>
      <c r="BQ165" s="30">
        <v>0</v>
      </c>
      <c r="BR165" s="30">
        <v>0</v>
      </c>
      <c r="BS165" s="30">
        <v>0</v>
      </c>
      <c r="BT165" s="30">
        <v>0</v>
      </c>
      <c r="BU165" s="30">
        <v>0</v>
      </c>
      <c r="BV165" s="30">
        <v>0</v>
      </c>
      <c r="BW165" s="30">
        <v>0</v>
      </c>
      <c r="BX165" s="30">
        <v>0</v>
      </c>
      <c r="BY165" s="30">
        <v>0</v>
      </c>
      <c r="BZ165" s="30">
        <v>0</v>
      </c>
      <c r="CA165" s="30">
        <v>0</v>
      </c>
      <c r="CB165" s="30">
        <v>0</v>
      </c>
      <c r="CC165" s="30">
        <v>0</v>
      </c>
      <c r="CD165" s="28">
        <v>0</v>
      </c>
      <c r="CE165" s="28">
        <v>0</v>
      </c>
      <c r="CF165" s="28">
        <v>0</v>
      </c>
      <c r="CG165" s="28">
        <v>0</v>
      </c>
      <c r="CH165" s="28">
        <v>0</v>
      </c>
      <c r="CI165" s="28">
        <v>0</v>
      </c>
      <c r="CJ165" s="28">
        <v>0</v>
      </c>
      <c r="CK165" s="28">
        <v>0</v>
      </c>
      <c r="CL165" s="28">
        <v>0</v>
      </c>
      <c r="CM165" s="28">
        <v>0</v>
      </c>
      <c r="CN165" s="28">
        <v>0</v>
      </c>
      <c r="CO165" s="28">
        <v>0</v>
      </c>
      <c r="CP165" s="28">
        <v>0</v>
      </c>
      <c r="CQ165" s="28">
        <v>0</v>
      </c>
      <c r="CR165" s="29">
        <v>0</v>
      </c>
      <c r="CS165" s="27">
        <v>0</v>
      </c>
      <c r="CT165" s="28">
        <v>0</v>
      </c>
      <c r="CU165" s="28">
        <v>0</v>
      </c>
      <c r="CV165" s="28">
        <v>0</v>
      </c>
      <c r="CW165" s="28">
        <v>0</v>
      </c>
      <c r="CX165" s="28">
        <v>0</v>
      </c>
      <c r="CY165" s="28">
        <v>2</v>
      </c>
      <c r="CZ165" s="28">
        <v>2</v>
      </c>
      <c r="DA165" s="28">
        <v>0</v>
      </c>
      <c r="DB165" s="28">
        <v>2</v>
      </c>
      <c r="DC165" s="28">
        <v>0</v>
      </c>
      <c r="DD165" s="28">
        <v>0</v>
      </c>
      <c r="DE165" s="28">
        <v>0</v>
      </c>
      <c r="DF165" s="28">
        <v>0</v>
      </c>
      <c r="DG165" s="28">
        <v>0</v>
      </c>
      <c r="DH165" s="30">
        <v>0</v>
      </c>
      <c r="DI165" s="30">
        <v>0</v>
      </c>
      <c r="DJ165" s="30">
        <v>0</v>
      </c>
      <c r="DK165" s="30">
        <v>0</v>
      </c>
      <c r="DL165" s="30">
        <v>0</v>
      </c>
      <c r="DM165" s="30">
        <v>0</v>
      </c>
      <c r="DN165" s="30">
        <v>1.0999999999999999E-2</v>
      </c>
      <c r="DO165" s="30">
        <v>1.0999999999999999E-2</v>
      </c>
      <c r="DP165" s="30">
        <v>0</v>
      </c>
      <c r="DQ165" s="30">
        <v>1.0999999999999999E-2</v>
      </c>
      <c r="DR165" s="30">
        <v>0</v>
      </c>
      <c r="DS165" s="30">
        <v>0</v>
      </c>
      <c r="DT165" s="30">
        <v>0</v>
      </c>
      <c r="DU165" s="30">
        <v>0</v>
      </c>
      <c r="DV165" s="30">
        <v>0</v>
      </c>
      <c r="DW165" s="28">
        <v>0</v>
      </c>
      <c r="DX165" s="28">
        <v>0</v>
      </c>
      <c r="DY165" s="28">
        <v>0</v>
      </c>
      <c r="DZ165" s="28">
        <v>0</v>
      </c>
      <c r="EA165" s="28">
        <v>0</v>
      </c>
      <c r="EB165" s="28">
        <v>0</v>
      </c>
      <c r="EC165" s="28">
        <v>2</v>
      </c>
      <c r="ED165" s="28">
        <v>2</v>
      </c>
      <c r="EE165" s="28">
        <v>0</v>
      </c>
      <c r="EF165" s="28">
        <v>2</v>
      </c>
      <c r="EG165" s="28">
        <v>0</v>
      </c>
      <c r="EH165" s="28">
        <v>0</v>
      </c>
      <c r="EI165" s="28">
        <v>0</v>
      </c>
      <c r="EJ165" s="28">
        <v>0</v>
      </c>
      <c r="EK165" s="29">
        <v>0</v>
      </c>
      <c r="EL165" t="s">
        <v>97</v>
      </c>
      <c r="EO165" t="s">
        <v>97</v>
      </c>
      <c r="EP165" t="s">
        <v>412</v>
      </c>
      <c r="EV165" t="s">
        <v>1072</v>
      </c>
      <c r="EX165" t="s">
        <v>412</v>
      </c>
      <c r="FE165" t="s">
        <v>192</v>
      </c>
      <c r="FF165" t="s">
        <v>565</v>
      </c>
      <c r="FJ165" t="s">
        <v>33</v>
      </c>
      <c r="FK165" t="s">
        <v>192</v>
      </c>
      <c r="FP165" t="s">
        <v>192</v>
      </c>
      <c r="FU165" t="s">
        <v>496</v>
      </c>
      <c r="GC165" t="s">
        <v>1132</v>
      </c>
      <c r="GH165" t="s">
        <v>414</v>
      </c>
    </row>
    <row r="166" spans="1:193" x14ac:dyDescent="0.25">
      <c r="A166">
        <v>163</v>
      </c>
      <c r="B166" t="s">
        <v>595</v>
      </c>
      <c r="C166" t="s">
        <v>596</v>
      </c>
      <c r="D166">
        <v>70</v>
      </c>
      <c r="E166">
        <v>5.82</v>
      </c>
      <c r="F166" t="s">
        <v>63</v>
      </c>
      <c r="G166" s="27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2</v>
      </c>
      <c r="N166" s="28">
        <v>2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4.1000000000000002E-2</v>
      </c>
      <c r="AC166" s="30">
        <v>4.1000000000000002E-2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2</v>
      </c>
      <c r="AR166" s="28">
        <v>2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9">
        <v>0</v>
      </c>
      <c r="AZ166" s="27">
        <v>0</v>
      </c>
      <c r="BA166" s="28">
        <v>0</v>
      </c>
      <c r="BB166" s="28">
        <v>0</v>
      </c>
      <c r="BC166" s="28">
        <v>0</v>
      </c>
      <c r="BD166" s="28">
        <v>0</v>
      </c>
      <c r="BE166" s="28">
        <v>0</v>
      </c>
      <c r="BF166" s="28">
        <v>0</v>
      </c>
      <c r="BG166" s="28">
        <v>0</v>
      </c>
      <c r="BH166" s="28">
        <v>0</v>
      </c>
      <c r="BI166" s="28">
        <v>0</v>
      </c>
      <c r="BJ166" s="28">
        <v>0</v>
      </c>
      <c r="BK166" s="28">
        <v>0</v>
      </c>
      <c r="BL166" s="28">
        <v>0</v>
      </c>
      <c r="BM166" s="28">
        <v>0</v>
      </c>
      <c r="BN166" s="28">
        <v>0</v>
      </c>
      <c r="BO166" s="30">
        <v>0</v>
      </c>
      <c r="BP166" s="30">
        <v>0</v>
      </c>
      <c r="BQ166" s="30">
        <v>0</v>
      </c>
      <c r="BR166" s="30">
        <v>0</v>
      </c>
      <c r="BS166" s="30">
        <v>0</v>
      </c>
      <c r="BT166" s="30">
        <v>0</v>
      </c>
      <c r="BU166" s="30">
        <v>0</v>
      </c>
      <c r="BV166" s="30">
        <v>0</v>
      </c>
      <c r="BW166" s="30">
        <v>0</v>
      </c>
      <c r="BX166" s="30">
        <v>0</v>
      </c>
      <c r="BY166" s="30">
        <v>0</v>
      </c>
      <c r="BZ166" s="30">
        <v>0</v>
      </c>
      <c r="CA166" s="30">
        <v>0</v>
      </c>
      <c r="CB166" s="30">
        <v>0</v>
      </c>
      <c r="CC166" s="30">
        <v>0</v>
      </c>
      <c r="CD166" s="28">
        <v>0</v>
      </c>
      <c r="CE166" s="28">
        <v>0</v>
      </c>
      <c r="CF166" s="28">
        <v>0</v>
      </c>
      <c r="CG166" s="28">
        <v>0</v>
      </c>
      <c r="CH166" s="28">
        <v>0</v>
      </c>
      <c r="CI166" s="28">
        <v>0</v>
      </c>
      <c r="CJ166" s="28">
        <v>0</v>
      </c>
      <c r="CK166" s="28">
        <v>0</v>
      </c>
      <c r="CL166" s="28">
        <v>0</v>
      </c>
      <c r="CM166" s="28">
        <v>0</v>
      </c>
      <c r="CN166" s="28">
        <v>0</v>
      </c>
      <c r="CO166" s="28">
        <v>0</v>
      </c>
      <c r="CP166" s="28">
        <v>0</v>
      </c>
      <c r="CQ166" s="28">
        <v>0</v>
      </c>
      <c r="CR166" s="29">
        <v>0</v>
      </c>
      <c r="CS166" s="27">
        <v>0</v>
      </c>
      <c r="CT166" s="28">
        <v>0</v>
      </c>
      <c r="CU166" s="28">
        <v>2</v>
      </c>
      <c r="CV166" s="28">
        <v>0</v>
      </c>
      <c r="CW166" s="28">
        <v>0</v>
      </c>
      <c r="CX166" s="28">
        <v>0</v>
      </c>
      <c r="CY166" s="28">
        <v>2</v>
      </c>
      <c r="CZ166" s="28">
        <v>2</v>
      </c>
      <c r="DA166" s="28">
        <v>0</v>
      </c>
      <c r="DB166" s="28">
        <v>0</v>
      </c>
      <c r="DC166" s="28">
        <v>0</v>
      </c>
      <c r="DD166" s="28">
        <v>0</v>
      </c>
      <c r="DE166" s="28">
        <v>0</v>
      </c>
      <c r="DF166" s="28">
        <v>0</v>
      </c>
      <c r="DG166" s="28">
        <v>0</v>
      </c>
      <c r="DH166" s="30">
        <v>0</v>
      </c>
      <c r="DI166" s="30">
        <v>0</v>
      </c>
      <c r="DJ166" s="30">
        <v>1.9E-2</v>
      </c>
      <c r="DK166" s="30">
        <v>0</v>
      </c>
      <c r="DL166" s="30">
        <v>0</v>
      </c>
      <c r="DM166" s="30">
        <v>0</v>
      </c>
      <c r="DN166" s="30">
        <v>4.1000000000000002E-2</v>
      </c>
      <c r="DO166" s="30">
        <v>4.1000000000000002E-2</v>
      </c>
      <c r="DP166" s="30">
        <v>0</v>
      </c>
      <c r="DQ166" s="30">
        <v>0</v>
      </c>
      <c r="DR166" s="30">
        <v>0</v>
      </c>
      <c r="DS166" s="30">
        <v>0</v>
      </c>
      <c r="DT166" s="30">
        <v>0</v>
      </c>
      <c r="DU166" s="30">
        <v>0</v>
      </c>
      <c r="DV166" s="30">
        <v>0</v>
      </c>
      <c r="DW166" s="28">
        <v>0</v>
      </c>
      <c r="DX166" s="28">
        <v>0</v>
      </c>
      <c r="DY166" s="28">
        <v>2</v>
      </c>
      <c r="DZ166" s="28">
        <v>0</v>
      </c>
      <c r="EA166" s="28">
        <v>0</v>
      </c>
      <c r="EB166" s="28">
        <v>0</v>
      </c>
      <c r="EC166" s="28">
        <v>2</v>
      </c>
      <c r="ED166" s="28">
        <v>2</v>
      </c>
      <c r="EE166" s="28">
        <v>0</v>
      </c>
      <c r="EF166" s="28">
        <v>0</v>
      </c>
      <c r="EG166" s="28">
        <v>0</v>
      </c>
      <c r="EH166" s="28">
        <v>0</v>
      </c>
      <c r="EI166" s="28">
        <v>0</v>
      </c>
      <c r="EJ166" s="28">
        <v>0</v>
      </c>
      <c r="EK166" s="29">
        <v>0</v>
      </c>
    </row>
    <row r="167" spans="1:193" x14ac:dyDescent="0.25">
      <c r="A167">
        <v>164</v>
      </c>
      <c r="B167" t="s">
        <v>530</v>
      </c>
      <c r="C167" t="s">
        <v>861</v>
      </c>
      <c r="D167">
        <v>13</v>
      </c>
      <c r="E167">
        <v>4.8499999999999996</v>
      </c>
      <c r="F167" t="s">
        <v>63</v>
      </c>
      <c r="G167" s="27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  <c r="AT167" s="28">
        <v>0</v>
      </c>
      <c r="AU167" s="28">
        <v>0</v>
      </c>
      <c r="AV167" s="28">
        <v>0</v>
      </c>
      <c r="AW167" s="28">
        <v>0</v>
      </c>
      <c r="AX167" s="28">
        <v>0</v>
      </c>
      <c r="AY167" s="29">
        <v>0</v>
      </c>
      <c r="AZ167" s="27">
        <v>0</v>
      </c>
      <c r="BA167" s="28">
        <v>0</v>
      </c>
      <c r="BB167" s="28">
        <v>0</v>
      </c>
      <c r="BC167" s="28">
        <v>0</v>
      </c>
      <c r="BD167" s="28">
        <v>0</v>
      </c>
      <c r="BE167" s="28">
        <v>0</v>
      </c>
      <c r="BF167" s="28">
        <v>0</v>
      </c>
      <c r="BG167" s="28">
        <v>0</v>
      </c>
      <c r="BH167" s="28">
        <v>0</v>
      </c>
      <c r="BI167" s="28">
        <v>2</v>
      </c>
      <c r="BJ167" s="28">
        <v>2</v>
      </c>
      <c r="BK167" s="28">
        <v>2</v>
      </c>
      <c r="BL167" s="28">
        <v>0</v>
      </c>
      <c r="BM167" s="28">
        <v>0</v>
      </c>
      <c r="BN167" s="28">
        <v>0</v>
      </c>
      <c r="BO167" s="30">
        <v>0</v>
      </c>
      <c r="BP167" s="30">
        <v>0</v>
      </c>
      <c r="BQ167" s="30">
        <v>0</v>
      </c>
      <c r="BR167" s="30">
        <v>0</v>
      </c>
      <c r="BS167" s="30">
        <v>0</v>
      </c>
      <c r="BT167" s="30">
        <v>0</v>
      </c>
      <c r="BU167" s="30">
        <v>0</v>
      </c>
      <c r="BV167" s="30">
        <v>0</v>
      </c>
      <c r="BW167" s="30">
        <v>0</v>
      </c>
      <c r="BX167" s="30">
        <v>0.17</v>
      </c>
      <c r="BY167" s="30">
        <v>0.17</v>
      </c>
      <c r="BZ167" s="30">
        <v>0.17</v>
      </c>
      <c r="CA167" s="30">
        <v>0</v>
      </c>
      <c r="CB167" s="30">
        <v>0</v>
      </c>
      <c r="CC167" s="30">
        <v>0</v>
      </c>
      <c r="CD167" s="28">
        <v>0</v>
      </c>
      <c r="CE167" s="28">
        <v>0</v>
      </c>
      <c r="CF167" s="28">
        <v>0</v>
      </c>
      <c r="CG167" s="28">
        <v>0</v>
      </c>
      <c r="CH167" s="28">
        <v>0</v>
      </c>
      <c r="CI167" s="28">
        <v>0</v>
      </c>
      <c r="CJ167" s="28">
        <v>0</v>
      </c>
      <c r="CK167" s="28">
        <v>0</v>
      </c>
      <c r="CL167" s="28">
        <v>0</v>
      </c>
      <c r="CM167" s="28">
        <v>2</v>
      </c>
      <c r="CN167" s="28">
        <v>2</v>
      </c>
      <c r="CO167" s="28">
        <v>2</v>
      </c>
      <c r="CP167" s="28">
        <v>0</v>
      </c>
      <c r="CQ167" s="28">
        <v>0</v>
      </c>
      <c r="CR167" s="29">
        <v>0</v>
      </c>
      <c r="CS167" s="27">
        <v>0</v>
      </c>
      <c r="CT167" s="28">
        <v>0</v>
      </c>
      <c r="CU167" s="28">
        <v>0</v>
      </c>
      <c r="CV167" s="28">
        <v>0</v>
      </c>
      <c r="CW167" s="28">
        <v>0</v>
      </c>
      <c r="CX167" s="28">
        <v>0</v>
      </c>
      <c r="CY167" s="28">
        <v>0</v>
      </c>
      <c r="CZ167" s="28">
        <v>0</v>
      </c>
      <c r="DA167" s="28">
        <v>0</v>
      </c>
      <c r="DB167" s="28">
        <v>0</v>
      </c>
      <c r="DC167" s="28">
        <v>0</v>
      </c>
      <c r="DD167" s="28">
        <v>0</v>
      </c>
      <c r="DE167" s="28">
        <v>0</v>
      </c>
      <c r="DF167" s="28">
        <v>0</v>
      </c>
      <c r="DG167" s="28">
        <v>0</v>
      </c>
      <c r="DH167" s="30">
        <v>0</v>
      </c>
      <c r="DI167" s="30">
        <v>0</v>
      </c>
      <c r="DJ167" s="30">
        <v>0</v>
      </c>
      <c r="DK167" s="30">
        <v>0</v>
      </c>
      <c r="DL167" s="30">
        <v>0</v>
      </c>
      <c r="DM167" s="30">
        <v>0</v>
      </c>
      <c r="DN167" s="30">
        <v>0</v>
      </c>
      <c r="DO167" s="30">
        <v>0</v>
      </c>
      <c r="DP167" s="30">
        <v>0</v>
      </c>
      <c r="DQ167" s="30">
        <v>0</v>
      </c>
      <c r="DR167" s="30">
        <v>0</v>
      </c>
      <c r="DS167" s="30">
        <v>0</v>
      </c>
      <c r="DT167" s="30">
        <v>0</v>
      </c>
      <c r="DU167" s="30">
        <v>0</v>
      </c>
      <c r="DV167" s="30">
        <v>0</v>
      </c>
      <c r="DW167" s="28">
        <v>0</v>
      </c>
      <c r="DX167" s="28">
        <v>0</v>
      </c>
      <c r="DY167" s="28">
        <v>0</v>
      </c>
      <c r="DZ167" s="28">
        <v>0</v>
      </c>
      <c r="EA167" s="28">
        <v>0</v>
      </c>
      <c r="EB167" s="28">
        <v>0</v>
      </c>
      <c r="EC167" s="28">
        <v>0</v>
      </c>
      <c r="ED167" s="28">
        <v>0</v>
      </c>
      <c r="EE167" s="28">
        <v>0</v>
      </c>
      <c r="EF167" s="28">
        <v>0</v>
      </c>
      <c r="EG167" s="28">
        <v>0</v>
      </c>
      <c r="EH167" s="28">
        <v>0</v>
      </c>
      <c r="EI167" s="28">
        <v>0</v>
      </c>
      <c r="EJ167" s="28">
        <v>0</v>
      </c>
      <c r="EK167" s="29">
        <v>0</v>
      </c>
      <c r="EM167" t="s">
        <v>1041</v>
      </c>
      <c r="EO167" t="s">
        <v>84</v>
      </c>
      <c r="EQ167" t="s">
        <v>65</v>
      </c>
      <c r="ES167" t="s">
        <v>83</v>
      </c>
      <c r="ET167" t="s">
        <v>65</v>
      </c>
      <c r="EV167" t="s">
        <v>84</v>
      </c>
      <c r="FB167" t="s">
        <v>84</v>
      </c>
      <c r="FJ167" t="s">
        <v>33</v>
      </c>
      <c r="FL167" t="s">
        <v>40</v>
      </c>
      <c r="FQ167" t="s">
        <v>40</v>
      </c>
      <c r="FU167" t="s">
        <v>86</v>
      </c>
      <c r="GC167" t="s">
        <v>86</v>
      </c>
    </row>
    <row r="168" spans="1:193" x14ac:dyDescent="0.25">
      <c r="A168">
        <v>165</v>
      </c>
      <c r="B168" t="s">
        <v>1133</v>
      </c>
      <c r="C168" t="s">
        <v>1134</v>
      </c>
      <c r="D168">
        <v>52</v>
      </c>
      <c r="E168">
        <v>8.64</v>
      </c>
      <c r="F168" t="s">
        <v>63</v>
      </c>
      <c r="G168" s="27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2</v>
      </c>
      <c r="O168" s="28">
        <v>3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6.2E-2</v>
      </c>
      <c r="AD168" s="30">
        <v>6.2E-2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2</v>
      </c>
      <c r="AS168" s="28">
        <v>2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9">
        <v>0</v>
      </c>
      <c r="AZ168" s="27">
        <v>0</v>
      </c>
      <c r="BA168" s="28">
        <v>0</v>
      </c>
      <c r="BB168" s="28">
        <v>0</v>
      </c>
      <c r="BC168" s="28">
        <v>0</v>
      </c>
      <c r="BD168" s="28">
        <v>0</v>
      </c>
      <c r="BE168" s="28">
        <v>0</v>
      </c>
      <c r="BF168" s="28">
        <v>0</v>
      </c>
      <c r="BG168" s="28">
        <v>0</v>
      </c>
      <c r="BH168" s="28">
        <v>0</v>
      </c>
      <c r="BI168" s="28">
        <v>0</v>
      </c>
      <c r="BJ168" s="28">
        <v>0</v>
      </c>
      <c r="BK168" s="28">
        <v>0</v>
      </c>
      <c r="BL168" s="28">
        <v>0</v>
      </c>
      <c r="BM168" s="28">
        <v>0</v>
      </c>
      <c r="BN168" s="28">
        <v>0</v>
      </c>
      <c r="BO168" s="30">
        <v>0</v>
      </c>
      <c r="BP168" s="30">
        <v>0</v>
      </c>
      <c r="BQ168" s="30">
        <v>0</v>
      </c>
      <c r="BR168" s="30">
        <v>0</v>
      </c>
      <c r="BS168" s="30">
        <v>0</v>
      </c>
      <c r="BT168" s="30">
        <v>0</v>
      </c>
      <c r="BU168" s="30">
        <v>0</v>
      </c>
      <c r="BV168" s="30">
        <v>0</v>
      </c>
      <c r="BW168" s="30">
        <v>0</v>
      </c>
      <c r="BX168" s="30">
        <v>0</v>
      </c>
      <c r="BY168" s="30">
        <v>0</v>
      </c>
      <c r="BZ168" s="30">
        <v>0</v>
      </c>
      <c r="CA168" s="30">
        <v>0</v>
      </c>
      <c r="CB168" s="30">
        <v>0</v>
      </c>
      <c r="CC168" s="30">
        <v>0</v>
      </c>
      <c r="CD168" s="28">
        <v>0</v>
      </c>
      <c r="CE168" s="28">
        <v>0</v>
      </c>
      <c r="CF168" s="28">
        <v>0</v>
      </c>
      <c r="CG168" s="28">
        <v>0</v>
      </c>
      <c r="CH168" s="28">
        <v>0</v>
      </c>
      <c r="CI168" s="28">
        <v>0</v>
      </c>
      <c r="CJ168" s="28">
        <v>0</v>
      </c>
      <c r="CK168" s="28">
        <v>0</v>
      </c>
      <c r="CL168" s="28">
        <v>0</v>
      </c>
      <c r="CM168" s="28">
        <v>0</v>
      </c>
      <c r="CN168" s="28">
        <v>0</v>
      </c>
      <c r="CO168" s="28">
        <v>0</v>
      </c>
      <c r="CP168" s="28">
        <v>0</v>
      </c>
      <c r="CQ168" s="28">
        <v>0</v>
      </c>
      <c r="CR168" s="29">
        <v>0</v>
      </c>
      <c r="CS168" s="27">
        <v>0</v>
      </c>
      <c r="CT168" s="28">
        <v>0</v>
      </c>
      <c r="CU168" s="28">
        <v>0</v>
      </c>
      <c r="CV168" s="28">
        <v>0</v>
      </c>
      <c r="CW168" s="28">
        <v>0</v>
      </c>
      <c r="CX168" s="28">
        <v>0</v>
      </c>
      <c r="CY168" s="28">
        <v>0</v>
      </c>
      <c r="CZ168" s="28">
        <v>2</v>
      </c>
      <c r="DA168" s="28">
        <v>3</v>
      </c>
      <c r="DB168" s="28">
        <v>0</v>
      </c>
      <c r="DC168" s="28">
        <v>0</v>
      </c>
      <c r="DD168" s="28">
        <v>0</v>
      </c>
      <c r="DE168" s="28">
        <v>0</v>
      </c>
      <c r="DF168" s="28">
        <v>0</v>
      </c>
      <c r="DG168" s="28">
        <v>0</v>
      </c>
      <c r="DH168" s="30">
        <v>0</v>
      </c>
      <c r="DI168" s="30">
        <v>0</v>
      </c>
      <c r="DJ168" s="30">
        <v>0</v>
      </c>
      <c r="DK168" s="30">
        <v>0</v>
      </c>
      <c r="DL168" s="30">
        <v>0</v>
      </c>
      <c r="DM168" s="30">
        <v>0</v>
      </c>
      <c r="DN168" s="30">
        <v>0</v>
      </c>
      <c r="DO168" s="30">
        <v>6.2E-2</v>
      </c>
      <c r="DP168" s="30">
        <v>6.2E-2</v>
      </c>
      <c r="DQ168" s="30">
        <v>0</v>
      </c>
      <c r="DR168" s="30">
        <v>0</v>
      </c>
      <c r="DS168" s="30">
        <v>0</v>
      </c>
      <c r="DT168" s="30">
        <v>0</v>
      </c>
      <c r="DU168" s="30">
        <v>0</v>
      </c>
      <c r="DV168" s="30">
        <v>0</v>
      </c>
      <c r="DW168" s="28">
        <v>0</v>
      </c>
      <c r="DX168" s="28">
        <v>0</v>
      </c>
      <c r="DY168" s="28">
        <v>0</v>
      </c>
      <c r="DZ168" s="28">
        <v>0</v>
      </c>
      <c r="EA168" s="28">
        <v>0</v>
      </c>
      <c r="EB168" s="28">
        <v>0</v>
      </c>
      <c r="EC168" s="28">
        <v>0</v>
      </c>
      <c r="ED168" s="28">
        <v>2</v>
      </c>
      <c r="EE168" s="28">
        <v>2</v>
      </c>
      <c r="EF168" s="28">
        <v>0</v>
      </c>
      <c r="EG168" s="28">
        <v>0</v>
      </c>
      <c r="EH168" s="28">
        <v>0</v>
      </c>
      <c r="EI168" s="28">
        <v>0</v>
      </c>
      <c r="EJ168" s="28">
        <v>0</v>
      </c>
      <c r="EK168" s="29">
        <v>0</v>
      </c>
      <c r="EO168" t="s">
        <v>209</v>
      </c>
      <c r="EP168" t="s">
        <v>363</v>
      </c>
      <c r="EX168" t="s">
        <v>363</v>
      </c>
      <c r="FF168" t="s">
        <v>1135</v>
      </c>
      <c r="FJ168" t="s">
        <v>179</v>
      </c>
      <c r="FK168" t="s">
        <v>1135</v>
      </c>
    </row>
    <row r="169" spans="1:193" x14ac:dyDescent="0.25">
      <c r="A169">
        <v>166</v>
      </c>
      <c r="B169" t="s">
        <v>636</v>
      </c>
      <c r="C169" t="s">
        <v>637</v>
      </c>
      <c r="D169">
        <v>100</v>
      </c>
      <c r="E169">
        <v>5.08</v>
      </c>
      <c r="F169" t="s">
        <v>63</v>
      </c>
      <c r="G169" s="27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  <c r="AU169" s="28">
        <v>0</v>
      </c>
      <c r="AV169" s="28">
        <v>0</v>
      </c>
      <c r="AW169" s="28">
        <v>0</v>
      </c>
      <c r="AX169" s="28">
        <v>0</v>
      </c>
      <c r="AY169" s="29">
        <v>0</v>
      </c>
      <c r="AZ169" s="27">
        <v>0</v>
      </c>
      <c r="BA169" s="28">
        <v>0</v>
      </c>
      <c r="BB169" s="28">
        <v>0</v>
      </c>
      <c r="BC169" s="28">
        <v>0</v>
      </c>
      <c r="BD169" s="28">
        <v>0</v>
      </c>
      <c r="BE169" s="28">
        <v>0</v>
      </c>
      <c r="BF169" s="28">
        <v>0</v>
      </c>
      <c r="BG169" s="28">
        <v>0</v>
      </c>
      <c r="BH169" s="28">
        <v>0</v>
      </c>
      <c r="BI169" s="28">
        <v>0</v>
      </c>
      <c r="BJ169" s="28">
        <v>0</v>
      </c>
      <c r="BK169" s="28">
        <v>0</v>
      </c>
      <c r="BL169" s="28">
        <v>2</v>
      </c>
      <c r="BM169" s="28">
        <v>2</v>
      </c>
      <c r="BN169" s="28">
        <v>2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  <c r="BZ169" s="30">
        <v>0</v>
      </c>
      <c r="CA169" s="30">
        <v>3.2000000000000001E-2</v>
      </c>
      <c r="CB169" s="30">
        <v>3.2000000000000001E-2</v>
      </c>
      <c r="CC169" s="30">
        <v>3.2000000000000001E-2</v>
      </c>
      <c r="CD169" s="28">
        <v>0</v>
      </c>
      <c r="CE169" s="28">
        <v>0</v>
      </c>
      <c r="CF169" s="28">
        <v>0</v>
      </c>
      <c r="CG169" s="28">
        <v>0</v>
      </c>
      <c r="CH169" s="28">
        <v>0</v>
      </c>
      <c r="CI169" s="28">
        <v>0</v>
      </c>
      <c r="CJ169" s="28">
        <v>0</v>
      </c>
      <c r="CK169" s="28">
        <v>0</v>
      </c>
      <c r="CL169" s="28">
        <v>0</v>
      </c>
      <c r="CM169" s="28">
        <v>0</v>
      </c>
      <c r="CN169" s="28">
        <v>0</v>
      </c>
      <c r="CO169" s="28">
        <v>0</v>
      </c>
      <c r="CP169" s="28">
        <v>2</v>
      </c>
      <c r="CQ169" s="28">
        <v>2</v>
      </c>
      <c r="CR169" s="29">
        <v>2</v>
      </c>
      <c r="CS169" s="27">
        <v>0</v>
      </c>
      <c r="CT169" s="28">
        <v>0</v>
      </c>
      <c r="CU169" s="28">
        <v>0</v>
      </c>
      <c r="CV169" s="28">
        <v>0</v>
      </c>
      <c r="CW169" s="28">
        <v>0</v>
      </c>
      <c r="CX169" s="28">
        <v>0</v>
      </c>
      <c r="CY169" s="28">
        <v>0</v>
      </c>
      <c r="CZ169" s="28">
        <v>0</v>
      </c>
      <c r="DA169" s="28">
        <v>0</v>
      </c>
      <c r="DB169" s="28">
        <v>0</v>
      </c>
      <c r="DC169" s="28">
        <v>0</v>
      </c>
      <c r="DD169" s="28">
        <v>0</v>
      </c>
      <c r="DE169" s="28">
        <v>0</v>
      </c>
      <c r="DF169" s="28">
        <v>0</v>
      </c>
      <c r="DG169" s="28">
        <v>0</v>
      </c>
      <c r="DH169" s="30">
        <v>0</v>
      </c>
      <c r="DI169" s="30">
        <v>0</v>
      </c>
      <c r="DJ169" s="30">
        <v>0</v>
      </c>
      <c r="DK169" s="30">
        <v>0</v>
      </c>
      <c r="DL169" s="30">
        <v>0</v>
      </c>
      <c r="DM169" s="30">
        <v>0</v>
      </c>
      <c r="DN169" s="30">
        <v>0</v>
      </c>
      <c r="DO169" s="30">
        <v>0</v>
      </c>
      <c r="DP169" s="30">
        <v>0</v>
      </c>
      <c r="DQ169" s="30">
        <v>0</v>
      </c>
      <c r="DR169" s="30">
        <v>0</v>
      </c>
      <c r="DS169" s="30">
        <v>0</v>
      </c>
      <c r="DT169" s="30">
        <v>0</v>
      </c>
      <c r="DU169" s="30">
        <v>0</v>
      </c>
      <c r="DV169" s="30">
        <v>0</v>
      </c>
      <c r="DW169" s="28">
        <v>0</v>
      </c>
      <c r="DX169" s="28">
        <v>0</v>
      </c>
      <c r="DY169" s="28">
        <v>0</v>
      </c>
      <c r="DZ169" s="28">
        <v>0</v>
      </c>
      <c r="EA169" s="28">
        <v>0</v>
      </c>
      <c r="EB169" s="28">
        <v>0</v>
      </c>
      <c r="EC169" s="28">
        <v>0</v>
      </c>
      <c r="ED169" s="28">
        <v>0</v>
      </c>
      <c r="EE169" s="28">
        <v>0</v>
      </c>
      <c r="EF169" s="28">
        <v>0</v>
      </c>
      <c r="EG169" s="28">
        <v>0</v>
      </c>
      <c r="EH169" s="28">
        <v>0</v>
      </c>
      <c r="EI169" s="28">
        <v>0</v>
      </c>
      <c r="EJ169" s="28">
        <v>0</v>
      </c>
      <c r="EK169" s="29">
        <v>0</v>
      </c>
      <c r="EL169" t="s">
        <v>638</v>
      </c>
      <c r="EO169" t="s">
        <v>638</v>
      </c>
      <c r="FJ169" t="s">
        <v>179</v>
      </c>
      <c r="FL169" t="s">
        <v>40</v>
      </c>
      <c r="FQ169" t="s">
        <v>40</v>
      </c>
      <c r="FU169" t="s">
        <v>194</v>
      </c>
      <c r="GC169" t="s">
        <v>194</v>
      </c>
    </row>
    <row r="170" spans="1:193" x14ac:dyDescent="0.25">
      <c r="A170">
        <v>167</v>
      </c>
      <c r="B170" t="s">
        <v>1136</v>
      </c>
      <c r="C170" t="s">
        <v>1137</v>
      </c>
      <c r="D170">
        <v>28</v>
      </c>
      <c r="E170">
        <v>4.43</v>
      </c>
      <c r="F170" t="s">
        <v>63</v>
      </c>
      <c r="G170" s="27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9">
        <v>0</v>
      </c>
      <c r="AZ170" s="27">
        <v>0</v>
      </c>
      <c r="BA170" s="28">
        <v>0</v>
      </c>
      <c r="BB170" s="28">
        <v>0</v>
      </c>
      <c r="BC170" s="28">
        <v>0</v>
      </c>
      <c r="BD170" s="28">
        <v>0</v>
      </c>
      <c r="BE170" s="28">
        <v>0</v>
      </c>
      <c r="BF170" s="28">
        <v>0</v>
      </c>
      <c r="BG170" s="28">
        <v>0</v>
      </c>
      <c r="BH170" s="28">
        <v>0</v>
      </c>
      <c r="BI170" s="28">
        <v>0</v>
      </c>
      <c r="BJ170" s="28">
        <v>0</v>
      </c>
      <c r="BK170" s="28">
        <v>0</v>
      </c>
      <c r="BL170" s="28">
        <v>0</v>
      </c>
      <c r="BM170" s="28">
        <v>0</v>
      </c>
      <c r="BN170" s="28">
        <v>0</v>
      </c>
      <c r="BO170" s="30">
        <v>0</v>
      </c>
      <c r="BP170" s="30">
        <v>0</v>
      </c>
      <c r="BQ170" s="30">
        <v>0</v>
      </c>
      <c r="BR170" s="30">
        <v>0</v>
      </c>
      <c r="BS170" s="30">
        <v>0</v>
      </c>
      <c r="BT170" s="30">
        <v>0</v>
      </c>
      <c r="BU170" s="30">
        <v>0</v>
      </c>
      <c r="BV170" s="30">
        <v>0</v>
      </c>
      <c r="BW170" s="30">
        <v>0</v>
      </c>
      <c r="BX170" s="30">
        <v>0</v>
      </c>
      <c r="BY170" s="30">
        <v>0</v>
      </c>
      <c r="BZ170" s="30">
        <v>0</v>
      </c>
      <c r="CA170" s="30">
        <v>0</v>
      </c>
      <c r="CB170" s="30">
        <v>0</v>
      </c>
      <c r="CC170" s="30">
        <v>0</v>
      </c>
      <c r="CD170" s="28">
        <v>0</v>
      </c>
      <c r="CE170" s="28">
        <v>0</v>
      </c>
      <c r="CF170" s="28">
        <v>0</v>
      </c>
      <c r="CG170" s="28">
        <v>0</v>
      </c>
      <c r="CH170" s="28">
        <v>0</v>
      </c>
      <c r="CI170" s="28">
        <v>0</v>
      </c>
      <c r="CJ170" s="28">
        <v>0</v>
      </c>
      <c r="CK170" s="28">
        <v>0</v>
      </c>
      <c r="CL170" s="28">
        <v>0</v>
      </c>
      <c r="CM170" s="28">
        <v>0</v>
      </c>
      <c r="CN170" s="28">
        <v>0</v>
      </c>
      <c r="CO170" s="28">
        <v>0</v>
      </c>
      <c r="CP170" s="28">
        <v>0</v>
      </c>
      <c r="CQ170" s="28">
        <v>0</v>
      </c>
      <c r="CR170" s="29">
        <v>0</v>
      </c>
      <c r="CS170" s="27">
        <v>0</v>
      </c>
      <c r="CT170" s="28">
        <v>0</v>
      </c>
      <c r="CU170" s="28">
        <v>0</v>
      </c>
      <c r="CV170" s="28">
        <v>0</v>
      </c>
      <c r="CW170" s="28">
        <v>0</v>
      </c>
      <c r="CX170" s="28">
        <v>0</v>
      </c>
      <c r="CY170" s="28">
        <v>0</v>
      </c>
      <c r="CZ170" s="28">
        <v>0</v>
      </c>
      <c r="DA170" s="28">
        <v>0</v>
      </c>
      <c r="DB170" s="28">
        <v>3</v>
      </c>
      <c r="DC170" s="28">
        <v>3</v>
      </c>
      <c r="DD170" s="28">
        <v>2</v>
      </c>
      <c r="DE170" s="28">
        <v>0</v>
      </c>
      <c r="DF170" s="28">
        <v>0</v>
      </c>
      <c r="DG170" s="28">
        <v>0</v>
      </c>
      <c r="DH170" s="30">
        <v>0</v>
      </c>
      <c r="DI170" s="30">
        <v>0</v>
      </c>
      <c r="DJ170" s="30">
        <v>0</v>
      </c>
      <c r="DK170" s="30">
        <v>0</v>
      </c>
      <c r="DL170" s="30">
        <v>0</v>
      </c>
      <c r="DM170" s="30">
        <v>0</v>
      </c>
      <c r="DN170" s="30">
        <v>0</v>
      </c>
      <c r="DO170" s="30">
        <v>0</v>
      </c>
      <c r="DP170" s="30">
        <v>0</v>
      </c>
      <c r="DQ170" s="30">
        <v>0.14000000000000001</v>
      </c>
      <c r="DR170" s="30">
        <v>0.18</v>
      </c>
      <c r="DS170" s="30">
        <v>0.11</v>
      </c>
      <c r="DT170" s="30">
        <v>0</v>
      </c>
      <c r="DU170" s="30">
        <v>0</v>
      </c>
      <c r="DV170" s="30">
        <v>0</v>
      </c>
      <c r="DW170" s="28">
        <v>0</v>
      </c>
      <c r="DX170" s="28">
        <v>0</v>
      </c>
      <c r="DY170" s="28">
        <v>0</v>
      </c>
      <c r="DZ170" s="28">
        <v>0</v>
      </c>
      <c r="EA170" s="28">
        <v>0</v>
      </c>
      <c r="EB170" s="28">
        <v>0</v>
      </c>
      <c r="EC170" s="28">
        <v>0</v>
      </c>
      <c r="ED170" s="28">
        <v>0</v>
      </c>
      <c r="EE170" s="28">
        <v>0</v>
      </c>
      <c r="EF170" s="28">
        <v>3</v>
      </c>
      <c r="EG170" s="28">
        <v>3</v>
      </c>
      <c r="EH170" s="28">
        <v>2</v>
      </c>
      <c r="EI170" s="28">
        <v>0</v>
      </c>
      <c r="EJ170" s="28">
        <v>0</v>
      </c>
      <c r="EK170" s="29">
        <v>0</v>
      </c>
      <c r="EM170" t="s">
        <v>148</v>
      </c>
      <c r="EO170" t="s">
        <v>146</v>
      </c>
      <c r="EP170" t="s">
        <v>245</v>
      </c>
      <c r="EQ170" t="s">
        <v>678</v>
      </c>
      <c r="ES170" t="s">
        <v>679</v>
      </c>
      <c r="ET170" t="s">
        <v>679</v>
      </c>
      <c r="EV170" t="s">
        <v>680</v>
      </c>
      <c r="EX170" t="s">
        <v>148</v>
      </c>
      <c r="FB170" t="s">
        <v>679</v>
      </c>
      <c r="FF170" t="s">
        <v>29</v>
      </c>
      <c r="FG170" t="s">
        <v>681</v>
      </c>
      <c r="FJ170" t="s">
        <v>110</v>
      </c>
      <c r="FK170" t="s">
        <v>292</v>
      </c>
      <c r="FL170" t="s">
        <v>682</v>
      </c>
      <c r="FM170" t="s">
        <v>36</v>
      </c>
      <c r="FN170" t="s">
        <v>814</v>
      </c>
      <c r="FO170" t="s">
        <v>682</v>
      </c>
      <c r="FP170" t="s">
        <v>814</v>
      </c>
      <c r="FQ170" t="s">
        <v>475</v>
      </c>
      <c r="FU170" t="s">
        <v>182</v>
      </c>
      <c r="GC170" t="s">
        <v>182</v>
      </c>
    </row>
    <row r="171" spans="1:193" x14ac:dyDescent="0.25">
      <c r="A171">
        <v>168</v>
      </c>
      <c r="B171" t="s">
        <v>1138</v>
      </c>
      <c r="C171" t="s">
        <v>1139</v>
      </c>
      <c r="D171">
        <v>44</v>
      </c>
      <c r="E171">
        <v>5.55</v>
      </c>
      <c r="F171" t="s">
        <v>63</v>
      </c>
      <c r="G171" s="27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3</v>
      </c>
      <c r="O171" s="28">
        <v>2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8.3000000000000004E-2</v>
      </c>
      <c r="AD171" s="30">
        <v>4.4999999999999998E-2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3</v>
      </c>
      <c r="AS171" s="28">
        <v>2</v>
      </c>
      <c r="AT171" s="28">
        <v>0</v>
      </c>
      <c r="AU171" s="28">
        <v>0</v>
      </c>
      <c r="AV171" s="28">
        <v>0</v>
      </c>
      <c r="AW171" s="28">
        <v>0</v>
      </c>
      <c r="AX171" s="28">
        <v>0</v>
      </c>
      <c r="AY171" s="29">
        <v>0</v>
      </c>
      <c r="AZ171" s="27">
        <v>0</v>
      </c>
      <c r="BA171" s="28">
        <v>0</v>
      </c>
      <c r="BB171" s="28">
        <v>0</v>
      </c>
      <c r="BC171" s="28">
        <v>0</v>
      </c>
      <c r="BD171" s="28">
        <v>0</v>
      </c>
      <c r="BE171" s="28">
        <v>0</v>
      </c>
      <c r="BF171" s="28">
        <v>0</v>
      </c>
      <c r="BG171" s="28">
        <v>0</v>
      </c>
      <c r="BH171" s="28">
        <v>0</v>
      </c>
      <c r="BI171" s="28">
        <v>0</v>
      </c>
      <c r="BJ171" s="28">
        <v>0</v>
      </c>
      <c r="BK171" s="28">
        <v>0</v>
      </c>
      <c r="BL171" s="28">
        <v>0</v>
      </c>
      <c r="BM171" s="28">
        <v>0</v>
      </c>
      <c r="BN171" s="28">
        <v>0</v>
      </c>
      <c r="BO171" s="30">
        <v>0</v>
      </c>
      <c r="BP171" s="30">
        <v>0</v>
      </c>
      <c r="BQ171" s="30">
        <v>0</v>
      </c>
      <c r="BR171" s="30">
        <v>0</v>
      </c>
      <c r="BS171" s="30">
        <v>0</v>
      </c>
      <c r="BT171" s="30">
        <v>0</v>
      </c>
      <c r="BU171" s="30">
        <v>0</v>
      </c>
      <c r="BV171" s="30">
        <v>0</v>
      </c>
      <c r="BW171" s="30">
        <v>0</v>
      </c>
      <c r="BX171" s="30">
        <v>0</v>
      </c>
      <c r="BY171" s="30">
        <v>0</v>
      </c>
      <c r="BZ171" s="30">
        <v>0</v>
      </c>
      <c r="CA171" s="30">
        <v>0</v>
      </c>
      <c r="CB171" s="30">
        <v>0</v>
      </c>
      <c r="CC171" s="30">
        <v>0</v>
      </c>
      <c r="CD171" s="28">
        <v>0</v>
      </c>
      <c r="CE171" s="28">
        <v>0</v>
      </c>
      <c r="CF171" s="28">
        <v>0</v>
      </c>
      <c r="CG171" s="28">
        <v>0</v>
      </c>
      <c r="CH171" s="28">
        <v>0</v>
      </c>
      <c r="CI171" s="28">
        <v>0</v>
      </c>
      <c r="CJ171" s="28">
        <v>0</v>
      </c>
      <c r="CK171" s="28">
        <v>0</v>
      </c>
      <c r="CL171" s="28">
        <v>0</v>
      </c>
      <c r="CM171" s="28">
        <v>0</v>
      </c>
      <c r="CN171" s="28">
        <v>0</v>
      </c>
      <c r="CO171" s="28">
        <v>0</v>
      </c>
      <c r="CP171" s="28">
        <v>0</v>
      </c>
      <c r="CQ171" s="28">
        <v>0</v>
      </c>
      <c r="CR171" s="29">
        <v>0</v>
      </c>
      <c r="CS171" s="27">
        <v>0</v>
      </c>
      <c r="CT171" s="28">
        <v>0</v>
      </c>
      <c r="CU171" s="28">
        <v>0</v>
      </c>
      <c r="CV171" s="28">
        <v>0</v>
      </c>
      <c r="CW171" s="28">
        <v>0</v>
      </c>
      <c r="CX171" s="28">
        <v>0</v>
      </c>
      <c r="CY171" s="28">
        <v>0</v>
      </c>
      <c r="CZ171" s="28">
        <v>3</v>
      </c>
      <c r="DA171" s="28">
        <v>2</v>
      </c>
      <c r="DB171" s="28">
        <v>0</v>
      </c>
      <c r="DC171" s="28">
        <v>0</v>
      </c>
      <c r="DD171" s="28">
        <v>0</v>
      </c>
      <c r="DE171" s="28">
        <v>0</v>
      </c>
      <c r="DF171" s="28">
        <v>0</v>
      </c>
      <c r="DG171" s="28">
        <v>0</v>
      </c>
      <c r="DH171" s="30">
        <v>0</v>
      </c>
      <c r="DI171" s="30">
        <v>0</v>
      </c>
      <c r="DJ171" s="30">
        <v>0</v>
      </c>
      <c r="DK171" s="30">
        <v>0</v>
      </c>
      <c r="DL171" s="30">
        <v>0</v>
      </c>
      <c r="DM171" s="30">
        <v>0</v>
      </c>
      <c r="DN171" s="30">
        <v>0</v>
      </c>
      <c r="DO171" s="30">
        <v>8.3000000000000004E-2</v>
      </c>
      <c r="DP171" s="30">
        <v>4.4999999999999998E-2</v>
      </c>
      <c r="DQ171" s="30">
        <v>0</v>
      </c>
      <c r="DR171" s="30">
        <v>0</v>
      </c>
      <c r="DS171" s="30">
        <v>0</v>
      </c>
      <c r="DT171" s="30">
        <v>0</v>
      </c>
      <c r="DU171" s="30">
        <v>0</v>
      </c>
      <c r="DV171" s="30">
        <v>0</v>
      </c>
      <c r="DW171" s="28">
        <v>0</v>
      </c>
      <c r="DX171" s="28">
        <v>0</v>
      </c>
      <c r="DY171" s="28">
        <v>0</v>
      </c>
      <c r="DZ171" s="28">
        <v>0</v>
      </c>
      <c r="EA171" s="28">
        <v>0</v>
      </c>
      <c r="EB171" s="28">
        <v>0</v>
      </c>
      <c r="EC171" s="28">
        <v>0</v>
      </c>
      <c r="ED171" s="28">
        <v>3</v>
      </c>
      <c r="EE171" s="28">
        <v>2</v>
      </c>
      <c r="EF171" s="28">
        <v>0</v>
      </c>
      <c r="EG171" s="28">
        <v>0</v>
      </c>
      <c r="EH171" s="28">
        <v>0</v>
      </c>
      <c r="EI171" s="28">
        <v>0</v>
      </c>
      <c r="EJ171" s="28">
        <v>0</v>
      </c>
      <c r="EK171" s="29">
        <v>0</v>
      </c>
      <c r="EN171" t="s">
        <v>533</v>
      </c>
      <c r="EO171" t="s">
        <v>354</v>
      </c>
      <c r="EP171" t="s">
        <v>354</v>
      </c>
      <c r="EQ171" t="s">
        <v>164</v>
      </c>
      <c r="ES171" t="s">
        <v>85</v>
      </c>
      <c r="ET171" t="s">
        <v>164</v>
      </c>
      <c r="EV171" t="s">
        <v>822</v>
      </c>
      <c r="EW171" t="s">
        <v>533</v>
      </c>
      <c r="FB171" t="s">
        <v>85</v>
      </c>
      <c r="FJ171" t="s">
        <v>110</v>
      </c>
      <c r="FL171" t="s">
        <v>1140</v>
      </c>
      <c r="FU171" t="s">
        <v>448</v>
      </c>
      <c r="GC171" t="s">
        <v>1141</v>
      </c>
      <c r="GK171" t="s">
        <v>1141</v>
      </c>
    </row>
    <row r="172" spans="1:193" x14ac:dyDescent="0.25">
      <c r="A172">
        <v>169</v>
      </c>
      <c r="B172" t="s">
        <v>931</v>
      </c>
      <c r="C172" t="s">
        <v>932</v>
      </c>
      <c r="D172">
        <v>52</v>
      </c>
      <c r="E172">
        <v>7.36</v>
      </c>
      <c r="F172" t="s">
        <v>63</v>
      </c>
      <c r="G172" s="27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2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6.0999999999999999E-2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2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9">
        <v>0</v>
      </c>
      <c r="AZ172" s="27">
        <v>0</v>
      </c>
      <c r="BA172" s="28">
        <v>0</v>
      </c>
      <c r="BB172" s="28">
        <v>0</v>
      </c>
      <c r="BC172" s="28">
        <v>0</v>
      </c>
      <c r="BD172" s="28">
        <v>0</v>
      </c>
      <c r="BE172" s="28">
        <v>0</v>
      </c>
      <c r="BF172" s="28">
        <v>0</v>
      </c>
      <c r="BG172" s="28">
        <v>0</v>
      </c>
      <c r="BH172" s="28">
        <v>0</v>
      </c>
      <c r="BI172" s="28">
        <v>0</v>
      </c>
      <c r="BJ172" s="28">
        <v>0</v>
      </c>
      <c r="BK172" s="28">
        <v>0</v>
      </c>
      <c r="BL172" s="28">
        <v>0</v>
      </c>
      <c r="BM172" s="28">
        <v>0</v>
      </c>
      <c r="BN172" s="28">
        <v>0</v>
      </c>
      <c r="BO172" s="30">
        <v>0</v>
      </c>
      <c r="BP172" s="30">
        <v>0</v>
      </c>
      <c r="BQ172" s="30">
        <v>0</v>
      </c>
      <c r="BR172" s="30">
        <v>0</v>
      </c>
      <c r="BS172" s="30">
        <v>0</v>
      </c>
      <c r="BT172" s="30">
        <v>0</v>
      </c>
      <c r="BU172" s="30">
        <v>0</v>
      </c>
      <c r="BV172" s="30">
        <v>0</v>
      </c>
      <c r="BW172" s="30">
        <v>0</v>
      </c>
      <c r="BX172" s="30">
        <v>0</v>
      </c>
      <c r="BY172" s="30">
        <v>0</v>
      </c>
      <c r="BZ172" s="30">
        <v>0</v>
      </c>
      <c r="CA172" s="30">
        <v>0</v>
      </c>
      <c r="CB172" s="30">
        <v>0</v>
      </c>
      <c r="CC172" s="30">
        <v>0</v>
      </c>
      <c r="CD172" s="28">
        <v>0</v>
      </c>
      <c r="CE172" s="28">
        <v>0</v>
      </c>
      <c r="CF172" s="28">
        <v>0</v>
      </c>
      <c r="CG172" s="28">
        <v>0</v>
      </c>
      <c r="CH172" s="28">
        <v>0</v>
      </c>
      <c r="CI172" s="28">
        <v>0</v>
      </c>
      <c r="CJ172" s="28">
        <v>0</v>
      </c>
      <c r="CK172" s="28">
        <v>0</v>
      </c>
      <c r="CL172" s="28">
        <v>0</v>
      </c>
      <c r="CM172" s="28">
        <v>0</v>
      </c>
      <c r="CN172" s="28">
        <v>0</v>
      </c>
      <c r="CO172" s="28">
        <v>0</v>
      </c>
      <c r="CP172" s="28">
        <v>0</v>
      </c>
      <c r="CQ172" s="28">
        <v>0</v>
      </c>
      <c r="CR172" s="29">
        <v>0</v>
      </c>
      <c r="CS172" s="27">
        <v>0</v>
      </c>
      <c r="CT172" s="28">
        <v>0</v>
      </c>
      <c r="CU172" s="28">
        <v>0</v>
      </c>
      <c r="CV172" s="28">
        <v>0</v>
      </c>
      <c r="CW172" s="28">
        <v>0</v>
      </c>
      <c r="CX172" s="28">
        <v>0</v>
      </c>
      <c r="CY172" s="28">
        <v>0</v>
      </c>
      <c r="CZ172" s="28">
        <v>0</v>
      </c>
      <c r="DA172" s="28">
        <v>2</v>
      </c>
      <c r="DB172" s="28">
        <v>0</v>
      </c>
      <c r="DC172" s="28">
        <v>0</v>
      </c>
      <c r="DD172" s="28">
        <v>0</v>
      </c>
      <c r="DE172" s="28">
        <v>0</v>
      </c>
      <c r="DF172" s="28">
        <v>0</v>
      </c>
      <c r="DG172" s="28">
        <v>0</v>
      </c>
      <c r="DH172" s="30">
        <v>0</v>
      </c>
      <c r="DI172" s="30">
        <v>0</v>
      </c>
      <c r="DJ172" s="30">
        <v>0</v>
      </c>
      <c r="DK172" s="30">
        <v>0</v>
      </c>
      <c r="DL172" s="30">
        <v>0</v>
      </c>
      <c r="DM172" s="30">
        <v>0</v>
      </c>
      <c r="DN172" s="30">
        <v>0</v>
      </c>
      <c r="DO172" s="30">
        <v>0</v>
      </c>
      <c r="DP172" s="30">
        <v>6.0999999999999999E-2</v>
      </c>
      <c r="DQ172" s="30">
        <v>0</v>
      </c>
      <c r="DR172" s="30">
        <v>0</v>
      </c>
      <c r="DS172" s="30">
        <v>0</v>
      </c>
      <c r="DT172" s="30">
        <v>0</v>
      </c>
      <c r="DU172" s="30">
        <v>0</v>
      </c>
      <c r="DV172" s="30">
        <v>0</v>
      </c>
      <c r="DW172" s="28">
        <v>0</v>
      </c>
      <c r="DX172" s="28">
        <v>0</v>
      </c>
      <c r="DY172" s="28">
        <v>0</v>
      </c>
      <c r="DZ172" s="28">
        <v>0</v>
      </c>
      <c r="EA172" s="28">
        <v>0</v>
      </c>
      <c r="EB172" s="28">
        <v>0</v>
      </c>
      <c r="EC172" s="28">
        <v>0</v>
      </c>
      <c r="ED172" s="28">
        <v>0</v>
      </c>
      <c r="EE172" s="28">
        <v>2</v>
      </c>
      <c r="EF172" s="28">
        <v>0</v>
      </c>
      <c r="EG172" s="28">
        <v>0</v>
      </c>
      <c r="EH172" s="28">
        <v>0</v>
      </c>
      <c r="EI172" s="28">
        <v>0</v>
      </c>
      <c r="EJ172" s="28">
        <v>0</v>
      </c>
      <c r="EK172" s="29">
        <v>0</v>
      </c>
      <c r="FB172" t="s">
        <v>979</v>
      </c>
      <c r="FJ172" t="s">
        <v>110</v>
      </c>
      <c r="FU172" t="s">
        <v>811</v>
      </c>
      <c r="FV172" t="s">
        <v>980</v>
      </c>
      <c r="GC172" t="s">
        <v>980</v>
      </c>
    </row>
    <row r="173" spans="1:193" x14ac:dyDescent="0.25">
      <c r="A173">
        <v>170</v>
      </c>
      <c r="B173" t="s">
        <v>1142</v>
      </c>
      <c r="C173" t="s">
        <v>1143</v>
      </c>
      <c r="D173">
        <v>94</v>
      </c>
      <c r="E173">
        <v>6.44</v>
      </c>
      <c r="F173" t="s">
        <v>63</v>
      </c>
      <c r="G173" s="27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2</v>
      </c>
      <c r="N173" s="28">
        <v>0</v>
      </c>
      <c r="O173" s="28">
        <v>2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0.04</v>
      </c>
      <c r="AC173" s="30">
        <v>0</v>
      </c>
      <c r="AD173" s="30">
        <v>0.04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2</v>
      </c>
      <c r="AR173" s="28">
        <v>0</v>
      </c>
      <c r="AS173" s="28">
        <v>2</v>
      </c>
      <c r="AT173" s="28">
        <v>0</v>
      </c>
      <c r="AU173" s="28">
        <v>0</v>
      </c>
      <c r="AV173" s="28">
        <v>0</v>
      </c>
      <c r="AW173" s="28">
        <v>0</v>
      </c>
      <c r="AX173" s="28">
        <v>0</v>
      </c>
      <c r="AY173" s="29">
        <v>0</v>
      </c>
      <c r="AZ173" s="27">
        <v>0</v>
      </c>
      <c r="BA173" s="28">
        <v>0</v>
      </c>
      <c r="BB173" s="28">
        <v>0</v>
      </c>
      <c r="BC173" s="28">
        <v>0</v>
      </c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  <c r="BY173" s="30">
        <v>0</v>
      </c>
      <c r="BZ173" s="30">
        <v>0</v>
      </c>
      <c r="CA173" s="30">
        <v>0</v>
      </c>
      <c r="CB173" s="30">
        <v>0</v>
      </c>
      <c r="CC173" s="30">
        <v>0</v>
      </c>
      <c r="CD173" s="28">
        <v>0</v>
      </c>
      <c r="CE173" s="28">
        <v>0</v>
      </c>
      <c r="CF173" s="28">
        <v>0</v>
      </c>
      <c r="CG173" s="28">
        <v>0</v>
      </c>
      <c r="CH173" s="28">
        <v>0</v>
      </c>
      <c r="CI173" s="28">
        <v>0</v>
      </c>
      <c r="CJ173" s="28">
        <v>0</v>
      </c>
      <c r="CK173" s="28">
        <v>0</v>
      </c>
      <c r="CL173" s="28">
        <v>0</v>
      </c>
      <c r="CM173" s="28">
        <v>0</v>
      </c>
      <c r="CN173" s="28">
        <v>0</v>
      </c>
      <c r="CO173" s="28">
        <v>0</v>
      </c>
      <c r="CP173" s="28">
        <v>0</v>
      </c>
      <c r="CQ173" s="28">
        <v>0</v>
      </c>
      <c r="CR173" s="29">
        <v>0</v>
      </c>
      <c r="CS173" s="27">
        <v>0</v>
      </c>
      <c r="CT173" s="28">
        <v>0</v>
      </c>
      <c r="CU173" s="28">
        <v>0</v>
      </c>
      <c r="CV173" s="28">
        <v>0</v>
      </c>
      <c r="CW173" s="28">
        <v>0</v>
      </c>
      <c r="CX173" s="28">
        <v>0</v>
      </c>
      <c r="CY173" s="28">
        <v>2</v>
      </c>
      <c r="CZ173" s="28">
        <v>0</v>
      </c>
      <c r="DA173" s="28">
        <v>2</v>
      </c>
      <c r="DB173" s="28">
        <v>0</v>
      </c>
      <c r="DC173" s="28">
        <v>0</v>
      </c>
      <c r="DD173" s="28">
        <v>0</v>
      </c>
      <c r="DE173" s="28">
        <v>0</v>
      </c>
      <c r="DF173" s="28">
        <v>0</v>
      </c>
      <c r="DG173" s="28">
        <v>0</v>
      </c>
      <c r="DH173" s="30">
        <v>0</v>
      </c>
      <c r="DI173" s="30">
        <v>0</v>
      </c>
      <c r="DJ173" s="30">
        <v>0</v>
      </c>
      <c r="DK173" s="30">
        <v>0</v>
      </c>
      <c r="DL173" s="30">
        <v>0</v>
      </c>
      <c r="DM173" s="30">
        <v>0</v>
      </c>
      <c r="DN173" s="30">
        <v>0.04</v>
      </c>
      <c r="DO173" s="30">
        <v>0</v>
      </c>
      <c r="DP173" s="30">
        <v>0.04</v>
      </c>
      <c r="DQ173" s="30">
        <v>0</v>
      </c>
      <c r="DR173" s="30">
        <v>0</v>
      </c>
      <c r="DS173" s="30">
        <v>0</v>
      </c>
      <c r="DT173" s="30">
        <v>0</v>
      </c>
      <c r="DU173" s="30">
        <v>0</v>
      </c>
      <c r="DV173" s="30">
        <v>0</v>
      </c>
      <c r="DW173" s="28">
        <v>0</v>
      </c>
      <c r="DX173" s="28">
        <v>0</v>
      </c>
      <c r="DY173" s="28">
        <v>0</v>
      </c>
      <c r="DZ173" s="28">
        <v>0</v>
      </c>
      <c r="EA173" s="28">
        <v>0</v>
      </c>
      <c r="EB173" s="28">
        <v>0</v>
      </c>
      <c r="EC173" s="28">
        <v>2</v>
      </c>
      <c r="ED173" s="28">
        <v>0</v>
      </c>
      <c r="EE173" s="28">
        <v>2</v>
      </c>
      <c r="EF173" s="28">
        <v>0</v>
      </c>
      <c r="EG173" s="28">
        <v>0</v>
      </c>
      <c r="EH173" s="28">
        <v>0</v>
      </c>
      <c r="EI173" s="28">
        <v>0</v>
      </c>
      <c r="EJ173" s="28">
        <v>0</v>
      </c>
      <c r="EK173" s="29">
        <v>0</v>
      </c>
      <c r="EM173" t="s">
        <v>84</v>
      </c>
      <c r="EO173" t="s">
        <v>84</v>
      </c>
      <c r="EP173" t="s">
        <v>354</v>
      </c>
      <c r="ES173" t="s">
        <v>83</v>
      </c>
      <c r="EV173" t="s">
        <v>84</v>
      </c>
      <c r="FB173" t="s">
        <v>83</v>
      </c>
      <c r="FJ173" t="s">
        <v>33</v>
      </c>
      <c r="FL173" t="s">
        <v>357</v>
      </c>
      <c r="FQ173" t="s">
        <v>357</v>
      </c>
    </row>
    <row r="174" spans="1:193" x14ac:dyDescent="0.25">
      <c r="A174">
        <v>171</v>
      </c>
      <c r="B174" t="s">
        <v>657</v>
      </c>
      <c r="C174" t="s">
        <v>862</v>
      </c>
      <c r="D174">
        <v>10</v>
      </c>
      <c r="E174">
        <v>7.04</v>
      </c>
      <c r="F174" t="s">
        <v>63</v>
      </c>
      <c r="G174" s="27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2</v>
      </c>
      <c r="R174" s="28">
        <v>2</v>
      </c>
      <c r="S174" s="28">
        <v>0</v>
      </c>
      <c r="T174" s="28">
        <v>0</v>
      </c>
      <c r="U174" s="28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0.19</v>
      </c>
      <c r="AG174" s="30">
        <v>0.19</v>
      </c>
      <c r="AH174" s="30">
        <v>0</v>
      </c>
      <c r="AI174" s="30">
        <v>0</v>
      </c>
      <c r="AJ174" s="30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2</v>
      </c>
      <c r="AV174" s="28">
        <v>2</v>
      </c>
      <c r="AW174" s="28">
        <v>0</v>
      </c>
      <c r="AX174" s="28">
        <v>0</v>
      </c>
      <c r="AY174" s="29">
        <v>0</v>
      </c>
      <c r="AZ174" s="27">
        <v>0</v>
      </c>
      <c r="BA174" s="28">
        <v>0</v>
      </c>
      <c r="BB174" s="28">
        <v>0</v>
      </c>
      <c r="BC174" s="28">
        <v>0</v>
      </c>
      <c r="BD174" s="28">
        <v>0</v>
      </c>
      <c r="BE174" s="28">
        <v>0</v>
      </c>
      <c r="BF174" s="28">
        <v>0</v>
      </c>
      <c r="BG174" s="28">
        <v>0</v>
      </c>
      <c r="BH174" s="28">
        <v>0</v>
      </c>
      <c r="BI174" s="28">
        <v>0</v>
      </c>
      <c r="BJ174" s="28">
        <v>2</v>
      </c>
      <c r="BK174" s="28">
        <v>2</v>
      </c>
      <c r="BL174" s="28">
        <v>0</v>
      </c>
      <c r="BM174" s="28">
        <v>0</v>
      </c>
      <c r="BN174" s="28">
        <v>0</v>
      </c>
      <c r="BO174" s="30">
        <v>0</v>
      </c>
      <c r="BP174" s="30">
        <v>0</v>
      </c>
      <c r="BQ174" s="30">
        <v>0</v>
      </c>
      <c r="BR174" s="30">
        <v>0</v>
      </c>
      <c r="BS174" s="30">
        <v>0</v>
      </c>
      <c r="BT174" s="30">
        <v>0</v>
      </c>
      <c r="BU174" s="30">
        <v>0</v>
      </c>
      <c r="BV174" s="30">
        <v>0</v>
      </c>
      <c r="BW174" s="30">
        <v>0</v>
      </c>
      <c r="BX174" s="30">
        <v>0</v>
      </c>
      <c r="BY174" s="30">
        <v>0.19</v>
      </c>
      <c r="BZ174" s="30">
        <v>0.19</v>
      </c>
      <c r="CA174" s="30">
        <v>0</v>
      </c>
      <c r="CB174" s="30">
        <v>0</v>
      </c>
      <c r="CC174" s="30">
        <v>0</v>
      </c>
      <c r="CD174" s="28">
        <v>0</v>
      </c>
      <c r="CE174" s="28">
        <v>0</v>
      </c>
      <c r="CF174" s="28">
        <v>0</v>
      </c>
      <c r="CG174" s="28">
        <v>0</v>
      </c>
      <c r="CH174" s="28">
        <v>0</v>
      </c>
      <c r="CI174" s="28">
        <v>0</v>
      </c>
      <c r="CJ174" s="28">
        <v>0</v>
      </c>
      <c r="CK174" s="28">
        <v>0</v>
      </c>
      <c r="CL174" s="28">
        <v>0</v>
      </c>
      <c r="CM174" s="28">
        <v>0</v>
      </c>
      <c r="CN174" s="28">
        <v>2</v>
      </c>
      <c r="CO174" s="28">
        <v>2</v>
      </c>
      <c r="CP174" s="28">
        <v>0</v>
      </c>
      <c r="CQ174" s="28">
        <v>0</v>
      </c>
      <c r="CR174" s="29">
        <v>0</v>
      </c>
      <c r="CS174" s="27">
        <v>0</v>
      </c>
      <c r="CT174" s="28">
        <v>0</v>
      </c>
      <c r="CU174" s="28">
        <v>0</v>
      </c>
      <c r="CV174" s="28">
        <v>0</v>
      </c>
      <c r="CW174" s="28">
        <v>0</v>
      </c>
      <c r="CX174" s="28">
        <v>0</v>
      </c>
      <c r="CY174" s="28">
        <v>0</v>
      </c>
      <c r="CZ174" s="28">
        <v>0</v>
      </c>
      <c r="DA174" s="28">
        <v>0</v>
      </c>
      <c r="DB174" s="28">
        <v>0</v>
      </c>
      <c r="DC174" s="28">
        <v>0</v>
      </c>
      <c r="DD174" s="28">
        <v>0</v>
      </c>
      <c r="DE174" s="28">
        <v>0</v>
      </c>
      <c r="DF174" s="28">
        <v>0</v>
      </c>
      <c r="DG174" s="28">
        <v>0</v>
      </c>
      <c r="DH174" s="30">
        <v>0</v>
      </c>
      <c r="DI174" s="30">
        <v>0</v>
      </c>
      <c r="DJ174" s="30">
        <v>0</v>
      </c>
      <c r="DK174" s="30">
        <v>0</v>
      </c>
      <c r="DL174" s="30">
        <v>0</v>
      </c>
      <c r="DM174" s="30">
        <v>0</v>
      </c>
      <c r="DN174" s="30">
        <v>0</v>
      </c>
      <c r="DO174" s="30">
        <v>0</v>
      </c>
      <c r="DP174" s="30">
        <v>0</v>
      </c>
      <c r="DQ174" s="30">
        <v>0</v>
      </c>
      <c r="DR174" s="30">
        <v>0</v>
      </c>
      <c r="DS174" s="30">
        <v>0</v>
      </c>
      <c r="DT174" s="30">
        <v>0</v>
      </c>
      <c r="DU174" s="30">
        <v>0</v>
      </c>
      <c r="DV174" s="30">
        <v>0</v>
      </c>
      <c r="DW174" s="28">
        <v>0</v>
      </c>
      <c r="DX174" s="28">
        <v>0</v>
      </c>
      <c r="DY174" s="28">
        <v>0</v>
      </c>
      <c r="DZ174" s="28">
        <v>0</v>
      </c>
      <c r="EA174" s="28">
        <v>0</v>
      </c>
      <c r="EB174" s="28">
        <v>0</v>
      </c>
      <c r="EC174" s="28">
        <v>0</v>
      </c>
      <c r="ED174" s="28">
        <v>0</v>
      </c>
      <c r="EE174" s="28">
        <v>0</v>
      </c>
      <c r="EF174" s="28">
        <v>0</v>
      </c>
      <c r="EG174" s="28">
        <v>0</v>
      </c>
      <c r="EH174" s="28">
        <v>0</v>
      </c>
      <c r="EI174" s="28">
        <v>0</v>
      </c>
      <c r="EJ174" s="28">
        <v>0</v>
      </c>
      <c r="EK174" s="29">
        <v>0</v>
      </c>
      <c r="EM174" t="s">
        <v>658</v>
      </c>
      <c r="EN174" t="s">
        <v>533</v>
      </c>
      <c r="EO174" t="s">
        <v>658</v>
      </c>
      <c r="ES174" t="s">
        <v>91</v>
      </c>
      <c r="EU174" t="s">
        <v>400</v>
      </c>
      <c r="EW174" t="s">
        <v>533</v>
      </c>
      <c r="FB174" t="s">
        <v>400</v>
      </c>
      <c r="FE174" t="s">
        <v>192</v>
      </c>
      <c r="FF174" t="s">
        <v>192</v>
      </c>
      <c r="FJ174" t="s">
        <v>33</v>
      </c>
      <c r="FK174" t="s">
        <v>192</v>
      </c>
      <c r="FP174" t="s">
        <v>192</v>
      </c>
    </row>
    <row r="175" spans="1:193" x14ac:dyDescent="0.25">
      <c r="A175">
        <v>172</v>
      </c>
      <c r="B175" t="s">
        <v>750</v>
      </c>
      <c r="C175" t="s">
        <v>751</v>
      </c>
      <c r="D175">
        <v>435</v>
      </c>
      <c r="E175">
        <v>9.6</v>
      </c>
      <c r="F175" t="s">
        <v>63</v>
      </c>
      <c r="G175" s="27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8">
        <v>0</v>
      </c>
      <c r="AW175" s="28">
        <v>0</v>
      </c>
      <c r="AX175" s="28">
        <v>0</v>
      </c>
      <c r="AY175" s="29">
        <v>0</v>
      </c>
      <c r="AZ175" s="27">
        <v>0</v>
      </c>
      <c r="BA175" s="28">
        <v>0</v>
      </c>
      <c r="BB175" s="28">
        <v>0</v>
      </c>
      <c r="BC175" s="28">
        <v>0</v>
      </c>
      <c r="BD175" s="28">
        <v>0</v>
      </c>
      <c r="BE175" s="28">
        <v>0</v>
      </c>
      <c r="BF175" s="28">
        <v>0</v>
      </c>
      <c r="BG175" s="28">
        <v>0</v>
      </c>
      <c r="BH175" s="28">
        <v>0</v>
      </c>
      <c r="BI175" s="28">
        <v>0</v>
      </c>
      <c r="BJ175" s="28">
        <v>0</v>
      </c>
      <c r="BK175" s="28">
        <v>0</v>
      </c>
      <c r="BL175" s="28">
        <v>0</v>
      </c>
      <c r="BM175" s="28">
        <v>2</v>
      </c>
      <c r="BN175" s="28">
        <v>3</v>
      </c>
      <c r="BO175" s="30">
        <v>0</v>
      </c>
      <c r="BP175" s="30">
        <v>0</v>
      </c>
      <c r="BQ175" s="30">
        <v>0</v>
      </c>
      <c r="BR175" s="30">
        <v>0</v>
      </c>
      <c r="BS175" s="30">
        <v>0</v>
      </c>
      <c r="BT175" s="30">
        <v>0</v>
      </c>
      <c r="BU175" s="30">
        <v>0</v>
      </c>
      <c r="BV175" s="30">
        <v>0</v>
      </c>
      <c r="BW175" s="30">
        <v>0</v>
      </c>
      <c r="BX175" s="30">
        <v>0</v>
      </c>
      <c r="BY175" s="30">
        <v>0</v>
      </c>
      <c r="BZ175" s="30">
        <v>0</v>
      </c>
      <c r="CA175" s="30">
        <v>0</v>
      </c>
      <c r="CB175" s="30">
        <v>8.8999999999999999E-3</v>
      </c>
      <c r="CC175" s="30">
        <v>1.0999999999999999E-2</v>
      </c>
      <c r="CD175" s="28">
        <v>0</v>
      </c>
      <c r="CE175" s="28">
        <v>0</v>
      </c>
      <c r="CF175" s="28">
        <v>0</v>
      </c>
      <c r="CG175" s="28">
        <v>0</v>
      </c>
      <c r="CH175" s="28">
        <v>0</v>
      </c>
      <c r="CI175" s="28">
        <v>0</v>
      </c>
      <c r="CJ175" s="28">
        <v>0</v>
      </c>
      <c r="CK175" s="28">
        <v>0</v>
      </c>
      <c r="CL175" s="28">
        <v>0</v>
      </c>
      <c r="CM175" s="28">
        <v>0</v>
      </c>
      <c r="CN175" s="28">
        <v>0</v>
      </c>
      <c r="CO175" s="28">
        <v>0</v>
      </c>
      <c r="CP175" s="28">
        <v>0</v>
      </c>
      <c r="CQ175" s="28">
        <v>2</v>
      </c>
      <c r="CR175" s="29">
        <v>3</v>
      </c>
      <c r="CS175" s="27">
        <v>0</v>
      </c>
      <c r="CT175" s="28">
        <v>0</v>
      </c>
      <c r="CU175" s="28">
        <v>0</v>
      </c>
      <c r="CV175" s="28">
        <v>0</v>
      </c>
      <c r="CW175" s="28">
        <v>0</v>
      </c>
      <c r="CX175" s="28">
        <v>0</v>
      </c>
      <c r="CY175" s="28">
        <v>0</v>
      </c>
      <c r="CZ175" s="28">
        <v>0</v>
      </c>
      <c r="DA175" s="28">
        <v>0</v>
      </c>
      <c r="DB175" s="28">
        <v>0</v>
      </c>
      <c r="DC175" s="28">
        <v>0</v>
      </c>
      <c r="DD175" s="28">
        <v>0</v>
      </c>
      <c r="DE175" s="28">
        <v>0</v>
      </c>
      <c r="DF175" s="28">
        <v>0</v>
      </c>
      <c r="DG175" s="28">
        <v>0</v>
      </c>
      <c r="DH175" s="30">
        <v>0</v>
      </c>
      <c r="DI175" s="30">
        <v>0</v>
      </c>
      <c r="DJ175" s="30">
        <v>0</v>
      </c>
      <c r="DK175" s="30">
        <v>0</v>
      </c>
      <c r="DL175" s="30">
        <v>0</v>
      </c>
      <c r="DM175" s="30">
        <v>0</v>
      </c>
      <c r="DN175" s="30">
        <v>0</v>
      </c>
      <c r="DO175" s="30">
        <v>0</v>
      </c>
      <c r="DP175" s="30">
        <v>0</v>
      </c>
      <c r="DQ175" s="30">
        <v>0</v>
      </c>
      <c r="DR175" s="30">
        <v>0</v>
      </c>
      <c r="DS175" s="30">
        <v>0</v>
      </c>
      <c r="DT175" s="30">
        <v>0</v>
      </c>
      <c r="DU175" s="30">
        <v>0</v>
      </c>
      <c r="DV175" s="30">
        <v>0</v>
      </c>
      <c r="DW175" s="28">
        <v>0</v>
      </c>
      <c r="DX175" s="28">
        <v>0</v>
      </c>
      <c r="DY175" s="28">
        <v>0</v>
      </c>
      <c r="DZ175" s="28">
        <v>0</v>
      </c>
      <c r="EA175" s="28">
        <v>0</v>
      </c>
      <c r="EB175" s="28">
        <v>0</v>
      </c>
      <c r="EC175" s="28">
        <v>0</v>
      </c>
      <c r="ED175" s="28">
        <v>0</v>
      </c>
      <c r="EE175" s="28">
        <v>0</v>
      </c>
      <c r="EF175" s="28">
        <v>0</v>
      </c>
      <c r="EG175" s="28">
        <v>0</v>
      </c>
      <c r="EH175" s="28">
        <v>0</v>
      </c>
      <c r="EI175" s="28">
        <v>0</v>
      </c>
      <c r="EJ175" s="28">
        <v>0</v>
      </c>
      <c r="EK175" s="29">
        <v>0</v>
      </c>
      <c r="EO175" t="s">
        <v>154</v>
      </c>
      <c r="EP175" t="s">
        <v>190</v>
      </c>
      <c r="EX175" t="s">
        <v>190</v>
      </c>
      <c r="FF175" t="s">
        <v>258</v>
      </c>
      <c r="FG175" t="s">
        <v>140</v>
      </c>
      <c r="FK175" t="s">
        <v>258</v>
      </c>
      <c r="FN175" t="s">
        <v>37</v>
      </c>
      <c r="FP175" t="s">
        <v>140</v>
      </c>
      <c r="FU175" t="s">
        <v>194</v>
      </c>
      <c r="GC175" t="s">
        <v>57</v>
      </c>
      <c r="GH175" t="s">
        <v>57</v>
      </c>
    </row>
    <row r="176" spans="1:193" x14ac:dyDescent="0.25">
      <c r="A176">
        <v>173</v>
      </c>
      <c r="B176" t="s">
        <v>925</v>
      </c>
      <c r="C176" t="s">
        <v>926</v>
      </c>
      <c r="D176">
        <v>71</v>
      </c>
      <c r="E176">
        <v>8.26</v>
      </c>
      <c r="F176" t="s">
        <v>63</v>
      </c>
      <c r="G176" s="27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2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3.4000000000000002E-2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2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9">
        <v>0</v>
      </c>
      <c r="AZ176" s="27">
        <v>0</v>
      </c>
      <c r="BA176" s="28">
        <v>0</v>
      </c>
      <c r="BB176" s="28">
        <v>0</v>
      </c>
      <c r="BC176" s="28">
        <v>0</v>
      </c>
      <c r="BD176" s="28">
        <v>0</v>
      </c>
      <c r="BE176" s="28">
        <v>0</v>
      </c>
      <c r="BF176" s="28">
        <v>0</v>
      </c>
      <c r="BG176" s="28">
        <v>0</v>
      </c>
      <c r="BH176" s="28">
        <v>0</v>
      </c>
      <c r="BI176" s="28">
        <v>0</v>
      </c>
      <c r="BJ176" s="28">
        <v>0</v>
      </c>
      <c r="BK176" s="28">
        <v>0</v>
      </c>
      <c r="BL176" s="28">
        <v>0</v>
      </c>
      <c r="BM176" s="28">
        <v>0</v>
      </c>
      <c r="BN176" s="28">
        <v>0</v>
      </c>
      <c r="BO176" s="30">
        <v>0</v>
      </c>
      <c r="BP176" s="30">
        <v>0</v>
      </c>
      <c r="BQ176" s="30">
        <v>0</v>
      </c>
      <c r="BR176" s="30">
        <v>0</v>
      </c>
      <c r="BS176" s="30">
        <v>0</v>
      </c>
      <c r="BT176" s="30">
        <v>0</v>
      </c>
      <c r="BU176" s="30">
        <v>0</v>
      </c>
      <c r="BV176" s="30">
        <v>0</v>
      </c>
      <c r="BW176" s="30">
        <v>0</v>
      </c>
      <c r="BX176" s="30">
        <v>0</v>
      </c>
      <c r="BY176" s="30">
        <v>0</v>
      </c>
      <c r="BZ176" s="30">
        <v>0</v>
      </c>
      <c r="CA176" s="30">
        <v>0</v>
      </c>
      <c r="CB176" s="30">
        <v>0</v>
      </c>
      <c r="CC176" s="30">
        <v>0</v>
      </c>
      <c r="CD176" s="28">
        <v>0</v>
      </c>
      <c r="CE176" s="28">
        <v>0</v>
      </c>
      <c r="CF176" s="28">
        <v>0</v>
      </c>
      <c r="CG176" s="28">
        <v>0</v>
      </c>
      <c r="CH176" s="28">
        <v>0</v>
      </c>
      <c r="CI176" s="28">
        <v>0</v>
      </c>
      <c r="CJ176" s="28">
        <v>0</v>
      </c>
      <c r="CK176" s="28">
        <v>0</v>
      </c>
      <c r="CL176" s="28">
        <v>0</v>
      </c>
      <c r="CM176" s="28">
        <v>0</v>
      </c>
      <c r="CN176" s="28">
        <v>0</v>
      </c>
      <c r="CO176" s="28">
        <v>0</v>
      </c>
      <c r="CP176" s="28">
        <v>0</v>
      </c>
      <c r="CQ176" s="28">
        <v>0</v>
      </c>
      <c r="CR176" s="29">
        <v>0</v>
      </c>
      <c r="CS176" s="27">
        <v>0</v>
      </c>
      <c r="CT176" s="28">
        <v>0</v>
      </c>
      <c r="CU176" s="28">
        <v>0</v>
      </c>
      <c r="CV176" s="28">
        <v>0</v>
      </c>
      <c r="CW176" s="28">
        <v>0</v>
      </c>
      <c r="CX176" s="28">
        <v>0</v>
      </c>
      <c r="CY176" s="28">
        <v>0</v>
      </c>
      <c r="CZ176" s="28">
        <v>2</v>
      </c>
      <c r="DA176" s="28">
        <v>0</v>
      </c>
      <c r="DB176" s="28">
        <v>0</v>
      </c>
      <c r="DC176" s="28">
        <v>0</v>
      </c>
      <c r="DD176" s="28">
        <v>0</v>
      </c>
      <c r="DE176" s="28">
        <v>0</v>
      </c>
      <c r="DF176" s="28">
        <v>0</v>
      </c>
      <c r="DG176" s="28">
        <v>0</v>
      </c>
      <c r="DH176" s="30">
        <v>0</v>
      </c>
      <c r="DI176" s="30">
        <v>0</v>
      </c>
      <c r="DJ176" s="30">
        <v>0</v>
      </c>
      <c r="DK176" s="30">
        <v>0</v>
      </c>
      <c r="DL176" s="30">
        <v>0</v>
      </c>
      <c r="DM176" s="30">
        <v>0</v>
      </c>
      <c r="DN176" s="30">
        <v>0</v>
      </c>
      <c r="DO176" s="30">
        <v>3.4000000000000002E-2</v>
      </c>
      <c r="DP176" s="30">
        <v>0</v>
      </c>
      <c r="DQ176" s="30">
        <v>0</v>
      </c>
      <c r="DR176" s="30">
        <v>0</v>
      </c>
      <c r="DS176" s="30">
        <v>0</v>
      </c>
      <c r="DT176" s="30">
        <v>0</v>
      </c>
      <c r="DU176" s="30">
        <v>0</v>
      </c>
      <c r="DV176" s="30">
        <v>0</v>
      </c>
      <c r="DW176" s="28">
        <v>0</v>
      </c>
      <c r="DX176" s="28">
        <v>0</v>
      </c>
      <c r="DY176" s="28">
        <v>0</v>
      </c>
      <c r="DZ176" s="28">
        <v>0</v>
      </c>
      <c r="EA176" s="28">
        <v>0</v>
      </c>
      <c r="EB176" s="28">
        <v>0</v>
      </c>
      <c r="EC176" s="28">
        <v>0</v>
      </c>
      <c r="ED176" s="28">
        <v>2</v>
      </c>
      <c r="EE176" s="28">
        <v>0</v>
      </c>
      <c r="EF176" s="28">
        <v>0</v>
      </c>
      <c r="EG176" s="28">
        <v>0</v>
      </c>
      <c r="EH176" s="28">
        <v>0</v>
      </c>
      <c r="EI176" s="28">
        <v>0</v>
      </c>
      <c r="EJ176" s="28">
        <v>0</v>
      </c>
      <c r="EK176" s="29">
        <v>0</v>
      </c>
      <c r="EM176" t="s">
        <v>310</v>
      </c>
      <c r="EO176" t="s">
        <v>313</v>
      </c>
      <c r="EV176" t="s">
        <v>948</v>
      </c>
      <c r="EX176" t="s">
        <v>148</v>
      </c>
      <c r="FB176" t="s">
        <v>310</v>
      </c>
      <c r="FJ176" t="s">
        <v>33</v>
      </c>
      <c r="FL176" t="s">
        <v>40</v>
      </c>
      <c r="FQ176" t="s">
        <v>40</v>
      </c>
      <c r="FV176" t="s">
        <v>195</v>
      </c>
      <c r="GC176" t="s">
        <v>195</v>
      </c>
    </row>
    <row r="177" spans="1:190" x14ac:dyDescent="0.25">
      <c r="A177">
        <v>174</v>
      </c>
      <c r="B177" t="s">
        <v>1144</v>
      </c>
      <c r="C177" t="s">
        <v>1145</v>
      </c>
      <c r="D177">
        <v>50</v>
      </c>
      <c r="E177">
        <v>4.6900000000000004</v>
      </c>
      <c r="F177" t="s">
        <v>63</v>
      </c>
      <c r="G177" s="27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</v>
      </c>
      <c r="AV177" s="28">
        <v>0</v>
      </c>
      <c r="AW177" s="28">
        <v>0</v>
      </c>
      <c r="AX177" s="28">
        <v>0</v>
      </c>
      <c r="AY177" s="29">
        <v>0</v>
      </c>
      <c r="AZ177" s="27">
        <v>0</v>
      </c>
      <c r="BA177" s="28">
        <v>0</v>
      </c>
      <c r="BB177" s="28">
        <v>0</v>
      </c>
      <c r="BC177" s="28">
        <v>0</v>
      </c>
      <c r="BD177" s="28">
        <v>0</v>
      </c>
      <c r="BE177" s="28">
        <v>0</v>
      </c>
      <c r="BF177" s="28">
        <v>0</v>
      </c>
      <c r="BG177" s="28">
        <v>0</v>
      </c>
      <c r="BH177" s="28">
        <v>0</v>
      </c>
      <c r="BI177" s="28">
        <v>0</v>
      </c>
      <c r="BJ177" s="28">
        <v>0</v>
      </c>
      <c r="BK177" s="28">
        <v>0</v>
      </c>
      <c r="BL177" s="28">
        <v>0</v>
      </c>
      <c r="BM177" s="28">
        <v>0</v>
      </c>
      <c r="BN177" s="28">
        <v>0</v>
      </c>
      <c r="BO177" s="30">
        <v>0</v>
      </c>
      <c r="BP177" s="30">
        <v>0</v>
      </c>
      <c r="BQ177" s="30">
        <v>0</v>
      </c>
      <c r="BR177" s="30">
        <v>0</v>
      </c>
      <c r="BS177" s="30">
        <v>0</v>
      </c>
      <c r="BT177" s="30">
        <v>0</v>
      </c>
      <c r="BU177" s="30">
        <v>0</v>
      </c>
      <c r="BV177" s="30">
        <v>0</v>
      </c>
      <c r="BW177" s="30">
        <v>0</v>
      </c>
      <c r="BX177" s="30">
        <v>0</v>
      </c>
      <c r="BY177" s="30">
        <v>0</v>
      </c>
      <c r="BZ177" s="30">
        <v>0</v>
      </c>
      <c r="CA177" s="30">
        <v>0</v>
      </c>
      <c r="CB177" s="30">
        <v>0</v>
      </c>
      <c r="CC177" s="30">
        <v>0</v>
      </c>
      <c r="CD177" s="28">
        <v>0</v>
      </c>
      <c r="CE177" s="28">
        <v>0</v>
      </c>
      <c r="CF177" s="28">
        <v>0</v>
      </c>
      <c r="CG177" s="28">
        <v>0</v>
      </c>
      <c r="CH177" s="28">
        <v>0</v>
      </c>
      <c r="CI177" s="28">
        <v>0</v>
      </c>
      <c r="CJ177" s="28">
        <v>0</v>
      </c>
      <c r="CK177" s="28">
        <v>0</v>
      </c>
      <c r="CL177" s="28">
        <v>0</v>
      </c>
      <c r="CM177" s="28">
        <v>0</v>
      </c>
      <c r="CN177" s="28">
        <v>0</v>
      </c>
      <c r="CO177" s="28">
        <v>0</v>
      </c>
      <c r="CP177" s="28">
        <v>0</v>
      </c>
      <c r="CQ177" s="28">
        <v>0</v>
      </c>
      <c r="CR177" s="29">
        <v>0</v>
      </c>
      <c r="CS177" s="27">
        <v>0</v>
      </c>
      <c r="CT177" s="28">
        <v>0</v>
      </c>
      <c r="CU177" s="28">
        <v>0</v>
      </c>
      <c r="CV177" s="28">
        <v>0</v>
      </c>
      <c r="CW177" s="28">
        <v>0</v>
      </c>
      <c r="CX177" s="28">
        <v>2</v>
      </c>
      <c r="CY177" s="28">
        <v>0</v>
      </c>
      <c r="CZ177" s="28">
        <v>0</v>
      </c>
      <c r="DA177" s="28">
        <v>0</v>
      </c>
      <c r="DB177" s="28">
        <v>2</v>
      </c>
      <c r="DC177" s="28">
        <v>0</v>
      </c>
      <c r="DD177" s="28">
        <v>2</v>
      </c>
      <c r="DE177" s="28">
        <v>0</v>
      </c>
      <c r="DF177" s="28">
        <v>0</v>
      </c>
      <c r="DG177" s="28">
        <v>0</v>
      </c>
      <c r="DH177" s="30">
        <v>0</v>
      </c>
      <c r="DI177" s="30">
        <v>0</v>
      </c>
      <c r="DJ177" s="30">
        <v>0</v>
      </c>
      <c r="DK177" s="30">
        <v>0</v>
      </c>
      <c r="DL177" s="30">
        <v>0</v>
      </c>
      <c r="DM177" s="30">
        <v>6.9000000000000006E-2</v>
      </c>
      <c r="DN177" s="30">
        <v>0</v>
      </c>
      <c r="DO177" s="30">
        <v>0</v>
      </c>
      <c r="DP177" s="30">
        <v>0</v>
      </c>
      <c r="DQ177" s="30">
        <v>6.2E-2</v>
      </c>
      <c r="DR177" s="30">
        <v>0</v>
      </c>
      <c r="DS177" s="30">
        <v>6.9000000000000006E-2</v>
      </c>
      <c r="DT177" s="30">
        <v>0</v>
      </c>
      <c r="DU177" s="30">
        <v>0</v>
      </c>
      <c r="DV177" s="30">
        <v>0</v>
      </c>
      <c r="DW177" s="28">
        <v>0</v>
      </c>
      <c r="DX177" s="28">
        <v>0</v>
      </c>
      <c r="DY177" s="28">
        <v>0</v>
      </c>
      <c r="DZ177" s="28">
        <v>0</v>
      </c>
      <c r="EA177" s="28">
        <v>0</v>
      </c>
      <c r="EB177" s="28">
        <v>2</v>
      </c>
      <c r="EC177" s="28">
        <v>0</v>
      </c>
      <c r="ED177" s="28">
        <v>0</v>
      </c>
      <c r="EE177" s="28">
        <v>0</v>
      </c>
      <c r="EF177" s="28">
        <v>2</v>
      </c>
      <c r="EG177" s="28">
        <v>0</v>
      </c>
      <c r="EH177" s="28">
        <v>2</v>
      </c>
      <c r="EI177" s="28">
        <v>0</v>
      </c>
      <c r="EJ177" s="28">
        <v>0</v>
      </c>
      <c r="EK177" s="29">
        <v>0</v>
      </c>
      <c r="EM177" t="s">
        <v>148</v>
      </c>
      <c r="EO177" t="s">
        <v>146</v>
      </c>
      <c r="EQ177" t="s">
        <v>119</v>
      </c>
      <c r="ET177" t="s">
        <v>119</v>
      </c>
      <c r="EV177" t="s">
        <v>191</v>
      </c>
      <c r="EX177" t="s">
        <v>148</v>
      </c>
      <c r="FB177" t="s">
        <v>148</v>
      </c>
      <c r="FF177" t="s">
        <v>344</v>
      </c>
      <c r="FG177" t="s">
        <v>322</v>
      </c>
      <c r="FJ177" t="s">
        <v>33</v>
      </c>
      <c r="FK177" t="s">
        <v>322</v>
      </c>
      <c r="FP177" t="s">
        <v>322</v>
      </c>
      <c r="FU177" t="s">
        <v>703</v>
      </c>
      <c r="FV177" t="s">
        <v>704</v>
      </c>
      <c r="GC177" t="s">
        <v>704</v>
      </c>
      <c r="GH177" t="s">
        <v>141</v>
      </c>
    </row>
    <row r="178" spans="1:190" x14ac:dyDescent="0.25">
      <c r="A178">
        <v>175</v>
      </c>
      <c r="B178" t="s">
        <v>829</v>
      </c>
      <c r="C178" t="s">
        <v>830</v>
      </c>
      <c r="D178">
        <v>26</v>
      </c>
      <c r="E178">
        <v>6.59</v>
      </c>
      <c r="F178" t="s">
        <v>63</v>
      </c>
      <c r="G178" s="27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9">
        <v>0</v>
      </c>
      <c r="AZ178" s="27">
        <v>0</v>
      </c>
      <c r="BA178" s="28">
        <v>0</v>
      </c>
      <c r="BB178" s="28">
        <v>0</v>
      </c>
      <c r="BC178" s="28">
        <v>0</v>
      </c>
      <c r="BD178" s="28">
        <v>0</v>
      </c>
      <c r="BE178" s="28">
        <v>0</v>
      </c>
      <c r="BF178" s="28">
        <v>0</v>
      </c>
      <c r="BG178" s="28">
        <v>0</v>
      </c>
      <c r="BH178" s="28">
        <v>0</v>
      </c>
      <c r="BI178" s="28">
        <v>0</v>
      </c>
      <c r="BJ178" s="28">
        <v>0</v>
      </c>
      <c r="BK178" s="28">
        <v>0</v>
      </c>
      <c r="BL178" s="28">
        <v>0</v>
      </c>
      <c r="BM178" s="28">
        <v>0</v>
      </c>
      <c r="BN178" s="28">
        <v>0</v>
      </c>
      <c r="BO178" s="30">
        <v>0</v>
      </c>
      <c r="BP178" s="30">
        <v>0</v>
      </c>
      <c r="BQ178" s="30">
        <v>0</v>
      </c>
      <c r="BR178" s="30">
        <v>0</v>
      </c>
      <c r="BS178" s="30">
        <v>0</v>
      </c>
      <c r="BT178" s="30">
        <v>0</v>
      </c>
      <c r="BU178" s="30">
        <v>0</v>
      </c>
      <c r="BV178" s="30">
        <v>0</v>
      </c>
      <c r="BW178" s="30">
        <v>0</v>
      </c>
      <c r="BX178" s="30">
        <v>0</v>
      </c>
      <c r="BY178" s="30">
        <v>0</v>
      </c>
      <c r="BZ178" s="30">
        <v>0</v>
      </c>
      <c r="CA178" s="30">
        <v>0</v>
      </c>
      <c r="CB178" s="30">
        <v>0</v>
      </c>
      <c r="CC178" s="30">
        <v>0</v>
      </c>
      <c r="CD178" s="28">
        <v>0</v>
      </c>
      <c r="CE178" s="28">
        <v>0</v>
      </c>
      <c r="CF178" s="28">
        <v>0</v>
      </c>
      <c r="CG178" s="28">
        <v>0</v>
      </c>
      <c r="CH178" s="28">
        <v>0</v>
      </c>
      <c r="CI178" s="28">
        <v>0</v>
      </c>
      <c r="CJ178" s="28">
        <v>0</v>
      </c>
      <c r="CK178" s="28">
        <v>0</v>
      </c>
      <c r="CL178" s="28">
        <v>0</v>
      </c>
      <c r="CM178" s="28">
        <v>0</v>
      </c>
      <c r="CN178" s="28">
        <v>0</v>
      </c>
      <c r="CO178" s="28">
        <v>0</v>
      </c>
      <c r="CP178" s="28">
        <v>0</v>
      </c>
      <c r="CQ178" s="28">
        <v>0</v>
      </c>
      <c r="CR178" s="29">
        <v>0</v>
      </c>
      <c r="CS178" s="27">
        <v>0</v>
      </c>
      <c r="CT178" s="28">
        <v>0</v>
      </c>
      <c r="CU178" s="28">
        <v>2</v>
      </c>
      <c r="CV178" s="28">
        <v>0</v>
      </c>
      <c r="CW178" s="28">
        <v>0</v>
      </c>
      <c r="CX178" s="28">
        <v>0</v>
      </c>
      <c r="CY178" s="28">
        <v>0</v>
      </c>
      <c r="CZ178" s="28">
        <v>0</v>
      </c>
      <c r="DA178" s="28">
        <v>0</v>
      </c>
      <c r="DB178" s="28">
        <v>2</v>
      </c>
      <c r="DC178" s="28">
        <v>0</v>
      </c>
      <c r="DD178" s="28">
        <v>0</v>
      </c>
      <c r="DE178" s="28">
        <v>0</v>
      </c>
      <c r="DF178" s="28">
        <v>0</v>
      </c>
      <c r="DG178" s="28">
        <v>0</v>
      </c>
      <c r="DH178" s="30">
        <v>0</v>
      </c>
      <c r="DI178" s="30">
        <v>0</v>
      </c>
      <c r="DJ178" s="30">
        <v>0.1</v>
      </c>
      <c r="DK178" s="30">
        <v>0</v>
      </c>
      <c r="DL178" s="30">
        <v>0</v>
      </c>
      <c r="DM178" s="30">
        <v>0</v>
      </c>
      <c r="DN178" s="30">
        <v>0</v>
      </c>
      <c r="DO178" s="30">
        <v>0</v>
      </c>
      <c r="DP178" s="30">
        <v>0</v>
      </c>
      <c r="DQ178" s="30">
        <v>8.6999999999999994E-2</v>
      </c>
      <c r="DR178" s="30">
        <v>0</v>
      </c>
      <c r="DS178" s="30">
        <v>0</v>
      </c>
      <c r="DT178" s="30">
        <v>0</v>
      </c>
      <c r="DU178" s="30">
        <v>0</v>
      </c>
      <c r="DV178" s="30">
        <v>0</v>
      </c>
      <c r="DW178" s="28">
        <v>0</v>
      </c>
      <c r="DX178" s="28">
        <v>0</v>
      </c>
      <c r="DY178" s="28">
        <v>2</v>
      </c>
      <c r="DZ178" s="28">
        <v>0</v>
      </c>
      <c r="EA178" s="28">
        <v>0</v>
      </c>
      <c r="EB178" s="28">
        <v>0</v>
      </c>
      <c r="EC178" s="28">
        <v>0</v>
      </c>
      <c r="ED178" s="28">
        <v>0</v>
      </c>
      <c r="EE178" s="28">
        <v>0</v>
      </c>
      <c r="EF178" s="28">
        <v>2</v>
      </c>
      <c r="EG178" s="28">
        <v>0</v>
      </c>
      <c r="EH178" s="28">
        <v>0</v>
      </c>
      <c r="EI178" s="28">
        <v>0</v>
      </c>
      <c r="EJ178" s="28">
        <v>0</v>
      </c>
      <c r="EK178" s="29">
        <v>0</v>
      </c>
      <c r="EO178" t="s">
        <v>831</v>
      </c>
      <c r="EV178" t="s">
        <v>831</v>
      </c>
      <c r="FB178" t="s">
        <v>967</v>
      </c>
      <c r="FE178" t="s">
        <v>177</v>
      </c>
      <c r="FF178" t="s">
        <v>29</v>
      </c>
      <c r="FJ178" t="s">
        <v>33</v>
      </c>
      <c r="FK178" t="s">
        <v>37</v>
      </c>
      <c r="FN178" t="s">
        <v>37</v>
      </c>
      <c r="FP178" t="s">
        <v>192</v>
      </c>
      <c r="FU178" t="s">
        <v>79</v>
      </c>
      <c r="FV178" t="s">
        <v>832</v>
      </c>
      <c r="GC178" t="s">
        <v>832</v>
      </c>
    </row>
    <row r="179" spans="1:190" x14ac:dyDescent="0.25">
      <c r="A179">
        <v>176</v>
      </c>
      <c r="B179" t="s">
        <v>1146</v>
      </c>
      <c r="C179" t="s">
        <v>1147</v>
      </c>
      <c r="D179">
        <v>77</v>
      </c>
      <c r="E179">
        <v>4.8600000000000003</v>
      </c>
      <c r="F179" t="s">
        <v>63</v>
      </c>
      <c r="G179" s="27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8">
        <v>0</v>
      </c>
      <c r="AW179" s="28">
        <v>0</v>
      </c>
      <c r="AX179" s="28">
        <v>0</v>
      </c>
      <c r="AY179" s="29">
        <v>0</v>
      </c>
      <c r="AZ179" s="27">
        <v>0</v>
      </c>
      <c r="BA179" s="28">
        <v>0</v>
      </c>
      <c r="BB179" s="28">
        <v>0</v>
      </c>
      <c r="BC179" s="28">
        <v>0</v>
      </c>
      <c r="BD179" s="28">
        <v>0</v>
      </c>
      <c r="BE179" s="28">
        <v>0</v>
      </c>
      <c r="BF179" s="28">
        <v>0</v>
      </c>
      <c r="BG179" s="28">
        <v>0</v>
      </c>
      <c r="BH179" s="28">
        <v>0</v>
      </c>
      <c r="BI179" s="28">
        <v>0</v>
      </c>
      <c r="BJ179" s="28">
        <v>0</v>
      </c>
      <c r="BK179" s="28">
        <v>0</v>
      </c>
      <c r="BL179" s="28">
        <v>0</v>
      </c>
      <c r="BM179" s="28">
        <v>0</v>
      </c>
      <c r="BN179" s="28">
        <v>0</v>
      </c>
      <c r="BO179" s="30">
        <v>0</v>
      </c>
      <c r="BP179" s="30">
        <v>0</v>
      </c>
      <c r="BQ179" s="30">
        <v>0</v>
      </c>
      <c r="BR179" s="30">
        <v>0</v>
      </c>
      <c r="BS179" s="30">
        <v>0</v>
      </c>
      <c r="BT179" s="30">
        <v>0</v>
      </c>
      <c r="BU179" s="30">
        <v>0</v>
      </c>
      <c r="BV179" s="30">
        <v>0</v>
      </c>
      <c r="BW179" s="30">
        <v>0</v>
      </c>
      <c r="BX179" s="30">
        <v>0</v>
      </c>
      <c r="BY179" s="30">
        <v>0</v>
      </c>
      <c r="BZ179" s="30">
        <v>0</v>
      </c>
      <c r="CA179" s="30">
        <v>0</v>
      </c>
      <c r="CB179" s="30">
        <v>0</v>
      </c>
      <c r="CC179" s="30">
        <v>0</v>
      </c>
      <c r="CD179" s="28">
        <v>0</v>
      </c>
      <c r="CE179" s="28">
        <v>0</v>
      </c>
      <c r="CF179" s="28">
        <v>0</v>
      </c>
      <c r="CG179" s="28">
        <v>0</v>
      </c>
      <c r="CH179" s="28">
        <v>0</v>
      </c>
      <c r="CI179" s="28">
        <v>0</v>
      </c>
      <c r="CJ179" s="28">
        <v>0</v>
      </c>
      <c r="CK179" s="28">
        <v>0</v>
      </c>
      <c r="CL179" s="28">
        <v>0</v>
      </c>
      <c r="CM179" s="28">
        <v>0</v>
      </c>
      <c r="CN179" s="28">
        <v>0</v>
      </c>
      <c r="CO179" s="28">
        <v>0</v>
      </c>
      <c r="CP179" s="28">
        <v>0</v>
      </c>
      <c r="CQ179" s="28">
        <v>0</v>
      </c>
      <c r="CR179" s="29">
        <v>0</v>
      </c>
      <c r="CS179" s="27">
        <v>0</v>
      </c>
      <c r="CT179" s="28">
        <v>0</v>
      </c>
      <c r="CU179" s="28">
        <v>0</v>
      </c>
      <c r="CV179" s="28">
        <v>0</v>
      </c>
      <c r="CW179" s="28">
        <v>0</v>
      </c>
      <c r="CX179" s="28">
        <v>0</v>
      </c>
      <c r="CY179" s="28">
        <v>0</v>
      </c>
      <c r="CZ179" s="28">
        <v>0</v>
      </c>
      <c r="DA179" s="28">
        <v>0</v>
      </c>
      <c r="DB179" s="28">
        <v>0</v>
      </c>
      <c r="DC179" s="28">
        <v>2</v>
      </c>
      <c r="DD179" s="28">
        <v>0</v>
      </c>
      <c r="DE179" s="28">
        <v>0</v>
      </c>
      <c r="DF179" s="28">
        <v>0</v>
      </c>
      <c r="DG179" s="28">
        <v>0</v>
      </c>
      <c r="DH179" s="30">
        <v>0</v>
      </c>
      <c r="DI179" s="30">
        <v>0</v>
      </c>
      <c r="DJ179" s="30">
        <v>0</v>
      </c>
      <c r="DK179" s="30">
        <v>0</v>
      </c>
      <c r="DL179" s="30">
        <v>0</v>
      </c>
      <c r="DM179" s="30">
        <v>0</v>
      </c>
      <c r="DN179" s="30">
        <v>0</v>
      </c>
      <c r="DO179" s="30">
        <v>0</v>
      </c>
      <c r="DP179" s="30">
        <v>0</v>
      </c>
      <c r="DQ179" s="30">
        <v>0</v>
      </c>
      <c r="DR179" s="30">
        <v>3.6999999999999998E-2</v>
      </c>
      <c r="DS179" s="30">
        <v>0</v>
      </c>
      <c r="DT179" s="30">
        <v>0</v>
      </c>
      <c r="DU179" s="30">
        <v>0</v>
      </c>
      <c r="DV179" s="30">
        <v>0</v>
      </c>
      <c r="DW179" s="28">
        <v>0</v>
      </c>
      <c r="DX179" s="28">
        <v>0</v>
      </c>
      <c r="DY179" s="28">
        <v>0</v>
      </c>
      <c r="DZ179" s="28">
        <v>0</v>
      </c>
      <c r="EA179" s="28">
        <v>0</v>
      </c>
      <c r="EB179" s="28">
        <v>0</v>
      </c>
      <c r="EC179" s="28">
        <v>0</v>
      </c>
      <c r="ED179" s="28">
        <v>0</v>
      </c>
      <c r="EE179" s="28">
        <v>0</v>
      </c>
      <c r="EF179" s="28">
        <v>0</v>
      </c>
      <c r="EG179" s="28">
        <v>2</v>
      </c>
      <c r="EH179" s="28">
        <v>0</v>
      </c>
      <c r="EI179" s="28">
        <v>0</v>
      </c>
      <c r="EJ179" s="28">
        <v>0</v>
      </c>
      <c r="EK179" s="29">
        <v>0</v>
      </c>
      <c r="EO179" t="s">
        <v>99</v>
      </c>
      <c r="EP179" t="s">
        <v>1148</v>
      </c>
      <c r="EW179" t="s">
        <v>1148</v>
      </c>
      <c r="EX179" t="s">
        <v>1148</v>
      </c>
      <c r="EZ179" t="s">
        <v>1148</v>
      </c>
      <c r="FA179" t="s">
        <v>1148</v>
      </c>
      <c r="FD179" t="s">
        <v>27</v>
      </c>
      <c r="FJ179" t="s">
        <v>33</v>
      </c>
      <c r="FU179" t="s">
        <v>194</v>
      </c>
      <c r="GA179" t="s">
        <v>365</v>
      </c>
      <c r="GC179" t="s">
        <v>194</v>
      </c>
      <c r="GH179" t="s">
        <v>414</v>
      </c>
    </row>
    <row r="180" spans="1:190" x14ac:dyDescent="0.25">
      <c r="A180">
        <v>177</v>
      </c>
      <c r="B180" t="s">
        <v>857</v>
      </c>
      <c r="C180" t="s">
        <v>858</v>
      </c>
      <c r="D180">
        <v>86</v>
      </c>
      <c r="E180">
        <v>7.07</v>
      </c>
      <c r="F180" t="s">
        <v>63</v>
      </c>
      <c r="G180" s="27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</v>
      </c>
      <c r="AX180" s="28">
        <v>0</v>
      </c>
      <c r="AY180" s="29">
        <v>0</v>
      </c>
      <c r="AZ180" s="27">
        <v>0</v>
      </c>
      <c r="BA180" s="28">
        <v>0</v>
      </c>
      <c r="BB180" s="28">
        <v>0</v>
      </c>
      <c r="BC180" s="28">
        <v>0</v>
      </c>
      <c r="BD180" s="28">
        <v>0</v>
      </c>
      <c r="BE180" s="28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8">
        <v>0</v>
      </c>
      <c r="BL180" s="28">
        <v>0</v>
      </c>
      <c r="BM180" s="28">
        <v>0</v>
      </c>
      <c r="BN180" s="28">
        <v>0</v>
      </c>
      <c r="BO180" s="30">
        <v>0</v>
      </c>
      <c r="BP180" s="30">
        <v>0</v>
      </c>
      <c r="BQ180" s="30">
        <v>0</v>
      </c>
      <c r="BR180" s="30">
        <v>0</v>
      </c>
      <c r="BS180" s="30">
        <v>0</v>
      </c>
      <c r="BT180" s="30">
        <v>0</v>
      </c>
      <c r="BU180" s="30">
        <v>0</v>
      </c>
      <c r="BV180" s="30">
        <v>0</v>
      </c>
      <c r="BW180" s="30">
        <v>0</v>
      </c>
      <c r="BX180" s="30">
        <v>0</v>
      </c>
      <c r="BY180" s="30">
        <v>0</v>
      </c>
      <c r="BZ180" s="30">
        <v>0</v>
      </c>
      <c r="CA180" s="30">
        <v>0</v>
      </c>
      <c r="CB180" s="30">
        <v>0</v>
      </c>
      <c r="CC180" s="30">
        <v>0</v>
      </c>
      <c r="CD180" s="28">
        <v>0</v>
      </c>
      <c r="CE180" s="28">
        <v>0</v>
      </c>
      <c r="CF180" s="28">
        <v>0</v>
      </c>
      <c r="CG180" s="28">
        <v>0</v>
      </c>
      <c r="CH180" s="28">
        <v>0</v>
      </c>
      <c r="CI180" s="28">
        <v>0</v>
      </c>
      <c r="CJ180" s="28">
        <v>0</v>
      </c>
      <c r="CK180" s="28">
        <v>0</v>
      </c>
      <c r="CL180" s="28">
        <v>0</v>
      </c>
      <c r="CM180" s="28">
        <v>0</v>
      </c>
      <c r="CN180" s="28">
        <v>0</v>
      </c>
      <c r="CO180" s="28">
        <v>0</v>
      </c>
      <c r="CP180" s="28">
        <v>0</v>
      </c>
      <c r="CQ180" s="28">
        <v>0</v>
      </c>
      <c r="CR180" s="29">
        <v>0</v>
      </c>
      <c r="CS180" s="27">
        <v>0</v>
      </c>
      <c r="CT180" s="28">
        <v>0</v>
      </c>
      <c r="CU180" s="28">
        <v>0</v>
      </c>
      <c r="CV180" s="28">
        <v>0</v>
      </c>
      <c r="CW180" s="28">
        <v>0</v>
      </c>
      <c r="CX180" s="28">
        <v>0</v>
      </c>
      <c r="CY180" s="28">
        <v>0</v>
      </c>
      <c r="CZ180" s="28">
        <v>0</v>
      </c>
      <c r="DA180" s="28">
        <v>0</v>
      </c>
      <c r="DB180" s="28">
        <v>0</v>
      </c>
      <c r="DC180" s="28">
        <v>2</v>
      </c>
      <c r="DD180" s="28">
        <v>0</v>
      </c>
      <c r="DE180" s="28">
        <v>0</v>
      </c>
      <c r="DF180" s="28">
        <v>0</v>
      </c>
      <c r="DG180" s="28">
        <v>0</v>
      </c>
      <c r="DH180" s="30">
        <v>0</v>
      </c>
      <c r="DI180" s="30">
        <v>0</v>
      </c>
      <c r="DJ180" s="30">
        <v>0</v>
      </c>
      <c r="DK180" s="30">
        <v>0</v>
      </c>
      <c r="DL180" s="30">
        <v>0</v>
      </c>
      <c r="DM180" s="30">
        <v>0</v>
      </c>
      <c r="DN180" s="30">
        <v>0</v>
      </c>
      <c r="DO180" s="30">
        <v>0</v>
      </c>
      <c r="DP180" s="30">
        <v>0</v>
      </c>
      <c r="DQ180" s="30">
        <v>0</v>
      </c>
      <c r="DR180" s="30">
        <v>3.1E-2</v>
      </c>
      <c r="DS180" s="30">
        <v>0</v>
      </c>
      <c r="DT180" s="30">
        <v>0</v>
      </c>
      <c r="DU180" s="30">
        <v>0</v>
      </c>
      <c r="DV180" s="30">
        <v>0</v>
      </c>
      <c r="DW180" s="28">
        <v>0</v>
      </c>
      <c r="DX180" s="28">
        <v>0</v>
      </c>
      <c r="DY180" s="28">
        <v>0</v>
      </c>
      <c r="DZ180" s="28">
        <v>0</v>
      </c>
      <c r="EA180" s="28">
        <v>0</v>
      </c>
      <c r="EB180" s="28">
        <v>0</v>
      </c>
      <c r="EC180" s="28">
        <v>0</v>
      </c>
      <c r="ED180" s="28">
        <v>0</v>
      </c>
      <c r="EE180" s="28">
        <v>0</v>
      </c>
      <c r="EF180" s="28">
        <v>0</v>
      </c>
      <c r="EG180" s="28">
        <v>2</v>
      </c>
      <c r="EH180" s="28">
        <v>0</v>
      </c>
      <c r="EI180" s="28">
        <v>0</v>
      </c>
      <c r="EJ180" s="28">
        <v>0</v>
      </c>
      <c r="EK180" s="29">
        <v>0</v>
      </c>
      <c r="EM180" t="s">
        <v>622</v>
      </c>
      <c r="EO180" t="s">
        <v>158</v>
      </c>
      <c r="ES180" t="s">
        <v>83</v>
      </c>
      <c r="EV180" t="s">
        <v>158</v>
      </c>
      <c r="FB180" t="s">
        <v>83</v>
      </c>
      <c r="FJ180" t="s">
        <v>33</v>
      </c>
      <c r="FL180" t="s">
        <v>40</v>
      </c>
      <c r="FQ180" t="s">
        <v>40</v>
      </c>
      <c r="FU180" t="s">
        <v>859</v>
      </c>
      <c r="FV180" t="s">
        <v>195</v>
      </c>
      <c r="GC180" t="s">
        <v>195</v>
      </c>
    </row>
    <row r="181" spans="1:190" x14ac:dyDescent="0.25">
      <c r="A181">
        <v>178</v>
      </c>
      <c r="B181" t="s">
        <v>923</v>
      </c>
      <c r="C181" t="s">
        <v>924</v>
      </c>
      <c r="D181">
        <v>69</v>
      </c>
      <c r="E181">
        <v>5.7</v>
      </c>
      <c r="F181" t="s">
        <v>63</v>
      </c>
      <c r="G181" s="27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3</v>
      </c>
      <c r="O181" s="28">
        <v>2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4.7E-2</v>
      </c>
      <c r="AD181" s="30">
        <v>0.03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3</v>
      </c>
      <c r="AS181" s="28">
        <v>2</v>
      </c>
      <c r="AT181" s="28">
        <v>0</v>
      </c>
      <c r="AU181" s="28">
        <v>0</v>
      </c>
      <c r="AV181" s="28">
        <v>0</v>
      </c>
      <c r="AW181" s="28">
        <v>0</v>
      </c>
      <c r="AX181" s="28">
        <v>0</v>
      </c>
      <c r="AY181" s="29">
        <v>0</v>
      </c>
      <c r="AZ181" s="27">
        <v>0</v>
      </c>
      <c r="BA181" s="28">
        <v>0</v>
      </c>
      <c r="BB181" s="28">
        <v>0</v>
      </c>
      <c r="BC181" s="28">
        <v>0</v>
      </c>
      <c r="BD181" s="28">
        <v>0</v>
      </c>
      <c r="BE181" s="28">
        <v>0</v>
      </c>
      <c r="BF181" s="28">
        <v>0</v>
      </c>
      <c r="BG181" s="28">
        <v>0</v>
      </c>
      <c r="BH181" s="28">
        <v>0</v>
      </c>
      <c r="BI181" s="28">
        <v>0</v>
      </c>
      <c r="BJ181" s="28">
        <v>0</v>
      </c>
      <c r="BK181" s="28">
        <v>0</v>
      </c>
      <c r="BL181" s="28">
        <v>0</v>
      </c>
      <c r="BM181" s="28">
        <v>0</v>
      </c>
      <c r="BN181" s="28">
        <v>0</v>
      </c>
      <c r="BO181" s="30">
        <v>0</v>
      </c>
      <c r="BP181" s="30">
        <v>0</v>
      </c>
      <c r="BQ181" s="30">
        <v>0</v>
      </c>
      <c r="BR181" s="30">
        <v>0</v>
      </c>
      <c r="BS181" s="30">
        <v>0</v>
      </c>
      <c r="BT181" s="30">
        <v>0</v>
      </c>
      <c r="BU181" s="30">
        <v>0</v>
      </c>
      <c r="BV181" s="30">
        <v>0</v>
      </c>
      <c r="BW181" s="30">
        <v>0</v>
      </c>
      <c r="BX181" s="30">
        <v>0</v>
      </c>
      <c r="BY181" s="30">
        <v>0</v>
      </c>
      <c r="BZ181" s="30">
        <v>0</v>
      </c>
      <c r="CA181" s="30">
        <v>0</v>
      </c>
      <c r="CB181" s="30">
        <v>0</v>
      </c>
      <c r="CC181" s="30">
        <v>0</v>
      </c>
      <c r="CD181" s="28">
        <v>0</v>
      </c>
      <c r="CE181" s="28">
        <v>0</v>
      </c>
      <c r="CF181" s="28">
        <v>0</v>
      </c>
      <c r="CG181" s="28">
        <v>0</v>
      </c>
      <c r="CH181" s="28">
        <v>0</v>
      </c>
      <c r="CI181" s="28">
        <v>0</v>
      </c>
      <c r="CJ181" s="28">
        <v>0</v>
      </c>
      <c r="CK181" s="28">
        <v>0</v>
      </c>
      <c r="CL181" s="28">
        <v>0</v>
      </c>
      <c r="CM181" s="28">
        <v>0</v>
      </c>
      <c r="CN181" s="28">
        <v>0</v>
      </c>
      <c r="CO181" s="28">
        <v>0</v>
      </c>
      <c r="CP181" s="28">
        <v>0</v>
      </c>
      <c r="CQ181" s="28">
        <v>0</v>
      </c>
      <c r="CR181" s="29">
        <v>0</v>
      </c>
      <c r="CS181" s="27">
        <v>0</v>
      </c>
      <c r="CT181" s="28">
        <v>0</v>
      </c>
      <c r="CU181" s="28">
        <v>0</v>
      </c>
      <c r="CV181" s="28">
        <v>0</v>
      </c>
      <c r="CW181" s="28">
        <v>0</v>
      </c>
      <c r="CX181" s="28">
        <v>0</v>
      </c>
      <c r="CY181" s="28">
        <v>0</v>
      </c>
      <c r="CZ181" s="28">
        <v>3</v>
      </c>
      <c r="DA181" s="28">
        <v>2</v>
      </c>
      <c r="DB181" s="28">
        <v>0</v>
      </c>
      <c r="DC181" s="28">
        <v>0</v>
      </c>
      <c r="DD181" s="28">
        <v>0</v>
      </c>
      <c r="DE181" s="28">
        <v>0</v>
      </c>
      <c r="DF181" s="28">
        <v>0</v>
      </c>
      <c r="DG181" s="28">
        <v>0</v>
      </c>
      <c r="DH181" s="30">
        <v>0</v>
      </c>
      <c r="DI181" s="30">
        <v>0</v>
      </c>
      <c r="DJ181" s="30">
        <v>0</v>
      </c>
      <c r="DK181" s="30">
        <v>0</v>
      </c>
      <c r="DL181" s="30">
        <v>0</v>
      </c>
      <c r="DM181" s="30">
        <v>0</v>
      </c>
      <c r="DN181" s="30">
        <v>0</v>
      </c>
      <c r="DO181" s="30">
        <v>4.7E-2</v>
      </c>
      <c r="DP181" s="30">
        <v>0.03</v>
      </c>
      <c r="DQ181" s="30">
        <v>0</v>
      </c>
      <c r="DR181" s="30">
        <v>0</v>
      </c>
      <c r="DS181" s="30">
        <v>0</v>
      </c>
      <c r="DT181" s="30">
        <v>0</v>
      </c>
      <c r="DU181" s="30">
        <v>0</v>
      </c>
      <c r="DV181" s="30">
        <v>0</v>
      </c>
      <c r="DW181" s="28">
        <v>0</v>
      </c>
      <c r="DX181" s="28">
        <v>0</v>
      </c>
      <c r="DY181" s="28">
        <v>0</v>
      </c>
      <c r="DZ181" s="28">
        <v>0</v>
      </c>
      <c r="EA181" s="28">
        <v>0</v>
      </c>
      <c r="EB181" s="28">
        <v>0</v>
      </c>
      <c r="EC181" s="28">
        <v>0</v>
      </c>
      <c r="ED181" s="28">
        <v>3</v>
      </c>
      <c r="EE181" s="28">
        <v>2</v>
      </c>
      <c r="EF181" s="28">
        <v>0</v>
      </c>
      <c r="EG181" s="28">
        <v>0</v>
      </c>
      <c r="EH181" s="28">
        <v>0</v>
      </c>
      <c r="EI181" s="28">
        <v>0</v>
      </c>
      <c r="EJ181" s="28">
        <v>0</v>
      </c>
      <c r="EK181" s="29">
        <v>0</v>
      </c>
      <c r="EQ181" t="s">
        <v>563</v>
      </c>
      <c r="ET181" t="s">
        <v>563</v>
      </c>
      <c r="FJ181" t="s">
        <v>33</v>
      </c>
      <c r="FU181" t="s">
        <v>974</v>
      </c>
      <c r="GC181" t="s">
        <v>974</v>
      </c>
    </row>
    <row r="182" spans="1:190" x14ac:dyDescent="0.25">
      <c r="A182">
        <v>179</v>
      </c>
      <c r="B182" t="s">
        <v>914</v>
      </c>
      <c r="C182" t="s">
        <v>915</v>
      </c>
      <c r="D182">
        <v>55</v>
      </c>
      <c r="E182">
        <v>7.01</v>
      </c>
      <c r="F182" t="s">
        <v>63</v>
      </c>
      <c r="G182" s="27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2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4.7E-2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2</v>
      </c>
      <c r="AS182" s="28">
        <v>0</v>
      </c>
      <c r="AT182" s="28">
        <v>0</v>
      </c>
      <c r="AU182" s="28">
        <v>0</v>
      </c>
      <c r="AV182" s="28">
        <v>0</v>
      </c>
      <c r="AW182" s="28">
        <v>0</v>
      </c>
      <c r="AX182" s="28">
        <v>0</v>
      </c>
      <c r="AY182" s="29">
        <v>0</v>
      </c>
      <c r="AZ182" s="27">
        <v>0</v>
      </c>
      <c r="BA182" s="28">
        <v>0</v>
      </c>
      <c r="BB182" s="28">
        <v>0</v>
      </c>
      <c r="BC182" s="28">
        <v>0</v>
      </c>
      <c r="BD182" s="28">
        <v>0</v>
      </c>
      <c r="BE182" s="28">
        <v>0</v>
      </c>
      <c r="BF182" s="28">
        <v>0</v>
      </c>
      <c r="BG182" s="28">
        <v>0</v>
      </c>
      <c r="BH182" s="28">
        <v>0</v>
      </c>
      <c r="BI182" s="28">
        <v>0</v>
      </c>
      <c r="BJ182" s="28">
        <v>0</v>
      </c>
      <c r="BK182" s="28">
        <v>0</v>
      </c>
      <c r="BL182" s="28">
        <v>0</v>
      </c>
      <c r="BM182" s="28">
        <v>0</v>
      </c>
      <c r="BN182" s="28">
        <v>0</v>
      </c>
      <c r="BO182" s="30">
        <v>0</v>
      </c>
      <c r="BP182" s="30">
        <v>0</v>
      </c>
      <c r="BQ182" s="30">
        <v>0</v>
      </c>
      <c r="BR182" s="30">
        <v>0</v>
      </c>
      <c r="BS182" s="30">
        <v>0</v>
      </c>
      <c r="BT182" s="30">
        <v>0</v>
      </c>
      <c r="BU182" s="30">
        <v>0</v>
      </c>
      <c r="BV182" s="30">
        <v>0</v>
      </c>
      <c r="BW182" s="30">
        <v>0</v>
      </c>
      <c r="BX182" s="30">
        <v>0</v>
      </c>
      <c r="BY182" s="30">
        <v>0</v>
      </c>
      <c r="BZ182" s="30">
        <v>0</v>
      </c>
      <c r="CA182" s="30">
        <v>0</v>
      </c>
      <c r="CB182" s="30">
        <v>0</v>
      </c>
      <c r="CC182" s="30">
        <v>0</v>
      </c>
      <c r="CD182" s="28">
        <v>0</v>
      </c>
      <c r="CE182" s="28">
        <v>0</v>
      </c>
      <c r="CF182" s="28">
        <v>0</v>
      </c>
      <c r="CG182" s="28">
        <v>0</v>
      </c>
      <c r="CH182" s="28">
        <v>0</v>
      </c>
      <c r="CI182" s="28">
        <v>0</v>
      </c>
      <c r="CJ182" s="28">
        <v>0</v>
      </c>
      <c r="CK182" s="28">
        <v>0</v>
      </c>
      <c r="CL182" s="28">
        <v>0</v>
      </c>
      <c r="CM182" s="28">
        <v>0</v>
      </c>
      <c r="CN182" s="28">
        <v>0</v>
      </c>
      <c r="CO182" s="28">
        <v>0</v>
      </c>
      <c r="CP182" s="28">
        <v>0</v>
      </c>
      <c r="CQ182" s="28">
        <v>0</v>
      </c>
      <c r="CR182" s="29">
        <v>0</v>
      </c>
      <c r="CS182" s="27">
        <v>0</v>
      </c>
      <c r="CT182" s="28">
        <v>0</v>
      </c>
      <c r="CU182" s="28">
        <v>0</v>
      </c>
      <c r="CV182" s="28">
        <v>0</v>
      </c>
      <c r="CW182" s="28">
        <v>0</v>
      </c>
      <c r="CX182" s="28">
        <v>0</v>
      </c>
      <c r="CY182" s="28">
        <v>0</v>
      </c>
      <c r="CZ182" s="28">
        <v>2</v>
      </c>
      <c r="DA182" s="28">
        <v>0</v>
      </c>
      <c r="DB182" s="28">
        <v>0</v>
      </c>
      <c r="DC182" s="28">
        <v>0</v>
      </c>
      <c r="DD182" s="28">
        <v>0</v>
      </c>
      <c r="DE182" s="28">
        <v>0</v>
      </c>
      <c r="DF182" s="28">
        <v>0</v>
      </c>
      <c r="DG182" s="28">
        <v>0</v>
      </c>
      <c r="DH182" s="30">
        <v>0</v>
      </c>
      <c r="DI182" s="30">
        <v>0</v>
      </c>
      <c r="DJ182" s="30">
        <v>0</v>
      </c>
      <c r="DK182" s="30">
        <v>0</v>
      </c>
      <c r="DL182" s="30">
        <v>0</v>
      </c>
      <c r="DM182" s="30">
        <v>0</v>
      </c>
      <c r="DN182" s="30">
        <v>0</v>
      </c>
      <c r="DO182" s="30">
        <v>4.7E-2</v>
      </c>
      <c r="DP182" s="30">
        <v>0</v>
      </c>
      <c r="DQ182" s="30">
        <v>0</v>
      </c>
      <c r="DR182" s="30">
        <v>0</v>
      </c>
      <c r="DS182" s="30">
        <v>0</v>
      </c>
      <c r="DT182" s="30">
        <v>0</v>
      </c>
      <c r="DU182" s="30">
        <v>0</v>
      </c>
      <c r="DV182" s="30">
        <v>0</v>
      </c>
      <c r="DW182" s="28">
        <v>0</v>
      </c>
      <c r="DX182" s="28">
        <v>0</v>
      </c>
      <c r="DY182" s="28">
        <v>0</v>
      </c>
      <c r="DZ182" s="28">
        <v>0</v>
      </c>
      <c r="EA182" s="28">
        <v>0</v>
      </c>
      <c r="EB182" s="28">
        <v>0</v>
      </c>
      <c r="EC182" s="28">
        <v>0</v>
      </c>
      <c r="ED182" s="28">
        <v>2</v>
      </c>
      <c r="EE182" s="28">
        <v>0</v>
      </c>
      <c r="EF182" s="28">
        <v>0</v>
      </c>
      <c r="EG182" s="28">
        <v>0</v>
      </c>
      <c r="EH182" s="28">
        <v>0</v>
      </c>
      <c r="EI182" s="28">
        <v>0</v>
      </c>
      <c r="EJ182" s="28">
        <v>0</v>
      </c>
      <c r="EK182" s="29">
        <v>0</v>
      </c>
      <c r="EO182" t="s">
        <v>1149</v>
      </c>
      <c r="EQ182" t="s">
        <v>164</v>
      </c>
      <c r="ET182" t="s">
        <v>164</v>
      </c>
      <c r="EV182" t="s">
        <v>1149</v>
      </c>
      <c r="FJ182" t="s">
        <v>110</v>
      </c>
      <c r="FU182" t="s">
        <v>448</v>
      </c>
      <c r="GC182" t="s">
        <v>448</v>
      </c>
    </row>
    <row r="183" spans="1:190" x14ac:dyDescent="0.25">
      <c r="A183">
        <v>180</v>
      </c>
      <c r="B183" t="s">
        <v>817</v>
      </c>
      <c r="C183" t="s">
        <v>818</v>
      </c>
      <c r="D183">
        <v>114</v>
      </c>
      <c r="E183">
        <v>4.66</v>
      </c>
      <c r="F183" t="s">
        <v>63</v>
      </c>
      <c r="G183" s="27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8">
        <v>0</v>
      </c>
      <c r="AY183" s="29">
        <v>0</v>
      </c>
      <c r="AZ183" s="27">
        <v>0</v>
      </c>
      <c r="BA183" s="28">
        <v>0</v>
      </c>
      <c r="BB183" s="28">
        <v>0</v>
      </c>
      <c r="BC183" s="28">
        <v>0</v>
      </c>
      <c r="BD183" s="28">
        <v>0</v>
      </c>
      <c r="BE183" s="28">
        <v>0</v>
      </c>
      <c r="BF183" s="28">
        <v>0</v>
      </c>
      <c r="BG183" s="28">
        <v>0</v>
      </c>
      <c r="BH183" s="28">
        <v>0</v>
      </c>
      <c r="BI183" s="28">
        <v>0</v>
      </c>
      <c r="BJ183" s="28">
        <v>0</v>
      </c>
      <c r="BK183" s="28">
        <v>0</v>
      </c>
      <c r="BL183" s="28">
        <v>3</v>
      </c>
      <c r="BM183" s="28">
        <v>2</v>
      </c>
      <c r="BN183" s="28">
        <v>3</v>
      </c>
      <c r="BO183" s="30">
        <v>0</v>
      </c>
      <c r="BP183" s="30">
        <v>0</v>
      </c>
      <c r="BQ183" s="30">
        <v>0</v>
      </c>
      <c r="BR183" s="30">
        <v>0</v>
      </c>
      <c r="BS183" s="30">
        <v>0</v>
      </c>
      <c r="BT183" s="30">
        <v>0</v>
      </c>
      <c r="BU183" s="30">
        <v>0</v>
      </c>
      <c r="BV183" s="30">
        <v>0</v>
      </c>
      <c r="BW183" s="30">
        <v>0</v>
      </c>
      <c r="BX183" s="30">
        <v>0</v>
      </c>
      <c r="BY183" s="30">
        <v>0</v>
      </c>
      <c r="BZ183" s="30">
        <v>0</v>
      </c>
      <c r="CA183" s="30">
        <v>3.6999999999999998E-2</v>
      </c>
      <c r="CB183" s="30">
        <v>2.5000000000000001E-2</v>
      </c>
      <c r="CC183" s="30">
        <v>4.2999999999999997E-2</v>
      </c>
      <c r="CD183" s="28">
        <v>0</v>
      </c>
      <c r="CE183" s="28">
        <v>0</v>
      </c>
      <c r="CF183" s="28">
        <v>0</v>
      </c>
      <c r="CG183" s="28">
        <v>0</v>
      </c>
      <c r="CH183" s="28">
        <v>0</v>
      </c>
      <c r="CI183" s="28">
        <v>0</v>
      </c>
      <c r="CJ183" s="28">
        <v>0</v>
      </c>
      <c r="CK183" s="28">
        <v>0</v>
      </c>
      <c r="CL183" s="28">
        <v>0</v>
      </c>
      <c r="CM183" s="28">
        <v>0</v>
      </c>
      <c r="CN183" s="28">
        <v>0</v>
      </c>
      <c r="CO183" s="28">
        <v>0</v>
      </c>
      <c r="CP183" s="28">
        <v>3</v>
      </c>
      <c r="CQ183" s="28">
        <v>2</v>
      </c>
      <c r="CR183" s="29">
        <v>3</v>
      </c>
      <c r="CS183" s="27">
        <v>0</v>
      </c>
      <c r="CT183" s="28">
        <v>0</v>
      </c>
      <c r="CU183" s="28">
        <v>0</v>
      </c>
      <c r="CV183" s="28">
        <v>0</v>
      </c>
      <c r="CW183" s="28">
        <v>0</v>
      </c>
      <c r="CX183" s="28">
        <v>0</v>
      </c>
      <c r="CY183" s="28">
        <v>0</v>
      </c>
      <c r="CZ183" s="28">
        <v>0</v>
      </c>
      <c r="DA183" s="28">
        <v>0</v>
      </c>
      <c r="DB183" s="28">
        <v>0</v>
      </c>
      <c r="DC183" s="28">
        <v>0</v>
      </c>
      <c r="DD183" s="28">
        <v>0</v>
      </c>
      <c r="DE183" s="28">
        <v>0</v>
      </c>
      <c r="DF183" s="28">
        <v>0</v>
      </c>
      <c r="DG183" s="28">
        <v>0</v>
      </c>
      <c r="DH183" s="30">
        <v>0</v>
      </c>
      <c r="DI183" s="30">
        <v>0</v>
      </c>
      <c r="DJ183" s="30">
        <v>0</v>
      </c>
      <c r="DK183" s="30">
        <v>0</v>
      </c>
      <c r="DL183" s="30">
        <v>0</v>
      </c>
      <c r="DM183" s="30">
        <v>0</v>
      </c>
      <c r="DN183" s="30">
        <v>0</v>
      </c>
      <c r="DO183" s="30">
        <v>0</v>
      </c>
      <c r="DP183" s="30">
        <v>0</v>
      </c>
      <c r="DQ183" s="30">
        <v>0</v>
      </c>
      <c r="DR183" s="30">
        <v>0</v>
      </c>
      <c r="DS183" s="30">
        <v>0</v>
      </c>
      <c r="DT183" s="30">
        <v>0</v>
      </c>
      <c r="DU183" s="30">
        <v>0</v>
      </c>
      <c r="DV183" s="30">
        <v>0</v>
      </c>
      <c r="DW183" s="28">
        <v>0</v>
      </c>
      <c r="DX183" s="28">
        <v>0</v>
      </c>
      <c r="DY183" s="28">
        <v>0</v>
      </c>
      <c r="DZ183" s="28">
        <v>0</v>
      </c>
      <c r="EA183" s="28">
        <v>0</v>
      </c>
      <c r="EB183" s="28">
        <v>0</v>
      </c>
      <c r="EC183" s="28">
        <v>0</v>
      </c>
      <c r="ED183" s="28">
        <v>0</v>
      </c>
      <c r="EE183" s="28">
        <v>0</v>
      </c>
      <c r="EF183" s="28">
        <v>0</v>
      </c>
      <c r="EG183" s="28">
        <v>0</v>
      </c>
      <c r="EH183" s="28">
        <v>0</v>
      </c>
      <c r="EI183" s="28">
        <v>0</v>
      </c>
      <c r="EJ183" s="28">
        <v>0</v>
      </c>
      <c r="EK183" s="29">
        <v>0</v>
      </c>
      <c r="EL183" t="s">
        <v>707</v>
      </c>
      <c r="EM183" t="s">
        <v>685</v>
      </c>
      <c r="EO183" t="s">
        <v>511</v>
      </c>
      <c r="EP183" t="s">
        <v>245</v>
      </c>
      <c r="EV183" t="s">
        <v>685</v>
      </c>
      <c r="EW183" t="s">
        <v>500</v>
      </c>
      <c r="EX183" t="s">
        <v>500</v>
      </c>
      <c r="EZ183" t="s">
        <v>500</v>
      </c>
      <c r="FA183" t="s">
        <v>500</v>
      </c>
      <c r="FB183" t="s">
        <v>819</v>
      </c>
      <c r="FF183" t="s">
        <v>344</v>
      </c>
      <c r="FJ183" t="s">
        <v>179</v>
      </c>
      <c r="FL183" t="s">
        <v>40</v>
      </c>
      <c r="FQ183" t="s">
        <v>40</v>
      </c>
      <c r="FU183" t="s">
        <v>194</v>
      </c>
      <c r="GC183" t="s">
        <v>1150</v>
      </c>
    </row>
    <row r="184" spans="1:190" x14ac:dyDescent="0.25">
      <c r="A184">
        <v>181</v>
      </c>
      <c r="B184" t="s">
        <v>850</v>
      </c>
      <c r="C184" t="s">
        <v>851</v>
      </c>
      <c r="D184">
        <v>31</v>
      </c>
      <c r="E184">
        <v>7.39</v>
      </c>
      <c r="F184" t="s">
        <v>63</v>
      </c>
      <c r="G184" s="27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9">
        <v>0</v>
      </c>
      <c r="AZ184" s="27">
        <v>0</v>
      </c>
      <c r="BA184" s="28">
        <v>0</v>
      </c>
      <c r="BB184" s="28">
        <v>0</v>
      </c>
      <c r="BC184" s="28">
        <v>0</v>
      </c>
      <c r="BD184" s="28">
        <v>0</v>
      </c>
      <c r="BE184" s="28">
        <v>0</v>
      </c>
      <c r="BF184" s="28">
        <v>0</v>
      </c>
      <c r="BG184" s="28">
        <v>0</v>
      </c>
      <c r="BH184" s="28">
        <v>0</v>
      </c>
      <c r="BI184" s="28">
        <v>0</v>
      </c>
      <c r="BJ184" s="28">
        <v>0</v>
      </c>
      <c r="BK184" s="28">
        <v>0</v>
      </c>
      <c r="BL184" s="28">
        <v>0</v>
      </c>
      <c r="BM184" s="28">
        <v>0</v>
      </c>
      <c r="BN184" s="28">
        <v>0</v>
      </c>
      <c r="BO184" s="30">
        <v>0</v>
      </c>
      <c r="BP184" s="30">
        <v>0</v>
      </c>
      <c r="BQ184" s="30">
        <v>0</v>
      </c>
      <c r="BR184" s="30">
        <v>0</v>
      </c>
      <c r="BS184" s="30">
        <v>0</v>
      </c>
      <c r="BT184" s="30">
        <v>0</v>
      </c>
      <c r="BU184" s="30">
        <v>0</v>
      </c>
      <c r="BV184" s="30">
        <v>0</v>
      </c>
      <c r="BW184" s="30">
        <v>0</v>
      </c>
      <c r="BX184" s="30">
        <v>0</v>
      </c>
      <c r="BY184" s="30">
        <v>0</v>
      </c>
      <c r="BZ184" s="30">
        <v>0</v>
      </c>
      <c r="CA184" s="30">
        <v>0</v>
      </c>
      <c r="CB184" s="30">
        <v>0</v>
      </c>
      <c r="CC184" s="30">
        <v>0</v>
      </c>
      <c r="CD184" s="28">
        <v>0</v>
      </c>
      <c r="CE184" s="28">
        <v>0</v>
      </c>
      <c r="CF184" s="28">
        <v>0</v>
      </c>
      <c r="CG184" s="28">
        <v>0</v>
      </c>
      <c r="CH184" s="28">
        <v>0</v>
      </c>
      <c r="CI184" s="28">
        <v>0</v>
      </c>
      <c r="CJ184" s="28">
        <v>0</v>
      </c>
      <c r="CK184" s="28">
        <v>0</v>
      </c>
      <c r="CL184" s="28">
        <v>0</v>
      </c>
      <c r="CM184" s="28">
        <v>0</v>
      </c>
      <c r="CN184" s="28">
        <v>0</v>
      </c>
      <c r="CO184" s="28">
        <v>0</v>
      </c>
      <c r="CP184" s="28">
        <v>0</v>
      </c>
      <c r="CQ184" s="28">
        <v>0</v>
      </c>
      <c r="CR184" s="29">
        <v>0</v>
      </c>
      <c r="CS184" s="27">
        <v>0</v>
      </c>
      <c r="CT184" s="28">
        <v>0</v>
      </c>
      <c r="CU184" s="28">
        <v>0</v>
      </c>
      <c r="CV184" s="28">
        <v>0</v>
      </c>
      <c r="CW184" s="28">
        <v>2</v>
      </c>
      <c r="CX184" s="28">
        <v>0</v>
      </c>
      <c r="CY184" s="28">
        <v>0</v>
      </c>
      <c r="CZ184" s="28">
        <v>0</v>
      </c>
      <c r="DA184" s="28">
        <v>0</v>
      </c>
      <c r="DB184" s="28">
        <v>0</v>
      </c>
      <c r="DC184" s="28">
        <v>0</v>
      </c>
      <c r="DD184" s="28">
        <v>0</v>
      </c>
      <c r="DE184" s="28">
        <v>0</v>
      </c>
      <c r="DF184" s="28">
        <v>0</v>
      </c>
      <c r="DG184" s="28">
        <v>0</v>
      </c>
      <c r="DH184" s="30">
        <v>0</v>
      </c>
      <c r="DI184" s="30">
        <v>0</v>
      </c>
      <c r="DJ184" s="30">
        <v>0</v>
      </c>
      <c r="DK184" s="30">
        <v>0</v>
      </c>
      <c r="DL184" s="30">
        <v>8.6999999999999994E-2</v>
      </c>
      <c r="DM184" s="30">
        <v>0</v>
      </c>
      <c r="DN184" s="30">
        <v>0</v>
      </c>
      <c r="DO184" s="30">
        <v>0</v>
      </c>
      <c r="DP184" s="30">
        <v>0</v>
      </c>
      <c r="DQ184" s="30">
        <v>0</v>
      </c>
      <c r="DR184" s="30">
        <v>0</v>
      </c>
      <c r="DS184" s="30">
        <v>0</v>
      </c>
      <c r="DT184" s="30">
        <v>0</v>
      </c>
      <c r="DU184" s="30">
        <v>0</v>
      </c>
      <c r="DV184" s="30">
        <v>0</v>
      </c>
      <c r="DW184" s="28">
        <v>0</v>
      </c>
      <c r="DX184" s="28">
        <v>0</v>
      </c>
      <c r="DY184" s="28">
        <v>0</v>
      </c>
      <c r="DZ184" s="28">
        <v>0</v>
      </c>
      <c r="EA184" s="28">
        <v>2</v>
      </c>
      <c r="EB184" s="28">
        <v>0</v>
      </c>
      <c r="EC184" s="28">
        <v>0</v>
      </c>
      <c r="ED184" s="28">
        <v>0</v>
      </c>
      <c r="EE184" s="28">
        <v>0</v>
      </c>
      <c r="EF184" s="28">
        <v>0</v>
      </c>
      <c r="EG184" s="28">
        <v>0</v>
      </c>
      <c r="EH184" s="28">
        <v>0</v>
      </c>
      <c r="EI184" s="28">
        <v>0</v>
      </c>
      <c r="EJ184" s="28">
        <v>0</v>
      </c>
      <c r="EK184" s="29">
        <v>0</v>
      </c>
      <c r="FF184" t="s">
        <v>29</v>
      </c>
      <c r="FJ184" t="s">
        <v>827</v>
      </c>
      <c r="FU184" t="s">
        <v>828</v>
      </c>
      <c r="GC184" t="s">
        <v>828</v>
      </c>
    </row>
    <row r="185" spans="1:190" x14ac:dyDescent="0.25">
      <c r="A185">
        <v>182</v>
      </c>
      <c r="B185" t="s">
        <v>609</v>
      </c>
      <c r="C185" t="s">
        <v>1151</v>
      </c>
      <c r="D185">
        <v>8</v>
      </c>
      <c r="E185">
        <v>8.49</v>
      </c>
      <c r="F185" t="s">
        <v>63</v>
      </c>
      <c r="G185" s="27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  <c r="AU185" s="28">
        <v>0</v>
      </c>
      <c r="AV185" s="28">
        <v>0</v>
      </c>
      <c r="AW185" s="28">
        <v>0</v>
      </c>
      <c r="AX185" s="28">
        <v>0</v>
      </c>
      <c r="AY185" s="29">
        <v>0</v>
      </c>
      <c r="AZ185" s="27">
        <v>0</v>
      </c>
      <c r="BA185" s="28">
        <v>0</v>
      </c>
      <c r="BB185" s="28">
        <v>0</v>
      </c>
      <c r="BC185" s="28">
        <v>0</v>
      </c>
      <c r="BD185" s="28">
        <v>0</v>
      </c>
      <c r="BE185" s="28">
        <v>0</v>
      </c>
      <c r="BF185" s="28">
        <v>0</v>
      </c>
      <c r="BG185" s="28">
        <v>0</v>
      </c>
      <c r="BH185" s="28">
        <v>0</v>
      </c>
      <c r="BI185" s="28">
        <v>0</v>
      </c>
      <c r="BJ185" s="28">
        <v>0</v>
      </c>
      <c r="BK185" s="28">
        <v>0</v>
      </c>
      <c r="BL185" s="28">
        <v>2</v>
      </c>
      <c r="BM185" s="28">
        <v>3</v>
      </c>
      <c r="BN185" s="28">
        <v>3</v>
      </c>
      <c r="BO185" s="30">
        <v>0</v>
      </c>
      <c r="BP185" s="30">
        <v>0</v>
      </c>
      <c r="BQ185" s="30">
        <v>0</v>
      </c>
      <c r="BR185" s="30">
        <v>0</v>
      </c>
      <c r="BS185" s="30">
        <v>0</v>
      </c>
      <c r="BT185" s="30">
        <v>0</v>
      </c>
      <c r="BU185" s="30">
        <v>0</v>
      </c>
      <c r="BV185" s="30">
        <v>0</v>
      </c>
      <c r="BW185" s="30">
        <v>0</v>
      </c>
      <c r="BX185" s="30">
        <v>0</v>
      </c>
      <c r="BY185" s="30">
        <v>0</v>
      </c>
      <c r="BZ185" s="30">
        <v>0</v>
      </c>
      <c r="CA185" s="30">
        <v>0.31</v>
      </c>
      <c r="CB185" s="30">
        <v>0.31</v>
      </c>
      <c r="CC185" s="30">
        <v>0.31</v>
      </c>
      <c r="CD185" s="28">
        <v>0</v>
      </c>
      <c r="CE185" s="28">
        <v>0</v>
      </c>
      <c r="CF185" s="28">
        <v>0</v>
      </c>
      <c r="CG185" s="28">
        <v>0</v>
      </c>
      <c r="CH185" s="28">
        <v>0</v>
      </c>
      <c r="CI185" s="28">
        <v>0</v>
      </c>
      <c r="CJ185" s="28">
        <v>0</v>
      </c>
      <c r="CK185" s="28">
        <v>0</v>
      </c>
      <c r="CL185" s="28">
        <v>0</v>
      </c>
      <c r="CM185" s="28">
        <v>0</v>
      </c>
      <c r="CN185" s="28">
        <v>0</v>
      </c>
      <c r="CO185" s="28">
        <v>0</v>
      </c>
      <c r="CP185" s="28">
        <v>2</v>
      </c>
      <c r="CQ185" s="28">
        <v>2</v>
      </c>
      <c r="CR185" s="29">
        <v>2</v>
      </c>
      <c r="CS185" s="27">
        <v>0</v>
      </c>
      <c r="CT185" s="28">
        <v>0</v>
      </c>
      <c r="CU185" s="28">
        <v>0</v>
      </c>
      <c r="CV185" s="28">
        <v>0</v>
      </c>
      <c r="CW185" s="28">
        <v>0</v>
      </c>
      <c r="CX185" s="28">
        <v>0</v>
      </c>
      <c r="CY185" s="28">
        <v>0</v>
      </c>
      <c r="CZ185" s="28">
        <v>0</v>
      </c>
      <c r="DA185" s="28">
        <v>0</v>
      </c>
      <c r="DB185" s="28">
        <v>0</v>
      </c>
      <c r="DC185" s="28">
        <v>0</v>
      </c>
      <c r="DD185" s="28">
        <v>0</v>
      </c>
      <c r="DE185" s="28">
        <v>0</v>
      </c>
      <c r="DF185" s="28">
        <v>0</v>
      </c>
      <c r="DG185" s="28">
        <v>0</v>
      </c>
      <c r="DH185" s="30">
        <v>0</v>
      </c>
      <c r="DI185" s="30">
        <v>0</v>
      </c>
      <c r="DJ185" s="30">
        <v>0</v>
      </c>
      <c r="DK185" s="30">
        <v>0</v>
      </c>
      <c r="DL185" s="30">
        <v>0</v>
      </c>
      <c r="DM185" s="30">
        <v>0</v>
      </c>
      <c r="DN185" s="30">
        <v>0</v>
      </c>
      <c r="DO185" s="30">
        <v>0</v>
      </c>
      <c r="DP185" s="30">
        <v>0</v>
      </c>
      <c r="DQ185" s="30">
        <v>0</v>
      </c>
      <c r="DR185" s="30">
        <v>0</v>
      </c>
      <c r="DS185" s="30">
        <v>0</v>
      </c>
      <c r="DT185" s="30">
        <v>0</v>
      </c>
      <c r="DU185" s="30">
        <v>0</v>
      </c>
      <c r="DV185" s="30">
        <v>0</v>
      </c>
      <c r="DW185" s="28">
        <v>0</v>
      </c>
      <c r="DX185" s="28">
        <v>0</v>
      </c>
      <c r="DY185" s="28">
        <v>0</v>
      </c>
      <c r="DZ185" s="28">
        <v>0</v>
      </c>
      <c r="EA185" s="28">
        <v>0</v>
      </c>
      <c r="EB185" s="28">
        <v>0</v>
      </c>
      <c r="EC185" s="28">
        <v>0</v>
      </c>
      <c r="ED185" s="28">
        <v>0</v>
      </c>
      <c r="EE185" s="28">
        <v>0</v>
      </c>
      <c r="EF185" s="28">
        <v>0</v>
      </c>
      <c r="EG185" s="28">
        <v>0</v>
      </c>
      <c r="EH185" s="28">
        <v>0</v>
      </c>
      <c r="EI185" s="28">
        <v>0</v>
      </c>
      <c r="EJ185" s="28">
        <v>0</v>
      </c>
      <c r="EK185" s="29">
        <v>0</v>
      </c>
    </row>
    <row r="186" spans="1:190" x14ac:dyDescent="0.25">
      <c r="A186">
        <v>183</v>
      </c>
      <c r="B186" t="s">
        <v>683</v>
      </c>
      <c r="C186" t="s">
        <v>684</v>
      </c>
      <c r="D186">
        <v>36</v>
      </c>
      <c r="E186">
        <v>8.73</v>
      </c>
      <c r="F186" t="s">
        <v>63</v>
      </c>
      <c r="G186" s="27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9">
        <v>0</v>
      </c>
      <c r="AZ186" s="27">
        <v>0</v>
      </c>
      <c r="BA186" s="28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8">
        <v>0</v>
      </c>
      <c r="BI186" s="28">
        <v>0</v>
      </c>
      <c r="BJ186" s="28">
        <v>0</v>
      </c>
      <c r="BK186" s="28">
        <v>0</v>
      </c>
      <c r="BL186" s="28">
        <v>0</v>
      </c>
      <c r="BM186" s="28">
        <v>2</v>
      </c>
      <c r="BN186" s="28">
        <v>2</v>
      </c>
      <c r="BO186" s="30">
        <v>0</v>
      </c>
      <c r="BP186" s="30">
        <v>0</v>
      </c>
      <c r="BQ186" s="30">
        <v>0</v>
      </c>
      <c r="BR186" s="30">
        <v>0</v>
      </c>
      <c r="BS186" s="30">
        <v>0</v>
      </c>
      <c r="BT186" s="30">
        <v>0</v>
      </c>
      <c r="BU186" s="30">
        <v>0</v>
      </c>
      <c r="BV186" s="30">
        <v>0</v>
      </c>
      <c r="BW186" s="30">
        <v>0</v>
      </c>
      <c r="BX186" s="30">
        <v>0</v>
      </c>
      <c r="BY186" s="30">
        <v>0</v>
      </c>
      <c r="BZ186" s="30">
        <v>0</v>
      </c>
      <c r="CA186" s="30">
        <v>0</v>
      </c>
      <c r="CB186" s="30">
        <v>6.6000000000000003E-2</v>
      </c>
      <c r="CC186" s="30">
        <v>6.6000000000000003E-2</v>
      </c>
      <c r="CD186" s="28">
        <v>0</v>
      </c>
      <c r="CE186" s="28">
        <v>0</v>
      </c>
      <c r="CF186" s="28">
        <v>0</v>
      </c>
      <c r="CG186" s="28">
        <v>0</v>
      </c>
      <c r="CH186" s="28">
        <v>0</v>
      </c>
      <c r="CI186" s="28">
        <v>0</v>
      </c>
      <c r="CJ186" s="28">
        <v>0</v>
      </c>
      <c r="CK186" s="28">
        <v>0</v>
      </c>
      <c r="CL186" s="28">
        <v>0</v>
      </c>
      <c r="CM186" s="28">
        <v>0</v>
      </c>
      <c r="CN186" s="28">
        <v>0</v>
      </c>
      <c r="CO186" s="28">
        <v>0</v>
      </c>
      <c r="CP186" s="28">
        <v>0</v>
      </c>
      <c r="CQ186" s="28">
        <v>2</v>
      </c>
      <c r="CR186" s="29">
        <v>2</v>
      </c>
      <c r="CS186" s="27">
        <v>0</v>
      </c>
      <c r="CT186" s="28">
        <v>0</v>
      </c>
      <c r="CU186" s="28">
        <v>0</v>
      </c>
      <c r="CV186" s="28">
        <v>0</v>
      </c>
      <c r="CW186" s="28">
        <v>0</v>
      </c>
      <c r="CX186" s="28">
        <v>0</v>
      </c>
      <c r="CY186" s="28">
        <v>0</v>
      </c>
      <c r="CZ186" s="28">
        <v>0</v>
      </c>
      <c r="DA186" s="28">
        <v>0</v>
      </c>
      <c r="DB186" s="28">
        <v>0</v>
      </c>
      <c r="DC186" s="28">
        <v>0</v>
      </c>
      <c r="DD186" s="28">
        <v>0</v>
      </c>
      <c r="DE186" s="28">
        <v>0</v>
      </c>
      <c r="DF186" s="28">
        <v>0</v>
      </c>
      <c r="DG186" s="28">
        <v>0</v>
      </c>
      <c r="DH186" s="30">
        <v>0</v>
      </c>
      <c r="DI186" s="30">
        <v>0</v>
      </c>
      <c r="DJ186" s="30">
        <v>0</v>
      </c>
      <c r="DK186" s="30">
        <v>0</v>
      </c>
      <c r="DL186" s="30">
        <v>0</v>
      </c>
      <c r="DM186" s="30">
        <v>0</v>
      </c>
      <c r="DN186" s="30">
        <v>0</v>
      </c>
      <c r="DO186" s="30">
        <v>0</v>
      </c>
      <c r="DP186" s="30">
        <v>0</v>
      </c>
      <c r="DQ186" s="30">
        <v>0</v>
      </c>
      <c r="DR186" s="30">
        <v>0</v>
      </c>
      <c r="DS186" s="30">
        <v>0</v>
      </c>
      <c r="DT186" s="30">
        <v>0</v>
      </c>
      <c r="DU186" s="30">
        <v>0</v>
      </c>
      <c r="DV186" s="30">
        <v>0</v>
      </c>
      <c r="DW186" s="28">
        <v>0</v>
      </c>
      <c r="DX186" s="28">
        <v>0</v>
      </c>
      <c r="DY186" s="28">
        <v>0</v>
      </c>
      <c r="DZ186" s="28">
        <v>0</v>
      </c>
      <c r="EA186" s="28">
        <v>0</v>
      </c>
      <c r="EB186" s="28">
        <v>0</v>
      </c>
      <c r="EC186" s="28">
        <v>0</v>
      </c>
      <c r="ED186" s="28">
        <v>0</v>
      </c>
      <c r="EE186" s="28">
        <v>0</v>
      </c>
      <c r="EF186" s="28">
        <v>0</v>
      </c>
      <c r="EG186" s="28">
        <v>0</v>
      </c>
      <c r="EH186" s="28">
        <v>0</v>
      </c>
      <c r="EI186" s="28">
        <v>0</v>
      </c>
      <c r="EJ186" s="28">
        <v>0</v>
      </c>
      <c r="EK186" s="29">
        <v>0</v>
      </c>
      <c r="EM186" t="s">
        <v>685</v>
      </c>
      <c r="EO186" t="s">
        <v>686</v>
      </c>
      <c r="EP186" t="s">
        <v>686</v>
      </c>
      <c r="EV186" t="s">
        <v>1068</v>
      </c>
      <c r="FF186" t="s">
        <v>29</v>
      </c>
      <c r="FG186" t="s">
        <v>687</v>
      </c>
      <c r="FJ186" t="s">
        <v>179</v>
      </c>
      <c r="FK186" t="s">
        <v>241</v>
      </c>
      <c r="FL186" t="s">
        <v>40</v>
      </c>
      <c r="FN186" t="s">
        <v>688</v>
      </c>
      <c r="FO186" t="s">
        <v>688</v>
      </c>
      <c r="FP186" t="s">
        <v>688</v>
      </c>
      <c r="FQ186" t="s">
        <v>40</v>
      </c>
      <c r="FU186" t="s">
        <v>802</v>
      </c>
      <c r="FV186" t="s">
        <v>689</v>
      </c>
      <c r="GC186" t="s">
        <v>689</v>
      </c>
    </row>
    <row r="187" spans="1:190" x14ac:dyDescent="0.25">
      <c r="A187">
        <v>184</v>
      </c>
      <c r="B187" t="s">
        <v>1152</v>
      </c>
      <c r="C187" t="s">
        <v>1153</v>
      </c>
      <c r="D187">
        <v>57</v>
      </c>
      <c r="E187">
        <v>5.83</v>
      </c>
      <c r="F187" t="s">
        <v>63</v>
      </c>
      <c r="G187" s="27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  <c r="AU187" s="28">
        <v>0</v>
      </c>
      <c r="AV187" s="28">
        <v>0</v>
      </c>
      <c r="AW187" s="28">
        <v>0</v>
      </c>
      <c r="AX187" s="28">
        <v>0</v>
      </c>
      <c r="AY187" s="29">
        <v>0</v>
      </c>
      <c r="AZ187" s="27">
        <v>0</v>
      </c>
      <c r="BA187" s="28">
        <v>0</v>
      </c>
      <c r="BB187" s="28">
        <v>0</v>
      </c>
      <c r="BC187" s="28">
        <v>0</v>
      </c>
      <c r="BD187" s="28">
        <v>0</v>
      </c>
      <c r="BE187" s="28">
        <v>0</v>
      </c>
      <c r="BF187" s="28">
        <v>0</v>
      </c>
      <c r="BG187" s="28">
        <v>0</v>
      </c>
      <c r="BH187" s="28">
        <v>0</v>
      </c>
      <c r="BI187" s="28">
        <v>0</v>
      </c>
      <c r="BJ187" s="28">
        <v>0</v>
      </c>
      <c r="BK187" s="28">
        <v>0</v>
      </c>
      <c r="BL187" s="28">
        <v>4</v>
      </c>
      <c r="BM187" s="28">
        <v>0</v>
      </c>
      <c r="BN187" s="28">
        <v>4</v>
      </c>
      <c r="BO187" s="30">
        <v>0</v>
      </c>
      <c r="BP187" s="30">
        <v>0</v>
      </c>
      <c r="BQ187" s="30">
        <v>0</v>
      </c>
      <c r="BR187" s="30">
        <v>0</v>
      </c>
      <c r="BS187" s="30">
        <v>0</v>
      </c>
      <c r="BT187" s="30">
        <v>0</v>
      </c>
      <c r="BU187" s="30">
        <v>0</v>
      </c>
      <c r="BV187" s="30">
        <v>0</v>
      </c>
      <c r="BW187" s="30">
        <v>0</v>
      </c>
      <c r="BX187" s="30">
        <v>0</v>
      </c>
      <c r="BY187" s="30">
        <v>0</v>
      </c>
      <c r="BZ187" s="30">
        <v>0</v>
      </c>
      <c r="CA187" s="30">
        <v>6.9000000000000006E-2</v>
      </c>
      <c r="CB187" s="30">
        <v>0</v>
      </c>
      <c r="CC187" s="30">
        <v>7.4999999999999997E-2</v>
      </c>
      <c r="CD187" s="28">
        <v>0</v>
      </c>
      <c r="CE187" s="28">
        <v>0</v>
      </c>
      <c r="CF187" s="28">
        <v>0</v>
      </c>
      <c r="CG187" s="28">
        <v>0</v>
      </c>
      <c r="CH187" s="28">
        <v>0</v>
      </c>
      <c r="CI187" s="28">
        <v>0</v>
      </c>
      <c r="CJ187" s="28">
        <v>0</v>
      </c>
      <c r="CK187" s="28">
        <v>0</v>
      </c>
      <c r="CL187" s="28">
        <v>0</v>
      </c>
      <c r="CM187" s="28">
        <v>0</v>
      </c>
      <c r="CN187" s="28">
        <v>0</v>
      </c>
      <c r="CO187" s="28">
        <v>0</v>
      </c>
      <c r="CP187" s="28">
        <v>2</v>
      </c>
      <c r="CQ187" s="28">
        <v>0</v>
      </c>
      <c r="CR187" s="29">
        <v>2</v>
      </c>
      <c r="CS187" s="27">
        <v>0</v>
      </c>
      <c r="CT187" s="28">
        <v>0</v>
      </c>
      <c r="CU187" s="28">
        <v>0</v>
      </c>
      <c r="CV187" s="28">
        <v>0</v>
      </c>
      <c r="CW187" s="28">
        <v>0</v>
      </c>
      <c r="CX187" s="28">
        <v>0</v>
      </c>
      <c r="CY187" s="28">
        <v>0</v>
      </c>
      <c r="CZ187" s="28">
        <v>0</v>
      </c>
      <c r="DA187" s="28">
        <v>0</v>
      </c>
      <c r="DB187" s="28">
        <v>0</v>
      </c>
      <c r="DC187" s="28">
        <v>0</v>
      </c>
      <c r="DD187" s="28">
        <v>0</v>
      </c>
      <c r="DE187" s="28">
        <v>0</v>
      </c>
      <c r="DF187" s="28">
        <v>0</v>
      </c>
      <c r="DG187" s="28">
        <v>0</v>
      </c>
      <c r="DH187" s="30">
        <v>0</v>
      </c>
      <c r="DI187" s="30">
        <v>0</v>
      </c>
      <c r="DJ187" s="30">
        <v>0</v>
      </c>
      <c r="DK187" s="30">
        <v>0</v>
      </c>
      <c r="DL187" s="30">
        <v>0</v>
      </c>
      <c r="DM187" s="30">
        <v>0</v>
      </c>
      <c r="DN187" s="30">
        <v>0</v>
      </c>
      <c r="DO187" s="30">
        <v>0</v>
      </c>
      <c r="DP187" s="30">
        <v>0</v>
      </c>
      <c r="DQ187" s="30">
        <v>0</v>
      </c>
      <c r="DR187" s="30">
        <v>0</v>
      </c>
      <c r="DS187" s="30">
        <v>0</v>
      </c>
      <c r="DT187" s="30">
        <v>0</v>
      </c>
      <c r="DU187" s="30">
        <v>0</v>
      </c>
      <c r="DV187" s="30">
        <v>0</v>
      </c>
      <c r="DW187" s="28">
        <v>0</v>
      </c>
      <c r="DX187" s="28">
        <v>0</v>
      </c>
      <c r="DY187" s="28">
        <v>0</v>
      </c>
      <c r="DZ187" s="28">
        <v>0</v>
      </c>
      <c r="EA187" s="28">
        <v>0</v>
      </c>
      <c r="EB187" s="28">
        <v>0</v>
      </c>
      <c r="EC187" s="28">
        <v>0</v>
      </c>
      <c r="ED187" s="28">
        <v>0</v>
      </c>
      <c r="EE187" s="28">
        <v>0</v>
      </c>
      <c r="EF187" s="28">
        <v>0</v>
      </c>
      <c r="EG187" s="28">
        <v>0</v>
      </c>
      <c r="EH187" s="28">
        <v>0</v>
      </c>
      <c r="EI187" s="28">
        <v>0</v>
      </c>
      <c r="EJ187" s="28">
        <v>0</v>
      </c>
      <c r="EK187" s="29">
        <v>0</v>
      </c>
    </row>
    <row r="188" spans="1:190" x14ac:dyDescent="0.25">
      <c r="A188">
        <v>185</v>
      </c>
      <c r="B188" t="s">
        <v>1154</v>
      </c>
      <c r="C188" t="s">
        <v>1155</v>
      </c>
      <c r="D188">
        <v>58</v>
      </c>
      <c r="E188">
        <v>6.92</v>
      </c>
      <c r="F188" t="s">
        <v>63</v>
      </c>
      <c r="G188" s="27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28">
        <v>0</v>
      </c>
      <c r="AY188" s="29">
        <v>0</v>
      </c>
      <c r="AZ188" s="27">
        <v>0</v>
      </c>
      <c r="BA188" s="28">
        <v>0</v>
      </c>
      <c r="BB188" s="28">
        <v>0</v>
      </c>
      <c r="BC188" s="28">
        <v>0</v>
      </c>
      <c r="BD188" s="28">
        <v>0</v>
      </c>
      <c r="BE188" s="28">
        <v>0</v>
      </c>
      <c r="BF188" s="28">
        <v>0</v>
      </c>
      <c r="BG188" s="28">
        <v>0</v>
      </c>
      <c r="BH188" s="28">
        <v>0</v>
      </c>
      <c r="BI188" s="28">
        <v>0</v>
      </c>
      <c r="BJ188" s="28">
        <v>2</v>
      </c>
      <c r="BK188" s="28">
        <v>0</v>
      </c>
      <c r="BL188" s="28">
        <v>0</v>
      </c>
      <c r="BM188" s="28">
        <v>0</v>
      </c>
      <c r="BN188" s="28">
        <v>0</v>
      </c>
      <c r="BO188" s="30">
        <v>0</v>
      </c>
      <c r="BP188" s="30">
        <v>0</v>
      </c>
      <c r="BQ188" s="30">
        <v>0</v>
      </c>
      <c r="BR188" s="30">
        <v>0</v>
      </c>
      <c r="BS188" s="30">
        <v>0</v>
      </c>
      <c r="BT188" s="30">
        <v>0</v>
      </c>
      <c r="BU188" s="30">
        <v>0</v>
      </c>
      <c r="BV188" s="30">
        <v>0</v>
      </c>
      <c r="BW188" s="30">
        <v>0</v>
      </c>
      <c r="BX188" s="30">
        <v>0</v>
      </c>
      <c r="BY188" s="30">
        <v>3.9E-2</v>
      </c>
      <c r="BZ188" s="30">
        <v>0</v>
      </c>
      <c r="CA188" s="30">
        <v>0</v>
      </c>
      <c r="CB188" s="30">
        <v>0</v>
      </c>
      <c r="CC188" s="30">
        <v>0</v>
      </c>
      <c r="CD188" s="28">
        <v>0</v>
      </c>
      <c r="CE188" s="28">
        <v>0</v>
      </c>
      <c r="CF188" s="28">
        <v>0</v>
      </c>
      <c r="CG188" s="28">
        <v>0</v>
      </c>
      <c r="CH188" s="28">
        <v>0</v>
      </c>
      <c r="CI188" s="28">
        <v>0</v>
      </c>
      <c r="CJ188" s="28">
        <v>0</v>
      </c>
      <c r="CK188" s="28">
        <v>0</v>
      </c>
      <c r="CL188" s="28">
        <v>0</v>
      </c>
      <c r="CM188" s="28">
        <v>0</v>
      </c>
      <c r="CN188" s="28">
        <v>2</v>
      </c>
      <c r="CO188" s="28">
        <v>0</v>
      </c>
      <c r="CP188" s="28">
        <v>0</v>
      </c>
      <c r="CQ188" s="28">
        <v>0</v>
      </c>
      <c r="CR188" s="29">
        <v>0</v>
      </c>
      <c r="CS188" s="27">
        <v>0</v>
      </c>
      <c r="CT188" s="28">
        <v>0</v>
      </c>
      <c r="CU188" s="28">
        <v>0</v>
      </c>
      <c r="CV188" s="28">
        <v>0</v>
      </c>
      <c r="CW188" s="28">
        <v>0</v>
      </c>
      <c r="CX188" s="28">
        <v>0</v>
      </c>
      <c r="CY188" s="28">
        <v>0</v>
      </c>
      <c r="CZ188" s="28">
        <v>0</v>
      </c>
      <c r="DA188" s="28">
        <v>0</v>
      </c>
      <c r="DB188" s="28">
        <v>0</v>
      </c>
      <c r="DC188" s="28">
        <v>0</v>
      </c>
      <c r="DD188" s="28">
        <v>0</v>
      </c>
      <c r="DE188" s="28">
        <v>0</v>
      </c>
      <c r="DF188" s="28">
        <v>0</v>
      </c>
      <c r="DG188" s="28">
        <v>0</v>
      </c>
      <c r="DH188" s="30">
        <v>0</v>
      </c>
      <c r="DI188" s="30">
        <v>0</v>
      </c>
      <c r="DJ188" s="30">
        <v>0</v>
      </c>
      <c r="DK188" s="30">
        <v>0</v>
      </c>
      <c r="DL188" s="30">
        <v>0</v>
      </c>
      <c r="DM188" s="30">
        <v>0</v>
      </c>
      <c r="DN188" s="30">
        <v>0</v>
      </c>
      <c r="DO188" s="30">
        <v>0</v>
      </c>
      <c r="DP188" s="30">
        <v>0</v>
      </c>
      <c r="DQ188" s="30">
        <v>0</v>
      </c>
      <c r="DR188" s="30">
        <v>0</v>
      </c>
      <c r="DS188" s="30">
        <v>0</v>
      </c>
      <c r="DT188" s="30">
        <v>0</v>
      </c>
      <c r="DU188" s="30">
        <v>0</v>
      </c>
      <c r="DV188" s="30">
        <v>0</v>
      </c>
      <c r="DW188" s="28">
        <v>0</v>
      </c>
      <c r="DX188" s="28">
        <v>0</v>
      </c>
      <c r="DY188" s="28">
        <v>0</v>
      </c>
      <c r="DZ188" s="28">
        <v>0</v>
      </c>
      <c r="EA188" s="28">
        <v>0</v>
      </c>
      <c r="EB188" s="28">
        <v>0</v>
      </c>
      <c r="EC188" s="28">
        <v>0</v>
      </c>
      <c r="ED188" s="28">
        <v>0</v>
      </c>
      <c r="EE188" s="28">
        <v>0</v>
      </c>
      <c r="EF188" s="28">
        <v>0</v>
      </c>
      <c r="EG188" s="28">
        <v>0</v>
      </c>
      <c r="EH188" s="28">
        <v>0</v>
      </c>
      <c r="EI188" s="28">
        <v>0</v>
      </c>
      <c r="EJ188" s="28">
        <v>0</v>
      </c>
      <c r="EK188" s="29">
        <v>0</v>
      </c>
    </row>
    <row r="189" spans="1:190" x14ac:dyDescent="0.25">
      <c r="A189">
        <v>186</v>
      </c>
      <c r="B189" t="s">
        <v>1156</v>
      </c>
      <c r="C189" t="s">
        <v>1157</v>
      </c>
      <c r="D189">
        <v>59</v>
      </c>
      <c r="E189">
        <v>4.05</v>
      </c>
      <c r="F189" t="s">
        <v>63</v>
      </c>
      <c r="G189" s="27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9">
        <v>0</v>
      </c>
      <c r="AZ189" s="27">
        <v>0</v>
      </c>
      <c r="BA189" s="28">
        <v>0</v>
      </c>
      <c r="BB189" s="28">
        <v>0</v>
      </c>
      <c r="BC189" s="28">
        <v>0</v>
      </c>
      <c r="BD189" s="28">
        <v>0</v>
      </c>
      <c r="BE189" s="28">
        <v>0</v>
      </c>
      <c r="BF189" s="28">
        <v>0</v>
      </c>
      <c r="BG189" s="28">
        <v>0</v>
      </c>
      <c r="BH189" s="28">
        <v>0</v>
      </c>
      <c r="BI189" s="28">
        <v>0</v>
      </c>
      <c r="BJ189" s="28">
        <v>0</v>
      </c>
      <c r="BK189" s="28">
        <v>0</v>
      </c>
      <c r="BL189" s="28">
        <v>0</v>
      </c>
      <c r="BM189" s="28">
        <v>0</v>
      </c>
      <c r="BN189" s="28">
        <v>0</v>
      </c>
      <c r="BO189" s="30">
        <v>0</v>
      </c>
      <c r="BP189" s="30">
        <v>0</v>
      </c>
      <c r="BQ189" s="30">
        <v>0</v>
      </c>
      <c r="BR189" s="30">
        <v>0</v>
      </c>
      <c r="BS189" s="30">
        <v>0</v>
      </c>
      <c r="BT189" s="30">
        <v>0</v>
      </c>
      <c r="BU189" s="30">
        <v>0</v>
      </c>
      <c r="BV189" s="30">
        <v>0</v>
      </c>
      <c r="BW189" s="30">
        <v>0</v>
      </c>
      <c r="BX189" s="30">
        <v>0</v>
      </c>
      <c r="BY189" s="30">
        <v>0</v>
      </c>
      <c r="BZ189" s="30">
        <v>0</v>
      </c>
      <c r="CA189" s="30">
        <v>0</v>
      </c>
      <c r="CB189" s="30">
        <v>0</v>
      </c>
      <c r="CC189" s="30">
        <v>0</v>
      </c>
      <c r="CD189" s="28">
        <v>0</v>
      </c>
      <c r="CE189" s="28">
        <v>0</v>
      </c>
      <c r="CF189" s="28">
        <v>0</v>
      </c>
      <c r="CG189" s="28">
        <v>0</v>
      </c>
      <c r="CH189" s="28">
        <v>0</v>
      </c>
      <c r="CI189" s="28">
        <v>0</v>
      </c>
      <c r="CJ189" s="28">
        <v>0</v>
      </c>
      <c r="CK189" s="28">
        <v>0</v>
      </c>
      <c r="CL189" s="28">
        <v>0</v>
      </c>
      <c r="CM189" s="28">
        <v>0</v>
      </c>
      <c r="CN189" s="28">
        <v>0</v>
      </c>
      <c r="CO189" s="28">
        <v>0</v>
      </c>
      <c r="CP189" s="28">
        <v>0</v>
      </c>
      <c r="CQ189" s="28">
        <v>0</v>
      </c>
      <c r="CR189" s="29">
        <v>0</v>
      </c>
      <c r="CS189" s="27">
        <v>0</v>
      </c>
      <c r="CT189" s="28">
        <v>0</v>
      </c>
      <c r="CU189" s="28">
        <v>0</v>
      </c>
      <c r="CV189" s="28">
        <v>0</v>
      </c>
      <c r="CW189" s="28">
        <v>2</v>
      </c>
      <c r="CX189" s="28">
        <v>0</v>
      </c>
      <c r="CY189" s="28">
        <v>0</v>
      </c>
      <c r="CZ189" s="28">
        <v>0</v>
      </c>
      <c r="DA189" s="28">
        <v>0</v>
      </c>
      <c r="DB189" s="28">
        <v>0</v>
      </c>
      <c r="DC189" s="28">
        <v>0</v>
      </c>
      <c r="DD189" s="28">
        <v>0</v>
      </c>
      <c r="DE189" s="28">
        <v>0</v>
      </c>
      <c r="DF189" s="28">
        <v>0</v>
      </c>
      <c r="DG189" s="28">
        <v>0</v>
      </c>
      <c r="DH189" s="30">
        <v>0</v>
      </c>
      <c r="DI189" s="30">
        <v>0</v>
      </c>
      <c r="DJ189" s="30">
        <v>0</v>
      </c>
      <c r="DK189" s="30">
        <v>0</v>
      </c>
      <c r="DL189" s="30">
        <v>4.4999999999999998E-2</v>
      </c>
      <c r="DM189" s="30">
        <v>0</v>
      </c>
      <c r="DN189" s="30">
        <v>0</v>
      </c>
      <c r="DO189" s="30">
        <v>0</v>
      </c>
      <c r="DP189" s="30">
        <v>0</v>
      </c>
      <c r="DQ189" s="30">
        <v>0</v>
      </c>
      <c r="DR189" s="30">
        <v>0</v>
      </c>
      <c r="DS189" s="30">
        <v>0</v>
      </c>
      <c r="DT189" s="30">
        <v>0</v>
      </c>
      <c r="DU189" s="30">
        <v>0</v>
      </c>
      <c r="DV189" s="30">
        <v>0</v>
      </c>
      <c r="DW189" s="28">
        <v>0</v>
      </c>
      <c r="DX189" s="28">
        <v>0</v>
      </c>
      <c r="DY189" s="28">
        <v>0</v>
      </c>
      <c r="DZ189" s="28">
        <v>0</v>
      </c>
      <c r="EA189" s="28">
        <v>2</v>
      </c>
      <c r="EB189" s="28">
        <v>0</v>
      </c>
      <c r="EC189" s="28">
        <v>0</v>
      </c>
      <c r="ED189" s="28">
        <v>0</v>
      </c>
      <c r="EE189" s="28">
        <v>0</v>
      </c>
      <c r="EF189" s="28">
        <v>0</v>
      </c>
      <c r="EG189" s="28">
        <v>0</v>
      </c>
      <c r="EH189" s="28">
        <v>0</v>
      </c>
      <c r="EI189" s="28">
        <v>0</v>
      </c>
      <c r="EJ189" s="28">
        <v>0</v>
      </c>
      <c r="EK189" s="29">
        <v>0</v>
      </c>
      <c r="EO189" t="s">
        <v>766</v>
      </c>
      <c r="ES189" t="s">
        <v>85</v>
      </c>
      <c r="EV189" t="s">
        <v>191</v>
      </c>
      <c r="FB189" t="s">
        <v>85</v>
      </c>
      <c r="FF189" t="s">
        <v>31</v>
      </c>
      <c r="FH189" t="s">
        <v>31</v>
      </c>
      <c r="FK189" t="s">
        <v>193</v>
      </c>
      <c r="FP189" t="s">
        <v>193</v>
      </c>
      <c r="FU189" t="s">
        <v>194</v>
      </c>
      <c r="GC189" t="s">
        <v>1083</v>
      </c>
    </row>
    <row r="190" spans="1:190" x14ac:dyDescent="0.25">
      <c r="A190">
        <v>187</v>
      </c>
      <c r="B190" t="s">
        <v>1158</v>
      </c>
      <c r="C190" t="s">
        <v>1159</v>
      </c>
      <c r="D190">
        <v>38</v>
      </c>
      <c r="E190">
        <v>4.3</v>
      </c>
      <c r="F190" t="s">
        <v>63</v>
      </c>
      <c r="G190" s="27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2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7.6999999999999999E-2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2</v>
      </c>
      <c r="AT190" s="28">
        <v>0</v>
      </c>
      <c r="AU190" s="28">
        <v>0</v>
      </c>
      <c r="AV190" s="28">
        <v>0</v>
      </c>
      <c r="AW190" s="28">
        <v>0</v>
      </c>
      <c r="AX190" s="28">
        <v>0</v>
      </c>
      <c r="AY190" s="29">
        <v>0</v>
      </c>
      <c r="AZ190" s="27">
        <v>0</v>
      </c>
      <c r="BA190" s="28">
        <v>0</v>
      </c>
      <c r="BB190" s="28">
        <v>0</v>
      </c>
      <c r="BC190" s="28">
        <v>0</v>
      </c>
      <c r="BD190" s="28">
        <v>0</v>
      </c>
      <c r="BE190" s="28">
        <v>0</v>
      </c>
      <c r="BF190" s="28">
        <v>0</v>
      </c>
      <c r="BG190" s="28">
        <v>0</v>
      </c>
      <c r="BH190" s="28">
        <v>0</v>
      </c>
      <c r="BI190" s="28">
        <v>0</v>
      </c>
      <c r="BJ190" s="28">
        <v>0</v>
      </c>
      <c r="BK190" s="28">
        <v>0</v>
      </c>
      <c r="BL190" s="28">
        <v>0</v>
      </c>
      <c r="BM190" s="28">
        <v>0</v>
      </c>
      <c r="BN190" s="28">
        <v>0</v>
      </c>
      <c r="BO190" s="30">
        <v>0</v>
      </c>
      <c r="BP190" s="30">
        <v>0</v>
      </c>
      <c r="BQ190" s="30">
        <v>0</v>
      </c>
      <c r="BR190" s="30">
        <v>0</v>
      </c>
      <c r="BS190" s="30">
        <v>0</v>
      </c>
      <c r="BT190" s="30">
        <v>0</v>
      </c>
      <c r="BU190" s="30">
        <v>0</v>
      </c>
      <c r="BV190" s="30">
        <v>0</v>
      </c>
      <c r="BW190" s="30">
        <v>0</v>
      </c>
      <c r="BX190" s="30">
        <v>0</v>
      </c>
      <c r="BY190" s="30">
        <v>0</v>
      </c>
      <c r="BZ190" s="30">
        <v>0</v>
      </c>
      <c r="CA190" s="30">
        <v>0</v>
      </c>
      <c r="CB190" s="30">
        <v>0</v>
      </c>
      <c r="CC190" s="30">
        <v>0</v>
      </c>
      <c r="CD190" s="28">
        <v>0</v>
      </c>
      <c r="CE190" s="28">
        <v>0</v>
      </c>
      <c r="CF190" s="28">
        <v>0</v>
      </c>
      <c r="CG190" s="28">
        <v>0</v>
      </c>
      <c r="CH190" s="28">
        <v>0</v>
      </c>
      <c r="CI190" s="28">
        <v>0</v>
      </c>
      <c r="CJ190" s="28">
        <v>0</v>
      </c>
      <c r="CK190" s="28">
        <v>0</v>
      </c>
      <c r="CL190" s="28">
        <v>0</v>
      </c>
      <c r="CM190" s="28">
        <v>0</v>
      </c>
      <c r="CN190" s="28">
        <v>0</v>
      </c>
      <c r="CO190" s="28">
        <v>0</v>
      </c>
      <c r="CP190" s="28">
        <v>0</v>
      </c>
      <c r="CQ190" s="28">
        <v>0</v>
      </c>
      <c r="CR190" s="29">
        <v>0</v>
      </c>
      <c r="CS190" s="27">
        <v>0</v>
      </c>
      <c r="CT190" s="28">
        <v>0</v>
      </c>
      <c r="CU190" s="28">
        <v>0</v>
      </c>
      <c r="CV190" s="28">
        <v>0</v>
      </c>
      <c r="CW190" s="28">
        <v>0</v>
      </c>
      <c r="CX190" s="28">
        <v>0</v>
      </c>
      <c r="CY190" s="28">
        <v>0</v>
      </c>
      <c r="CZ190" s="28">
        <v>0</v>
      </c>
      <c r="DA190" s="28">
        <v>2</v>
      </c>
      <c r="DB190" s="28">
        <v>0</v>
      </c>
      <c r="DC190" s="28">
        <v>0</v>
      </c>
      <c r="DD190" s="28">
        <v>0</v>
      </c>
      <c r="DE190" s="28">
        <v>0</v>
      </c>
      <c r="DF190" s="28">
        <v>0</v>
      </c>
      <c r="DG190" s="28">
        <v>0</v>
      </c>
      <c r="DH190" s="30">
        <v>0</v>
      </c>
      <c r="DI190" s="30">
        <v>0</v>
      </c>
      <c r="DJ190" s="30">
        <v>0</v>
      </c>
      <c r="DK190" s="30">
        <v>0</v>
      </c>
      <c r="DL190" s="30">
        <v>0</v>
      </c>
      <c r="DM190" s="30">
        <v>0</v>
      </c>
      <c r="DN190" s="30">
        <v>0</v>
      </c>
      <c r="DO190" s="30">
        <v>0</v>
      </c>
      <c r="DP190" s="30">
        <v>7.6999999999999999E-2</v>
      </c>
      <c r="DQ190" s="30">
        <v>0</v>
      </c>
      <c r="DR190" s="30">
        <v>0</v>
      </c>
      <c r="DS190" s="30">
        <v>0</v>
      </c>
      <c r="DT190" s="30">
        <v>0</v>
      </c>
      <c r="DU190" s="30">
        <v>0</v>
      </c>
      <c r="DV190" s="30">
        <v>0</v>
      </c>
      <c r="DW190" s="28">
        <v>0</v>
      </c>
      <c r="DX190" s="28">
        <v>0</v>
      </c>
      <c r="DY190" s="28">
        <v>0</v>
      </c>
      <c r="DZ190" s="28">
        <v>0</v>
      </c>
      <c r="EA190" s="28">
        <v>0</v>
      </c>
      <c r="EB190" s="28">
        <v>0</v>
      </c>
      <c r="EC190" s="28">
        <v>0</v>
      </c>
      <c r="ED190" s="28">
        <v>0</v>
      </c>
      <c r="EE190" s="28">
        <v>2</v>
      </c>
      <c r="EF190" s="28">
        <v>0</v>
      </c>
      <c r="EG190" s="28">
        <v>0</v>
      </c>
      <c r="EH190" s="28">
        <v>0</v>
      </c>
      <c r="EI190" s="28">
        <v>0</v>
      </c>
      <c r="EJ190" s="28">
        <v>0</v>
      </c>
      <c r="EK190" s="29">
        <v>0</v>
      </c>
      <c r="EM190" t="s">
        <v>1160</v>
      </c>
      <c r="EO190" t="s">
        <v>1160</v>
      </c>
      <c r="EP190" t="s">
        <v>1161</v>
      </c>
      <c r="EX190" t="s">
        <v>1162</v>
      </c>
      <c r="FJ190" t="s">
        <v>110</v>
      </c>
    </row>
    <row r="191" spans="1:190" x14ac:dyDescent="0.25">
      <c r="A191">
        <v>188</v>
      </c>
      <c r="B191" t="s">
        <v>1163</v>
      </c>
      <c r="C191" t="s">
        <v>1164</v>
      </c>
      <c r="D191">
        <v>57</v>
      </c>
      <c r="E191">
        <v>6.55</v>
      </c>
      <c r="F191" t="s">
        <v>63</v>
      </c>
      <c r="G191" s="27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0</v>
      </c>
      <c r="AS191" s="28">
        <v>0</v>
      </c>
      <c r="AT191" s="28">
        <v>0</v>
      </c>
      <c r="AU191" s="28">
        <v>0</v>
      </c>
      <c r="AV191" s="28">
        <v>0</v>
      </c>
      <c r="AW191" s="28">
        <v>0</v>
      </c>
      <c r="AX191" s="28">
        <v>0</v>
      </c>
      <c r="AY191" s="29">
        <v>0</v>
      </c>
      <c r="AZ191" s="27">
        <v>0</v>
      </c>
      <c r="BA191" s="28">
        <v>0</v>
      </c>
      <c r="BB191" s="28">
        <v>0</v>
      </c>
      <c r="BC191" s="28">
        <v>0</v>
      </c>
      <c r="BD191" s="28">
        <v>0</v>
      </c>
      <c r="BE191" s="28">
        <v>0</v>
      </c>
      <c r="BF191" s="28">
        <v>0</v>
      </c>
      <c r="BG191" s="28">
        <v>0</v>
      </c>
      <c r="BH191" s="28">
        <v>0</v>
      </c>
      <c r="BI191" s="28">
        <v>0</v>
      </c>
      <c r="BJ191" s="28">
        <v>0</v>
      </c>
      <c r="BK191" s="28">
        <v>0</v>
      </c>
      <c r="BL191" s="28">
        <v>7</v>
      </c>
      <c r="BM191" s="28">
        <v>8</v>
      </c>
      <c r="BN191" s="28">
        <v>8</v>
      </c>
      <c r="BO191" s="30">
        <v>0</v>
      </c>
      <c r="BP191" s="30">
        <v>0</v>
      </c>
      <c r="BQ191" s="30">
        <v>0</v>
      </c>
      <c r="BR191" s="30">
        <v>0</v>
      </c>
      <c r="BS191" s="30">
        <v>0</v>
      </c>
      <c r="BT191" s="30">
        <v>0</v>
      </c>
      <c r="BU191" s="30">
        <v>0</v>
      </c>
      <c r="BV191" s="30">
        <v>0</v>
      </c>
      <c r="BW191" s="30">
        <v>0</v>
      </c>
      <c r="BX191" s="30">
        <v>0</v>
      </c>
      <c r="BY191" s="30">
        <v>0</v>
      </c>
      <c r="BZ191" s="30">
        <v>0</v>
      </c>
      <c r="CA191" s="30">
        <v>8.7999999999999995E-2</v>
      </c>
      <c r="CB191" s="30">
        <v>0.11</v>
      </c>
      <c r="CC191" s="30">
        <v>0.11</v>
      </c>
      <c r="CD191" s="28">
        <v>0</v>
      </c>
      <c r="CE191" s="28">
        <v>0</v>
      </c>
      <c r="CF191" s="28">
        <v>0</v>
      </c>
      <c r="CG191" s="28">
        <v>0</v>
      </c>
      <c r="CH191" s="28">
        <v>0</v>
      </c>
      <c r="CI191" s="28">
        <v>0</v>
      </c>
      <c r="CJ191" s="28">
        <v>0</v>
      </c>
      <c r="CK191" s="28">
        <v>0</v>
      </c>
      <c r="CL191" s="28">
        <v>0</v>
      </c>
      <c r="CM191" s="28">
        <v>0</v>
      </c>
      <c r="CN191" s="28">
        <v>0</v>
      </c>
      <c r="CO191" s="28">
        <v>0</v>
      </c>
      <c r="CP191" s="28">
        <v>2</v>
      </c>
      <c r="CQ191" s="28">
        <v>2</v>
      </c>
      <c r="CR191" s="29">
        <v>2</v>
      </c>
      <c r="CS191" s="27">
        <v>0</v>
      </c>
      <c r="CT191" s="28">
        <v>0</v>
      </c>
      <c r="CU191" s="28">
        <v>0</v>
      </c>
      <c r="CV191" s="28">
        <v>0</v>
      </c>
      <c r="CW191" s="28">
        <v>0</v>
      </c>
      <c r="CX191" s="28">
        <v>0</v>
      </c>
      <c r="CY191" s="28">
        <v>0</v>
      </c>
      <c r="CZ191" s="28">
        <v>0</v>
      </c>
      <c r="DA191" s="28">
        <v>0</v>
      </c>
      <c r="DB191" s="28">
        <v>0</v>
      </c>
      <c r="DC191" s="28">
        <v>0</v>
      </c>
      <c r="DD191" s="28">
        <v>0</v>
      </c>
      <c r="DE191" s="28">
        <v>0</v>
      </c>
      <c r="DF191" s="28">
        <v>0</v>
      </c>
      <c r="DG191" s="28">
        <v>0</v>
      </c>
      <c r="DH191" s="30">
        <v>0</v>
      </c>
      <c r="DI191" s="30">
        <v>0</v>
      </c>
      <c r="DJ191" s="30">
        <v>0</v>
      </c>
      <c r="DK191" s="30">
        <v>0</v>
      </c>
      <c r="DL191" s="30">
        <v>0</v>
      </c>
      <c r="DM191" s="30">
        <v>0</v>
      </c>
      <c r="DN191" s="30">
        <v>0</v>
      </c>
      <c r="DO191" s="30">
        <v>0</v>
      </c>
      <c r="DP191" s="30">
        <v>0</v>
      </c>
      <c r="DQ191" s="30">
        <v>0</v>
      </c>
      <c r="DR191" s="30">
        <v>0</v>
      </c>
      <c r="DS191" s="30">
        <v>0</v>
      </c>
      <c r="DT191" s="30">
        <v>0</v>
      </c>
      <c r="DU191" s="30">
        <v>0</v>
      </c>
      <c r="DV191" s="30">
        <v>0</v>
      </c>
      <c r="DW191" s="28">
        <v>0</v>
      </c>
      <c r="DX191" s="28">
        <v>0</v>
      </c>
      <c r="DY191" s="28">
        <v>0</v>
      </c>
      <c r="DZ191" s="28">
        <v>0</v>
      </c>
      <c r="EA191" s="28">
        <v>0</v>
      </c>
      <c r="EB191" s="28">
        <v>0</v>
      </c>
      <c r="EC191" s="28">
        <v>0</v>
      </c>
      <c r="ED191" s="28">
        <v>0</v>
      </c>
      <c r="EE191" s="28">
        <v>0</v>
      </c>
      <c r="EF191" s="28">
        <v>0</v>
      </c>
      <c r="EG191" s="28">
        <v>0</v>
      </c>
      <c r="EH191" s="28">
        <v>0</v>
      </c>
      <c r="EI191" s="28">
        <v>0</v>
      </c>
      <c r="EJ191" s="28">
        <v>0</v>
      </c>
      <c r="EK191" s="29">
        <v>0</v>
      </c>
    </row>
    <row r="192" spans="1:190" x14ac:dyDescent="0.25">
      <c r="A192">
        <v>189</v>
      </c>
      <c r="B192" t="s">
        <v>624</v>
      </c>
      <c r="C192" t="s">
        <v>625</v>
      </c>
      <c r="D192">
        <v>27</v>
      </c>
      <c r="E192">
        <v>6.49</v>
      </c>
      <c r="F192" t="s">
        <v>63</v>
      </c>
      <c r="G192" s="27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9">
        <v>0</v>
      </c>
      <c r="AZ192" s="27">
        <v>0</v>
      </c>
      <c r="BA192" s="28">
        <v>0</v>
      </c>
      <c r="BB192" s="28">
        <v>0</v>
      </c>
      <c r="BC192" s="28">
        <v>0</v>
      </c>
      <c r="BD192" s="28">
        <v>0</v>
      </c>
      <c r="BE192" s="28">
        <v>0</v>
      </c>
      <c r="BF192" s="28">
        <v>0</v>
      </c>
      <c r="BG192" s="28">
        <v>0</v>
      </c>
      <c r="BH192" s="28">
        <v>0</v>
      </c>
      <c r="BI192" s="28">
        <v>2</v>
      </c>
      <c r="BJ192" s="28">
        <v>0</v>
      </c>
      <c r="BK192" s="28">
        <v>2</v>
      </c>
      <c r="BL192" s="28">
        <v>0</v>
      </c>
      <c r="BM192" s="28">
        <v>0</v>
      </c>
      <c r="BN192" s="28">
        <v>0</v>
      </c>
      <c r="BO192" s="30">
        <v>0</v>
      </c>
      <c r="BP192" s="30">
        <v>0</v>
      </c>
      <c r="BQ192" s="30">
        <v>0</v>
      </c>
      <c r="BR192" s="30">
        <v>0</v>
      </c>
      <c r="BS192" s="30">
        <v>0</v>
      </c>
      <c r="BT192" s="30">
        <v>0</v>
      </c>
      <c r="BU192" s="30">
        <v>0</v>
      </c>
      <c r="BV192" s="30">
        <v>0</v>
      </c>
      <c r="BW192" s="30">
        <v>0</v>
      </c>
      <c r="BX192" s="30">
        <v>0.12</v>
      </c>
      <c r="BY192" s="30">
        <v>0</v>
      </c>
      <c r="BZ192" s="30">
        <v>0.12</v>
      </c>
      <c r="CA192" s="30">
        <v>0</v>
      </c>
      <c r="CB192" s="30">
        <v>0</v>
      </c>
      <c r="CC192" s="30">
        <v>0</v>
      </c>
      <c r="CD192" s="28">
        <v>0</v>
      </c>
      <c r="CE192" s="28">
        <v>0</v>
      </c>
      <c r="CF192" s="28">
        <v>0</v>
      </c>
      <c r="CG192" s="28">
        <v>0</v>
      </c>
      <c r="CH192" s="28">
        <v>0</v>
      </c>
      <c r="CI192" s="28">
        <v>0</v>
      </c>
      <c r="CJ192" s="28">
        <v>0</v>
      </c>
      <c r="CK192" s="28">
        <v>0</v>
      </c>
      <c r="CL192" s="28">
        <v>0</v>
      </c>
      <c r="CM192" s="28">
        <v>2</v>
      </c>
      <c r="CN192" s="28">
        <v>0</v>
      </c>
      <c r="CO192" s="28">
        <v>2</v>
      </c>
      <c r="CP192" s="28">
        <v>0</v>
      </c>
      <c r="CQ192" s="28">
        <v>0</v>
      </c>
      <c r="CR192" s="29">
        <v>0</v>
      </c>
      <c r="CS192" s="27">
        <v>0</v>
      </c>
      <c r="CT192" s="28">
        <v>0</v>
      </c>
      <c r="CU192" s="28">
        <v>0</v>
      </c>
      <c r="CV192" s="28">
        <v>0</v>
      </c>
      <c r="CW192" s="28">
        <v>0</v>
      </c>
      <c r="CX192" s="28">
        <v>0</v>
      </c>
      <c r="CY192" s="28">
        <v>0</v>
      </c>
      <c r="CZ192" s="28">
        <v>0</v>
      </c>
      <c r="DA192" s="28">
        <v>0</v>
      </c>
      <c r="DB192" s="28">
        <v>0</v>
      </c>
      <c r="DC192" s="28">
        <v>0</v>
      </c>
      <c r="DD192" s="28">
        <v>0</v>
      </c>
      <c r="DE192" s="28">
        <v>0</v>
      </c>
      <c r="DF192" s="28">
        <v>0</v>
      </c>
      <c r="DG192" s="28">
        <v>0</v>
      </c>
      <c r="DH192" s="30">
        <v>0</v>
      </c>
      <c r="DI192" s="30">
        <v>0</v>
      </c>
      <c r="DJ192" s="30">
        <v>0</v>
      </c>
      <c r="DK192" s="30">
        <v>0</v>
      </c>
      <c r="DL192" s="30">
        <v>0</v>
      </c>
      <c r="DM192" s="30">
        <v>0</v>
      </c>
      <c r="DN192" s="30">
        <v>0</v>
      </c>
      <c r="DO192" s="30">
        <v>0</v>
      </c>
      <c r="DP192" s="30">
        <v>0</v>
      </c>
      <c r="DQ192" s="30">
        <v>0</v>
      </c>
      <c r="DR192" s="30">
        <v>0</v>
      </c>
      <c r="DS192" s="30">
        <v>0</v>
      </c>
      <c r="DT192" s="30">
        <v>0</v>
      </c>
      <c r="DU192" s="30">
        <v>0</v>
      </c>
      <c r="DV192" s="30">
        <v>0</v>
      </c>
      <c r="DW192" s="28">
        <v>0</v>
      </c>
      <c r="DX192" s="28">
        <v>0</v>
      </c>
      <c r="DY192" s="28">
        <v>0</v>
      </c>
      <c r="DZ192" s="28">
        <v>0</v>
      </c>
      <c r="EA192" s="28">
        <v>0</v>
      </c>
      <c r="EB192" s="28">
        <v>0</v>
      </c>
      <c r="EC192" s="28">
        <v>0</v>
      </c>
      <c r="ED192" s="28">
        <v>0</v>
      </c>
      <c r="EE192" s="28">
        <v>0</v>
      </c>
      <c r="EF192" s="28">
        <v>0</v>
      </c>
      <c r="EG192" s="28">
        <v>0</v>
      </c>
      <c r="EH192" s="28">
        <v>0</v>
      </c>
      <c r="EI192" s="28">
        <v>0</v>
      </c>
      <c r="EJ192" s="28">
        <v>0</v>
      </c>
      <c r="EK192" s="29">
        <v>0</v>
      </c>
    </row>
    <row r="193" spans="1:193" x14ac:dyDescent="0.25">
      <c r="A193">
        <v>190</v>
      </c>
      <c r="B193" t="s">
        <v>1165</v>
      </c>
      <c r="C193" t="s">
        <v>1166</v>
      </c>
      <c r="D193">
        <v>88</v>
      </c>
      <c r="E193">
        <v>5.04</v>
      </c>
      <c r="F193" t="s">
        <v>63</v>
      </c>
      <c r="G193" s="27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  <c r="AT193" s="28">
        <v>0</v>
      </c>
      <c r="AU193" s="28">
        <v>0</v>
      </c>
      <c r="AV193" s="28">
        <v>0</v>
      </c>
      <c r="AW193" s="28">
        <v>0</v>
      </c>
      <c r="AX193" s="28">
        <v>0</v>
      </c>
      <c r="AY193" s="29">
        <v>0</v>
      </c>
      <c r="AZ193" s="27">
        <v>0</v>
      </c>
      <c r="BA193" s="28">
        <v>0</v>
      </c>
      <c r="BB193" s="28">
        <v>0</v>
      </c>
      <c r="BC193" s="28">
        <v>0</v>
      </c>
      <c r="BD193" s="28">
        <v>0</v>
      </c>
      <c r="BE193" s="28">
        <v>0</v>
      </c>
      <c r="BF193" s="28">
        <v>0</v>
      </c>
      <c r="BG193" s="28">
        <v>0</v>
      </c>
      <c r="BH193" s="28">
        <v>0</v>
      </c>
      <c r="BI193" s="28">
        <v>0</v>
      </c>
      <c r="BJ193" s="28">
        <v>0</v>
      </c>
      <c r="BK193" s="28">
        <v>2</v>
      </c>
      <c r="BL193" s="28">
        <v>0</v>
      </c>
      <c r="BM193" s="28">
        <v>0</v>
      </c>
      <c r="BN193" s="28">
        <v>0</v>
      </c>
      <c r="BO193" s="30">
        <v>0</v>
      </c>
      <c r="BP193" s="30">
        <v>0</v>
      </c>
      <c r="BQ193" s="30">
        <v>0</v>
      </c>
      <c r="BR193" s="30">
        <v>0</v>
      </c>
      <c r="BS193" s="30">
        <v>0</v>
      </c>
      <c r="BT193" s="30">
        <v>0</v>
      </c>
      <c r="BU193" s="30">
        <v>0</v>
      </c>
      <c r="BV193" s="30">
        <v>0</v>
      </c>
      <c r="BW193" s="30">
        <v>0</v>
      </c>
      <c r="BX193" s="30">
        <v>0</v>
      </c>
      <c r="BY193" s="30">
        <v>0</v>
      </c>
      <c r="BZ193" s="30">
        <v>2.5000000000000001E-2</v>
      </c>
      <c r="CA193" s="30">
        <v>0</v>
      </c>
      <c r="CB193" s="30">
        <v>0</v>
      </c>
      <c r="CC193" s="30">
        <v>0</v>
      </c>
      <c r="CD193" s="28">
        <v>0</v>
      </c>
      <c r="CE193" s="28">
        <v>0</v>
      </c>
      <c r="CF193" s="28">
        <v>0</v>
      </c>
      <c r="CG193" s="28">
        <v>0</v>
      </c>
      <c r="CH193" s="28">
        <v>0</v>
      </c>
      <c r="CI193" s="28">
        <v>0</v>
      </c>
      <c r="CJ193" s="28">
        <v>0</v>
      </c>
      <c r="CK193" s="28">
        <v>0</v>
      </c>
      <c r="CL193" s="28">
        <v>0</v>
      </c>
      <c r="CM193" s="28">
        <v>0</v>
      </c>
      <c r="CN193" s="28">
        <v>0</v>
      </c>
      <c r="CO193" s="28">
        <v>2</v>
      </c>
      <c r="CP193" s="28">
        <v>0</v>
      </c>
      <c r="CQ193" s="28">
        <v>0</v>
      </c>
      <c r="CR193" s="29">
        <v>0</v>
      </c>
      <c r="CS193" s="27">
        <v>0</v>
      </c>
      <c r="CT193" s="28">
        <v>0</v>
      </c>
      <c r="CU193" s="28">
        <v>0</v>
      </c>
      <c r="CV193" s="28">
        <v>0</v>
      </c>
      <c r="CW193" s="28">
        <v>0</v>
      </c>
      <c r="CX193" s="28">
        <v>0</v>
      </c>
      <c r="CY193" s="28">
        <v>0</v>
      </c>
      <c r="CZ193" s="28">
        <v>0</v>
      </c>
      <c r="DA193" s="28">
        <v>0</v>
      </c>
      <c r="DB193" s="28">
        <v>0</v>
      </c>
      <c r="DC193" s="28">
        <v>0</v>
      </c>
      <c r="DD193" s="28">
        <v>0</v>
      </c>
      <c r="DE193" s="28">
        <v>0</v>
      </c>
      <c r="DF193" s="28">
        <v>0</v>
      </c>
      <c r="DG193" s="28">
        <v>0</v>
      </c>
      <c r="DH193" s="30">
        <v>0</v>
      </c>
      <c r="DI193" s="30">
        <v>0</v>
      </c>
      <c r="DJ193" s="30">
        <v>0</v>
      </c>
      <c r="DK193" s="30">
        <v>0</v>
      </c>
      <c r="DL193" s="30">
        <v>0</v>
      </c>
      <c r="DM193" s="30">
        <v>0</v>
      </c>
      <c r="DN193" s="30">
        <v>0</v>
      </c>
      <c r="DO193" s="30">
        <v>0</v>
      </c>
      <c r="DP193" s="30">
        <v>0</v>
      </c>
      <c r="DQ193" s="30">
        <v>0</v>
      </c>
      <c r="DR193" s="30">
        <v>0</v>
      </c>
      <c r="DS193" s="30">
        <v>0</v>
      </c>
      <c r="DT193" s="30">
        <v>0</v>
      </c>
      <c r="DU193" s="30">
        <v>0</v>
      </c>
      <c r="DV193" s="30">
        <v>0</v>
      </c>
      <c r="DW193" s="28">
        <v>0</v>
      </c>
      <c r="DX193" s="28">
        <v>0</v>
      </c>
      <c r="DY193" s="28">
        <v>0</v>
      </c>
      <c r="DZ193" s="28">
        <v>0</v>
      </c>
      <c r="EA193" s="28">
        <v>0</v>
      </c>
      <c r="EB193" s="28">
        <v>0</v>
      </c>
      <c r="EC193" s="28">
        <v>0</v>
      </c>
      <c r="ED193" s="28">
        <v>0</v>
      </c>
      <c r="EE193" s="28">
        <v>0</v>
      </c>
      <c r="EF193" s="28">
        <v>0</v>
      </c>
      <c r="EG193" s="28">
        <v>0</v>
      </c>
      <c r="EH193" s="28">
        <v>0</v>
      </c>
      <c r="EI193" s="28">
        <v>0</v>
      </c>
      <c r="EJ193" s="28">
        <v>0</v>
      </c>
      <c r="EK193" s="29">
        <v>0</v>
      </c>
      <c r="EL193" t="s">
        <v>497</v>
      </c>
      <c r="EM193" t="s">
        <v>148</v>
      </c>
      <c r="EO193" t="s">
        <v>1167</v>
      </c>
      <c r="EP193" t="s">
        <v>355</v>
      </c>
      <c r="EQ193" t="s">
        <v>498</v>
      </c>
      <c r="ES193" t="s">
        <v>68</v>
      </c>
      <c r="ET193" t="s">
        <v>498</v>
      </c>
      <c r="EU193" t="s">
        <v>229</v>
      </c>
      <c r="EW193" t="s">
        <v>500</v>
      </c>
      <c r="EX193" t="s">
        <v>1168</v>
      </c>
      <c r="EZ193" t="s">
        <v>502</v>
      </c>
      <c r="FA193" t="s">
        <v>502</v>
      </c>
      <c r="FB193" t="s">
        <v>167</v>
      </c>
      <c r="FF193" t="s">
        <v>29</v>
      </c>
      <c r="FI193" t="s">
        <v>504</v>
      </c>
      <c r="FJ193" t="s">
        <v>505</v>
      </c>
      <c r="FK193" t="s">
        <v>292</v>
      </c>
      <c r="FL193" t="s">
        <v>35</v>
      </c>
      <c r="FQ193" t="s">
        <v>507</v>
      </c>
      <c r="FU193" t="s">
        <v>1079</v>
      </c>
      <c r="GC193" t="s">
        <v>508</v>
      </c>
      <c r="GD193" t="s">
        <v>508</v>
      </c>
    </row>
    <row r="194" spans="1:193" x14ac:dyDescent="0.25">
      <c r="A194">
        <v>191</v>
      </c>
      <c r="B194" t="s">
        <v>1169</v>
      </c>
      <c r="C194" t="s">
        <v>1170</v>
      </c>
      <c r="D194">
        <v>17</v>
      </c>
      <c r="E194">
        <v>8.18</v>
      </c>
      <c r="F194" t="s">
        <v>63</v>
      </c>
      <c r="G194" s="27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  <c r="AU194" s="28">
        <v>0</v>
      </c>
      <c r="AV194" s="28">
        <v>0</v>
      </c>
      <c r="AW194" s="28">
        <v>0</v>
      </c>
      <c r="AX194" s="28">
        <v>0</v>
      </c>
      <c r="AY194" s="29">
        <v>0</v>
      </c>
      <c r="AZ194" s="27">
        <v>0</v>
      </c>
      <c r="BA194" s="28">
        <v>0</v>
      </c>
      <c r="BB194" s="28">
        <v>0</v>
      </c>
      <c r="BC194" s="28">
        <v>0</v>
      </c>
      <c r="BD194" s="28">
        <v>0</v>
      </c>
      <c r="BE194" s="28">
        <v>0</v>
      </c>
      <c r="BF194" s="28">
        <v>0</v>
      </c>
      <c r="BG194" s="28">
        <v>0</v>
      </c>
      <c r="BH194" s="28">
        <v>0</v>
      </c>
      <c r="BI194" s="28">
        <v>0</v>
      </c>
      <c r="BJ194" s="28">
        <v>0</v>
      </c>
      <c r="BK194" s="28">
        <v>0</v>
      </c>
      <c r="BL194" s="28">
        <v>0</v>
      </c>
      <c r="BM194" s="28">
        <v>2</v>
      </c>
      <c r="BN194" s="28">
        <v>0</v>
      </c>
      <c r="BO194" s="30">
        <v>0</v>
      </c>
      <c r="BP194" s="30">
        <v>0</v>
      </c>
      <c r="BQ194" s="30">
        <v>0</v>
      </c>
      <c r="BR194" s="30">
        <v>0</v>
      </c>
      <c r="BS194" s="30">
        <v>0</v>
      </c>
      <c r="BT194" s="30">
        <v>0</v>
      </c>
      <c r="BU194" s="30">
        <v>0</v>
      </c>
      <c r="BV194" s="30">
        <v>0</v>
      </c>
      <c r="BW194" s="30">
        <v>0</v>
      </c>
      <c r="BX194" s="30">
        <v>0</v>
      </c>
      <c r="BY194" s="30">
        <v>0</v>
      </c>
      <c r="BZ194" s="30">
        <v>0</v>
      </c>
      <c r="CA194" s="30">
        <v>0</v>
      </c>
      <c r="CB194" s="30">
        <v>0.18</v>
      </c>
      <c r="CC194" s="30">
        <v>0</v>
      </c>
      <c r="CD194" s="28">
        <v>0</v>
      </c>
      <c r="CE194" s="28">
        <v>0</v>
      </c>
      <c r="CF194" s="28">
        <v>0</v>
      </c>
      <c r="CG194" s="28">
        <v>0</v>
      </c>
      <c r="CH194" s="28">
        <v>0</v>
      </c>
      <c r="CI194" s="28">
        <v>0</v>
      </c>
      <c r="CJ194" s="28">
        <v>0</v>
      </c>
      <c r="CK194" s="28">
        <v>0</v>
      </c>
      <c r="CL194" s="28">
        <v>0</v>
      </c>
      <c r="CM194" s="28">
        <v>0</v>
      </c>
      <c r="CN194" s="28">
        <v>0</v>
      </c>
      <c r="CO194" s="28">
        <v>0</v>
      </c>
      <c r="CP194" s="28">
        <v>0</v>
      </c>
      <c r="CQ194" s="28">
        <v>2</v>
      </c>
      <c r="CR194" s="29">
        <v>0</v>
      </c>
      <c r="CS194" s="27">
        <v>0</v>
      </c>
      <c r="CT194" s="28">
        <v>0</v>
      </c>
      <c r="CU194" s="28">
        <v>0</v>
      </c>
      <c r="CV194" s="28">
        <v>0</v>
      </c>
      <c r="CW194" s="28">
        <v>0</v>
      </c>
      <c r="CX194" s="28">
        <v>0</v>
      </c>
      <c r="CY194" s="28">
        <v>0</v>
      </c>
      <c r="CZ194" s="28">
        <v>0</v>
      </c>
      <c r="DA194" s="28">
        <v>0</v>
      </c>
      <c r="DB194" s="28">
        <v>0</v>
      </c>
      <c r="DC194" s="28">
        <v>0</v>
      </c>
      <c r="DD194" s="28">
        <v>0</v>
      </c>
      <c r="DE194" s="28">
        <v>0</v>
      </c>
      <c r="DF194" s="28">
        <v>0</v>
      </c>
      <c r="DG194" s="28">
        <v>0</v>
      </c>
      <c r="DH194" s="30">
        <v>0</v>
      </c>
      <c r="DI194" s="30">
        <v>0</v>
      </c>
      <c r="DJ194" s="30">
        <v>0</v>
      </c>
      <c r="DK194" s="30">
        <v>0</v>
      </c>
      <c r="DL194" s="30">
        <v>0</v>
      </c>
      <c r="DM194" s="30">
        <v>0</v>
      </c>
      <c r="DN194" s="30">
        <v>0</v>
      </c>
      <c r="DO194" s="30">
        <v>0</v>
      </c>
      <c r="DP194" s="30">
        <v>0</v>
      </c>
      <c r="DQ194" s="30">
        <v>0</v>
      </c>
      <c r="DR194" s="30">
        <v>0</v>
      </c>
      <c r="DS194" s="30">
        <v>0</v>
      </c>
      <c r="DT194" s="30">
        <v>0</v>
      </c>
      <c r="DU194" s="30">
        <v>0</v>
      </c>
      <c r="DV194" s="30">
        <v>0</v>
      </c>
      <c r="DW194" s="28">
        <v>0</v>
      </c>
      <c r="DX194" s="28">
        <v>0</v>
      </c>
      <c r="DY194" s="28">
        <v>0</v>
      </c>
      <c r="DZ194" s="28">
        <v>0</v>
      </c>
      <c r="EA194" s="28">
        <v>0</v>
      </c>
      <c r="EB194" s="28">
        <v>0</v>
      </c>
      <c r="EC194" s="28">
        <v>0</v>
      </c>
      <c r="ED194" s="28">
        <v>0</v>
      </c>
      <c r="EE194" s="28">
        <v>0</v>
      </c>
      <c r="EF194" s="28">
        <v>0</v>
      </c>
      <c r="EG194" s="28">
        <v>0</v>
      </c>
      <c r="EH194" s="28">
        <v>0</v>
      </c>
      <c r="EI194" s="28">
        <v>0</v>
      </c>
      <c r="EJ194" s="28">
        <v>0</v>
      </c>
      <c r="EK194" s="29">
        <v>0</v>
      </c>
    </row>
    <row r="195" spans="1:193" x14ac:dyDescent="0.25">
      <c r="A195">
        <v>192</v>
      </c>
      <c r="B195" t="s">
        <v>1171</v>
      </c>
      <c r="C195" t="s">
        <v>1172</v>
      </c>
      <c r="D195">
        <v>14</v>
      </c>
      <c r="E195">
        <v>5.2</v>
      </c>
      <c r="F195" t="s">
        <v>63</v>
      </c>
      <c r="G195" s="27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28">
        <v>0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  <c r="AT195" s="28">
        <v>0</v>
      </c>
      <c r="AU195" s="28">
        <v>0</v>
      </c>
      <c r="AV195" s="28">
        <v>0</v>
      </c>
      <c r="AW195" s="28">
        <v>0</v>
      </c>
      <c r="AX195" s="28">
        <v>0</v>
      </c>
      <c r="AY195" s="29">
        <v>0</v>
      </c>
      <c r="AZ195" s="27">
        <v>0</v>
      </c>
      <c r="BA195" s="28">
        <v>0</v>
      </c>
      <c r="BB195" s="28">
        <v>0</v>
      </c>
      <c r="BC195" s="28">
        <v>0</v>
      </c>
      <c r="BD195" s="28">
        <v>0</v>
      </c>
      <c r="BE195" s="28">
        <v>0</v>
      </c>
      <c r="BF195" s="28">
        <v>0</v>
      </c>
      <c r="BG195" s="28">
        <v>0</v>
      </c>
      <c r="BH195" s="28">
        <v>0</v>
      </c>
      <c r="BI195" s="28">
        <v>0</v>
      </c>
      <c r="BJ195" s="28">
        <v>0</v>
      </c>
      <c r="BK195" s="28">
        <v>0</v>
      </c>
      <c r="BL195" s="28">
        <v>2</v>
      </c>
      <c r="BM195" s="28">
        <v>2</v>
      </c>
      <c r="BN195" s="28">
        <v>2</v>
      </c>
      <c r="BO195" s="30">
        <v>0</v>
      </c>
      <c r="BP195" s="30">
        <v>0</v>
      </c>
      <c r="BQ195" s="30">
        <v>0</v>
      </c>
      <c r="BR195" s="30">
        <v>0</v>
      </c>
      <c r="BS195" s="30">
        <v>0</v>
      </c>
      <c r="BT195" s="30">
        <v>0</v>
      </c>
      <c r="BU195" s="30">
        <v>0</v>
      </c>
      <c r="BV195" s="30">
        <v>0</v>
      </c>
      <c r="BW195" s="30">
        <v>0</v>
      </c>
      <c r="BX195" s="30">
        <v>0</v>
      </c>
      <c r="BY195" s="30">
        <v>0</v>
      </c>
      <c r="BZ195" s="30">
        <v>0</v>
      </c>
      <c r="CA195" s="30">
        <v>0.14000000000000001</v>
      </c>
      <c r="CB195" s="30">
        <v>0.14000000000000001</v>
      </c>
      <c r="CC195" s="30">
        <v>0.14000000000000001</v>
      </c>
      <c r="CD195" s="28">
        <v>0</v>
      </c>
      <c r="CE195" s="28">
        <v>0</v>
      </c>
      <c r="CF195" s="28">
        <v>0</v>
      </c>
      <c r="CG195" s="28">
        <v>0</v>
      </c>
      <c r="CH195" s="28">
        <v>0</v>
      </c>
      <c r="CI195" s="28">
        <v>0</v>
      </c>
      <c r="CJ195" s="28">
        <v>0</v>
      </c>
      <c r="CK195" s="28">
        <v>0</v>
      </c>
      <c r="CL195" s="28">
        <v>0</v>
      </c>
      <c r="CM195" s="28">
        <v>0</v>
      </c>
      <c r="CN195" s="28">
        <v>0</v>
      </c>
      <c r="CO195" s="28">
        <v>0</v>
      </c>
      <c r="CP195" s="28">
        <v>2</v>
      </c>
      <c r="CQ195" s="28">
        <v>2</v>
      </c>
      <c r="CR195" s="29">
        <v>2</v>
      </c>
      <c r="CS195" s="27">
        <v>0</v>
      </c>
      <c r="CT195" s="28">
        <v>0</v>
      </c>
      <c r="CU195" s="28">
        <v>0</v>
      </c>
      <c r="CV195" s="28">
        <v>0</v>
      </c>
      <c r="CW195" s="28">
        <v>0</v>
      </c>
      <c r="CX195" s="28">
        <v>0</v>
      </c>
      <c r="CY195" s="28">
        <v>0</v>
      </c>
      <c r="CZ195" s="28">
        <v>0</v>
      </c>
      <c r="DA195" s="28">
        <v>0</v>
      </c>
      <c r="DB195" s="28">
        <v>0</v>
      </c>
      <c r="DC195" s="28">
        <v>0</v>
      </c>
      <c r="DD195" s="28">
        <v>0</v>
      </c>
      <c r="DE195" s="28">
        <v>0</v>
      </c>
      <c r="DF195" s="28">
        <v>0</v>
      </c>
      <c r="DG195" s="28">
        <v>0</v>
      </c>
      <c r="DH195" s="30">
        <v>0</v>
      </c>
      <c r="DI195" s="30">
        <v>0</v>
      </c>
      <c r="DJ195" s="30">
        <v>0</v>
      </c>
      <c r="DK195" s="30">
        <v>0</v>
      </c>
      <c r="DL195" s="30">
        <v>0</v>
      </c>
      <c r="DM195" s="30">
        <v>0</v>
      </c>
      <c r="DN195" s="30">
        <v>0</v>
      </c>
      <c r="DO195" s="30">
        <v>0</v>
      </c>
      <c r="DP195" s="30">
        <v>0</v>
      </c>
      <c r="DQ195" s="30">
        <v>0</v>
      </c>
      <c r="DR195" s="30">
        <v>0</v>
      </c>
      <c r="DS195" s="30">
        <v>0</v>
      </c>
      <c r="DT195" s="30">
        <v>0</v>
      </c>
      <c r="DU195" s="30">
        <v>0</v>
      </c>
      <c r="DV195" s="30">
        <v>0</v>
      </c>
      <c r="DW195" s="28">
        <v>0</v>
      </c>
      <c r="DX195" s="28">
        <v>0</v>
      </c>
      <c r="DY195" s="28">
        <v>0</v>
      </c>
      <c r="DZ195" s="28">
        <v>0</v>
      </c>
      <c r="EA195" s="28">
        <v>0</v>
      </c>
      <c r="EB195" s="28">
        <v>0</v>
      </c>
      <c r="EC195" s="28">
        <v>0</v>
      </c>
      <c r="ED195" s="28">
        <v>0</v>
      </c>
      <c r="EE195" s="28">
        <v>0</v>
      </c>
      <c r="EF195" s="28">
        <v>0</v>
      </c>
      <c r="EG195" s="28">
        <v>0</v>
      </c>
      <c r="EH195" s="28">
        <v>0</v>
      </c>
      <c r="EI195" s="28">
        <v>0</v>
      </c>
      <c r="EJ195" s="28">
        <v>0</v>
      </c>
      <c r="EK195" s="29">
        <v>0</v>
      </c>
    </row>
    <row r="196" spans="1:193" x14ac:dyDescent="0.25">
      <c r="A196">
        <v>193</v>
      </c>
      <c r="B196" t="s">
        <v>812</v>
      </c>
      <c r="C196" t="s">
        <v>813</v>
      </c>
      <c r="D196">
        <v>61</v>
      </c>
      <c r="E196">
        <v>7.01</v>
      </c>
      <c r="F196" t="s">
        <v>63</v>
      </c>
      <c r="G196" s="27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9">
        <v>0</v>
      </c>
      <c r="AZ196" s="27">
        <v>0</v>
      </c>
      <c r="BA196" s="28">
        <v>0</v>
      </c>
      <c r="BB196" s="28">
        <v>0</v>
      </c>
      <c r="BC196" s="28">
        <v>0</v>
      </c>
      <c r="BD196" s="28">
        <v>0</v>
      </c>
      <c r="BE196" s="28">
        <v>0</v>
      </c>
      <c r="BF196" s="28">
        <v>0</v>
      </c>
      <c r="BG196" s="28">
        <v>0</v>
      </c>
      <c r="BH196" s="28">
        <v>0</v>
      </c>
      <c r="BI196" s="28">
        <v>0</v>
      </c>
      <c r="BJ196" s="28">
        <v>0</v>
      </c>
      <c r="BK196" s="28">
        <v>0</v>
      </c>
      <c r="BL196" s="28">
        <v>2</v>
      </c>
      <c r="BM196" s="28">
        <v>2</v>
      </c>
      <c r="BN196" s="28">
        <v>2</v>
      </c>
      <c r="BO196" s="30">
        <v>0</v>
      </c>
      <c r="BP196" s="30">
        <v>0</v>
      </c>
      <c r="BQ196" s="30">
        <v>0</v>
      </c>
      <c r="BR196" s="30">
        <v>0</v>
      </c>
      <c r="BS196" s="30">
        <v>0</v>
      </c>
      <c r="BT196" s="30">
        <v>0</v>
      </c>
      <c r="BU196" s="30">
        <v>0</v>
      </c>
      <c r="BV196" s="30">
        <v>0</v>
      </c>
      <c r="BW196" s="30">
        <v>0</v>
      </c>
      <c r="BX196" s="30">
        <v>0</v>
      </c>
      <c r="BY196" s="30">
        <v>0</v>
      </c>
      <c r="BZ196" s="30">
        <v>0</v>
      </c>
      <c r="CA196" s="30">
        <v>6.0999999999999999E-2</v>
      </c>
      <c r="CB196" s="30">
        <v>6.0999999999999999E-2</v>
      </c>
      <c r="CC196" s="30">
        <v>6.0999999999999999E-2</v>
      </c>
      <c r="CD196" s="28">
        <v>0</v>
      </c>
      <c r="CE196" s="28">
        <v>0</v>
      </c>
      <c r="CF196" s="28">
        <v>0</v>
      </c>
      <c r="CG196" s="28">
        <v>0</v>
      </c>
      <c r="CH196" s="28">
        <v>0</v>
      </c>
      <c r="CI196" s="28">
        <v>0</v>
      </c>
      <c r="CJ196" s="28">
        <v>0</v>
      </c>
      <c r="CK196" s="28">
        <v>0</v>
      </c>
      <c r="CL196" s="28">
        <v>0</v>
      </c>
      <c r="CM196" s="28">
        <v>0</v>
      </c>
      <c r="CN196" s="28">
        <v>0</v>
      </c>
      <c r="CO196" s="28">
        <v>0</v>
      </c>
      <c r="CP196" s="28">
        <v>2</v>
      </c>
      <c r="CQ196" s="28">
        <v>2</v>
      </c>
      <c r="CR196" s="29">
        <v>2</v>
      </c>
      <c r="CS196" s="27">
        <v>0</v>
      </c>
      <c r="CT196" s="28">
        <v>0</v>
      </c>
      <c r="CU196" s="28">
        <v>0</v>
      </c>
      <c r="CV196" s="28">
        <v>0</v>
      </c>
      <c r="CW196" s="28">
        <v>0</v>
      </c>
      <c r="CX196" s="28">
        <v>0</v>
      </c>
      <c r="CY196" s="28">
        <v>0</v>
      </c>
      <c r="CZ196" s="28">
        <v>0</v>
      </c>
      <c r="DA196" s="28">
        <v>0</v>
      </c>
      <c r="DB196" s="28">
        <v>0</v>
      </c>
      <c r="DC196" s="28">
        <v>0</v>
      </c>
      <c r="DD196" s="28">
        <v>0</v>
      </c>
      <c r="DE196" s="28">
        <v>0</v>
      </c>
      <c r="DF196" s="28">
        <v>0</v>
      </c>
      <c r="DG196" s="28">
        <v>0</v>
      </c>
      <c r="DH196" s="30">
        <v>0</v>
      </c>
      <c r="DI196" s="30">
        <v>0</v>
      </c>
      <c r="DJ196" s="30">
        <v>0</v>
      </c>
      <c r="DK196" s="30">
        <v>0</v>
      </c>
      <c r="DL196" s="30">
        <v>0</v>
      </c>
      <c r="DM196" s="30">
        <v>0</v>
      </c>
      <c r="DN196" s="30">
        <v>0</v>
      </c>
      <c r="DO196" s="30">
        <v>0</v>
      </c>
      <c r="DP196" s="30">
        <v>0</v>
      </c>
      <c r="DQ196" s="30">
        <v>0</v>
      </c>
      <c r="DR196" s="30">
        <v>0</v>
      </c>
      <c r="DS196" s="30">
        <v>0</v>
      </c>
      <c r="DT196" s="30">
        <v>0</v>
      </c>
      <c r="DU196" s="30">
        <v>0</v>
      </c>
      <c r="DV196" s="30">
        <v>0</v>
      </c>
      <c r="DW196" s="28">
        <v>0</v>
      </c>
      <c r="DX196" s="28">
        <v>0</v>
      </c>
      <c r="DY196" s="28">
        <v>0</v>
      </c>
      <c r="DZ196" s="28">
        <v>0</v>
      </c>
      <c r="EA196" s="28">
        <v>0</v>
      </c>
      <c r="EB196" s="28">
        <v>0</v>
      </c>
      <c r="EC196" s="28">
        <v>0</v>
      </c>
      <c r="ED196" s="28">
        <v>0</v>
      </c>
      <c r="EE196" s="28">
        <v>0</v>
      </c>
      <c r="EF196" s="28">
        <v>0</v>
      </c>
      <c r="EG196" s="28">
        <v>0</v>
      </c>
      <c r="EH196" s="28">
        <v>0</v>
      </c>
      <c r="EI196" s="28">
        <v>0</v>
      </c>
      <c r="EJ196" s="28">
        <v>0</v>
      </c>
      <c r="EK196" s="29">
        <v>0</v>
      </c>
      <c r="FF196" t="s">
        <v>29</v>
      </c>
      <c r="FJ196" t="s">
        <v>179</v>
      </c>
    </row>
    <row r="197" spans="1:193" x14ac:dyDescent="0.25">
      <c r="A197">
        <v>194</v>
      </c>
      <c r="B197" t="s">
        <v>1173</v>
      </c>
      <c r="C197" t="s">
        <v>1174</v>
      </c>
      <c r="D197">
        <v>14</v>
      </c>
      <c r="E197">
        <v>9.07</v>
      </c>
      <c r="F197" t="s">
        <v>63</v>
      </c>
      <c r="G197" s="27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  <c r="AT197" s="28">
        <v>0</v>
      </c>
      <c r="AU197" s="28">
        <v>0</v>
      </c>
      <c r="AV197" s="28">
        <v>0</v>
      </c>
      <c r="AW197" s="28">
        <v>0</v>
      </c>
      <c r="AX197" s="28">
        <v>0</v>
      </c>
      <c r="AY197" s="29">
        <v>0</v>
      </c>
      <c r="AZ197" s="27">
        <v>0</v>
      </c>
      <c r="BA197" s="28">
        <v>0</v>
      </c>
      <c r="BB197" s="28">
        <v>0</v>
      </c>
      <c r="BC197" s="28">
        <v>0</v>
      </c>
      <c r="BD197" s="28">
        <v>0</v>
      </c>
      <c r="BE197" s="28">
        <v>0</v>
      </c>
      <c r="BF197" s="28">
        <v>0</v>
      </c>
      <c r="BG197" s="28">
        <v>0</v>
      </c>
      <c r="BH197" s="28">
        <v>0</v>
      </c>
      <c r="BI197" s="28">
        <v>0</v>
      </c>
      <c r="BJ197" s="28">
        <v>2</v>
      </c>
      <c r="BK197" s="28">
        <v>2</v>
      </c>
      <c r="BL197" s="28">
        <v>0</v>
      </c>
      <c r="BM197" s="28">
        <v>0</v>
      </c>
      <c r="BN197" s="28">
        <v>0</v>
      </c>
      <c r="BO197" s="30">
        <v>0</v>
      </c>
      <c r="BP197" s="30">
        <v>0</v>
      </c>
      <c r="BQ197" s="30">
        <v>0</v>
      </c>
      <c r="BR197" s="30">
        <v>0</v>
      </c>
      <c r="BS197" s="30">
        <v>0</v>
      </c>
      <c r="BT197" s="30">
        <v>0</v>
      </c>
      <c r="BU197" s="30">
        <v>0</v>
      </c>
      <c r="BV197" s="30">
        <v>0</v>
      </c>
      <c r="BW197" s="30">
        <v>0</v>
      </c>
      <c r="BX197" s="30">
        <v>0</v>
      </c>
      <c r="BY197" s="30">
        <v>0.19</v>
      </c>
      <c r="BZ197" s="30">
        <v>0.19</v>
      </c>
      <c r="CA197" s="30">
        <v>0</v>
      </c>
      <c r="CB197" s="30">
        <v>0</v>
      </c>
      <c r="CC197" s="30">
        <v>0</v>
      </c>
      <c r="CD197" s="28">
        <v>0</v>
      </c>
      <c r="CE197" s="28">
        <v>0</v>
      </c>
      <c r="CF197" s="28">
        <v>0</v>
      </c>
      <c r="CG197" s="28">
        <v>0</v>
      </c>
      <c r="CH197" s="28">
        <v>0</v>
      </c>
      <c r="CI197" s="28">
        <v>0</v>
      </c>
      <c r="CJ197" s="28">
        <v>0</v>
      </c>
      <c r="CK197" s="28">
        <v>0</v>
      </c>
      <c r="CL197" s="28">
        <v>0</v>
      </c>
      <c r="CM197" s="28">
        <v>0</v>
      </c>
      <c r="CN197" s="28">
        <v>2</v>
      </c>
      <c r="CO197" s="28">
        <v>2</v>
      </c>
      <c r="CP197" s="28">
        <v>0</v>
      </c>
      <c r="CQ197" s="28">
        <v>0</v>
      </c>
      <c r="CR197" s="29">
        <v>0</v>
      </c>
      <c r="CS197" s="27">
        <v>0</v>
      </c>
      <c r="CT197" s="28">
        <v>0</v>
      </c>
      <c r="CU197" s="28">
        <v>0</v>
      </c>
      <c r="CV197" s="28">
        <v>0</v>
      </c>
      <c r="CW197" s="28">
        <v>0</v>
      </c>
      <c r="CX197" s="28">
        <v>0</v>
      </c>
      <c r="CY197" s="28">
        <v>0</v>
      </c>
      <c r="CZ197" s="28">
        <v>0</v>
      </c>
      <c r="DA197" s="28">
        <v>0</v>
      </c>
      <c r="DB197" s="28">
        <v>0</v>
      </c>
      <c r="DC197" s="28">
        <v>0</v>
      </c>
      <c r="DD197" s="28">
        <v>0</v>
      </c>
      <c r="DE197" s="28">
        <v>0</v>
      </c>
      <c r="DF197" s="28">
        <v>0</v>
      </c>
      <c r="DG197" s="28">
        <v>0</v>
      </c>
      <c r="DH197" s="30">
        <v>0</v>
      </c>
      <c r="DI197" s="30">
        <v>0</v>
      </c>
      <c r="DJ197" s="30">
        <v>0</v>
      </c>
      <c r="DK197" s="30">
        <v>0</v>
      </c>
      <c r="DL197" s="30">
        <v>0</v>
      </c>
      <c r="DM197" s="30">
        <v>0</v>
      </c>
      <c r="DN197" s="30">
        <v>0</v>
      </c>
      <c r="DO197" s="30">
        <v>0</v>
      </c>
      <c r="DP197" s="30">
        <v>0</v>
      </c>
      <c r="DQ197" s="30">
        <v>0</v>
      </c>
      <c r="DR197" s="30">
        <v>0</v>
      </c>
      <c r="DS197" s="30">
        <v>0</v>
      </c>
      <c r="DT197" s="30">
        <v>0</v>
      </c>
      <c r="DU197" s="30">
        <v>0</v>
      </c>
      <c r="DV197" s="30">
        <v>0</v>
      </c>
      <c r="DW197" s="28">
        <v>0</v>
      </c>
      <c r="DX197" s="28">
        <v>0</v>
      </c>
      <c r="DY197" s="28">
        <v>0</v>
      </c>
      <c r="DZ197" s="28">
        <v>0</v>
      </c>
      <c r="EA197" s="28">
        <v>0</v>
      </c>
      <c r="EB197" s="28">
        <v>0</v>
      </c>
      <c r="EC197" s="28">
        <v>0</v>
      </c>
      <c r="ED197" s="28">
        <v>0</v>
      </c>
      <c r="EE197" s="28">
        <v>0</v>
      </c>
      <c r="EF197" s="28">
        <v>0</v>
      </c>
      <c r="EG197" s="28">
        <v>0</v>
      </c>
      <c r="EH197" s="28">
        <v>0</v>
      </c>
      <c r="EI197" s="28">
        <v>0</v>
      </c>
      <c r="EJ197" s="28">
        <v>0</v>
      </c>
      <c r="EK197" s="29">
        <v>0</v>
      </c>
      <c r="EM197" t="s">
        <v>146</v>
      </c>
      <c r="EO197" t="s">
        <v>119</v>
      </c>
      <c r="EQ197" t="s">
        <v>119</v>
      </c>
      <c r="ES197" t="s">
        <v>353</v>
      </c>
      <c r="ET197" t="s">
        <v>119</v>
      </c>
      <c r="EU197" t="s">
        <v>353</v>
      </c>
      <c r="EW197" t="s">
        <v>250</v>
      </c>
      <c r="EX197" t="s">
        <v>148</v>
      </c>
      <c r="FB197" t="s">
        <v>250</v>
      </c>
      <c r="FF197" t="s">
        <v>121</v>
      </c>
      <c r="FJ197" t="s">
        <v>110</v>
      </c>
      <c r="FK197" t="s">
        <v>121</v>
      </c>
      <c r="FP197" t="s">
        <v>121</v>
      </c>
      <c r="FU197" t="s">
        <v>1175</v>
      </c>
      <c r="GC197" t="s">
        <v>1175</v>
      </c>
      <c r="GK197" t="s">
        <v>1176</v>
      </c>
    </row>
    <row r="198" spans="1:193" x14ac:dyDescent="0.25">
      <c r="A198">
        <v>195</v>
      </c>
      <c r="B198" t="s">
        <v>1177</v>
      </c>
      <c r="C198" t="s">
        <v>1178</v>
      </c>
      <c r="D198">
        <v>50</v>
      </c>
      <c r="E198">
        <v>4.82</v>
      </c>
      <c r="F198" t="s">
        <v>63</v>
      </c>
      <c r="G198" s="27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  <c r="AU198" s="28">
        <v>0</v>
      </c>
      <c r="AV198" s="28">
        <v>0</v>
      </c>
      <c r="AW198" s="28">
        <v>0</v>
      </c>
      <c r="AX198" s="28">
        <v>0</v>
      </c>
      <c r="AY198" s="29">
        <v>0</v>
      </c>
      <c r="AZ198" s="27">
        <v>0</v>
      </c>
      <c r="BA198" s="28">
        <v>0</v>
      </c>
      <c r="BB198" s="28">
        <v>0</v>
      </c>
      <c r="BC198" s="28">
        <v>0</v>
      </c>
      <c r="BD198" s="28">
        <v>0</v>
      </c>
      <c r="BE198" s="28">
        <v>0</v>
      </c>
      <c r="BF198" s="28">
        <v>0</v>
      </c>
      <c r="BG198" s="28">
        <v>0</v>
      </c>
      <c r="BH198" s="28">
        <v>0</v>
      </c>
      <c r="BI198" s="28">
        <v>0</v>
      </c>
      <c r="BJ198" s="28">
        <v>0</v>
      </c>
      <c r="BK198" s="28">
        <v>0</v>
      </c>
      <c r="BL198" s="28">
        <v>0</v>
      </c>
      <c r="BM198" s="28">
        <v>0</v>
      </c>
      <c r="BN198" s="28">
        <v>0</v>
      </c>
      <c r="BO198" s="30">
        <v>0</v>
      </c>
      <c r="BP198" s="30">
        <v>0</v>
      </c>
      <c r="BQ198" s="30">
        <v>0</v>
      </c>
      <c r="BR198" s="30">
        <v>0</v>
      </c>
      <c r="BS198" s="30">
        <v>0</v>
      </c>
      <c r="BT198" s="30">
        <v>0</v>
      </c>
      <c r="BU198" s="30">
        <v>0</v>
      </c>
      <c r="BV198" s="30">
        <v>0</v>
      </c>
      <c r="BW198" s="30">
        <v>0</v>
      </c>
      <c r="BX198" s="30">
        <v>0</v>
      </c>
      <c r="BY198" s="30">
        <v>0</v>
      </c>
      <c r="BZ198" s="30">
        <v>0</v>
      </c>
      <c r="CA198" s="30">
        <v>0</v>
      </c>
      <c r="CB198" s="30">
        <v>0</v>
      </c>
      <c r="CC198" s="30">
        <v>0</v>
      </c>
      <c r="CD198" s="28">
        <v>0</v>
      </c>
      <c r="CE198" s="28">
        <v>0</v>
      </c>
      <c r="CF198" s="28">
        <v>0</v>
      </c>
      <c r="CG198" s="28">
        <v>0</v>
      </c>
      <c r="CH198" s="28">
        <v>0</v>
      </c>
      <c r="CI198" s="28">
        <v>0</v>
      </c>
      <c r="CJ198" s="28">
        <v>0</v>
      </c>
      <c r="CK198" s="28">
        <v>0</v>
      </c>
      <c r="CL198" s="28">
        <v>0</v>
      </c>
      <c r="CM198" s="28">
        <v>0</v>
      </c>
      <c r="CN198" s="28">
        <v>0</v>
      </c>
      <c r="CO198" s="28">
        <v>0</v>
      </c>
      <c r="CP198" s="28">
        <v>0</v>
      </c>
      <c r="CQ198" s="28">
        <v>0</v>
      </c>
      <c r="CR198" s="29">
        <v>0</v>
      </c>
      <c r="CS198" s="27">
        <v>0</v>
      </c>
      <c r="CT198" s="28">
        <v>0</v>
      </c>
      <c r="CU198" s="28">
        <v>0</v>
      </c>
      <c r="CV198" s="28">
        <v>0</v>
      </c>
      <c r="CW198" s="28">
        <v>0</v>
      </c>
      <c r="CX198" s="28">
        <v>0</v>
      </c>
      <c r="CY198" s="28">
        <v>0</v>
      </c>
      <c r="CZ198" s="28">
        <v>0</v>
      </c>
      <c r="DA198" s="28">
        <v>0</v>
      </c>
      <c r="DB198" s="28">
        <v>0</v>
      </c>
      <c r="DC198" s="28">
        <v>0</v>
      </c>
      <c r="DD198" s="28">
        <v>2</v>
      </c>
      <c r="DE198" s="28">
        <v>0</v>
      </c>
      <c r="DF198" s="28">
        <v>0</v>
      </c>
      <c r="DG198" s="28">
        <v>0</v>
      </c>
      <c r="DH198" s="30">
        <v>0</v>
      </c>
      <c r="DI198" s="30">
        <v>0</v>
      </c>
      <c r="DJ198" s="30">
        <v>0</v>
      </c>
      <c r="DK198" s="30">
        <v>0</v>
      </c>
      <c r="DL198" s="30">
        <v>0</v>
      </c>
      <c r="DM198" s="30">
        <v>0</v>
      </c>
      <c r="DN198" s="30">
        <v>0</v>
      </c>
      <c r="DO198" s="30">
        <v>0</v>
      </c>
      <c r="DP198" s="30">
        <v>0</v>
      </c>
      <c r="DQ198" s="30">
        <v>0</v>
      </c>
      <c r="DR198" s="30">
        <v>0</v>
      </c>
      <c r="DS198" s="30">
        <v>5.5E-2</v>
      </c>
      <c r="DT198" s="30">
        <v>0</v>
      </c>
      <c r="DU198" s="30">
        <v>0</v>
      </c>
      <c r="DV198" s="30">
        <v>0</v>
      </c>
      <c r="DW198" s="28">
        <v>0</v>
      </c>
      <c r="DX198" s="28">
        <v>0</v>
      </c>
      <c r="DY198" s="28">
        <v>0</v>
      </c>
      <c r="DZ198" s="28">
        <v>0</v>
      </c>
      <c r="EA198" s="28">
        <v>0</v>
      </c>
      <c r="EB198" s="28">
        <v>0</v>
      </c>
      <c r="EC198" s="28">
        <v>0</v>
      </c>
      <c r="ED198" s="28">
        <v>0</v>
      </c>
      <c r="EE198" s="28">
        <v>0</v>
      </c>
      <c r="EF198" s="28">
        <v>0</v>
      </c>
      <c r="EG198" s="28">
        <v>0</v>
      </c>
      <c r="EH198" s="28">
        <v>2</v>
      </c>
      <c r="EI198" s="28">
        <v>0</v>
      </c>
      <c r="EJ198" s="28">
        <v>0</v>
      </c>
      <c r="EK198" s="29">
        <v>0</v>
      </c>
      <c r="EO198" t="s">
        <v>702</v>
      </c>
      <c r="EV198" t="s">
        <v>191</v>
      </c>
      <c r="FF198" t="s">
        <v>29</v>
      </c>
      <c r="FG198" t="s">
        <v>322</v>
      </c>
      <c r="FJ198" t="s">
        <v>179</v>
      </c>
      <c r="FK198" t="s">
        <v>322</v>
      </c>
      <c r="FP198" t="s">
        <v>322</v>
      </c>
      <c r="FU198" t="s">
        <v>703</v>
      </c>
      <c r="FV198" t="s">
        <v>704</v>
      </c>
      <c r="GC198" t="s">
        <v>704</v>
      </c>
      <c r="GH198" t="s">
        <v>141</v>
      </c>
    </row>
    <row r="199" spans="1:193" x14ac:dyDescent="0.25">
      <c r="G199" s="27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9"/>
      <c r="AZ199" s="27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9"/>
      <c r="CS199" s="27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9"/>
    </row>
    <row r="200" spans="1:193" x14ac:dyDescent="0.25">
      <c r="G200" s="27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9"/>
      <c r="AZ200" s="27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9"/>
      <c r="CS200" s="27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9"/>
    </row>
    <row r="201" spans="1:193" x14ac:dyDescent="0.25">
      <c r="G201" s="27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9"/>
      <c r="AZ201" s="27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9"/>
      <c r="CS201" s="27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9"/>
    </row>
    <row r="202" spans="1:193" x14ac:dyDescent="0.25">
      <c r="G202" s="27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9"/>
      <c r="AZ202" s="27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9"/>
      <c r="CS202" s="27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9"/>
    </row>
    <row r="203" spans="1:193" x14ac:dyDescent="0.25">
      <c r="G203" s="27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9"/>
      <c r="AZ203" s="27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9"/>
      <c r="CS203" s="27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9"/>
    </row>
    <row r="204" spans="1:193" x14ac:dyDescent="0.25">
      <c r="G204" s="27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9"/>
      <c r="AZ204" s="27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9"/>
      <c r="CS204" s="27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9"/>
    </row>
    <row r="205" spans="1:193" x14ac:dyDescent="0.25">
      <c r="G205" s="27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9"/>
      <c r="AZ205" s="27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9"/>
      <c r="CS205" s="27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9"/>
    </row>
    <row r="206" spans="1:193" x14ac:dyDescent="0.25">
      <c r="G206" s="27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9"/>
      <c r="AZ206" s="27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9"/>
      <c r="CS206" s="27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9"/>
    </row>
    <row r="207" spans="1:193" x14ac:dyDescent="0.25">
      <c r="G207" s="27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9"/>
      <c r="AZ207" s="27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9"/>
      <c r="CS207" s="27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9"/>
    </row>
    <row r="208" spans="1:193" x14ac:dyDescent="0.25">
      <c r="G208" s="27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9"/>
      <c r="AZ208" s="27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9"/>
      <c r="CS208" s="27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9"/>
    </row>
    <row r="209" spans="7:141" x14ac:dyDescent="0.25">
      <c r="G209" s="27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9"/>
      <c r="AZ209" s="27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9"/>
      <c r="CS209" s="27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9"/>
    </row>
    <row r="210" spans="7:141" x14ac:dyDescent="0.25">
      <c r="G210" s="27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9"/>
      <c r="AZ210" s="27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9"/>
      <c r="CS210" s="27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9"/>
    </row>
    <row r="211" spans="7:141" x14ac:dyDescent="0.25">
      <c r="G211" s="27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9"/>
      <c r="AZ211" s="27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9"/>
      <c r="CS211" s="27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9"/>
    </row>
    <row r="212" spans="7:141" x14ac:dyDescent="0.25">
      <c r="G212" s="27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9"/>
      <c r="AZ212" s="27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9"/>
      <c r="CS212" s="27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9"/>
    </row>
    <row r="213" spans="7:141" x14ac:dyDescent="0.25">
      <c r="G213" s="27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9"/>
      <c r="AZ213" s="27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9"/>
      <c r="CS213" s="27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9"/>
    </row>
    <row r="214" spans="7:141" x14ac:dyDescent="0.25">
      <c r="G214" s="27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9"/>
      <c r="AZ214" s="27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9"/>
      <c r="CS214" s="27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9"/>
    </row>
    <row r="215" spans="7:141" x14ac:dyDescent="0.25">
      <c r="G215" s="27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9"/>
      <c r="AZ215" s="27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9"/>
      <c r="CS215" s="27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9"/>
    </row>
    <row r="216" spans="7:141" x14ac:dyDescent="0.25">
      <c r="G216" s="27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9"/>
      <c r="AZ216" s="27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9"/>
      <c r="CS216" s="27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9"/>
    </row>
    <row r="217" spans="7:141" x14ac:dyDescent="0.25">
      <c r="G217" s="27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9"/>
      <c r="AZ217" s="27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9"/>
      <c r="CS217" s="27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9"/>
    </row>
    <row r="218" spans="7:141" x14ac:dyDescent="0.25">
      <c r="G218" s="27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9"/>
      <c r="AZ218" s="27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9"/>
      <c r="CS218" s="27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9"/>
    </row>
    <row r="219" spans="7:141" x14ac:dyDescent="0.25">
      <c r="G219" s="27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9"/>
      <c r="AZ219" s="27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9"/>
      <c r="CS219" s="27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9"/>
    </row>
    <row r="220" spans="7:141" x14ac:dyDescent="0.25">
      <c r="G220" s="27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9"/>
      <c r="AZ220" s="27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9"/>
      <c r="CS220" s="27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9"/>
    </row>
    <row r="221" spans="7:141" x14ac:dyDescent="0.25">
      <c r="G221" s="27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9"/>
      <c r="AZ221" s="27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9"/>
      <c r="CS221" s="27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9"/>
    </row>
    <row r="222" spans="7:141" x14ac:dyDescent="0.25">
      <c r="G222" s="27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9"/>
      <c r="AZ222" s="27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9"/>
      <c r="CS222" s="27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9"/>
    </row>
    <row r="223" spans="7:141" x14ac:dyDescent="0.25">
      <c r="G223" s="27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9"/>
      <c r="AZ223" s="27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9"/>
      <c r="CS223" s="27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9"/>
    </row>
    <row r="224" spans="7:141" x14ac:dyDescent="0.25">
      <c r="G224" s="27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9"/>
      <c r="AZ224" s="27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9"/>
      <c r="CS224" s="27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9"/>
    </row>
    <row r="225" spans="7:141" x14ac:dyDescent="0.25">
      <c r="G225" s="27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9"/>
      <c r="AZ225" s="27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9"/>
      <c r="CS225" s="27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9"/>
    </row>
    <row r="226" spans="7:141" x14ac:dyDescent="0.25">
      <c r="G226" s="2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9"/>
      <c r="AZ226" s="27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9"/>
      <c r="CS226" s="27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9"/>
    </row>
    <row r="227" spans="7:141" x14ac:dyDescent="0.25">
      <c r="G227" s="27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9"/>
      <c r="AZ227" s="27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9"/>
      <c r="CS227" s="27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9"/>
    </row>
    <row r="228" spans="7:141" x14ac:dyDescent="0.25">
      <c r="G228" s="27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9"/>
      <c r="AZ228" s="27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9"/>
      <c r="CS228" s="27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9"/>
    </row>
    <row r="229" spans="7:141" x14ac:dyDescent="0.25">
      <c r="G229" s="27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9"/>
      <c r="AZ229" s="27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9"/>
      <c r="CS229" s="27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9"/>
    </row>
    <row r="230" spans="7:141" x14ac:dyDescent="0.25">
      <c r="G230" s="27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9"/>
      <c r="AZ230" s="27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9"/>
      <c r="CS230" s="27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9"/>
    </row>
    <row r="231" spans="7:141" x14ac:dyDescent="0.25">
      <c r="G231" s="27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9"/>
      <c r="AZ231" s="27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9"/>
      <c r="CS231" s="27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9"/>
    </row>
    <row r="232" spans="7:141" x14ac:dyDescent="0.25">
      <c r="G232" s="27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9"/>
      <c r="AZ232" s="27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9"/>
      <c r="CS232" s="27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9"/>
    </row>
    <row r="233" spans="7:141" x14ac:dyDescent="0.25">
      <c r="G233" s="27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9"/>
      <c r="AZ233" s="27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9"/>
      <c r="CS233" s="27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9"/>
    </row>
    <row r="234" spans="7:141" x14ac:dyDescent="0.25">
      <c r="G234" s="27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9"/>
      <c r="AZ234" s="27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9"/>
      <c r="CS234" s="27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9"/>
    </row>
    <row r="235" spans="7:141" x14ac:dyDescent="0.25">
      <c r="G235" s="27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9"/>
      <c r="AZ235" s="27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9"/>
      <c r="CS235" s="27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9"/>
    </row>
    <row r="236" spans="7:141" x14ac:dyDescent="0.25">
      <c r="G236" s="27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9"/>
      <c r="AZ236" s="27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9"/>
      <c r="CS236" s="27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9"/>
    </row>
    <row r="237" spans="7:141" x14ac:dyDescent="0.25">
      <c r="G237" s="27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9"/>
      <c r="AZ237" s="27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9"/>
      <c r="CS237" s="27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9"/>
    </row>
    <row r="238" spans="7:141" x14ac:dyDescent="0.25">
      <c r="G238" s="27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9"/>
      <c r="AZ238" s="27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9"/>
      <c r="CS238" s="27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9"/>
    </row>
    <row r="239" spans="7:141" x14ac:dyDescent="0.25">
      <c r="G239" s="2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9"/>
      <c r="AZ239" s="27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9"/>
      <c r="CS239" s="27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9"/>
    </row>
    <row r="240" spans="7:141" x14ac:dyDescent="0.25">
      <c r="G240" s="27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9"/>
      <c r="AZ240" s="27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9"/>
      <c r="CS240" s="27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9"/>
    </row>
    <row r="241" spans="7:141" x14ac:dyDescent="0.25">
      <c r="G241" s="27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9"/>
      <c r="AZ241" s="27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9"/>
      <c r="CS241" s="27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9"/>
    </row>
    <row r="242" spans="7:141" x14ac:dyDescent="0.25">
      <c r="G242" s="27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9"/>
      <c r="AZ242" s="27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9"/>
      <c r="CS242" s="27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9"/>
    </row>
    <row r="243" spans="7:141" x14ac:dyDescent="0.25">
      <c r="G243" s="27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9"/>
      <c r="AZ243" s="27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9"/>
      <c r="CS243" s="27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9"/>
    </row>
    <row r="244" spans="7:141" x14ac:dyDescent="0.25">
      <c r="G244" s="2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9"/>
      <c r="AZ244" s="27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9"/>
      <c r="CS244" s="27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9"/>
    </row>
    <row r="245" spans="7:141" x14ac:dyDescent="0.25">
      <c r="G245" s="27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9"/>
      <c r="AZ245" s="27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9"/>
      <c r="CS245" s="27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9"/>
    </row>
    <row r="246" spans="7:141" x14ac:dyDescent="0.25">
      <c r="G246" s="2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9"/>
      <c r="AZ246" s="27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9"/>
      <c r="CS246" s="27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9"/>
    </row>
    <row r="247" spans="7:141" x14ac:dyDescent="0.25">
      <c r="G247" s="27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9"/>
      <c r="AZ247" s="27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9"/>
      <c r="CS247" s="27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9"/>
    </row>
    <row r="248" spans="7:141" x14ac:dyDescent="0.25">
      <c r="G248" s="27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9"/>
      <c r="AZ248" s="27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9"/>
      <c r="CS248" s="27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9"/>
    </row>
    <row r="249" spans="7:141" x14ac:dyDescent="0.25">
      <c r="G249" s="27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9"/>
      <c r="AZ249" s="27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9"/>
      <c r="CS249" s="27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9"/>
    </row>
    <row r="250" spans="7:141" x14ac:dyDescent="0.25">
      <c r="G250" s="2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9"/>
      <c r="AZ250" s="27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9"/>
      <c r="CS250" s="27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9"/>
    </row>
    <row r="251" spans="7:141" x14ac:dyDescent="0.25">
      <c r="G251" s="27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9"/>
      <c r="AZ251" s="27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9"/>
      <c r="CS251" s="27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9"/>
    </row>
    <row r="252" spans="7:141" x14ac:dyDescent="0.25">
      <c r="G252" s="2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9"/>
      <c r="AZ252" s="27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9"/>
      <c r="CS252" s="27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9"/>
    </row>
    <row r="253" spans="7:141" x14ac:dyDescent="0.25">
      <c r="G253" s="27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9"/>
      <c r="AZ253" s="27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9"/>
      <c r="CS253" s="27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9"/>
    </row>
    <row r="254" spans="7:141" x14ac:dyDescent="0.25">
      <c r="G254" s="27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9"/>
      <c r="AZ254" s="27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9"/>
      <c r="CS254" s="27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9"/>
    </row>
    <row r="255" spans="7:141" x14ac:dyDescent="0.25">
      <c r="G255" s="27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9"/>
      <c r="AZ255" s="27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9"/>
      <c r="CS255" s="27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9"/>
    </row>
    <row r="256" spans="7:141" x14ac:dyDescent="0.25">
      <c r="G256" s="27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9"/>
      <c r="AZ256" s="27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9"/>
      <c r="CS256" s="27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9"/>
    </row>
    <row r="257" spans="7:141" x14ac:dyDescent="0.25">
      <c r="G257" s="27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9"/>
      <c r="AZ257" s="27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9"/>
      <c r="CS257" s="27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9"/>
    </row>
    <row r="258" spans="7:141" x14ac:dyDescent="0.25">
      <c r="G258" s="27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9"/>
      <c r="AZ258" s="27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9"/>
      <c r="CS258" s="27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9"/>
    </row>
    <row r="259" spans="7:141" x14ac:dyDescent="0.25">
      <c r="G259" s="27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9"/>
      <c r="AZ259" s="27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9"/>
      <c r="CS259" s="27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9"/>
    </row>
    <row r="260" spans="7:141" x14ac:dyDescent="0.25">
      <c r="G260" s="27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9"/>
      <c r="AZ260" s="27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9"/>
      <c r="CS260" s="27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9"/>
    </row>
    <row r="261" spans="7:141" x14ac:dyDescent="0.25">
      <c r="G261" s="27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9"/>
      <c r="AZ261" s="27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9"/>
      <c r="CS261" s="27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9"/>
    </row>
    <row r="262" spans="7:141" x14ac:dyDescent="0.25">
      <c r="G262" s="27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9"/>
      <c r="AZ262" s="27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9"/>
      <c r="CS262" s="27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9"/>
    </row>
    <row r="263" spans="7:141" x14ac:dyDescent="0.25">
      <c r="G263" s="27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9"/>
      <c r="AZ263" s="27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9"/>
      <c r="CS263" s="27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9"/>
    </row>
    <row r="264" spans="7:141" x14ac:dyDescent="0.25">
      <c r="G264" s="27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9"/>
      <c r="AZ264" s="27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9"/>
      <c r="CS264" s="27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9"/>
    </row>
    <row r="265" spans="7:141" x14ac:dyDescent="0.25">
      <c r="G265" s="27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9"/>
      <c r="AZ265" s="27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9"/>
      <c r="CS265" s="27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9"/>
    </row>
    <row r="266" spans="7:141" x14ac:dyDescent="0.25">
      <c r="G266" s="27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9"/>
      <c r="AZ266" s="27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9"/>
      <c r="CS266" s="27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9"/>
    </row>
    <row r="267" spans="7:141" ht="15.75" thickBot="1" x14ac:dyDescent="0.3">
      <c r="G267" s="31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4"/>
      <c r="AZ267" s="31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4"/>
      <c r="CS267" s="31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4"/>
    </row>
    <row r="268" spans="7:141" x14ac:dyDescent="0.25"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</row>
    <row r="269" spans="7:141" x14ac:dyDescent="0.25"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</row>
  </sheetData>
  <mergeCells count="12">
    <mergeCell ref="DH2:DV2"/>
    <mergeCell ref="DW2:EK2"/>
    <mergeCell ref="G1:AY1"/>
    <mergeCell ref="AZ1:CR1"/>
    <mergeCell ref="CS1:EK1"/>
    <mergeCell ref="G2:U2"/>
    <mergeCell ref="V2:AJ2"/>
    <mergeCell ref="AK2:AY2"/>
    <mergeCell ref="AZ2:BN2"/>
    <mergeCell ref="BO2:CC2"/>
    <mergeCell ref="CD2:CR2"/>
    <mergeCell ref="CS2:D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Z199"/>
  <sheetViews>
    <sheetView workbookViewId="0">
      <selection sqref="A1:XFD1048576"/>
    </sheetView>
  </sheetViews>
  <sheetFormatPr defaultRowHeight="15" x14ac:dyDescent="0.25"/>
  <cols>
    <col min="1" max="1" width="6.5703125" customWidth="1"/>
    <col min="2" max="2" width="111.85546875" bestFit="1" customWidth="1"/>
    <col min="3" max="3" width="27.28515625" bestFit="1" customWidth="1"/>
    <col min="4" max="4" width="25.140625" bestFit="1" customWidth="1"/>
    <col min="5" max="5" width="7.5703125" bestFit="1" customWidth="1"/>
    <col min="6" max="6" width="16.28515625" bestFit="1" customWidth="1"/>
    <col min="7" max="21" width="12.7109375" customWidth="1"/>
    <col min="22" max="56" width="12.7109375" style="1" customWidth="1"/>
    <col min="57" max="71" width="12.85546875" customWidth="1"/>
    <col min="72" max="101" width="12.85546875" style="1" customWidth="1"/>
    <col min="102" max="121" width="12.85546875" customWidth="1"/>
    <col min="122" max="151" width="12.7109375" style="1" customWidth="1"/>
    <col min="152" max="156" width="12.7109375" customWidth="1"/>
    <col min="157" max="157" width="39.5703125" bestFit="1" customWidth="1"/>
  </cols>
  <sheetData>
    <row r="1" spans="1:208" s="2" customFormat="1" ht="16.5" thickBot="1" x14ac:dyDescent="0.3">
      <c r="G1" s="105" t="s">
        <v>867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  <c r="BE1" s="105" t="s">
        <v>873</v>
      </c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7"/>
      <c r="DC1" s="105" t="s">
        <v>876</v>
      </c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7"/>
    </row>
    <row r="2" spans="1:208" s="2" customFormat="1" ht="16.5" thickBot="1" x14ac:dyDescent="0.3">
      <c r="A2" s="2" t="s">
        <v>1179</v>
      </c>
      <c r="G2" s="105" t="s">
        <v>866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  <c r="V2" s="115" t="s">
        <v>863</v>
      </c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5" t="s">
        <v>864</v>
      </c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7"/>
      <c r="AZ2" s="115" t="s">
        <v>865</v>
      </c>
      <c r="BA2" s="116"/>
      <c r="BB2" s="116"/>
      <c r="BC2" s="116"/>
      <c r="BD2" s="117"/>
      <c r="BE2" s="105" t="s">
        <v>866</v>
      </c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7"/>
      <c r="BT2" s="116" t="s">
        <v>863</v>
      </c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5" t="s">
        <v>864</v>
      </c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5" t="s">
        <v>865</v>
      </c>
      <c r="CY2" s="116"/>
      <c r="CZ2" s="116"/>
      <c r="DA2" s="116"/>
      <c r="DB2" s="117"/>
      <c r="DC2" s="105" t="s">
        <v>866</v>
      </c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7"/>
      <c r="DR2" s="119" t="s">
        <v>863</v>
      </c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8" t="s">
        <v>864</v>
      </c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8" t="s">
        <v>865</v>
      </c>
      <c r="EW2" s="119"/>
      <c r="EX2" s="119"/>
      <c r="EY2" s="119"/>
      <c r="EZ2" s="120"/>
    </row>
    <row r="3" spans="1:208" s="2" customFormat="1" ht="15.75" x14ac:dyDescent="0.25">
      <c r="G3" s="118" t="s">
        <v>1</v>
      </c>
      <c r="H3" s="119"/>
      <c r="I3" s="119"/>
      <c r="J3" s="119" t="s">
        <v>2</v>
      </c>
      <c r="K3" s="119"/>
      <c r="L3" s="119"/>
      <c r="M3" s="119" t="s">
        <v>3</v>
      </c>
      <c r="N3" s="119"/>
      <c r="O3" s="119"/>
      <c r="P3" s="119" t="s">
        <v>4</v>
      </c>
      <c r="Q3" s="119"/>
      <c r="R3" s="119"/>
      <c r="S3" s="119" t="s">
        <v>5</v>
      </c>
      <c r="T3" s="119"/>
      <c r="U3" s="120"/>
      <c r="V3" s="16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8">
        <f t="shared" ref="AK3:AY3" si="0">SUM(V5:V453)</f>
        <v>4.4862919275997042</v>
      </c>
      <c r="AL3" s="19">
        <f t="shared" si="0"/>
        <v>4.824004991154303</v>
      </c>
      <c r="AM3" s="19">
        <f t="shared" si="0"/>
        <v>4.7944863039367904</v>
      </c>
      <c r="AN3" s="19">
        <f t="shared" si="0"/>
        <v>10.005912099860696</v>
      </c>
      <c r="AO3" s="19">
        <f t="shared" si="0"/>
        <v>9.2858513783306673</v>
      </c>
      <c r="AP3" s="19">
        <f t="shared" si="0"/>
        <v>8.7904237163029748</v>
      </c>
      <c r="AQ3" s="19">
        <f t="shared" si="0"/>
        <v>48.814331548714677</v>
      </c>
      <c r="AR3" s="19">
        <f t="shared" si="0"/>
        <v>51.889600712333966</v>
      </c>
      <c r="AS3" s="19">
        <f t="shared" si="0"/>
        <v>52.229255434808159</v>
      </c>
      <c r="AT3" s="19">
        <f t="shared" si="0"/>
        <v>9.2817388886126206</v>
      </c>
      <c r="AU3" s="19">
        <f t="shared" si="0"/>
        <v>9.6062047924551148</v>
      </c>
      <c r="AV3" s="19">
        <f t="shared" si="0"/>
        <v>10.219900806007093</v>
      </c>
      <c r="AW3" s="19">
        <f t="shared" si="0"/>
        <v>5.9231542900635947</v>
      </c>
      <c r="AX3" s="19">
        <f t="shared" si="0"/>
        <v>5.4233642285484116</v>
      </c>
      <c r="AY3" s="20">
        <f t="shared" si="0"/>
        <v>5.7506817177398091</v>
      </c>
      <c r="AZ3" s="21">
        <f>AVERAGE(AK3:AM3)</f>
        <v>4.7015944075635998</v>
      </c>
      <c r="BA3" s="22">
        <f>AVERAGE(AN3:AP3)</f>
        <v>9.3607290648314461</v>
      </c>
      <c r="BB3" s="22">
        <f>AVERAGE(AQ3:AS3)</f>
        <v>50.97772923195226</v>
      </c>
      <c r="BC3" s="22">
        <f>AVERAGE(AT3:AV3)</f>
        <v>9.7026148290249434</v>
      </c>
      <c r="BD3" s="23">
        <f>AVERAGE(AW3:AY3)</f>
        <v>5.6990667454506054</v>
      </c>
      <c r="BE3" s="115" t="s">
        <v>868</v>
      </c>
      <c r="BF3" s="116"/>
      <c r="BG3" s="116"/>
      <c r="BH3" s="116" t="s">
        <v>869</v>
      </c>
      <c r="BI3" s="116"/>
      <c r="BJ3" s="116"/>
      <c r="BK3" s="116" t="s">
        <v>870</v>
      </c>
      <c r="BL3" s="116"/>
      <c r="BM3" s="116"/>
      <c r="BN3" s="116" t="s">
        <v>871</v>
      </c>
      <c r="BO3" s="116"/>
      <c r="BP3" s="116"/>
      <c r="BQ3" s="116" t="s">
        <v>872</v>
      </c>
      <c r="BR3" s="116"/>
      <c r="BS3" s="1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>
        <f t="shared" ref="CI3:CW3" si="1">SUM(BT5:BT453)</f>
        <v>6.6390674345404248</v>
      </c>
      <c r="CJ3" s="19">
        <f t="shared" si="1"/>
        <v>6.0809760973168743</v>
      </c>
      <c r="CK3" s="19">
        <f t="shared" si="1"/>
        <v>6.7763275279326578</v>
      </c>
      <c r="CL3" s="19">
        <f t="shared" si="1"/>
        <v>7.5037496999648718</v>
      </c>
      <c r="CM3" s="19">
        <f t="shared" si="1"/>
        <v>7.9451998762332234</v>
      </c>
      <c r="CN3" s="19">
        <f t="shared" si="1"/>
        <v>7.5092545559726762</v>
      </c>
      <c r="CO3" s="19">
        <f t="shared" si="1"/>
        <v>8.2587223186585934</v>
      </c>
      <c r="CP3" s="19">
        <f t="shared" si="1"/>
        <v>8.1502857883519422</v>
      </c>
      <c r="CQ3" s="19">
        <f t="shared" si="1"/>
        <v>8.6857208932281864</v>
      </c>
      <c r="CR3" s="19">
        <f t="shared" si="1"/>
        <v>16.686476077401863</v>
      </c>
      <c r="CS3" s="19">
        <f t="shared" si="1"/>
        <v>16.810435241673261</v>
      </c>
      <c r="CT3" s="19">
        <f t="shared" si="1"/>
        <v>16.911243894687583</v>
      </c>
      <c r="CU3" s="19">
        <f t="shared" si="1"/>
        <v>21.252697372325486</v>
      </c>
      <c r="CV3" s="19">
        <f t="shared" si="1"/>
        <v>22.827432474312523</v>
      </c>
      <c r="CW3" s="19">
        <f t="shared" si="1"/>
        <v>23.17120317225104</v>
      </c>
      <c r="CX3" s="21">
        <f>AVERAGE(CI3:CK3)</f>
        <v>6.4987903532633196</v>
      </c>
      <c r="CY3" s="22">
        <f>AVERAGE(CL3:CN3)</f>
        <v>7.6527347107235899</v>
      </c>
      <c r="CZ3" s="22">
        <f>AVERAGE(CO3:CQ3)</f>
        <v>8.3649096667462413</v>
      </c>
      <c r="DA3" s="22">
        <f>AVERAGE(CR3:CT3)</f>
        <v>16.802718404587569</v>
      </c>
      <c r="DB3" s="23">
        <f>AVERAGE(CU3:CW3)</f>
        <v>22.417111006296352</v>
      </c>
      <c r="DC3" s="115" t="s">
        <v>874</v>
      </c>
      <c r="DD3" s="116"/>
      <c r="DE3" s="116"/>
      <c r="DF3" s="116" t="s">
        <v>875</v>
      </c>
      <c r="DG3" s="116"/>
      <c r="DH3" s="116"/>
      <c r="DI3" s="116" t="s">
        <v>877</v>
      </c>
      <c r="DJ3" s="116"/>
      <c r="DK3" s="116"/>
      <c r="DL3" s="116" t="s">
        <v>878</v>
      </c>
      <c r="DM3" s="116"/>
      <c r="DN3" s="116"/>
      <c r="DO3" s="116" t="s">
        <v>879</v>
      </c>
      <c r="DP3" s="116"/>
      <c r="DQ3" s="1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8">
        <f t="shared" ref="EG3:EU3" si="2">SUM(DR5:DR453)</f>
        <v>11.93343614808713</v>
      </c>
      <c r="EH3" s="19">
        <f t="shared" si="2"/>
        <v>13.923827893294076</v>
      </c>
      <c r="EI3" s="19">
        <f t="shared" si="2"/>
        <v>13.128998072515724</v>
      </c>
      <c r="EJ3" s="19">
        <f t="shared" si="2"/>
        <v>34.700973780303784</v>
      </c>
      <c r="EK3" s="19">
        <f t="shared" si="2"/>
        <v>31.701187123279404</v>
      </c>
      <c r="EL3" s="19">
        <f t="shared" si="2"/>
        <v>33.142599636694079</v>
      </c>
      <c r="EM3" s="19">
        <f t="shared" si="2"/>
        <v>48.87188311225426</v>
      </c>
      <c r="EN3" s="19">
        <f t="shared" si="2"/>
        <v>51.906446973192203</v>
      </c>
      <c r="EO3" s="19">
        <f t="shared" si="2"/>
        <v>52.144530575583516</v>
      </c>
      <c r="EP3" s="19">
        <f t="shared" si="2"/>
        <v>37.333119058728577</v>
      </c>
      <c r="EQ3" s="19">
        <f t="shared" si="2"/>
        <v>38.503109981562169</v>
      </c>
      <c r="ER3" s="19">
        <f t="shared" si="2"/>
        <v>36.757984637166224</v>
      </c>
      <c r="ES3" s="19">
        <f t="shared" si="2"/>
        <v>12.003869075001662</v>
      </c>
      <c r="ET3" s="19">
        <f t="shared" si="2"/>
        <v>13.393647230875603</v>
      </c>
      <c r="EU3" s="19">
        <f t="shared" si="2"/>
        <v>11.991706238877955</v>
      </c>
      <c r="EV3" s="21">
        <f>AVERAGE(EG3:EI3)</f>
        <v>12.995420704632309</v>
      </c>
      <c r="EW3" s="22">
        <f>AVERAGE(EJ3:EL3)</f>
        <v>33.181586846759096</v>
      </c>
      <c r="EX3" s="22">
        <f>AVERAGE(EM3:EO3)</f>
        <v>50.974286887009988</v>
      </c>
      <c r="EY3" s="22">
        <f>AVERAGE(EP3:ER3)</f>
        <v>37.531404559152321</v>
      </c>
      <c r="EZ3" s="23">
        <f>AVERAGE(ES3:EU3)</f>
        <v>12.463074181585073</v>
      </c>
    </row>
    <row r="4" spans="1:208" s="2" customFormat="1" ht="16.5" thickBot="1" x14ac:dyDescent="0.3">
      <c r="A4" s="2" t="s">
        <v>6</v>
      </c>
      <c r="B4" s="2" t="s">
        <v>987</v>
      </c>
      <c r="C4" s="2" t="s">
        <v>7</v>
      </c>
      <c r="D4" s="2" t="s">
        <v>8</v>
      </c>
      <c r="E4" s="2" t="s">
        <v>860</v>
      </c>
      <c r="F4" s="2" t="s">
        <v>988</v>
      </c>
      <c r="G4" s="13" t="s">
        <v>989</v>
      </c>
      <c r="H4" s="14" t="s">
        <v>990</v>
      </c>
      <c r="I4" s="14" t="s">
        <v>991</v>
      </c>
      <c r="J4" s="14" t="s">
        <v>992</v>
      </c>
      <c r="K4" s="14" t="s">
        <v>993</v>
      </c>
      <c r="L4" s="14" t="s">
        <v>994</v>
      </c>
      <c r="M4" s="14" t="s">
        <v>995</v>
      </c>
      <c r="N4" s="14" t="s">
        <v>996</v>
      </c>
      <c r="O4" s="14" t="s">
        <v>997</v>
      </c>
      <c r="P4" s="14" t="s">
        <v>998</v>
      </c>
      <c r="Q4" s="14" t="s">
        <v>999</v>
      </c>
      <c r="R4" s="14" t="s">
        <v>1000</v>
      </c>
      <c r="S4" s="14" t="s">
        <v>1001</v>
      </c>
      <c r="T4" s="14" t="s">
        <v>1002</v>
      </c>
      <c r="U4" s="15" t="s">
        <v>1003</v>
      </c>
      <c r="V4" s="13" t="s">
        <v>989</v>
      </c>
      <c r="W4" s="14" t="s">
        <v>990</v>
      </c>
      <c r="X4" s="14" t="s">
        <v>991</v>
      </c>
      <c r="Y4" s="14" t="s">
        <v>992</v>
      </c>
      <c r="Z4" s="14" t="s">
        <v>993</v>
      </c>
      <c r="AA4" s="14" t="s">
        <v>994</v>
      </c>
      <c r="AB4" s="14" t="s">
        <v>995</v>
      </c>
      <c r="AC4" s="14" t="s">
        <v>996</v>
      </c>
      <c r="AD4" s="14" t="s">
        <v>997</v>
      </c>
      <c r="AE4" s="14" t="s">
        <v>998</v>
      </c>
      <c r="AF4" s="14" t="s">
        <v>999</v>
      </c>
      <c r="AG4" s="14" t="s">
        <v>1000</v>
      </c>
      <c r="AH4" s="14" t="s">
        <v>1001</v>
      </c>
      <c r="AI4" s="14" t="s">
        <v>1002</v>
      </c>
      <c r="AJ4" s="14" t="s">
        <v>1003</v>
      </c>
      <c r="AK4" s="13" t="s">
        <v>989</v>
      </c>
      <c r="AL4" s="14" t="s">
        <v>990</v>
      </c>
      <c r="AM4" s="14" t="s">
        <v>991</v>
      </c>
      <c r="AN4" s="14" t="s">
        <v>992</v>
      </c>
      <c r="AO4" s="14" t="s">
        <v>993</v>
      </c>
      <c r="AP4" s="14" t="s">
        <v>994</v>
      </c>
      <c r="AQ4" s="14" t="s">
        <v>995</v>
      </c>
      <c r="AR4" s="14" t="s">
        <v>996</v>
      </c>
      <c r="AS4" s="14" t="s">
        <v>997</v>
      </c>
      <c r="AT4" s="14" t="s">
        <v>998</v>
      </c>
      <c r="AU4" s="14" t="s">
        <v>999</v>
      </c>
      <c r="AV4" s="14" t="s">
        <v>1000</v>
      </c>
      <c r="AW4" s="24" t="s">
        <v>1001</v>
      </c>
      <c r="AX4" s="24" t="s">
        <v>1002</v>
      </c>
      <c r="AY4" s="25" t="s">
        <v>1003</v>
      </c>
      <c r="AZ4" s="26" t="s">
        <v>1</v>
      </c>
      <c r="BA4" s="24" t="s">
        <v>2</v>
      </c>
      <c r="BB4" s="24" t="s">
        <v>3</v>
      </c>
      <c r="BC4" s="24" t="s">
        <v>4</v>
      </c>
      <c r="BD4" s="25" t="s">
        <v>5</v>
      </c>
      <c r="BE4" s="13" t="s">
        <v>1004</v>
      </c>
      <c r="BF4" s="14" t="s">
        <v>1005</v>
      </c>
      <c r="BG4" s="14" t="s">
        <v>1006</v>
      </c>
      <c r="BH4" s="14" t="s">
        <v>1007</v>
      </c>
      <c r="BI4" s="14" t="s">
        <v>1008</v>
      </c>
      <c r="BJ4" s="14" t="s">
        <v>1009</v>
      </c>
      <c r="BK4" s="14" t="s">
        <v>1010</v>
      </c>
      <c r="BL4" s="14" t="s">
        <v>1011</v>
      </c>
      <c r="BM4" s="14" t="s">
        <v>1012</v>
      </c>
      <c r="BN4" s="14" t="s">
        <v>1013</v>
      </c>
      <c r="BO4" s="14" t="s">
        <v>1014</v>
      </c>
      <c r="BP4" s="14" t="s">
        <v>1015</v>
      </c>
      <c r="BQ4" s="14" t="s">
        <v>1016</v>
      </c>
      <c r="BR4" s="14" t="s">
        <v>1017</v>
      </c>
      <c r="BS4" s="15" t="s">
        <v>1018</v>
      </c>
      <c r="BT4" s="14" t="s">
        <v>1004</v>
      </c>
      <c r="BU4" s="14" t="s">
        <v>1005</v>
      </c>
      <c r="BV4" s="14" t="s">
        <v>1006</v>
      </c>
      <c r="BW4" s="14" t="s">
        <v>1007</v>
      </c>
      <c r="BX4" s="14" t="s">
        <v>1008</v>
      </c>
      <c r="BY4" s="14" t="s">
        <v>1009</v>
      </c>
      <c r="BZ4" s="14" t="s">
        <v>1010</v>
      </c>
      <c r="CA4" s="14" t="s">
        <v>1011</v>
      </c>
      <c r="CB4" s="14" t="s">
        <v>1012</v>
      </c>
      <c r="CC4" s="14" t="s">
        <v>1013</v>
      </c>
      <c r="CD4" s="14" t="s">
        <v>1014</v>
      </c>
      <c r="CE4" s="14" t="s">
        <v>1015</v>
      </c>
      <c r="CF4" s="14" t="s">
        <v>1016</v>
      </c>
      <c r="CG4" s="14" t="s">
        <v>1017</v>
      </c>
      <c r="CH4" s="14" t="s">
        <v>1018</v>
      </c>
      <c r="CI4" s="13" t="s">
        <v>1004</v>
      </c>
      <c r="CJ4" s="14" t="s">
        <v>1005</v>
      </c>
      <c r="CK4" s="14" t="s">
        <v>1006</v>
      </c>
      <c r="CL4" s="14" t="s">
        <v>1007</v>
      </c>
      <c r="CM4" s="14" t="s">
        <v>1008</v>
      </c>
      <c r="CN4" s="14" t="s">
        <v>1009</v>
      </c>
      <c r="CO4" s="14" t="s">
        <v>1010</v>
      </c>
      <c r="CP4" s="14" t="s">
        <v>1011</v>
      </c>
      <c r="CQ4" s="14" t="s">
        <v>1012</v>
      </c>
      <c r="CR4" s="14" t="s">
        <v>1013</v>
      </c>
      <c r="CS4" s="14" t="s">
        <v>1014</v>
      </c>
      <c r="CT4" s="14" t="s">
        <v>1015</v>
      </c>
      <c r="CU4" s="24" t="s">
        <v>1016</v>
      </c>
      <c r="CV4" s="24" t="s">
        <v>1017</v>
      </c>
      <c r="CW4" s="24" t="s">
        <v>1018</v>
      </c>
      <c r="CX4" s="26" t="s">
        <v>868</v>
      </c>
      <c r="CY4" s="24" t="s">
        <v>869</v>
      </c>
      <c r="CZ4" s="24" t="s">
        <v>870</v>
      </c>
      <c r="DA4" s="24" t="s">
        <v>871</v>
      </c>
      <c r="DB4" s="25" t="s">
        <v>872</v>
      </c>
      <c r="DC4" s="13" t="s">
        <v>1019</v>
      </c>
      <c r="DD4" s="14" t="s">
        <v>1020</v>
      </c>
      <c r="DE4" s="14" t="s">
        <v>1021</v>
      </c>
      <c r="DF4" s="14" t="s">
        <v>1022</v>
      </c>
      <c r="DG4" s="14" t="s">
        <v>1023</v>
      </c>
      <c r="DH4" s="14" t="s">
        <v>1024</v>
      </c>
      <c r="DI4" s="14" t="s">
        <v>995</v>
      </c>
      <c r="DJ4" s="14" t="s">
        <v>996</v>
      </c>
      <c r="DK4" s="14" t="s">
        <v>997</v>
      </c>
      <c r="DL4" s="14" t="s">
        <v>1025</v>
      </c>
      <c r="DM4" s="14" t="s">
        <v>1026</v>
      </c>
      <c r="DN4" s="14" t="s">
        <v>1027</v>
      </c>
      <c r="DO4" s="14" t="s">
        <v>1028</v>
      </c>
      <c r="DP4" s="14" t="s">
        <v>1029</v>
      </c>
      <c r="DQ4" s="15" t="s">
        <v>1030</v>
      </c>
      <c r="DR4" s="14" t="s">
        <v>1019</v>
      </c>
      <c r="DS4" s="14" t="s">
        <v>1020</v>
      </c>
      <c r="DT4" s="14" t="s">
        <v>1021</v>
      </c>
      <c r="DU4" s="14" t="s">
        <v>1022</v>
      </c>
      <c r="DV4" s="14" t="s">
        <v>1023</v>
      </c>
      <c r="DW4" s="14" t="s">
        <v>1024</v>
      </c>
      <c r="DX4" s="14" t="s">
        <v>995</v>
      </c>
      <c r="DY4" s="14" t="s">
        <v>996</v>
      </c>
      <c r="DZ4" s="14" t="s">
        <v>997</v>
      </c>
      <c r="EA4" s="14" t="s">
        <v>1025</v>
      </c>
      <c r="EB4" s="14" t="s">
        <v>1026</v>
      </c>
      <c r="EC4" s="14" t="s">
        <v>1027</v>
      </c>
      <c r="ED4" s="14" t="s">
        <v>1028</v>
      </c>
      <c r="EE4" s="14" t="s">
        <v>1029</v>
      </c>
      <c r="EF4" s="14" t="s">
        <v>1030</v>
      </c>
      <c r="EG4" s="13" t="s">
        <v>1019</v>
      </c>
      <c r="EH4" s="14" t="s">
        <v>1020</v>
      </c>
      <c r="EI4" s="14" t="s">
        <v>1021</v>
      </c>
      <c r="EJ4" s="14" t="s">
        <v>1022</v>
      </c>
      <c r="EK4" s="14" t="s">
        <v>1023</v>
      </c>
      <c r="EL4" s="14" t="s">
        <v>1024</v>
      </c>
      <c r="EM4" s="14" t="s">
        <v>995</v>
      </c>
      <c r="EN4" s="14" t="s">
        <v>996</v>
      </c>
      <c r="EO4" s="14" t="s">
        <v>997</v>
      </c>
      <c r="EP4" s="14" t="s">
        <v>1025</v>
      </c>
      <c r="EQ4" s="14" t="s">
        <v>1026</v>
      </c>
      <c r="ER4" s="14" t="s">
        <v>1027</v>
      </c>
      <c r="ES4" s="24" t="s">
        <v>1028</v>
      </c>
      <c r="ET4" s="24" t="s">
        <v>1029</v>
      </c>
      <c r="EU4" s="24" t="s">
        <v>1030</v>
      </c>
      <c r="EV4" s="26" t="s">
        <v>874</v>
      </c>
      <c r="EW4" s="24" t="s">
        <v>875</v>
      </c>
      <c r="EX4" s="24" t="s">
        <v>877</v>
      </c>
      <c r="EY4" s="24" t="s">
        <v>878</v>
      </c>
      <c r="EZ4" s="25" t="s">
        <v>879</v>
      </c>
      <c r="FA4" s="2" t="s">
        <v>9</v>
      </c>
      <c r="FB4" s="2" t="s">
        <v>10</v>
      </c>
      <c r="FC4" s="2" t="s">
        <v>11</v>
      </c>
      <c r="FD4" s="2" t="s">
        <v>12</v>
      </c>
      <c r="FE4" s="2" t="s">
        <v>13</v>
      </c>
      <c r="FF4" s="2" t="s">
        <v>14</v>
      </c>
      <c r="FG4" s="2" t="s">
        <v>15</v>
      </c>
      <c r="FH4" s="2" t="s">
        <v>16</v>
      </c>
      <c r="FI4" s="2" t="s">
        <v>17</v>
      </c>
      <c r="FJ4" s="2" t="s">
        <v>18</v>
      </c>
      <c r="FK4" s="2" t="s">
        <v>19</v>
      </c>
      <c r="FL4" s="2" t="s">
        <v>20</v>
      </c>
      <c r="FM4" s="2" t="s">
        <v>21</v>
      </c>
      <c r="FN4" s="2" t="s">
        <v>22</v>
      </c>
      <c r="FO4" s="2" t="s">
        <v>23</v>
      </c>
      <c r="FP4" s="2" t="s">
        <v>24</v>
      </c>
      <c r="FQ4" s="2" t="s">
        <v>25</v>
      </c>
      <c r="FR4" s="2" t="s">
        <v>26</v>
      </c>
      <c r="FS4" s="2" t="s">
        <v>27</v>
      </c>
      <c r="FT4" s="2" t="s">
        <v>28</v>
      </c>
      <c r="FU4" s="2" t="s">
        <v>29</v>
      </c>
      <c r="FV4" s="2" t="s">
        <v>30</v>
      </c>
      <c r="FW4" s="2" t="s">
        <v>31</v>
      </c>
      <c r="FX4" s="2" t="s">
        <v>32</v>
      </c>
      <c r="FY4" s="2" t="s">
        <v>33</v>
      </c>
      <c r="FZ4" s="2" t="s">
        <v>34</v>
      </c>
      <c r="GA4" s="2" t="s">
        <v>35</v>
      </c>
      <c r="GB4" s="2" t="s">
        <v>36</v>
      </c>
      <c r="GC4" s="2" t="s">
        <v>37</v>
      </c>
      <c r="GD4" s="2" t="s">
        <v>38</v>
      </c>
      <c r="GE4" s="2" t="s">
        <v>39</v>
      </c>
      <c r="GF4" s="2" t="s">
        <v>40</v>
      </c>
      <c r="GG4" s="2" t="s">
        <v>41</v>
      </c>
      <c r="GH4" s="2" t="s">
        <v>42</v>
      </c>
      <c r="GI4" s="2" t="s">
        <v>43</v>
      </c>
      <c r="GJ4" s="2" t="s">
        <v>44</v>
      </c>
      <c r="GK4" s="2" t="s">
        <v>45</v>
      </c>
      <c r="GL4" s="2" t="s">
        <v>46</v>
      </c>
      <c r="GM4" s="2" t="s">
        <v>47</v>
      </c>
      <c r="GN4" s="2" t="s">
        <v>48</v>
      </c>
      <c r="GO4" s="2" t="s">
        <v>49</v>
      </c>
      <c r="GP4" s="2" t="s">
        <v>50</v>
      </c>
      <c r="GQ4" s="2" t="s">
        <v>51</v>
      </c>
      <c r="GR4" s="2" t="s">
        <v>52</v>
      </c>
      <c r="GS4" s="2" t="s">
        <v>53</v>
      </c>
      <c r="GT4" s="2" t="s">
        <v>54</v>
      </c>
      <c r="GU4" s="2" t="s">
        <v>55</v>
      </c>
      <c r="GV4" s="2" t="s">
        <v>56</v>
      </c>
      <c r="GW4" s="2" t="s">
        <v>57</v>
      </c>
      <c r="GX4" s="2" t="s">
        <v>58</v>
      </c>
      <c r="GY4" s="2" t="s">
        <v>59</v>
      </c>
      <c r="GZ4" s="2" t="s">
        <v>60</v>
      </c>
    </row>
    <row r="5" spans="1:208" x14ac:dyDescent="0.25">
      <c r="A5">
        <v>1</v>
      </c>
      <c r="B5" t="s">
        <v>61</v>
      </c>
      <c r="C5" t="s">
        <v>62</v>
      </c>
      <c r="D5">
        <v>516</v>
      </c>
      <c r="E5">
        <v>7.04</v>
      </c>
      <c r="F5" t="s">
        <v>63</v>
      </c>
      <c r="G5">
        <v>19</v>
      </c>
      <c r="H5">
        <v>15</v>
      </c>
      <c r="I5">
        <v>19</v>
      </c>
      <c r="J5">
        <v>36</v>
      </c>
      <c r="K5">
        <v>42</v>
      </c>
      <c r="L5">
        <v>34</v>
      </c>
      <c r="M5">
        <v>255</v>
      </c>
      <c r="N5">
        <v>245</v>
      </c>
      <c r="O5">
        <v>250</v>
      </c>
      <c r="P5">
        <v>78</v>
      </c>
      <c r="Q5">
        <v>69</v>
      </c>
      <c r="R5">
        <v>70</v>
      </c>
      <c r="S5">
        <v>7</v>
      </c>
      <c r="T5">
        <v>8</v>
      </c>
      <c r="U5">
        <v>7</v>
      </c>
      <c r="V5" s="3">
        <f>G5/$D5</f>
        <v>3.6821705426356592E-2</v>
      </c>
      <c r="W5" s="3">
        <f t="shared" ref="W5:AJ20" si="3">H5/$D5</f>
        <v>2.9069767441860465E-2</v>
      </c>
      <c r="X5" s="3">
        <f t="shared" si="3"/>
        <v>3.6821705426356592E-2</v>
      </c>
      <c r="Y5" s="3">
        <f t="shared" si="3"/>
        <v>6.9767441860465115E-2</v>
      </c>
      <c r="Z5" s="3">
        <f t="shared" si="3"/>
        <v>8.1395348837209308E-2</v>
      </c>
      <c r="AA5" s="3">
        <f t="shared" si="3"/>
        <v>6.589147286821706E-2</v>
      </c>
      <c r="AB5" s="3">
        <f t="shared" si="3"/>
        <v>0.4941860465116279</v>
      </c>
      <c r="AC5" s="3">
        <f t="shared" si="3"/>
        <v>0.47480620155038761</v>
      </c>
      <c r="AD5" s="3">
        <f t="shared" si="3"/>
        <v>0.48449612403100772</v>
      </c>
      <c r="AE5" s="3">
        <f t="shared" si="3"/>
        <v>0.15116279069767441</v>
      </c>
      <c r="AF5" s="3">
        <f t="shared" si="3"/>
        <v>0.13372093023255813</v>
      </c>
      <c r="AG5" s="3">
        <f t="shared" si="3"/>
        <v>0.13565891472868216</v>
      </c>
      <c r="AH5" s="3">
        <f t="shared" si="3"/>
        <v>1.3565891472868217E-2</v>
      </c>
      <c r="AI5" s="3">
        <f t="shared" si="3"/>
        <v>1.5503875968992248E-2</v>
      </c>
      <c r="AJ5" s="3">
        <f t="shared" si="3"/>
        <v>1.3565891472868217E-2</v>
      </c>
      <c r="AK5" s="4">
        <f>V5/AK$3</f>
        <v>8.2076035221491407E-3</v>
      </c>
      <c r="AL5" s="5">
        <f t="shared" ref="AL5:AY20" si="4">W5/AL$3</f>
        <v>6.0260649595440322E-3</v>
      </c>
      <c r="AM5" s="5">
        <f t="shared" si="4"/>
        <v>7.6800105563179935E-3</v>
      </c>
      <c r="AN5" s="5">
        <f t="shared" si="4"/>
        <v>6.9726219023487556E-3</v>
      </c>
      <c r="AO5" s="5">
        <f t="shared" si="4"/>
        <v>8.765523539085749E-3</v>
      </c>
      <c r="AP5" s="5">
        <f t="shared" si="4"/>
        <v>7.4958244329010925E-3</v>
      </c>
      <c r="AQ5" s="5">
        <f t="shared" si="4"/>
        <v>1.012379010083239E-2</v>
      </c>
      <c r="AR5" s="5">
        <f t="shared" si="4"/>
        <v>9.150315189022604E-3</v>
      </c>
      <c r="AS5" s="5">
        <f t="shared" si="4"/>
        <v>9.2763360304025239E-3</v>
      </c>
      <c r="AT5" s="5">
        <f t="shared" si="4"/>
        <v>1.6286042142720666E-2</v>
      </c>
      <c r="AU5" s="5">
        <f t="shared" si="4"/>
        <v>1.3920266444619725E-2</v>
      </c>
      <c r="AV5" s="5">
        <f t="shared" si="4"/>
        <v>1.3273995247482641E-2</v>
      </c>
      <c r="AW5" s="5">
        <f t="shared" si="4"/>
        <v>2.2903153975957912E-3</v>
      </c>
      <c r="AX5" s="5">
        <f t="shared" si="4"/>
        <v>2.8587192959271209E-3</v>
      </c>
      <c r="AY5" s="5">
        <f t="shared" si="4"/>
        <v>2.3590057907430183E-3</v>
      </c>
      <c r="AZ5" s="6">
        <f>AVERAGE(AK5:AM5)</f>
        <v>7.3045596793370549E-3</v>
      </c>
      <c r="BA5" s="7">
        <f>AVERAGE(AN5:AP5)</f>
        <v>7.7446566247785327E-3</v>
      </c>
      <c r="BB5" s="7">
        <f>AVERAGE(AQ5:AS5)</f>
        <v>9.5168137734191732E-3</v>
      </c>
      <c r="BC5" s="7">
        <f>AVERAGE(AT5:AV5)</f>
        <v>1.4493434611607679E-2</v>
      </c>
      <c r="BD5" s="8">
        <f>AVERAGE(AW5:AY5)</f>
        <v>2.5026801614219767E-3</v>
      </c>
      <c r="BE5">
        <v>5</v>
      </c>
      <c r="BF5">
        <v>9</v>
      </c>
      <c r="BG5">
        <v>5</v>
      </c>
      <c r="BH5">
        <v>16</v>
      </c>
      <c r="BI5">
        <v>15</v>
      </c>
      <c r="BJ5">
        <v>18</v>
      </c>
      <c r="BK5">
        <v>6</v>
      </c>
      <c r="BL5">
        <v>4</v>
      </c>
      <c r="BM5">
        <v>7</v>
      </c>
      <c r="BN5">
        <v>30</v>
      </c>
      <c r="BO5">
        <v>35</v>
      </c>
      <c r="BP5">
        <v>30</v>
      </c>
      <c r="BQ5">
        <v>13</v>
      </c>
      <c r="BR5">
        <v>14</v>
      </c>
      <c r="BS5">
        <v>16</v>
      </c>
      <c r="BT5" s="3">
        <f>BE5/$D5</f>
        <v>9.6899224806201549E-3</v>
      </c>
      <c r="BU5" s="3">
        <f t="shared" ref="BU5:CH23" si="5">BF5/$D5</f>
        <v>1.7441860465116279E-2</v>
      </c>
      <c r="BV5" s="3">
        <f t="shared" si="5"/>
        <v>9.6899224806201549E-3</v>
      </c>
      <c r="BW5" s="3">
        <f t="shared" si="5"/>
        <v>3.1007751937984496E-2</v>
      </c>
      <c r="BX5" s="3">
        <f t="shared" si="5"/>
        <v>2.9069767441860465E-2</v>
      </c>
      <c r="BY5" s="3">
        <f t="shared" si="5"/>
        <v>3.4883720930232558E-2</v>
      </c>
      <c r="BZ5" s="3">
        <f t="shared" si="5"/>
        <v>1.1627906976744186E-2</v>
      </c>
      <c r="CA5" s="3">
        <f t="shared" si="5"/>
        <v>7.7519379844961239E-3</v>
      </c>
      <c r="CB5" s="3">
        <f t="shared" si="5"/>
        <v>1.3565891472868217E-2</v>
      </c>
      <c r="CC5" s="3">
        <f t="shared" si="5"/>
        <v>5.8139534883720929E-2</v>
      </c>
      <c r="CD5" s="3">
        <f t="shared" si="5"/>
        <v>6.7829457364341081E-2</v>
      </c>
      <c r="CE5" s="3">
        <f t="shared" si="5"/>
        <v>5.8139534883720929E-2</v>
      </c>
      <c r="CF5" s="3">
        <f t="shared" si="5"/>
        <v>2.5193798449612403E-2</v>
      </c>
      <c r="CG5" s="3">
        <f t="shared" si="5"/>
        <v>2.7131782945736434E-2</v>
      </c>
      <c r="CH5" s="3">
        <f>BS5/$D5</f>
        <v>3.1007751937984496E-2</v>
      </c>
      <c r="CI5" s="4">
        <f>BT5/CI$3</f>
        <v>1.4595306609189336E-3</v>
      </c>
      <c r="CJ5" s="5">
        <f t="shared" ref="CJ5:CW23" si="6">BU5/CJ$3</f>
        <v>2.868266572008431E-3</v>
      </c>
      <c r="CK5" s="5">
        <f t="shared" si="6"/>
        <v>1.4299666656721337E-3</v>
      </c>
      <c r="CL5" s="5">
        <f t="shared" si="6"/>
        <v>4.1323009399060386E-3</v>
      </c>
      <c r="CM5" s="5">
        <f t="shared" si="6"/>
        <v>3.6587836548729199E-3</v>
      </c>
      <c r="CN5" s="5">
        <f t="shared" si="6"/>
        <v>4.6454306043583124E-3</v>
      </c>
      <c r="CO5" s="5">
        <f t="shared" si="6"/>
        <v>1.4079547087415365E-3</v>
      </c>
      <c r="CP5" s="5">
        <f t="shared" si="6"/>
        <v>9.5112468271663303E-4</v>
      </c>
      <c r="CQ5" s="5">
        <f t="shared" si="6"/>
        <v>1.56186131693972E-3</v>
      </c>
      <c r="CR5" s="5">
        <f t="shared" si="6"/>
        <v>3.4842308594118356E-3</v>
      </c>
      <c r="CS5" s="5">
        <f t="shared" si="6"/>
        <v>4.0349614027952755E-3</v>
      </c>
      <c r="CT5" s="5">
        <f t="shared" si="6"/>
        <v>3.4379218492605742E-3</v>
      </c>
      <c r="CU5" s="5">
        <f t="shared" si="6"/>
        <v>1.1854400412447824E-3</v>
      </c>
      <c r="CV5" s="5">
        <f t="shared" si="6"/>
        <v>1.1885604294862137E-3</v>
      </c>
      <c r="CW5" s="5">
        <f t="shared" si="6"/>
        <v>1.3382020651874569E-3</v>
      </c>
      <c r="CX5" s="6">
        <f>AVERAGE(CI5:CK5)</f>
        <v>1.9192546328664992E-3</v>
      </c>
      <c r="CY5" s="7">
        <f>AVERAGE(CL5:CN5)</f>
        <v>4.1455050663790904E-3</v>
      </c>
      <c r="CZ5" s="7">
        <f>AVERAGE(CO5:CQ5)</f>
        <v>1.3069802361326301E-3</v>
      </c>
      <c r="DA5" s="7">
        <f>AVERAGE(CR5:CT5)</f>
        <v>3.6523713704892289E-3</v>
      </c>
      <c r="DB5" s="8">
        <f>AVERAGE(CU5:CW5)</f>
        <v>1.2374008453061511E-3</v>
      </c>
      <c r="DC5">
        <v>20</v>
      </c>
      <c r="DD5">
        <v>27</v>
      </c>
      <c r="DE5">
        <v>25</v>
      </c>
      <c r="DF5">
        <v>143</v>
      </c>
      <c r="DG5">
        <v>139</v>
      </c>
      <c r="DH5">
        <v>139</v>
      </c>
      <c r="DI5">
        <v>255</v>
      </c>
      <c r="DJ5">
        <v>245</v>
      </c>
      <c r="DK5">
        <v>250</v>
      </c>
      <c r="DL5">
        <v>157</v>
      </c>
      <c r="DM5">
        <v>158</v>
      </c>
      <c r="DN5">
        <v>168</v>
      </c>
      <c r="DO5">
        <v>11</v>
      </c>
      <c r="DP5">
        <v>9</v>
      </c>
      <c r="DQ5">
        <v>8</v>
      </c>
      <c r="DR5" s="3">
        <f>DC5/$D5</f>
        <v>3.875968992248062E-2</v>
      </c>
      <c r="DS5" s="3">
        <f t="shared" ref="DS5:EF23" si="7">DD5/$D5</f>
        <v>5.232558139534884E-2</v>
      </c>
      <c r="DT5" s="3">
        <f t="shared" si="7"/>
        <v>4.8449612403100778E-2</v>
      </c>
      <c r="DU5" s="3">
        <f t="shared" si="7"/>
        <v>0.27713178294573643</v>
      </c>
      <c r="DV5" s="3">
        <f t="shared" si="7"/>
        <v>0.26937984496124029</v>
      </c>
      <c r="DW5" s="3">
        <f t="shared" si="7"/>
        <v>0.26937984496124029</v>
      </c>
      <c r="DX5" s="3">
        <f t="shared" si="7"/>
        <v>0.4941860465116279</v>
      </c>
      <c r="DY5" s="3">
        <f t="shared" si="7"/>
        <v>0.47480620155038761</v>
      </c>
      <c r="DZ5" s="3">
        <f t="shared" si="7"/>
        <v>0.48449612403100772</v>
      </c>
      <c r="EA5" s="3">
        <f t="shared" si="7"/>
        <v>0.30426356589147285</v>
      </c>
      <c r="EB5" s="3">
        <f t="shared" si="7"/>
        <v>0.30620155038759689</v>
      </c>
      <c r="EC5" s="3">
        <f t="shared" si="7"/>
        <v>0.32558139534883723</v>
      </c>
      <c r="ED5" s="3">
        <f t="shared" si="7"/>
        <v>2.1317829457364341E-2</v>
      </c>
      <c r="EE5" s="3">
        <f t="shared" si="7"/>
        <v>1.7441860465116279E-2</v>
      </c>
      <c r="EF5" s="3">
        <f>DQ5/$D5</f>
        <v>1.5503875968992248E-2</v>
      </c>
      <c r="EG5" s="4">
        <f>DR5/EG$3</f>
        <v>3.2479907246743514E-3</v>
      </c>
      <c r="EH5" s="5">
        <f t="shared" ref="EH5:EU23" si="8">DS5/EH$3</f>
        <v>3.7579882340078065E-3</v>
      </c>
      <c r="EI5" s="5">
        <f t="shared" si="8"/>
        <v>3.6902749269592254E-3</v>
      </c>
      <c r="EJ5" s="5">
        <f t="shared" si="8"/>
        <v>7.9862825954191523E-3</v>
      </c>
      <c r="EK5" s="5">
        <f t="shared" si="8"/>
        <v>8.4974686882758488E-3</v>
      </c>
      <c r="EL5" s="5">
        <f t="shared" si="8"/>
        <v>8.127903300107887E-3</v>
      </c>
      <c r="EM5" s="5">
        <f t="shared" si="8"/>
        <v>1.0111868318569342E-2</v>
      </c>
      <c r="EN5" s="5">
        <f t="shared" si="8"/>
        <v>9.1473454500865334E-3</v>
      </c>
      <c r="EO5" s="5">
        <f t="shared" si="8"/>
        <v>9.2914082969589758E-3</v>
      </c>
      <c r="EP5" s="5">
        <f t="shared" si="8"/>
        <v>8.1499637202248516E-3</v>
      </c>
      <c r="EQ5" s="5">
        <f t="shared" si="8"/>
        <v>7.952644618427613E-3</v>
      </c>
      <c r="ER5" s="5">
        <f t="shared" si="8"/>
        <v>8.8574332505607471E-3</v>
      </c>
      <c r="ES5" s="5">
        <f t="shared" si="8"/>
        <v>1.7759131930020146E-3</v>
      </c>
      <c r="ET5" s="5">
        <f t="shared" si="8"/>
        <v>1.3022487575235343E-3</v>
      </c>
      <c r="EU5" s="5">
        <f t="shared" si="8"/>
        <v>1.2928832361426259E-3</v>
      </c>
      <c r="EV5" s="4">
        <f>AVERAGE(EG5:EI5)</f>
        <v>3.5654179618804607E-3</v>
      </c>
      <c r="EW5" s="5">
        <f>AVERAGE(EJ5:EL5)</f>
        <v>8.20388486126763E-3</v>
      </c>
      <c r="EX5" s="5">
        <f>AVERAGE(EM5:EO5)</f>
        <v>9.5168740218716172E-3</v>
      </c>
      <c r="EY5" s="5">
        <f>AVERAGE(EP5:ER5)</f>
        <v>8.3200138630710706E-3</v>
      </c>
      <c r="EZ5" s="9">
        <f>AVERAGE(ES5:EU5)</f>
        <v>1.4570150622227251E-3</v>
      </c>
      <c r="FB5" t="s">
        <v>64</v>
      </c>
      <c r="FD5" t="s">
        <v>65</v>
      </c>
      <c r="FE5" t="s">
        <v>66</v>
      </c>
      <c r="FF5" t="s">
        <v>67</v>
      </c>
      <c r="FH5" t="s">
        <v>68</v>
      </c>
      <c r="FI5" t="s">
        <v>69</v>
      </c>
      <c r="FJ5" t="s">
        <v>68</v>
      </c>
      <c r="FK5" t="s">
        <v>70</v>
      </c>
      <c r="FL5" t="s">
        <v>71</v>
      </c>
      <c r="FM5" t="s">
        <v>72</v>
      </c>
      <c r="FO5" t="s">
        <v>73</v>
      </c>
      <c r="FP5" t="s">
        <v>73</v>
      </c>
      <c r="FQ5" t="s">
        <v>72</v>
      </c>
      <c r="FT5" t="s">
        <v>28</v>
      </c>
      <c r="FU5" t="s">
        <v>29</v>
      </c>
      <c r="FV5" t="s">
        <v>74</v>
      </c>
      <c r="FW5" t="s">
        <v>75</v>
      </c>
      <c r="FX5" t="s">
        <v>76</v>
      </c>
      <c r="FY5" t="s">
        <v>33</v>
      </c>
      <c r="FZ5" t="s">
        <v>77</v>
      </c>
      <c r="GA5" t="s">
        <v>40</v>
      </c>
      <c r="GD5" t="s">
        <v>78</v>
      </c>
      <c r="GE5" t="s">
        <v>75</v>
      </c>
      <c r="GF5" t="s">
        <v>40</v>
      </c>
      <c r="GJ5" t="s">
        <v>79</v>
      </c>
      <c r="GR5" t="s">
        <v>80</v>
      </c>
      <c r="GZ5" t="s">
        <v>80</v>
      </c>
    </row>
    <row r="6" spans="1:208" x14ac:dyDescent="0.25">
      <c r="A6">
        <v>2</v>
      </c>
      <c r="B6" t="s">
        <v>95</v>
      </c>
      <c r="C6" t="s">
        <v>96</v>
      </c>
      <c r="D6">
        <v>54</v>
      </c>
      <c r="E6">
        <v>5.54</v>
      </c>
      <c r="F6" t="s">
        <v>63</v>
      </c>
      <c r="G6">
        <v>12</v>
      </c>
      <c r="H6">
        <v>0</v>
      </c>
      <c r="I6">
        <v>0</v>
      </c>
      <c r="J6">
        <v>0</v>
      </c>
      <c r="K6">
        <v>0</v>
      </c>
      <c r="L6">
        <v>0</v>
      </c>
      <c r="M6">
        <v>198</v>
      </c>
      <c r="N6">
        <v>230</v>
      </c>
      <c r="O6">
        <v>235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s="3">
        <f t="shared" ref="V6:AJ36" si="9">G6/$D6</f>
        <v>0.22222222222222221</v>
      </c>
      <c r="W6" s="3">
        <f t="shared" si="3"/>
        <v>0</v>
      </c>
      <c r="X6" s="3">
        <f t="shared" si="3"/>
        <v>0</v>
      </c>
      <c r="Y6" s="3">
        <f t="shared" si="3"/>
        <v>0</v>
      </c>
      <c r="Z6" s="3">
        <f t="shared" si="3"/>
        <v>0</v>
      </c>
      <c r="AA6" s="3">
        <f t="shared" si="3"/>
        <v>0</v>
      </c>
      <c r="AB6" s="3">
        <f t="shared" si="3"/>
        <v>3.6666666666666665</v>
      </c>
      <c r="AC6" s="3">
        <f t="shared" si="3"/>
        <v>4.2592592592592595</v>
      </c>
      <c r="AD6" s="3">
        <f t="shared" si="3"/>
        <v>4.3518518518518521</v>
      </c>
      <c r="AE6" s="3">
        <f t="shared" si="3"/>
        <v>0</v>
      </c>
      <c r="AF6" s="3">
        <f t="shared" si="3"/>
        <v>0</v>
      </c>
      <c r="AG6" s="3">
        <f t="shared" si="3"/>
        <v>0</v>
      </c>
      <c r="AH6" s="3">
        <f t="shared" si="3"/>
        <v>0</v>
      </c>
      <c r="AI6" s="3">
        <f t="shared" si="3"/>
        <v>0</v>
      </c>
      <c r="AJ6" s="3">
        <f t="shared" si="3"/>
        <v>0</v>
      </c>
      <c r="AK6" s="4">
        <f t="shared" ref="AK6:AY36" si="10">V6/AK$3</f>
        <v>4.9533607221391301E-2</v>
      </c>
      <c r="AL6" s="5">
        <f t="shared" si="4"/>
        <v>0</v>
      </c>
      <c r="AM6" s="5">
        <f t="shared" si="4"/>
        <v>0</v>
      </c>
      <c r="AN6" s="5">
        <f t="shared" si="4"/>
        <v>0</v>
      </c>
      <c r="AO6" s="5">
        <f t="shared" si="4"/>
        <v>0</v>
      </c>
      <c r="AP6" s="5">
        <f t="shared" si="4"/>
        <v>0</v>
      </c>
      <c r="AQ6" s="5">
        <f t="shared" si="4"/>
        <v>7.51145524344113E-2</v>
      </c>
      <c r="AR6" s="5">
        <f t="shared" si="4"/>
        <v>8.2083099518760597E-2</v>
      </c>
      <c r="AS6" s="5">
        <f t="shared" si="4"/>
        <v>8.332211163308223E-2</v>
      </c>
      <c r="AT6" s="5">
        <f t="shared" si="4"/>
        <v>0</v>
      </c>
      <c r="AU6" s="5">
        <f t="shared" si="4"/>
        <v>0</v>
      </c>
      <c r="AV6" s="5">
        <f t="shared" si="4"/>
        <v>0</v>
      </c>
      <c r="AW6" s="5">
        <f t="shared" si="4"/>
        <v>0</v>
      </c>
      <c r="AX6" s="5">
        <f t="shared" si="4"/>
        <v>0</v>
      </c>
      <c r="AY6" s="5">
        <f t="shared" si="4"/>
        <v>0</v>
      </c>
      <c r="AZ6" s="4">
        <f t="shared" ref="AZ6:AZ69" si="11">AVERAGE(AK6:AM6)</f>
        <v>1.6511202407130433E-2</v>
      </c>
      <c r="BA6" s="5">
        <f t="shared" ref="BA6:BA69" si="12">AVERAGE(AN6:AP6)</f>
        <v>0</v>
      </c>
      <c r="BB6" s="5">
        <f t="shared" ref="BB6:BB69" si="13">AVERAGE(AQ6:AS6)</f>
        <v>8.0173254528751375E-2</v>
      </c>
      <c r="BC6" s="5">
        <f t="shared" ref="BC6:BC69" si="14">AVERAGE(AT6:AV6)</f>
        <v>0</v>
      </c>
      <c r="BD6" s="9">
        <f t="shared" ref="BD6:BD69" si="15">AVERAGE(AW6:AY6)</f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3</v>
      </c>
      <c r="BK6">
        <v>4</v>
      </c>
      <c r="BL6">
        <v>4</v>
      </c>
      <c r="BM6">
        <v>4</v>
      </c>
      <c r="BN6">
        <v>4</v>
      </c>
      <c r="BO6">
        <v>4</v>
      </c>
      <c r="BP6">
        <v>4</v>
      </c>
      <c r="BQ6">
        <v>4</v>
      </c>
      <c r="BR6">
        <v>3</v>
      </c>
      <c r="BS6">
        <v>4</v>
      </c>
      <c r="BT6" s="3">
        <f t="shared" ref="BT6:CC60" si="16">BE6/$D6</f>
        <v>0</v>
      </c>
      <c r="BU6" s="3">
        <f t="shared" si="5"/>
        <v>0</v>
      </c>
      <c r="BV6" s="3">
        <f t="shared" si="5"/>
        <v>0</v>
      </c>
      <c r="BW6" s="3">
        <f t="shared" si="5"/>
        <v>0</v>
      </c>
      <c r="BX6" s="3">
        <f t="shared" si="5"/>
        <v>0</v>
      </c>
      <c r="BY6" s="3">
        <f t="shared" si="5"/>
        <v>5.5555555555555552E-2</v>
      </c>
      <c r="BZ6" s="3">
        <f t="shared" si="5"/>
        <v>7.407407407407407E-2</v>
      </c>
      <c r="CA6" s="3">
        <f t="shared" si="5"/>
        <v>7.407407407407407E-2</v>
      </c>
      <c r="CB6" s="3">
        <f t="shared" si="5"/>
        <v>7.407407407407407E-2</v>
      </c>
      <c r="CC6" s="3">
        <f t="shared" si="5"/>
        <v>7.407407407407407E-2</v>
      </c>
      <c r="CD6" s="3">
        <f t="shared" si="5"/>
        <v>7.407407407407407E-2</v>
      </c>
      <c r="CE6" s="3">
        <f t="shared" si="5"/>
        <v>7.407407407407407E-2</v>
      </c>
      <c r="CF6" s="3">
        <f t="shared" si="5"/>
        <v>7.407407407407407E-2</v>
      </c>
      <c r="CG6" s="3">
        <f t="shared" si="5"/>
        <v>5.5555555555555552E-2</v>
      </c>
      <c r="CH6" s="3">
        <f t="shared" si="5"/>
        <v>7.407407407407407E-2</v>
      </c>
      <c r="CI6" s="4">
        <f t="shared" ref="CI6:CN69" si="17">BT6/CI$3</f>
        <v>0</v>
      </c>
      <c r="CJ6" s="5">
        <f t="shared" si="6"/>
        <v>0</v>
      </c>
      <c r="CK6" s="5">
        <f t="shared" si="6"/>
        <v>0</v>
      </c>
      <c r="CL6" s="5">
        <f t="shared" si="6"/>
        <v>0</v>
      </c>
      <c r="CM6" s="5">
        <f t="shared" si="6"/>
        <v>0</v>
      </c>
      <c r="CN6" s="5">
        <f t="shared" si="6"/>
        <v>7.3982783699039784E-3</v>
      </c>
      <c r="CO6" s="5">
        <f t="shared" si="6"/>
        <v>8.9691929593905279E-3</v>
      </c>
      <c r="CP6" s="5">
        <f t="shared" si="6"/>
        <v>9.0885247459589376E-3</v>
      </c>
      <c r="CQ6" s="5">
        <f t="shared" si="6"/>
        <v>8.5282586194803753E-3</v>
      </c>
      <c r="CR6" s="5">
        <f t="shared" si="6"/>
        <v>4.4391682060654497E-3</v>
      </c>
      <c r="CS6" s="5">
        <f t="shared" si="6"/>
        <v>4.4064340398780157E-3</v>
      </c>
      <c r="CT6" s="5">
        <f t="shared" si="6"/>
        <v>4.3801670968356939E-3</v>
      </c>
      <c r="CU6" s="5">
        <f t="shared" si="6"/>
        <v>3.4853963605829498E-3</v>
      </c>
      <c r="CV6" s="5">
        <f t="shared" si="6"/>
        <v>2.4337189746622468E-3</v>
      </c>
      <c r="CW6" s="5">
        <f t="shared" si="6"/>
        <v>3.1968160446144804E-3</v>
      </c>
      <c r="CX6" s="4">
        <f t="shared" ref="CX6:CX69" si="18">AVERAGE(CI6:CK6)</f>
        <v>0</v>
      </c>
      <c r="CY6" s="5">
        <f t="shared" ref="CY6:CY69" si="19">AVERAGE(CL6:CN6)</f>
        <v>2.466092789967993E-3</v>
      </c>
      <c r="CZ6" s="5">
        <f t="shared" ref="CZ6:CZ69" si="20">AVERAGE(CO6:CQ6)</f>
        <v>8.8619921082766142E-3</v>
      </c>
      <c r="DA6" s="5">
        <f t="shared" ref="DA6:DA69" si="21">AVERAGE(CR6:CT6)</f>
        <v>4.4085897809263861E-3</v>
      </c>
      <c r="DB6" s="9">
        <f t="shared" ref="DB6:DB69" si="22">AVERAGE(CU6:CW6)</f>
        <v>3.038643793286559E-3</v>
      </c>
      <c r="DC6">
        <v>69</v>
      </c>
      <c r="DD6">
        <v>89</v>
      </c>
      <c r="DE6">
        <v>90</v>
      </c>
      <c r="DF6">
        <v>94</v>
      </c>
      <c r="DG6">
        <v>114</v>
      </c>
      <c r="DH6">
        <v>111</v>
      </c>
      <c r="DI6">
        <v>198</v>
      </c>
      <c r="DJ6">
        <v>230</v>
      </c>
      <c r="DK6">
        <v>235</v>
      </c>
      <c r="DL6">
        <v>168</v>
      </c>
      <c r="DM6">
        <v>193</v>
      </c>
      <c r="DN6">
        <v>164</v>
      </c>
      <c r="DO6">
        <v>100</v>
      </c>
      <c r="DP6">
        <v>94</v>
      </c>
      <c r="DQ6">
        <v>81</v>
      </c>
      <c r="DR6" s="3">
        <f t="shared" ref="DR6:EA60" si="23">DC6/$D6</f>
        <v>1.2777777777777777</v>
      </c>
      <c r="DS6" s="3">
        <f t="shared" si="7"/>
        <v>1.6481481481481481</v>
      </c>
      <c r="DT6" s="3">
        <f t="shared" si="7"/>
        <v>1.6666666666666667</v>
      </c>
      <c r="DU6" s="3">
        <f t="shared" si="7"/>
        <v>1.7407407407407407</v>
      </c>
      <c r="DV6" s="3">
        <f t="shared" si="7"/>
        <v>2.1111111111111112</v>
      </c>
      <c r="DW6" s="3">
        <f t="shared" si="7"/>
        <v>2.0555555555555554</v>
      </c>
      <c r="DX6" s="3">
        <f t="shared" si="7"/>
        <v>3.6666666666666665</v>
      </c>
      <c r="DY6" s="3">
        <f t="shared" si="7"/>
        <v>4.2592592592592595</v>
      </c>
      <c r="DZ6" s="3">
        <f t="shared" si="7"/>
        <v>4.3518518518518521</v>
      </c>
      <c r="EA6" s="3">
        <f t="shared" si="7"/>
        <v>3.1111111111111112</v>
      </c>
      <c r="EB6" s="3">
        <f t="shared" si="7"/>
        <v>3.574074074074074</v>
      </c>
      <c r="EC6" s="3">
        <f t="shared" si="7"/>
        <v>3.0370370370370372</v>
      </c>
      <c r="ED6" s="3">
        <f t="shared" si="7"/>
        <v>1.8518518518518519</v>
      </c>
      <c r="EE6" s="3">
        <f t="shared" si="7"/>
        <v>1.7407407407407407</v>
      </c>
      <c r="EF6" s="3">
        <f t="shared" si="7"/>
        <v>1.5</v>
      </c>
      <c r="EG6" s="4">
        <f t="shared" ref="EG6:EL69" si="24">DR6/EG$3</f>
        <v>0.10707542755676444</v>
      </c>
      <c r="EH6" s="5">
        <f t="shared" si="8"/>
        <v>0.11836889688516769</v>
      </c>
      <c r="EI6" s="5">
        <f t="shared" si="8"/>
        <v>0.12694545748739736</v>
      </c>
      <c r="EJ6" s="5">
        <f t="shared" si="8"/>
        <v>5.0164031469594736E-2</v>
      </c>
      <c r="EK6" s="5">
        <f t="shared" si="8"/>
        <v>6.659407115895799E-2</v>
      </c>
      <c r="EL6" s="5">
        <f t="shared" si="8"/>
        <v>6.20215546785211E-2</v>
      </c>
      <c r="EM6" s="5">
        <f t="shared" si="8"/>
        <v>7.5026097485228219E-2</v>
      </c>
      <c r="EN6" s="5">
        <f t="shared" si="8"/>
        <v>8.2056459411660607E-2</v>
      </c>
      <c r="EO6" s="5">
        <f t="shared" si="8"/>
        <v>8.3457494080684855E-2</v>
      </c>
      <c r="EP6" s="5">
        <f t="shared" si="8"/>
        <v>8.3333811627606974E-2</v>
      </c>
      <c r="EQ6" s="5">
        <f t="shared" si="8"/>
        <v>9.2825594498355493E-2</v>
      </c>
      <c r="ER6" s="5">
        <f t="shared" si="8"/>
        <v>8.2622512279040189E-2</v>
      </c>
      <c r="ES6" s="5">
        <f t="shared" si="8"/>
        <v>0.15427124706886189</v>
      </c>
      <c r="ET6" s="5">
        <f t="shared" si="8"/>
        <v>0.12996764142987963</v>
      </c>
      <c r="EU6" s="5">
        <f t="shared" si="8"/>
        <v>0.12508645309679906</v>
      </c>
      <c r="EV6" s="4">
        <f t="shared" ref="EV6:EV69" si="25">AVERAGE(EG6:EI6)</f>
        <v>0.11746326064310982</v>
      </c>
      <c r="EW6" s="5">
        <f>AVERAGE(EJ6:EL6)</f>
        <v>5.9593219102357937E-2</v>
      </c>
      <c r="EX6" s="5">
        <f t="shared" ref="EX6:EX69" si="26">AVERAGE(EM6:EO6)</f>
        <v>8.0180016992524569E-2</v>
      </c>
      <c r="EY6" s="5">
        <f t="shared" ref="EY6:EY69" si="27">AVERAGE(EP6:ER6)</f>
        <v>8.6260639468334219E-2</v>
      </c>
      <c r="EZ6" s="9">
        <f t="shared" ref="EZ6:EZ69" si="28">AVERAGE(ES6:EU6)</f>
        <v>0.13644178053184686</v>
      </c>
      <c r="FB6" t="s">
        <v>83</v>
      </c>
      <c r="FD6" t="s">
        <v>83</v>
      </c>
      <c r="FH6" t="s">
        <v>84</v>
      </c>
      <c r="FK6" t="s">
        <v>83</v>
      </c>
      <c r="FQ6" t="s">
        <v>85</v>
      </c>
      <c r="FY6" t="s">
        <v>33</v>
      </c>
      <c r="GJ6" t="s">
        <v>86</v>
      </c>
      <c r="GR6" t="s">
        <v>86</v>
      </c>
    </row>
    <row r="7" spans="1:208" x14ac:dyDescent="0.25">
      <c r="A7">
        <v>3</v>
      </c>
      <c r="B7" t="s">
        <v>87</v>
      </c>
      <c r="C7" t="s">
        <v>88</v>
      </c>
      <c r="D7">
        <v>187</v>
      </c>
      <c r="E7">
        <v>6.34</v>
      </c>
      <c r="F7" t="s">
        <v>63</v>
      </c>
      <c r="G7">
        <v>17</v>
      </c>
      <c r="H7">
        <v>13</v>
      </c>
      <c r="I7">
        <v>14</v>
      </c>
      <c r="J7">
        <v>19</v>
      </c>
      <c r="K7">
        <v>22</v>
      </c>
      <c r="L7">
        <v>19</v>
      </c>
      <c r="M7">
        <v>189</v>
      </c>
      <c r="N7">
        <v>188</v>
      </c>
      <c r="O7">
        <v>195</v>
      </c>
      <c r="P7">
        <v>29</v>
      </c>
      <c r="Q7">
        <v>25</v>
      </c>
      <c r="R7">
        <v>28</v>
      </c>
      <c r="S7">
        <v>17</v>
      </c>
      <c r="T7">
        <v>18</v>
      </c>
      <c r="U7">
        <v>18</v>
      </c>
      <c r="V7" s="3">
        <f t="shared" si="9"/>
        <v>9.0909090909090912E-2</v>
      </c>
      <c r="W7" s="3">
        <f t="shared" si="3"/>
        <v>6.9518716577540107E-2</v>
      </c>
      <c r="X7" s="3">
        <f t="shared" si="3"/>
        <v>7.4866310160427801E-2</v>
      </c>
      <c r="Y7" s="3">
        <f t="shared" si="3"/>
        <v>0.10160427807486631</v>
      </c>
      <c r="Z7" s="3">
        <f t="shared" si="3"/>
        <v>0.11764705882352941</v>
      </c>
      <c r="AA7" s="3">
        <f t="shared" si="3"/>
        <v>0.10160427807486631</v>
      </c>
      <c r="AB7" s="3">
        <f t="shared" si="3"/>
        <v>1.0106951871657754</v>
      </c>
      <c r="AC7" s="3">
        <f t="shared" si="3"/>
        <v>1.0053475935828877</v>
      </c>
      <c r="AD7" s="3">
        <f t="shared" si="3"/>
        <v>1.0427807486631016</v>
      </c>
      <c r="AE7" s="3">
        <f t="shared" si="3"/>
        <v>0.15508021390374332</v>
      </c>
      <c r="AF7" s="3">
        <f t="shared" si="3"/>
        <v>0.13368983957219252</v>
      </c>
      <c r="AG7" s="3">
        <f t="shared" si="3"/>
        <v>0.1497326203208556</v>
      </c>
      <c r="AH7" s="3">
        <f t="shared" si="3"/>
        <v>9.0909090909090912E-2</v>
      </c>
      <c r="AI7" s="3">
        <f t="shared" si="3"/>
        <v>9.6256684491978606E-2</v>
      </c>
      <c r="AJ7" s="3">
        <f t="shared" si="3"/>
        <v>9.6256684491978606E-2</v>
      </c>
      <c r="AK7" s="4">
        <f t="shared" si="10"/>
        <v>2.0263748408750989E-2</v>
      </c>
      <c r="AL7" s="5">
        <f t="shared" si="4"/>
        <v>1.4410995988813322E-2</v>
      </c>
      <c r="AM7" s="5">
        <f t="shared" si="4"/>
        <v>1.5615084789991887E-2</v>
      </c>
      <c r="AN7" s="5">
        <f t="shared" si="4"/>
        <v>1.0154424410372431E-2</v>
      </c>
      <c r="AO7" s="5">
        <f t="shared" si="4"/>
        <v>1.2669496207754189E-2</v>
      </c>
      <c r="AP7" s="5">
        <f t="shared" si="4"/>
        <v>1.155851883299187E-2</v>
      </c>
      <c r="AQ7" s="5">
        <f t="shared" si="4"/>
        <v>2.0704886354064762E-2</v>
      </c>
      <c r="AR7" s="5">
        <f t="shared" si="4"/>
        <v>1.937474136978511E-2</v>
      </c>
      <c r="AS7" s="5">
        <f t="shared" si="4"/>
        <v>1.9965453077627846E-2</v>
      </c>
      <c r="AT7" s="5">
        <f t="shared" si="4"/>
        <v>1.6708099178916226E-2</v>
      </c>
      <c r="AU7" s="5">
        <f t="shared" si="4"/>
        <v>1.3917029926032278E-2</v>
      </c>
      <c r="AV7" s="5">
        <f t="shared" si="4"/>
        <v>1.4651083524494209E-2</v>
      </c>
      <c r="AW7" s="5">
        <f t="shared" si="4"/>
        <v>1.5348087599473093E-2</v>
      </c>
      <c r="AX7" s="5">
        <f t="shared" si="4"/>
        <v>1.7748519265087633E-2</v>
      </c>
      <c r="AY7" s="5">
        <f t="shared" si="4"/>
        <v>1.6738308467854204E-2</v>
      </c>
      <c r="AZ7" s="4">
        <f t="shared" si="11"/>
        <v>1.6763276395852063E-2</v>
      </c>
      <c r="BA7" s="5">
        <f t="shared" si="12"/>
        <v>1.1460813150372831E-2</v>
      </c>
      <c r="BB7" s="5">
        <f t="shared" si="13"/>
        <v>2.0015026933825907E-2</v>
      </c>
      <c r="BC7" s="5">
        <f t="shared" si="14"/>
        <v>1.5092070876480903E-2</v>
      </c>
      <c r="BD7" s="9">
        <f t="shared" si="15"/>
        <v>1.6611638444138311E-2</v>
      </c>
      <c r="BE7">
        <v>9</v>
      </c>
      <c r="BF7">
        <v>10</v>
      </c>
      <c r="BG7">
        <v>11</v>
      </c>
      <c r="BH7">
        <v>21</v>
      </c>
      <c r="BI7">
        <v>12</v>
      </c>
      <c r="BJ7">
        <v>20</v>
      </c>
      <c r="BK7">
        <v>13</v>
      </c>
      <c r="BL7">
        <v>15</v>
      </c>
      <c r="BM7">
        <v>17</v>
      </c>
      <c r="BN7">
        <v>30</v>
      </c>
      <c r="BO7">
        <v>26</v>
      </c>
      <c r="BP7">
        <v>25</v>
      </c>
      <c r="BQ7">
        <v>24</v>
      </c>
      <c r="BR7">
        <v>22</v>
      </c>
      <c r="BS7">
        <v>27</v>
      </c>
      <c r="BT7" s="3">
        <f t="shared" si="16"/>
        <v>4.8128342245989303E-2</v>
      </c>
      <c r="BU7" s="3">
        <f t="shared" si="5"/>
        <v>5.3475935828877004E-2</v>
      </c>
      <c r="BV7" s="3">
        <f t="shared" si="5"/>
        <v>5.8823529411764705E-2</v>
      </c>
      <c r="BW7" s="3">
        <f t="shared" si="5"/>
        <v>0.11229946524064172</v>
      </c>
      <c r="BX7" s="3">
        <f t="shared" si="5"/>
        <v>6.4171122994652413E-2</v>
      </c>
      <c r="BY7" s="3">
        <f t="shared" si="5"/>
        <v>0.10695187165775401</v>
      </c>
      <c r="BZ7" s="3">
        <f t="shared" si="5"/>
        <v>6.9518716577540107E-2</v>
      </c>
      <c r="CA7" s="3">
        <f t="shared" si="5"/>
        <v>8.0213903743315509E-2</v>
      </c>
      <c r="CB7" s="3">
        <f t="shared" si="5"/>
        <v>9.0909090909090912E-2</v>
      </c>
      <c r="CC7" s="3">
        <f t="shared" si="5"/>
        <v>0.16042780748663102</v>
      </c>
      <c r="CD7" s="3">
        <f t="shared" si="5"/>
        <v>0.13903743315508021</v>
      </c>
      <c r="CE7" s="3">
        <f t="shared" si="5"/>
        <v>0.13368983957219252</v>
      </c>
      <c r="CF7" s="3">
        <f t="shared" si="5"/>
        <v>0.12834224598930483</v>
      </c>
      <c r="CG7" s="3">
        <f t="shared" si="5"/>
        <v>0.11764705882352941</v>
      </c>
      <c r="CH7" s="3">
        <f t="shared" si="5"/>
        <v>0.14438502673796791</v>
      </c>
      <c r="CI7" s="4">
        <f t="shared" si="17"/>
        <v>7.2492624484572481E-3</v>
      </c>
      <c r="CJ7" s="5">
        <f t="shared" si="6"/>
        <v>8.7939723776372571E-3</v>
      </c>
      <c r="CK7" s="5">
        <f t="shared" si="6"/>
        <v>8.6807388174920119E-3</v>
      </c>
      <c r="CL7" s="5">
        <f t="shared" si="6"/>
        <v>1.4965779740916389E-2</v>
      </c>
      <c r="CM7" s="5">
        <f t="shared" si="6"/>
        <v>8.0767160039119865E-3</v>
      </c>
      <c r="CN7" s="5">
        <f t="shared" si="6"/>
        <v>1.4242674936713542E-2</v>
      </c>
      <c r="CO7" s="5">
        <f t="shared" si="6"/>
        <v>8.417611574187368E-3</v>
      </c>
      <c r="CP7" s="5">
        <f t="shared" si="6"/>
        <v>9.8418516634047326E-3</v>
      </c>
      <c r="CQ7" s="5">
        <f t="shared" si="6"/>
        <v>1.0466499214816826E-2</v>
      </c>
      <c r="CR7" s="5">
        <f t="shared" si="6"/>
        <v>9.6142413019064555E-3</v>
      </c>
      <c r="CS7" s="5">
        <f t="shared" si="6"/>
        <v>8.2709002566694299E-3</v>
      </c>
      <c r="CT7" s="5">
        <f t="shared" si="6"/>
        <v>7.9053817924173639E-3</v>
      </c>
      <c r="CU7" s="5">
        <f t="shared" si="6"/>
        <v>6.0388685605822241E-3</v>
      </c>
      <c r="CV7" s="5">
        <f t="shared" si="6"/>
        <v>5.153757828696523E-3</v>
      </c>
      <c r="CW7" s="5">
        <f t="shared" si="6"/>
        <v>6.231226996053359E-3</v>
      </c>
      <c r="CX7" s="4">
        <f t="shared" si="18"/>
        <v>8.2413245478621718E-3</v>
      </c>
      <c r="CY7" s="5">
        <f t="shared" si="19"/>
        <v>1.242839022718064E-2</v>
      </c>
      <c r="CZ7" s="5">
        <f t="shared" si="20"/>
        <v>9.5753208174696441E-3</v>
      </c>
      <c r="DA7" s="5">
        <f t="shared" si="21"/>
        <v>8.5968411169977509E-3</v>
      </c>
      <c r="DB7" s="9">
        <f t="shared" si="22"/>
        <v>5.8079511284440354E-3</v>
      </c>
      <c r="DC7">
        <v>36</v>
      </c>
      <c r="DD7">
        <v>39</v>
      </c>
      <c r="DE7">
        <v>38</v>
      </c>
      <c r="DF7">
        <v>104</v>
      </c>
      <c r="DG7">
        <v>98</v>
      </c>
      <c r="DH7">
        <v>104</v>
      </c>
      <c r="DI7">
        <v>189</v>
      </c>
      <c r="DJ7">
        <v>188</v>
      </c>
      <c r="DK7">
        <v>195</v>
      </c>
      <c r="DL7">
        <v>135</v>
      </c>
      <c r="DM7">
        <v>129</v>
      </c>
      <c r="DN7">
        <v>127</v>
      </c>
      <c r="DO7">
        <v>52</v>
      </c>
      <c r="DP7">
        <v>55</v>
      </c>
      <c r="DQ7">
        <v>48</v>
      </c>
      <c r="DR7" s="3">
        <f t="shared" si="23"/>
        <v>0.19251336898395721</v>
      </c>
      <c r="DS7" s="3">
        <f t="shared" si="7"/>
        <v>0.20855614973262032</v>
      </c>
      <c r="DT7" s="3">
        <f t="shared" si="7"/>
        <v>0.20320855614973263</v>
      </c>
      <c r="DU7" s="3">
        <f t="shared" si="7"/>
        <v>0.55614973262032086</v>
      </c>
      <c r="DV7" s="3">
        <f t="shared" si="7"/>
        <v>0.52406417112299464</v>
      </c>
      <c r="DW7" s="3">
        <f t="shared" si="7"/>
        <v>0.55614973262032086</v>
      </c>
      <c r="DX7" s="3">
        <f t="shared" si="7"/>
        <v>1.0106951871657754</v>
      </c>
      <c r="DY7" s="3">
        <f t="shared" si="7"/>
        <v>1.0053475935828877</v>
      </c>
      <c r="DZ7" s="3">
        <f t="shared" si="7"/>
        <v>1.0427807486631016</v>
      </c>
      <c r="EA7" s="3">
        <f t="shared" si="7"/>
        <v>0.72192513368983957</v>
      </c>
      <c r="EB7" s="3">
        <f t="shared" si="7"/>
        <v>0.68983957219251335</v>
      </c>
      <c r="EC7" s="3">
        <f t="shared" si="7"/>
        <v>0.67914438502673802</v>
      </c>
      <c r="ED7" s="3">
        <f t="shared" si="7"/>
        <v>0.27807486631016043</v>
      </c>
      <c r="EE7" s="3">
        <f t="shared" si="7"/>
        <v>0.29411764705882354</v>
      </c>
      <c r="EF7" s="3">
        <f t="shared" si="7"/>
        <v>0.25668449197860965</v>
      </c>
      <c r="EG7" s="4">
        <f t="shared" si="24"/>
        <v>1.6132266230361163E-2</v>
      </c>
      <c r="EH7" s="5">
        <f t="shared" si="8"/>
        <v>1.4978363085991897E-2</v>
      </c>
      <c r="EI7" s="5">
        <f t="shared" si="8"/>
        <v>1.547784187546877E-2</v>
      </c>
      <c r="EJ7" s="5">
        <f t="shared" si="8"/>
        <v>1.6026920055367166E-2</v>
      </c>
      <c r="EK7" s="5">
        <f t="shared" si="8"/>
        <v>1.6531373701717124E-2</v>
      </c>
      <c r="EL7" s="5">
        <f t="shared" si="8"/>
        <v>1.678051024110298E-2</v>
      </c>
      <c r="EM7" s="5">
        <f t="shared" si="8"/>
        <v>2.0680504265495576E-2</v>
      </c>
      <c r="EN7" s="5">
        <f t="shared" si="8"/>
        <v>1.936845328870445E-2</v>
      </c>
      <c r="EO7" s="5">
        <f t="shared" si="8"/>
        <v>1.9997893108877268E-2</v>
      </c>
      <c r="EP7" s="5">
        <f t="shared" si="8"/>
        <v>1.9337391353617738E-2</v>
      </c>
      <c r="EQ7" s="5">
        <f t="shared" si="8"/>
        <v>1.7916463696643053E-2</v>
      </c>
      <c r="ER7" s="5">
        <f t="shared" si="8"/>
        <v>1.8476105034878624E-2</v>
      </c>
      <c r="ES7" s="5">
        <f t="shared" si="8"/>
        <v>2.3165436458254769E-2</v>
      </c>
      <c r="ET7" s="5">
        <f t="shared" si="8"/>
        <v>2.1959488852357639E-2</v>
      </c>
      <c r="EU7" s="5">
        <f t="shared" si="8"/>
        <v>2.1405168444372034E-2</v>
      </c>
      <c r="EV7" s="4">
        <f t="shared" si="25"/>
        <v>1.5529490397273943E-2</v>
      </c>
      <c r="EW7" s="5">
        <f t="shared" ref="EW7:EW70" si="29">AVERAGE(EJ7:EL7)</f>
        <v>1.6446267999395758E-2</v>
      </c>
      <c r="EX7" s="5">
        <f t="shared" si="26"/>
        <v>2.0015616887692433E-2</v>
      </c>
      <c r="EY7" s="5">
        <f t="shared" si="27"/>
        <v>1.8576653361713141E-2</v>
      </c>
      <c r="EZ7" s="9">
        <f t="shared" si="28"/>
        <v>2.2176697918328148E-2</v>
      </c>
      <c r="FB7" t="s">
        <v>89</v>
      </c>
      <c r="FD7" t="s">
        <v>90</v>
      </c>
      <c r="FH7" t="s">
        <v>91</v>
      </c>
      <c r="FK7" t="s">
        <v>92</v>
      </c>
      <c r="FQ7" t="s">
        <v>91</v>
      </c>
      <c r="FY7" t="s">
        <v>33</v>
      </c>
      <c r="GA7" t="s">
        <v>40</v>
      </c>
      <c r="GF7" t="s">
        <v>40</v>
      </c>
      <c r="GJ7" t="s">
        <v>93</v>
      </c>
      <c r="GP7" t="s">
        <v>94</v>
      </c>
      <c r="GR7" t="s">
        <v>93</v>
      </c>
    </row>
    <row r="8" spans="1:208" x14ac:dyDescent="0.25">
      <c r="A8">
        <v>4</v>
      </c>
      <c r="B8" t="s">
        <v>81</v>
      </c>
      <c r="C8" t="s">
        <v>82</v>
      </c>
      <c r="D8">
        <v>36</v>
      </c>
      <c r="E8">
        <v>8.31</v>
      </c>
      <c r="F8" t="s">
        <v>63</v>
      </c>
      <c r="G8">
        <v>20</v>
      </c>
      <c r="H8">
        <v>22</v>
      </c>
      <c r="I8">
        <v>21</v>
      </c>
      <c r="J8">
        <v>26</v>
      </c>
      <c r="K8">
        <v>24</v>
      </c>
      <c r="L8">
        <v>25</v>
      </c>
      <c r="M8">
        <v>43</v>
      </c>
      <c r="N8">
        <v>50</v>
      </c>
      <c r="O8">
        <v>41</v>
      </c>
      <c r="P8">
        <v>37</v>
      </c>
      <c r="Q8">
        <v>43</v>
      </c>
      <c r="R8">
        <v>42</v>
      </c>
      <c r="S8">
        <v>19</v>
      </c>
      <c r="T8">
        <v>16</v>
      </c>
      <c r="U8">
        <v>20</v>
      </c>
      <c r="V8" s="3">
        <f t="shared" si="9"/>
        <v>0.55555555555555558</v>
      </c>
      <c r="W8" s="3">
        <f t="shared" si="3"/>
        <v>0.61111111111111116</v>
      </c>
      <c r="X8" s="3">
        <f t="shared" si="3"/>
        <v>0.58333333333333337</v>
      </c>
      <c r="Y8" s="3">
        <f t="shared" si="3"/>
        <v>0.72222222222222221</v>
      </c>
      <c r="Z8" s="3">
        <f t="shared" si="3"/>
        <v>0.66666666666666663</v>
      </c>
      <c r="AA8" s="3">
        <f t="shared" si="3"/>
        <v>0.69444444444444442</v>
      </c>
      <c r="AB8" s="3">
        <f t="shared" si="3"/>
        <v>1.1944444444444444</v>
      </c>
      <c r="AC8" s="3">
        <f t="shared" si="3"/>
        <v>1.3888888888888888</v>
      </c>
      <c r="AD8" s="3">
        <f t="shared" si="3"/>
        <v>1.1388888888888888</v>
      </c>
      <c r="AE8" s="3">
        <f t="shared" si="3"/>
        <v>1.0277777777777777</v>
      </c>
      <c r="AF8" s="3">
        <f t="shared" si="3"/>
        <v>1.1944444444444444</v>
      </c>
      <c r="AG8" s="3">
        <f t="shared" si="3"/>
        <v>1.1666666666666667</v>
      </c>
      <c r="AH8" s="3">
        <f t="shared" si="3"/>
        <v>0.52777777777777779</v>
      </c>
      <c r="AI8" s="3">
        <f t="shared" si="3"/>
        <v>0.44444444444444442</v>
      </c>
      <c r="AJ8" s="3">
        <f t="shared" si="3"/>
        <v>0.55555555555555558</v>
      </c>
      <c r="AK8" s="4">
        <f t="shared" si="10"/>
        <v>0.12383401805347827</v>
      </c>
      <c r="AL8" s="5">
        <f t="shared" si="4"/>
        <v>0.12668127670508122</v>
      </c>
      <c r="AM8" s="5">
        <f t="shared" si="4"/>
        <v>0.12166753565535347</v>
      </c>
      <c r="AN8" s="5">
        <f t="shared" si="4"/>
        <v>7.2179548952091749E-2</v>
      </c>
      <c r="AO8" s="5">
        <f t="shared" si="4"/>
        <v>7.1793811843940403E-2</v>
      </c>
      <c r="AP8" s="5">
        <f t="shared" si="4"/>
        <v>7.9000110444790911E-2</v>
      </c>
      <c r="AQ8" s="5">
        <f t="shared" si="4"/>
        <v>2.4469134505149138E-2</v>
      </c>
      <c r="AR8" s="5">
        <f t="shared" si="4"/>
        <v>2.6766228103943669E-2</v>
      </c>
      <c r="AS8" s="5">
        <f t="shared" si="4"/>
        <v>2.1805573895466199E-2</v>
      </c>
      <c r="AT8" s="5">
        <f t="shared" si="4"/>
        <v>0.11073116687636145</v>
      </c>
      <c r="AU8" s="5">
        <f t="shared" si="4"/>
        <v>0.12434093070580615</v>
      </c>
      <c r="AV8" s="5">
        <f t="shared" si="4"/>
        <v>0.11415635912835072</v>
      </c>
      <c r="AW8" s="5">
        <f t="shared" si="4"/>
        <v>8.9104175230274349E-2</v>
      </c>
      <c r="AX8" s="5">
        <f t="shared" si="4"/>
        <v>8.1949953149910798E-2</v>
      </c>
      <c r="AY8" s="5">
        <f t="shared" si="4"/>
        <v>9.6606903811380748E-2</v>
      </c>
      <c r="AZ8" s="4">
        <f t="shared" si="11"/>
        <v>0.12406094347130432</v>
      </c>
      <c r="BA8" s="5">
        <f t="shared" si="12"/>
        <v>7.4324490413607683E-2</v>
      </c>
      <c r="BB8" s="5">
        <f t="shared" si="13"/>
        <v>2.4346978834853001E-2</v>
      </c>
      <c r="BC8" s="5">
        <f t="shared" si="14"/>
        <v>0.11640948557017278</v>
      </c>
      <c r="BD8" s="9">
        <f t="shared" si="15"/>
        <v>8.9220344063855303E-2</v>
      </c>
      <c r="BE8">
        <v>19</v>
      </c>
      <c r="BF8">
        <v>17</v>
      </c>
      <c r="BG8">
        <v>23</v>
      </c>
      <c r="BH8">
        <v>19</v>
      </c>
      <c r="BI8">
        <v>20</v>
      </c>
      <c r="BJ8">
        <v>20</v>
      </c>
      <c r="BK8">
        <v>25</v>
      </c>
      <c r="BL8">
        <v>26</v>
      </c>
      <c r="BM8">
        <v>23</v>
      </c>
      <c r="BN8">
        <v>78</v>
      </c>
      <c r="BO8">
        <v>88</v>
      </c>
      <c r="BP8">
        <v>80</v>
      </c>
      <c r="BQ8">
        <v>72</v>
      </c>
      <c r="BR8">
        <v>70</v>
      </c>
      <c r="BS8">
        <v>71</v>
      </c>
      <c r="BT8" s="3">
        <f t="shared" si="16"/>
        <v>0.52777777777777779</v>
      </c>
      <c r="BU8" s="3">
        <f t="shared" si="5"/>
        <v>0.47222222222222221</v>
      </c>
      <c r="BV8" s="3">
        <f t="shared" si="5"/>
        <v>0.63888888888888884</v>
      </c>
      <c r="BW8" s="3">
        <f t="shared" si="5"/>
        <v>0.52777777777777779</v>
      </c>
      <c r="BX8" s="3">
        <f t="shared" si="5"/>
        <v>0.55555555555555558</v>
      </c>
      <c r="BY8" s="3">
        <f t="shared" si="5"/>
        <v>0.55555555555555558</v>
      </c>
      <c r="BZ8" s="3">
        <f t="shared" si="5"/>
        <v>0.69444444444444442</v>
      </c>
      <c r="CA8" s="3">
        <f t="shared" si="5"/>
        <v>0.72222222222222221</v>
      </c>
      <c r="CB8" s="3">
        <f t="shared" si="5"/>
        <v>0.63888888888888884</v>
      </c>
      <c r="CC8" s="3">
        <f t="shared" si="5"/>
        <v>2.1666666666666665</v>
      </c>
      <c r="CD8" s="3">
        <f t="shared" si="5"/>
        <v>2.4444444444444446</v>
      </c>
      <c r="CE8" s="3">
        <f t="shared" si="5"/>
        <v>2.2222222222222223</v>
      </c>
      <c r="CF8" s="3">
        <f t="shared" si="5"/>
        <v>2</v>
      </c>
      <c r="CG8" s="3">
        <f t="shared" si="5"/>
        <v>1.9444444444444444</v>
      </c>
      <c r="CH8" s="3">
        <f t="shared" si="5"/>
        <v>1.9722222222222223</v>
      </c>
      <c r="CI8" s="4">
        <f t="shared" si="17"/>
        <v>7.9495769998051247E-2</v>
      </c>
      <c r="CJ8" s="5">
        <f t="shared" si="6"/>
        <v>7.7655661634746784E-2</v>
      </c>
      <c r="CK8" s="5">
        <f t="shared" si="6"/>
        <v>9.4282468823316007E-2</v>
      </c>
      <c r="CL8" s="5">
        <f t="shared" si="6"/>
        <v>7.0335205581317367E-2</v>
      </c>
      <c r="CM8" s="5">
        <f t="shared" si="6"/>
        <v>6.9923420959793592E-2</v>
      </c>
      <c r="CN8" s="5">
        <f t="shared" si="6"/>
        <v>7.3982783699039795E-2</v>
      </c>
      <c r="CO8" s="5">
        <f t="shared" si="6"/>
        <v>8.4086183994286204E-2</v>
      </c>
      <c r="CP8" s="5">
        <f t="shared" si="6"/>
        <v>8.8613116273099646E-2</v>
      </c>
      <c r="CQ8" s="5">
        <f t="shared" si="6"/>
        <v>7.3556230593018246E-2</v>
      </c>
      <c r="CR8" s="5">
        <f t="shared" si="6"/>
        <v>0.1298456700274144</v>
      </c>
      <c r="CS8" s="5">
        <f t="shared" si="6"/>
        <v>0.14541232331597453</v>
      </c>
      <c r="CT8" s="5">
        <f t="shared" si="6"/>
        <v>0.13140501290507084</v>
      </c>
      <c r="CU8" s="5">
        <f t="shared" si="6"/>
        <v>9.410570173573965E-2</v>
      </c>
      <c r="CV8" s="5">
        <f t="shared" si="6"/>
        <v>8.518016411317865E-2</v>
      </c>
      <c r="CW8" s="5">
        <f t="shared" si="6"/>
        <v>8.5115227187860548E-2</v>
      </c>
      <c r="CX8" s="4">
        <f t="shared" si="18"/>
        <v>8.3811300152038012E-2</v>
      </c>
      <c r="CY8" s="5">
        <f t="shared" si="19"/>
        <v>7.1413803413383589E-2</v>
      </c>
      <c r="CZ8" s="5">
        <f t="shared" si="20"/>
        <v>8.2085176953468023E-2</v>
      </c>
      <c r="DA8" s="5">
        <f t="shared" si="21"/>
        <v>0.13555433541615328</v>
      </c>
      <c r="DB8" s="9">
        <f t="shared" si="22"/>
        <v>8.8133697678926273E-2</v>
      </c>
      <c r="DC8">
        <v>8</v>
      </c>
      <c r="DD8">
        <v>11</v>
      </c>
      <c r="DE8">
        <v>8</v>
      </c>
      <c r="DF8">
        <v>42</v>
      </c>
      <c r="DG8">
        <v>31</v>
      </c>
      <c r="DH8">
        <v>39</v>
      </c>
      <c r="DI8">
        <v>43</v>
      </c>
      <c r="DJ8">
        <v>48</v>
      </c>
      <c r="DK8">
        <v>40</v>
      </c>
      <c r="DL8">
        <v>65</v>
      </c>
      <c r="DM8">
        <v>67</v>
      </c>
      <c r="DN8">
        <v>65</v>
      </c>
      <c r="DO8">
        <v>12</v>
      </c>
      <c r="DP8">
        <v>9</v>
      </c>
      <c r="DQ8">
        <v>10</v>
      </c>
      <c r="DR8" s="3">
        <f t="shared" si="23"/>
        <v>0.22222222222222221</v>
      </c>
      <c r="DS8" s="3">
        <f t="shared" si="7"/>
        <v>0.30555555555555558</v>
      </c>
      <c r="DT8" s="3">
        <f t="shared" si="7"/>
        <v>0.22222222222222221</v>
      </c>
      <c r="DU8" s="3">
        <f t="shared" si="7"/>
        <v>1.1666666666666667</v>
      </c>
      <c r="DV8" s="3">
        <f t="shared" si="7"/>
        <v>0.86111111111111116</v>
      </c>
      <c r="DW8" s="3">
        <f t="shared" si="7"/>
        <v>1.0833333333333333</v>
      </c>
      <c r="DX8" s="3">
        <f t="shared" si="7"/>
        <v>1.1944444444444444</v>
      </c>
      <c r="DY8" s="3">
        <f t="shared" si="7"/>
        <v>1.3333333333333333</v>
      </c>
      <c r="DZ8" s="3">
        <f t="shared" si="7"/>
        <v>1.1111111111111112</v>
      </c>
      <c r="EA8" s="3">
        <f t="shared" si="7"/>
        <v>1.8055555555555556</v>
      </c>
      <c r="EB8" s="3">
        <f t="shared" si="7"/>
        <v>1.8611111111111112</v>
      </c>
      <c r="EC8" s="3">
        <f t="shared" si="7"/>
        <v>1.8055555555555556</v>
      </c>
      <c r="ED8" s="3">
        <f t="shared" si="7"/>
        <v>0.33333333333333331</v>
      </c>
      <c r="EE8" s="3">
        <f t="shared" si="7"/>
        <v>0.25</v>
      </c>
      <c r="EF8" s="3">
        <f t="shared" si="7"/>
        <v>0.27777777777777779</v>
      </c>
      <c r="EG8" s="4">
        <f t="shared" si="24"/>
        <v>1.8621813488132948E-2</v>
      </c>
      <c r="EH8" s="5">
        <f t="shared" si="8"/>
        <v>2.1944795489946819E-2</v>
      </c>
      <c r="EI8" s="5">
        <f t="shared" si="8"/>
        <v>1.6926060998319645E-2</v>
      </c>
      <c r="EJ8" s="5">
        <f t="shared" si="8"/>
        <v>3.3620574282813495E-2</v>
      </c>
      <c r="EK8" s="5">
        <f t="shared" si="8"/>
        <v>2.7163371130627601E-2</v>
      </c>
      <c r="EL8" s="5">
        <f t="shared" si="8"/>
        <v>3.2687035573815172E-2</v>
      </c>
      <c r="EM8" s="5">
        <f t="shared" si="8"/>
        <v>2.4440319635339495E-2</v>
      </c>
      <c r="EN8" s="5">
        <f t="shared" si="8"/>
        <v>2.5687239467998099E-2</v>
      </c>
      <c r="EO8" s="5">
        <f t="shared" si="8"/>
        <v>2.1308296361025922E-2</v>
      </c>
      <c r="EP8" s="5">
        <f t="shared" si="8"/>
        <v>4.8363372819593332E-2</v>
      </c>
      <c r="EQ8" s="5">
        <f t="shared" si="8"/>
        <v>4.8336643767278385E-2</v>
      </c>
      <c r="ER8" s="5">
        <f t="shared" si="8"/>
        <v>4.912009114150255E-2</v>
      </c>
      <c r="ES8" s="5">
        <f t="shared" si="8"/>
        <v>2.7768824472395138E-2</v>
      </c>
      <c r="ET8" s="5">
        <f t="shared" si="8"/>
        <v>1.8665565524503991E-2</v>
      </c>
      <c r="EU8" s="5">
        <f t="shared" si="8"/>
        <v>2.3164157980888719E-2</v>
      </c>
      <c r="EV8" s="4">
        <f t="shared" si="25"/>
        <v>1.9164223325466471E-2</v>
      </c>
      <c r="EW8" s="5">
        <f t="shared" si="29"/>
        <v>3.1156993662418753E-2</v>
      </c>
      <c r="EX8" s="5">
        <f t="shared" si="26"/>
        <v>2.3811951821454503E-2</v>
      </c>
      <c r="EY8" s="5">
        <f t="shared" si="27"/>
        <v>4.8606702576124761E-2</v>
      </c>
      <c r="EZ8" s="9">
        <f t="shared" si="28"/>
        <v>2.319951599259595E-2</v>
      </c>
      <c r="FA8" t="s">
        <v>97</v>
      </c>
      <c r="FB8" t="s">
        <v>98</v>
      </c>
      <c r="FD8" t="s">
        <v>99</v>
      </c>
      <c r="FH8" t="s">
        <v>91</v>
      </c>
      <c r="FQ8" t="s">
        <v>91</v>
      </c>
      <c r="FY8" t="s">
        <v>33</v>
      </c>
      <c r="GJ8" t="s">
        <v>100</v>
      </c>
      <c r="GR8" t="s">
        <v>101</v>
      </c>
      <c r="GS8" t="s">
        <v>101</v>
      </c>
    </row>
    <row r="9" spans="1:208" x14ac:dyDescent="0.25">
      <c r="A9">
        <v>5</v>
      </c>
      <c r="B9" t="s">
        <v>123</v>
      </c>
      <c r="C9" t="s">
        <v>124</v>
      </c>
      <c r="D9">
        <v>49</v>
      </c>
      <c r="E9">
        <v>6.77</v>
      </c>
      <c r="F9" t="s">
        <v>63</v>
      </c>
      <c r="G9">
        <v>23</v>
      </c>
      <c r="H9">
        <v>30</v>
      </c>
      <c r="I9">
        <v>29</v>
      </c>
      <c r="J9">
        <v>34</v>
      </c>
      <c r="K9">
        <v>35</v>
      </c>
      <c r="L9">
        <v>40</v>
      </c>
      <c r="M9">
        <v>55</v>
      </c>
      <c r="N9">
        <v>50</v>
      </c>
      <c r="O9">
        <v>48</v>
      </c>
      <c r="P9">
        <v>17</v>
      </c>
      <c r="Q9">
        <v>17</v>
      </c>
      <c r="R9">
        <v>20</v>
      </c>
      <c r="S9">
        <v>54</v>
      </c>
      <c r="T9">
        <v>59</v>
      </c>
      <c r="U9">
        <v>55</v>
      </c>
      <c r="V9" s="3">
        <f t="shared" si="9"/>
        <v>0.46938775510204084</v>
      </c>
      <c r="W9" s="3">
        <f t="shared" si="3"/>
        <v>0.61224489795918369</v>
      </c>
      <c r="X9" s="3">
        <f t="shared" si="3"/>
        <v>0.59183673469387754</v>
      </c>
      <c r="Y9" s="3">
        <f t="shared" si="3"/>
        <v>0.69387755102040816</v>
      </c>
      <c r="Z9" s="3">
        <f t="shared" si="3"/>
        <v>0.7142857142857143</v>
      </c>
      <c r="AA9" s="3">
        <f t="shared" si="3"/>
        <v>0.81632653061224492</v>
      </c>
      <c r="AB9" s="3">
        <f t="shared" si="3"/>
        <v>1.1224489795918366</v>
      </c>
      <c r="AC9" s="3">
        <f t="shared" si="3"/>
        <v>1.0204081632653061</v>
      </c>
      <c r="AD9" s="3">
        <f t="shared" si="3"/>
        <v>0.97959183673469385</v>
      </c>
      <c r="AE9" s="3">
        <f t="shared" si="3"/>
        <v>0.34693877551020408</v>
      </c>
      <c r="AF9" s="3">
        <f t="shared" si="3"/>
        <v>0.34693877551020408</v>
      </c>
      <c r="AG9" s="3">
        <f t="shared" si="3"/>
        <v>0.40816326530612246</v>
      </c>
      <c r="AH9" s="3">
        <f t="shared" si="3"/>
        <v>1.1020408163265305</v>
      </c>
      <c r="AI9" s="3">
        <f t="shared" si="3"/>
        <v>1.2040816326530612</v>
      </c>
      <c r="AJ9" s="3">
        <f t="shared" si="3"/>
        <v>1.1224489795918366</v>
      </c>
      <c r="AK9" s="4">
        <f t="shared" si="10"/>
        <v>0.10462710913089797</v>
      </c>
      <c r="AL9" s="5">
        <f t="shared" si="4"/>
        <v>0.12691630690304984</v>
      </c>
      <c r="AM9" s="5">
        <f t="shared" si="4"/>
        <v>0.12344111489231198</v>
      </c>
      <c r="AN9" s="5">
        <f t="shared" si="4"/>
        <v>6.9346756607033197E-2</v>
      </c>
      <c r="AO9" s="5">
        <f t="shared" si="4"/>
        <v>7.6921941261364729E-2</v>
      </c>
      <c r="AP9" s="5">
        <f t="shared" si="4"/>
        <v>9.2865435951427697E-2</v>
      </c>
      <c r="AQ9" s="5">
        <f t="shared" si="4"/>
        <v>2.299425074522795E-2</v>
      </c>
      <c r="AR9" s="5">
        <f t="shared" si="4"/>
        <v>1.9664983913101473E-2</v>
      </c>
      <c r="AS9" s="5">
        <f t="shared" si="4"/>
        <v>1.8755615575592629E-2</v>
      </c>
      <c r="AT9" s="5">
        <f t="shared" si="4"/>
        <v>3.7378639894281966E-2</v>
      </c>
      <c r="AU9" s="5">
        <f t="shared" si="4"/>
        <v>3.6116112763148252E-2</v>
      </c>
      <c r="AV9" s="5">
        <f t="shared" si="4"/>
        <v>3.9938084826245147E-2</v>
      </c>
      <c r="AW9" s="5">
        <f t="shared" si="4"/>
        <v>0.18605640885891869</v>
      </c>
      <c r="AX9" s="5">
        <f t="shared" si="4"/>
        <v>0.22201747511531955</v>
      </c>
      <c r="AY9" s="5">
        <f t="shared" si="4"/>
        <v>0.19518537708829986</v>
      </c>
      <c r="AZ9" s="4">
        <f t="shared" si="11"/>
        <v>0.11832817697541992</v>
      </c>
      <c r="BA9" s="5">
        <f t="shared" si="12"/>
        <v>7.9711377939941874E-2</v>
      </c>
      <c r="BB9" s="5">
        <f t="shared" si="13"/>
        <v>2.0471616744640684E-2</v>
      </c>
      <c r="BC9" s="5">
        <f t="shared" si="14"/>
        <v>3.7810945827891788E-2</v>
      </c>
      <c r="BD9" s="9">
        <f t="shared" si="15"/>
        <v>0.20108642035417937</v>
      </c>
      <c r="BE9">
        <v>14</v>
      </c>
      <c r="BF9">
        <v>15</v>
      </c>
      <c r="BG9">
        <v>17</v>
      </c>
      <c r="BH9">
        <v>23</v>
      </c>
      <c r="BI9">
        <v>23</v>
      </c>
      <c r="BJ9">
        <v>25</v>
      </c>
      <c r="BK9">
        <v>42</v>
      </c>
      <c r="BL9">
        <v>47</v>
      </c>
      <c r="BM9">
        <v>41</v>
      </c>
      <c r="BN9">
        <v>28</v>
      </c>
      <c r="BO9">
        <v>29</v>
      </c>
      <c r="BP9">
        <v>31</v>
      </c>
      <c r="BQ9">
        <v>62</v>
      </c>
      <c r="BR9">
        <v>59</v>
      </c>
      <c r="BS9">
        <v>66</v>
      </c>
      <c r="BT9" s="3">
        <f t="shared" si="16"/>
        <v>0.2857142857142857</v>
      </c>
      <c r="BU9" s="3">
        <f t="shared" si="5"/>
        <v>0.30612244897959184</v>
      </c>
      <c r="BV9" s="3">
        <f t="shared" si="5"/>
        <v>0.34693877551020408</v>
      </c>
      <c r="BW9" s="3">
        <f t="shared" si="5"/>
        <v>0.46938775510204084</v>
      </c>
      <c r="BX9" s="3">
        <f t="shared" si="5"/>
        <v>0.46938775510204084</v>
      </c>
      <c r="BY9" s="3">
        <f t="shared" si="5"/>
        <v>0.51020408163265307</v>
      </c>
      <c r="BZ9" s="3">
        <f t="shared" si="5"/>
        <v>0.8571428571428571</v>
      </c>
      <c r="CA9" s="3">
        <f t="shared" si="5"/>
        <v>0.95918367346938771</v>
      </c>
      <c r="CB9" s="3">
        <f t="shared" si="5"/>
        <v>0.83673469387755106</v>
      </c>
      <c r="CC9" s="3">
        <f t="shared" si="5"/>
        <v>0.5714285714285714</v>
      </c>
      <c r="CD9" s="3">
        <f t="shared" si="5"/>
        <v>0.59183673469387754</v>
      </c>
      <c r="CE9" s="3">
        <f t="shared" si="5"/>
        <v>0.63265306122448983</v>
      </c>
      <c r="CF9" s="3">
        <f t="shared" si="5"/>
        <v>1.2653061224489797</v>
      </c>
      <c r="CG9" s="3">
        <f t="shared" si="5"/>
        <v>1.2040816326530612</v>
      </c>
      <c r="CH9" s="3">
        <f t="shared" si="5"/>
        <v>1.346938775510204</v>
      </c>
      <c r="CI9" s="4">
        <f t="shared" si="17"/>
        <v>4.3035304059095413E-2</v>
      </c>
      <c r="CJ9" s="5">
        <f t="shared" si="6"/>
        <v>5.0341005141372464E-2</v>
      </c>
      <c r="CK9" s="5">
        <f t="shared" si="6"/>
        <v>5.1198643229697784E-2</v>
      </c>
      <c r="CL9" s="5">
        <f t="shared" si="6"/>
        <v>6.2553759636230707E-2</v>
      </c>
      <c r="CM9" s="5">
        <f t="shared" si="6"/>
        <v>5.9078155668070502E-2</v>
      </c>
      <c r="CN9" s="5">
        <f t="shared" si="6"/>
        <v>6.7943372784832465E-2</v>
      </c>
      <c r="CO9" s="5">
        <f t="shared" si="6"/>
        <v>0.10378637567294753</v>
      </c>
      <c r="CP9" s="5">
        <f t="shared" si="6"/>
        <v>0.11768712145532542</v>
      </c>
      <c r="CQ9" s="5">
        <f t="shared" si="6"/>
        <v>9.6334513181273229E-2</v>
      </c>
      <c r="CR9" s="5">
        <f t="shared" si="6"/>
        <v>3.4245011875362039E-2</v>
      </c>
      <c r="CS9" s="5">
        <f t="shared" si="6"/>
        <v>3.5206508706372305E-2</v>
      </c>
      <c r="CT9" s="5">
        <f t="shared" si="6"/>
        <v>3.7410202653586494E-2</v>
      </c>
      <c r="CU9" s="5">
        <f t="shared" si="6"/>
        <v>5.9536260281794477E-2</v>
      </c>
      <c r="CV9" s="5">
        <f t="shared" si="6"/>
        <v>5.2747133695740946E-2</v>
      </c>
      <c r="CW9" s="5">
        <f t="shared" si="6"/>
        <v>5.8129859096969431E-2</v>
      </c>
      <c r="CX9" s="4">
        <f t="shared" si="18"/>
        <v>4.819165081005522E-2</v>
      </c>
      <c r="CY9" s="5">
        <f t="shared" si="19"/>
        <v>6.3191762696377884E-2</v>
      </c>
      <c r="CZ9" s="5">
        <f t="shared" si="20"/>
        <v>0.10593600343651539</v>
      </c>
      <c r="DA9" s="5">
        <f t="shared" si="21"/>
        <v>3.562057441177361E-2</v>
      </c>
      <c r="DB9" s="9">
        <f t="shared" si="22"/>
        <v>5.6804417691501623E-2</v>
      </c>
      <c r="DC9">
        <v>14</v>
      </c>
      <c r="DD9">
        <v>16</v>
      </c>
      <c r="DE9">
        <v>17</v>
      </c>
      <c r="DF9">
        <v>36</v>
      </c>
      <c r="DG9">
        <v>35</v>
      </c>
      <c r="DH9">
        <v>38</v>
      </c>
      <c r="DI9">
        <v>55</v>
      </c>
      <c r="DJ9">
        <v>50</v>
      </c>
      <c r="DK9">
        <v>48</v>
      </c>
      <c r="DL9">
        <v>22</v>
      </c>
      <c r="DM9">
        <v>22</v>
      </c>
      <c r="DN9">
        <v>21</v>
      </c>
      <c r="DO9">
        <v>41</v>
      </c>
      <c r="DP9">
        <v>40</v>
      </c>
      <c r="DQ9">
        <v>41</v>
      </c>
      <c r="DR9" s="3">
        <f t="shared" si="23"/>
        <v>0.2857142857142857</v>
      </c>
      <c r="DS9" s="3">
        <f t="shared" si="7"/>
        <v>0.32653061224489793</v>
      </c>
      <c r="DT9" s="3">
        <f t="shared" si="7"/>
        <v>0.34693877551020408</v>
      </c>
      <c r="DU9" s="3">
        <f t="shared" si="7"/>
        <v>0.73469387755102045</v>
      </c>
      <c r="DV9" s="3">
        <f t="shared" si="7"/>
        <v>0.7142857142857143</v>
      </c>
      <c r="DW9" s="3">
        <f t="shared" si="7"/>
        <v>0.77551020408163263</v>
      </c>
      <c r="DX9" s="3">
        <f t="shared" si="7"/>
        <v>1.1224489795918366</v>
      </c>
      <c r="DY9" s="3">
        <f t="shared" si="7"/>
        <v>1.0204081632653061</v>
      </c>
      <c r="DZ9" s="3">
        <f t="shared" si="7"/>
        <v>0.97959183673469385</v>
      </c>
      <c r="EA9" s="3">
        <f t="shared" si="7"/>
        <v>0.44897959183673469</v>
      </c>
      <c r="EB9" s="3">
        <f t="shared" si="7"/>
        <v>0.44897959183673469</v>
      </c>
      <c r="EC9" s="3">
        <f t="shared" si="7"/>
        <v>0.42857142857142855</v>
      </c>
      <c r="ED9" s="3">
        <f t="shared" si="7"/>
        <v>0.83673469387755106</v>
      </c>
      <c r="EE9" s="3">
        <f t="shared" si="7"/>
        <v>0.81632653061224492</v>
      </c>
      <c r="EF9" s="3">
        <f t="shared" si="7"/>
        <v>0.83673469387755106</v>
      </c>
      <c r="EG9" s="4">
        <f t="shared" si="24"/>
        <v>2.3942331627599504E-2</v>
      </c>
      <c r="EH9" s="5">
        <f t="shared" si="8"/>
        <v>2.3451210022651887E-2</v>
      </c>
      <c r="EI9" s="5">
        <f t="shared" si="8"/>
        <v>2.6425380946356183E-2</v>
      </c>
      <c r="EJ9" s="5">
        <f t="shared" si="8"/>
        <v>2.1172140073142026E-2</v>
      </c>
      <c r="EK9" s="5">
        <f t="shared" si="8"/>
        <v>2.2531828587617365E-2</v>
      </c>
      <c r="EL9" s="5">
        <f t="shared" si="8"/>
        <v>2.3399196580313534E-2</v>
      </c>
      <c r="EM9" s="5">
        <f t="shared" si="8"/>
        <v>2.2967172699559658E-2</v>
      </c>
      <c r="EN9" s="5">
        <f t="shared" si="8"/>
        <v>1.9658601633672015E-2</v>
      </c>
      <c r="EO9" s="5">
        <f t="shared" si="8"/>
        <v>1.8786089852986118E-2</v>
      </c>
      <c r="EP9" s="5">
        <f t="shared" si="8"/>
        <v>1.2026308092030744E-2</v>
      </c>
      <c r="EQ9" s="5">
        <f t="shared" si="8"/>
        <v>1.1660865630120159E-2</v>
      </c>
      <c r="ER9" s="5">
        <f t="shared" si="8"/>
        <v>1.1659274380840166E-2</v>
      </c>
      <c r="ES9" s="5">
        <f t="shared" si="8"/>
        <v>6.9705416532746978E-2</v>
      </c>
      <c r="ET9" s="5">
        <f t="shared" si="8"/>
        <v>6.0948785386135483E-2</v>
      </c>
      <c r="EU9" s="5">
        <f t="shared" si="8"/>
        <v>6.9776116693452545E-2</v>
      </c>
      <c r="EV9" s="4">
        <f t="shared" si="25"/>
        <v>2.4606307532202526E-2</v>
      </c>
      <c r="EW9" s="5">
        <f t="shared" si="29"/>
        <v>2.2367721747024307E-2</v>
      </c>
      <c r="EX9" s="5">
        <f t="shared" si="26"/>
        <v>2.0470621395405928E-2</v>
      </c>
      <c r="EY9" s="5">
        <f t="shared" si="27"/>
        <v>1.1782149367663688E-2</v>
      </c>
      <c r="EZ9" s="9">
        <f t="shared" si="28"/>
        <v>6.6810106204111666E-2</v>
      </c>
      <c r="FB9" t="s">
        <v>104</v>
      </c>
      <c r="FD9" t="s">
        <v>84</v>
      </c>
      <c r="FF9" t="s">
        <v>65</v>
      </c>
      <c r="FH9" t="s">
        <v>91</v>
      </c>
      <c r="FI9" t="s">
        <v>65</v>
      </c>
      <c r="FK9" t="s">
        <v>84</v>
      </c>
      <c r="FM9" t="s">
        <v>104</v>
      </c>
      <c r="FQ9" t="s">
        <v>91</v>
      </c>
      <c r="FY9" t="s">
        <v>33</v>
      </c>
      <c r="GA9" t="s">
        <v>40</v>
      </c>
      <c r="GF9" t="s">
        <v>40</v>
      </c>
      <c r="GJ9" t="s">
        <v>86</v>
      </c>
      <c r="GR9" t="s">
        <v>86</v>
      </c>
    </row>
    <row r="10" spans="1:208" x14ac:dyDescent="0.25">
      <c r="A10">
        <v>6</v>
      </c>
      <c r="B10" t="s">
        <v>113</v>
      </c>
      <c r="C10" t="s">
        <v>114</v>
      </c>
      <c r="D10">
        <v>69</v>
      </c>
      <c r="E10">
        <v>6.21</v>
      </c>
      <c r="F10" t="s">
        <v>63</v>
      </c>
      <c r="G10">
        <v>15</v>
      </c>
      <c r="H10">
        <v>19</v>
      </c>
      <c r="I10">
        <v>18</v>
      </c>
      <c r="J10">
        <v>15</v>
      </c>
      <c r="K10">
        <v>17</v>
      </c>
      <c r="L10">
        <v>18</v>
      </c>
      <c r="M10">
        <v>76</v>
      </c>
      <c r="N10">
        <v>76</v>
      </c>
      <c r="O10">
        <v>79</v>
      </c>
      <c r="P10">
        <v>14</v>
      </c>
      <c r="Q10">
        <v>17</v>
      </c>
      <c r="R10">
        <v>15</v>
      </c>
      <c r="S10">
        <v>12</v>
      </c>
      <c r="T10">
        <v>11</v>
      </c>
      <c r="U10">
        <v>15</v>
      </c>
      <c r="V10" s="3">
        <f t="shared" si="9"/>
        <v>0.21739130434782608</v>
      </c>
      <c r="W10" s="3">
        <f t="shared" si="3"/>
        <v>0.27536231884057971</v>
      </c>
      <c r="X10" s="3">
        <f t="shared" si="3"/>
        <v>0.2608695652173913</v>
      </c>
      <c r="Y10" s="3">
        <f t="shared" si="3"/>
        <v>0.21739130434782608</v>
      </c>
      <c r="Z10" s="3">
        <f t="shared" si="3"/>
        <v>0.24637681159420291</v>
      </c>
      <c r="AA10" s="3">
        <f t="shared" si="3"/>
        <v>0.2608695652173913</v>
      </c>
      <c r="AB10" s="3">
        <f t="shared" si="3"/>
        <v>1.1014492753623188</v>
      </c>
      <c r="AC10" s="3">
        <f t="shared" si="3"/>
        <v>1.1014492753623188</v>
      </c>
      <c r="AD10" s="3">
        <f t="shared" si="3"/>
        <v>1.144927536231884</v>
      </c>
      <c r="AE10" s="3">
        <f t="shared" si="3"/>
        <v>0.20289855072463769</v>
      </c>
      <c r="AF10" s="3">
        <f t="shared" si="3"/>
        <v>0.24637681159420291</v>
      </c>
      <c r="AG10" s="3">
        <f t="shared" si="3"/>
        <v>0.21739130434782608</v>
      </c>
      <c r="AH10" s="3">
        <f t="shared" si="3"/>
        <v>0.17391304347826086</v>
      </c>
      <c r="AI10" s="3">
        <f t="shared" si="3"/>
        <v>0.15942028985507245</v>
      </c>
      <c r="AJ10" s="3">
        <f t="shared" si="3"/>
        <v>0.21739130434782608</v>
      </c>
      <c r="AK10" s="4">
        <f t="shared" si="10"/>
        <v>4.8456789673100187E-2</v>
      </c>
      <c r="AL10" s="5">
        <f t="shared" si="4"/>
        <v>5.7081681993593904E-2</v>
      </c>
      <c r="AM10" s="5">
        <f t="shared" si="4"/>
        <v>5.441032650425745E-2</v>
      </c>
      <c r="AN10" s="5">
        <f t="shared" si="4"/>
        <v>2.1726285637753369E-2</v>
      </c>
      <c r="AO10" s="5">
        <f t="shared" si="4"/>
        <v>2.6532495681456242E-2</v>
      </c>
      <c r="AP10" s="5">
        <f t="shared" si="4"/>
        <v>2.967656322795624E-2</v>
      </c>
      <c r="AQ10" s="5">
        <f t="shared" si="4"/>
        <v>2.2564055276740155E-2</v>
      </c>
      <c r="AR10" s="5">
        <f t="shared" si="4"/>
        <v>2.1226782635475328E-2</v>
      </c>
      <c r="AS10" s="5">
        <f t="shared" si="4"/>
        <v>2.1921191996714693E-2</v>
      </c>
      <c r="AT10" s="5">
        <f t="shared" si="4"/>
        <v>2.1859971839281699E-2</v>
      </c>
      <c r="AU10" s="5">
        <f t="shared" si="4"/>
        <v>2.5647674281076296E-2</v>
      </c>
      <c r="AV10" s="5">
        <f t="shared" si="4"/>
        <v>2.1271371266152306E-2</v>
      </c>
      <c r="AW10" s="5">
        <f t="shared" si="4"/>
        <v>2.9361558885948526E-2</v>
      </c>
      <c r="AX10" s="5">
        <f t="shared" si="4"/>
        <v>2.9395091890728871E-2</v>
      </c>
      <c r="AY10" s="5">
        <f t="shared" si="4"/>
        <v>3.7802701491409858E-2</v>
      </c>
      <c r="AZ10" s="4">
        <f t="shared" si="11"/>
        <v>5.3316266056983842E-2</v>
      </c>
      <c r="BA10" s="5">
        <f t="shared" si="12"/>
        <v>2.5978448182388619E-2</v>
      </c>
      <c r="BB10" s="5">
        <f t="shared" si="13"/>
        <v>2.1904009969643392E-2</v>
      </c>
      <c r="BC10" s="5">
        <f t="shared" si="14"/>
        <v>2.2926339128836765E-2</v>
      </c>
      <c r="BD10" s="9">
        <f t="shared" si="15"/>
        <v>3.2186450756029085E-2</v>
      </c>
      <c r="BE10">
        <v>14</v>
      </c>
      <c r="BF10">
        <v>12</v>
      </c>
      <c r="BG10">
        <v>14</v>
      </c>
      <c r="BH10">
        <v>25</v>
      </c>
      <c r="BI10">
        <v>21</v>
      </c>
      <c r="BJ10">
        <v>25</v>
      </c>
      <c r="BK10">
        <v>15</v>
      </c>
      <c r="BL10">
        <v>16</v>
      </c>
      <c r="BM10">
        <v>17</v>
      </c>
      <c r="BN10">
        <v>18</v>
      </c>
      <c r="BO10">
        <v>26</v>
      </c>
      <c r="BP10">
        <v>22</v>
      </c>
      <c r="BQ10">
        <v>17</v>
      </c>
      <c r="BR10">
        <v>16</v>
      </c>
      <c r="BS10">
        <v>19</v>
      </c>
      <c r="BT10" s="3">
        <f t="shared" si="16"/>
        <v>0.20289855072463769</v>
      </c>
      <c r="BU10" s="3">
        <f t="shared" si="5"/>
        <v>0.17391304347826086</v>
      </c>
      <c r="BV10" s="3">
        <f t="shared" si="5"/>
        <v>0.20289855072463769</v>
      </c>
      <c r="BW10" s="3">
        <f t="shared" si="5"/>
        <v>0.36231884057971014</v>
      </c>
      <c r="BX10" s="3">
        <f t="shared" si="5"/>
        <v>0.30434782608695654</v>
      </c>
      <c r="BY10" s="3">
        <f t="shared" si="5"/>
        <v>0.36231884057971014</v>
      </c>
      <c r="BZ10" s="3">
        <f t="shared" si="5"/>
        <v>0.21739130434782608</v>
      </c>
      <c r="CA10" s="3">
        <f t="shared" si="5"/>
        <v>0.2318840579710145</v>
      </c>
      <c r="CB10" s="3">
        <f t="shared" si="5"/>
        <v>0.24637681159420291</v>
      </c>
      <c r="CC10" s="3">
        <f t="shared" si="5"/>
        <v>0.2608695652173913</v>
      </c>
      <c r="CD10" s="3">
        <f t="shared" si="5"/>
        <v>0.37681159420289856</v>
      </c>
      <c r="CE10" s="3">
        <f t="shared" si="5"/>
        <v>0.3188405797101449</v>
      </c>
      <c r="CF10" s="3">
        <f t="shared" si="5"/>
        <v>0.24637681159420291</v>
      </c>
      <c r="CG10" s="3">
        <f t="shared" si="5"/>
        <v>0.2318840579710145</v>
      </c>
      <c r="CH10" s="3">
        <f t="shared" si="5"/>
        <v>0.27536231884057971</v>
      </c>
      <c r="CI10" s="4">
        <f t="shared" si="17"/>
        <v>3.0561302882546021E-2</v>
      </c>
      <c r="CJ10" s="5">
        <f t="shared" si="6"/>
        <v>2.859952755857682E-2</v>
      </c>
      <c r="CK10" s="5">
        <f t="shared" si="6"/>
        <v>2.9942258529899984E-2</v>
      </c>
      <c r="CL10" s="5">
        <f t="shared" si="6"/>
        <v>4.8285038156510779E-2</v>
      </c>
      <c r="CM10" s="5">
        <f t="shared" si="6"/>
        <v>3.8305874091017357E-2</v>
      </c>
      <c r="CN10" s="5">
        <f t="shared" si="6"/>
        <v>4.8249641542852037E-2</v>
      </c>
      <c r="CO10" s="5">
        <f t="shared" si="6"/>
        <v>2.6322631511254812E-2</v>
      </c>
      <c r="CP10" s="5">
        <f t="shared" si="6"/>
        <v>2.8451033987349716E-2</v>
      </c>
      <c r="CQ10" s="5">
        <f t="shared" si="6"/>
        <v>2.8365729756097774E-2</v>
      </c>
      <c r="CR10" s="5">
        <f t="shared" si="6"/>
        <v>1.5633592377882671E-2</v>
      </c>
      <c r="CS10" s="5">
        <f t="shared" si="6"/>
        <v>2.2415338376770774E-2</v>
      </c>
      <c r="CT10" s="5">
        <f t="shared" si="6"/>
        <v>1.8853762721162334E-2</v>
      </c>
      <c r="CU10" s="5">
        <f t="shared" si="6"/>
        <v>1.1592731373243291E-2</v>
      </c>
      <c r="CV10" s="5">
        <f t="shared" si="6"/>
        <v>1.0158131372503293E-2</v>
      </c>
      <c r="CW10" s="5">
        <f t="shared" si="6"/>
        <v>1.1883816165849482E-2</v>
      </c>
      <c r="CX10" s="4">
        <f t="shared" si="18"/>
        <v>2.9701029657007608E-2</v>
      </c>
      <c r="CY10" s="5">
        <f t="shared" si="19"/>
        <v>4.4946851263460062E-2</v>
      </c>
      <c r="CZ10" s="5">
        <f t="shared" si="20"/>
        <v>2.7713131751567435E-2</v>
      </c>
      <c r="DA10" s="5">
        <f t="shared" si="21"/>
        <v>1.8967564491938593E-2</v>
      </c>
      <c r="DB10" s="9">
        <f t="shared" si="22"/>
        <v>1.1211559637198687E-2</v>
      </c>
      <c r="DC10">
        <v>28</v>
      </c>
      <c r="DD10">
        <v>28</v>
      </c>
      <c r="DE10">
        <v>23</v>
      </c>
      <c r="DF10">
        <v>62</v>
      </c>
      <c r="DG10">
        <v>64</v>
      </c>
      <c r="DH10">
        <v>61</v>
      </c>
      <c r="DI10">
        <v>76</v>
      </c>
      <c r="DJ10">
        <v>76</v>
      </c>
      <c r="DK10">
        <v>79</v>
      </c>
      <c r="DL10">
        <v>73</v>
      </c>
      <c r="DM10">
        <v>71</v>
      </c>
      <c r="DN10">
        <v>74</v>
      </c>
      <c r="DO10">
        <v>23</v>
      </c>
      <c r="DP10">
        <v>23</v>
      </c>
      <c r="DQ10">
        <v>24</v>
      </c>
      <c r="DR10" s="3">
        <f t="shared" si="23"/>
        <v>0.40579710144927539</v>
      </c>
      <c r="DS10" s="3">
        <f t="shared" si="7"/>
        <v>0.40579710144927539</v>
      </c>
      <c r="DT10" s="3">
        <f t="shared" si="7"/>
        <v>0.33333333333333331</v>
      </c>
      <c r="DU10" s="3">
        <f t="shared" si="7"/>
        <v>0.89855072463768115</v>
      </c>
      <c r="DV10" s="3">
        <f t="shared" si="7"/>
        <v>0.92753623188405798</v>
      </c>
      <c r="DW10" s="3">
        <f t="shared" si="7"/>
        <v>0.88405797101449279</v>
      </c>
      <c r="DX10" s="3">
        <f t="shared" si="7"/>
        <v>1.1014492753623188</v>
      </c>
      <c r="DY10" s="3">
        <f t="shared" si="7"/>
        <v>1.1014492753623188</v>
      </c>
      <c r="DZ10" s="3">
        <f t="shared" si="7"/>
        <v>1.144927536231884</v>
      </c>
      <c r="EA10" s="3">
        <f t="shared" si="7"/>
        <v>1.0579710144927537</v>
      </c>
      <c r="EB10" s="3">
        <f t="shared" si="7"/>
        <v>1.0289855072463767</v>
      </c>
      <c r="EC10" s="3">
        <f t="shared" si="7"/>
        <v>1.0724637681159421</v>
      </c>
      <c r="ED10" s="3">
        <f t="shared" si="7"/>
        <v>0.33333333333333331</v>
      </c>
      <c r="EE10" s="3">
        <f t="shared" si="7"/>
        <v>0.33333333333333331</v>
      </c>
      <c r="EF10" s="3">
        <f t="shared" si="7"/>
        <v>0.34782608695652173</v>
      </c>
      <c r="EG10" s="4">
        <f t="shared" si="24"/>
        <v>3.400505071746017E-2</v>
      </c>
      <c r="EH10" s="5">
        <f t="shared" si="8"/>
        <v>2.9144076223802891E-2</v>
      </c>
      <c r="EI10" s="5">
        <f t="shared" si="8"/>
        <v>2.538909149747947E-2</v>
      </c>
      <c r="EJ10" s="5">
        <f t="shared" si="8"/>
        <v>2.5894106901048899E-2</v>
      </c>
      <c r="EK10" s="5">
        <f t="shared" si="8"/>
        <v>2.9258722339862545E-2</v>
      </c>
      <c r="EL10" s="5">
        <f t="shared" si="8"/>
        <v>2.6674370167260548E-2</v>
      </c>
      <c r="EM10" s="5">
        <f t="shared" si="8"/>
        <v>2.2537483829554721E-2</v>
      </c>
      <c r="EN10" s="5">
        <f t="shared" si="8"/>
        <v>2.121989347356365E-2</v>
      </c>
      <c r="EO10" s="5">
        <f t="shared" si="8"/>
        <v>2.1956809728535406E-2</v>
      </c>
      <c r="EP10" s="5">
        <f t="shared" si="8"/>
        <v>2.8338671966530945E-2</v>
      </c>
      <c r="EQ10" s="5">
        <f t="shared" si="8"/>
        <v>2.6724737501441387E-2</v>
      </c>
      <c r="ER10" s="5">
        <f t="shared" si="8"/>
        <v>2.9176348450604864E-2</v>
      </c>
      <c r="ES10" s="5">
        <f t="shared" si="8"/>
        <v>2.7768824472395138E-2</v>
      </c>
      <c r="ET10" s="5">
        <f t="shared" si="8"/>
        <v>2.4887420699338653E-2</v>
      </c>
      <c r="EU10" s="5">
        <f t="shared" si="8"/>
        <v>2.9005554341286738E-2</v>
      </c>
      <c r="EV10" s="4">
        <f t="shared" si="25"/>
        <v>2.9512739479580847E-2</v>
      </c>
      <c r="EW10" s="5">
        <f t="shared" si="29"/>
        <v>2.7275733136057329E-2</v>
      </c>
      <c r="EX10" s="5">
        <f t="shared" si="26"/>
        <v>2.1904729010551256E-2</v>
      </c>
      <c r="EY10" s="5">
        <f t="shared" si="27"/>
        <v>2.80799193061924E-2</v>
      </c>
      <c r="EZ10" s="9">
        <f t="shared" si="28"/>
        <v>2.7220599837673509E-2</v>
      </c>
      <c r="FB10" t="s">
        <v>104</v>
      </c>
      <c r="FD10" t="s">
        <v>107</v>
      </c>
      <c r="FH10" t="s">
        <v>107</v>
      </c>
      <c r="FK10" t="s">
        <v>107</v>
      </c>
      <c r="FM10" t="s">
        <v>104</v>
      </c>
      <c r="FQ10" t="s">
        <v>108</v>
      </c>
      <c r="FV10" t="s">
        <v>109</v>
      </c>
      <c r="FY10" t="s">
        <v>110</v>
      </c>
      <c r="FZ10" t="s">
        <v>109</v>
      </c>
      <c r="GA10" t="s">
        <v>35</v>
      </c>
      <c r="GC10" t="s">
        <v>37</v>
      </c>
      <c r="GE10" t="s">
        <v>109</v>
      </c>
      <c r="GF10" t="s">
        <v>40</v>
      </c>
      <c r="GJ10" t="s">
        <v>111</v>
      </c>
      <c r="GR10" t="s">
        <v>111</v>
      </c>
      <c r="GS10" t="s">
        <v>112</v>
      </c>
      <c r="GW10" t="s">
        <v>57</v>
      </c>
    </row>
    <row r="11" spans="1:208" x14ac:dyDescent="0.25">
      <c r="A11">
        <v>7</v>
      </c>
      <c r="B11" t="s">
        <v>127</v>
      </c>
      <c r="C11" t="s">
        <v>128</v>
      </c>
      <c r="D11">
        <v>67</v>
      </c>
      <c r="E11">
        <v>7.31</v>
      </c>
      <c r="F11" t="s">
        <v>63</v>
      </c>
      <c r="G11">
        <v>6</v>
      </c>
      <c r="H11">
        <v>5</v>
      </c>
      <c r="I11">
        <v>6</v>
      </c>
      <c r="J11">
        <v>8</v>
      </c>
      <c r="K11">
        <v>5</v>
      </c>
      <c r="L11">
        <v>5</v>
      </c>
      <c r="M11">
        <v>87</v>
      </c>
      <c r="N11">
        <v>88</v>
      </c>
      <c r="O11">
        <v>89</v>
      </c>
      <c r="P11">
        <v>7</v>
      </c>
      <c r="Q11">
        <v>5</v>
      </c>
      <c r="R11">
        <v>5</v>
      </c>
      <c r="S11">
        <v>5</v>
      </c>
      <c r="T11">
        <v>2</v>
      </c>
      <c r="U11">
        <v>5</v>
      </c>
      <c r="V11" s="3">
        <f t="shared" si="9"/>
        <v>8.9552238805970144E-2</v>
      </c>
      <c r="W11" s="3">
        <f t="shared" si="3"/>
        <v>7.4626865671641784E-2</v>
      </c>
      <c r="X11" s="3">
        <f t="shared" si="3"/>
        <v>8.9552238805970144E-2</v>
      </c>
      <c r="Y11" s="3">
        <f t="shared" si="3"/>
        <v>0.11940298507462686</v>
      </c>
      <c r="Z11" s="3">
        <f t="shared" si="3"/>
        <v>7.4626865671641784E-2</v>
      </c>
      <c r="AA11" s="3">
        <f t="shared" si="3"/>
        <v>7.4626865671641784E-2</v>
      </c>
      <c r="AB11" s="3">
        <f t="shared" si="3"/>
        <v>1.2985074626865671</v>
      </c>
      <c r="AC11" s="3">
        <f t="shared" si="3"/>
        <v>1.3134328358208955</v>
      </c>
      <c r="AD11" s="3">
        <f t="shared" si="3"/>
        <v>1.3283582089552239</v>
      </c>
      <c r="AE11" s="3">
        <f t="shared" si="3"/>
        <v>0.1044776119402985</v>
      </c>
      <c r="AF11" s="3">
        <f t="shared" si="3"/>
        <v>7.4626865671641784E-2</v>
      </c>
      <c r="AG11" s="3">
        <f t="shared" si="3"/>
        <v>7.4626865671641784E-2</v>
      </c>
      <c r="AH11" s="3">
        <f t="shared" si="3"/>
        <v>7.4626865671641784E-2</v>
      </c>
      <c r="AI11" s="3">
        <f t="shared" si="3"/>
        <v>2.9850746268656716E-2</v>
      </c>
      <c r="AJ11" s="3">
        <f t="shared" si="3"/>
        <v>7.4626865671641784E-2</v>
      </c>
      <c r="AK11" s="4">
        <f t="shared" si="10"/>
        <v>1.9961304402650225E-2</v>
      </c>
      <c r="AL11" s="5">
        <f t="shared" si="4"/>
        <v>1.5469898105098112E-2</v>
      </c>
      <c r="AM11" s="5">
        <f t="shared" si="4"/>
        <v>1.8678171785043603E-2</v>
      </c>
      <c r="AN11" s="5">
        <f t="shared" si="4"/>
        <v>1.1933243454766028E-2</v>
      </c>
      <c r="AO11" s="5">
        <f t="shared" si="4"/>
        <v>8.0366207287993E-3</v>
      </c>
      <c r="AP11" s="5">
        <f t="shared" si="4"/>
        <v>8.4895641074999185E-3</v>
      </c>
      <c r="AQ11" s="5">
        <f t="shared" si="4"/>
        <v>2.6600947334303054E-2</v>
      </c>
      <c r="AR11" s="5">
        <f t="shared" si="4"/>
        <v>2.5312062875610015E-2</v>
      </c>
      <c r="AS11" s="5">
        <f t="shared" si="4"/>
        <v>2.5433221245385405E-2</v>
      </c>
      <c r="AT11" s="5">
        <f t="shared" si="4"/>
        <v>1.1256254156048038E-2</v>
      </c>
      <c r="AU11" s="5">
        <f t="shared" si="4"/>
        <v>7.7686107348299569E-3</v>
      </c>
      <c r="AV11" s="5">
        <f t="shared" si="4"/>
        <v>7.3021125242015376E-3</v>
      </c>
      <c r="AW11" s="5">
        <f t="shared" si="4"/>
        <v>1.2599176387627165E-2</v>
      </c>
      <c r="AX11" s="5">
        <f t="shared" si="4"/>
        <v>5.5041013309641579E-3</v>
      </c>
      <c r="AY11" s="5">
        <f t="shared" si="4"/>
        <v>1.2977046780633234E-2</v>
      </c>
      <c r="AZ11" s="4">
        <f t="shared" si="11"/>
        <v>1.8036458097597314E-2</v>
      </c>
      <c r="BA11" s="5">
        <f t="shared" si="12"/>
        <v>9.4864760970217472E-3</v>
      </c>
      <c r="BB11" s="5">
        <f t="shared" si="13"/>
        <v>2.5782077151766159E-2</v>
      </c>
      <c r="BC11" s="5">
        <f t="shared" si="14"/>
        <v>8.7756591383598443E-3</v>
      </c>
      <c r="BD11" s="9">
        <f t="shared" si="15"/>
        <v>1.0360108166408186E-2</v>
      </c>
      <c r="BE11">
        <v>3</v>
      </c>
      <c r="BF11">
        <v>2</v>
      </c>
      <c r="BG11">
        <v>2</v>
      </c>
      <c r="BH11">
        <v>0</v>
      </c>
      <c r="BI11">
        <v>0</v>
      </c>
      <c r="BJ11">
        <v>0</v>
      </c>
      <c r="BK11">
        <v>11</v>
      </c>
      <c r="BL11">
        <v>11</v>
      </c>
      <c r="BM11">
        <v>11</v>
      </c>
      <c r="BN11">
        <v>5</v>
      </c>
      <c r="BO11">
        <v>4</v>
      </c>
      <c r="BP11">
        <v>4</v>
      </c>
      <c r="BQ11">
        <v>17</v>
      </c>
      <c r="BR11">
        <v>19</v>
      </c>
      <c r="BS11">
        <v>15</v>
      </c>
      <c r="BT11" s="3">
        <f t="shared" si="16"/>
        <v>4.4776119402985072E-2</v>
      </c>
      <c r="BU11" s="3">
        <f t="shared" si="5"/>
        <v>2.9850746268656716E-2</v>
      </c>
      <c r="BV11" s="3">
        <f t="shared" si="5"/>
        <v>2.9850746268656716E-2</v>
      </c>
      <c r="BW11" s="3">
        <f t="shared" si="5"/>
        <v>0</v>
      </c>
      <c r="BX11" s="3">
        <f t="shared" si="5"/>
        <v>0</v>
      </c>
      <c r="BY11" s="3">
        <f t="shared" si="5"/>
        <v>0</v>
      </c>
      <c r="BZ11" s="3">
        <f t="shared" si="5"/>
        <v>0.16417910447761194</v>
      </c>
      <c r="CA11" s="3">
        <f t="shared" si="5"/>
        <v>0.16417910447761194</v>
      </c>
      <c r="CB11" s="3">
        <f t="shared" si="5"/>
        <v>0.16417910447761194</v>
      </c>
      <c r="CC11" s="3">
        <f t="shared" si="5"/>
        <v>7.4626865671641784E-2</v>
      </c>
      <c r="CD11" s="3">
        <f t="shared" si="5"/>
        <v>5.9701492537313432E-2</v>
      </c>
      <c r="CE11" s="3">
        <f t="shared" si="5"/>
        <v>5.9701492537313432E-2</v>
      </c>
      <c r="CF11" s="3">
        <f t="shared" si="5"/>
        <v>0.2537313432835821</v>
      </c>
      <c r="CG11" s="3">
        <f t="shared" si="5"/>
        <v>0.28358208955223879</v>
      </c>
      <c r="CH11" s="3">
        <f t="shared" si="5"/>
        <v>0.22388059701492538</v>
      </c>
      <c r="CI11" s="4">
        <f t="shared" si="17"/>
        <v>6.7443386958283853E-3</v>
      </c>
      <c r="CJ11" s="5">
        <f t="shared" si="6"/>
        <v>4.9088741331885588E-3</v>
      </c>
      <c r="CK11" s="5">
        <f t="shared" si="6"/>
        <v>4.405151041712364E-3</v>
      </c>
      <c r="CL11" s="5">
        <f t="shared" si="6"/>
        <v>0</v>
      </c>
      <c r="CM11" s="5">
        <f t="shared" si="6"/>
        <v>0</v>
      </c>
      <c r="CN11" s="5">
        <f t="shared" si="6"/>
        <v>0</v>
      </c>
      <c r="CO11" s="5">
        <f t="shared" si="6"/>
        <v>1.9879479917455128E-2</v>
      </c>
      <c r="CP11" s="5">
        <f t="shared" si="6"/>
        <v>2.0143969026491078E-2</v>
      </c>
      <c r="CQ11" s="5">
        <f t="shared" si="6"/>
        <v>1.8902185149146804E-2</v>
      </c>
      <c r="CR11" s="5">
        <f t="shared" si="6"/>
        <v>4.4722963270062361E-3</v>
      </c>
      <c r="CS11" s="5">
        <f t="shared" si="6"/>
        <v>3.5514543007972065E-3</v>
      </c>
      <c r="CT11" s="5">
        <f t="shared" si="6"/>
        <v>3.5302839287929479E-3</v>
      </c>
      <c r="CU11" s="5">
        <f t="shared" si="6"/>
        <v>1.1938783056026673E-2</v>
      </c>
      <c r="CV11" s="5">
        <f t="shared" si="6"/>
        <v>1.2422864019917738E-2</v>
      </c>
      <c r="CW11" s="5">
        <f t="shared" si="6"/>
        <v>9.6620186423049606E-3</v>
      </c>
      <c r="CX11" s="4">
        <f t="shared" si="18"/>
        <v>5.3527879569097688E-3</v>
      </c>
      <c r="CY11" s="5">
        <f t="shared" si="19"/>
        <v>0</v>
      </c>
      <c r="CZ11" s="5">
        <f t="shared" si="20"/>
        <v>1.9641878031031002E-2</v>
      </c>
      <c r="DA11" s="5">
        <f t="shared" si="21"/>
        <v>3.8513448521987968E-3</v>
      </c>
      <c r="DB11" s="9">
        <f t="shared" si="22"/>
        <v>1.1341221906083124E-2</v>
      </c>
      <c r="DC11">
        <v>50</v>
      </c>
      <c r="DD11">
        <v>51</v>
      </c>
      <c r="DE11">
        <v>54</v>
      </c>
      <c r="DF11">
        <v>77</v>
      </c>
      <c r="DG11">
        <v>67</v>
      </c>
      <c r="DH11">
        <v>72</v>
      </c>
      <c r="DI11">
        <v>87</v>
      </c>
      <c r="DJ11">
        <v>88</v>
      </c>
      <c r="DK11">
        <v>89</v>
      </c>
      <c r="DL11">
        <v>73</v>
      </c>
      <c r="DM11">
        <v>76</v>
      </c>
      <c r="DN11">
        <v>79</v>
      </c>
      <c r="DO11">
        <v>49</v>
      </c>
      <c r="DP11">
        <v>58</v>
      </c>
      <c r="DQ11">
        <v>52</v>
      </c>
      <c r="DR11" s="3">
        <f t="shared" si="23"/>
        <v>0.74626865671641796</v>
      </c>
      <c r="DS11" s="3">
        <f t="shared" si="7"/>
        <v>0.76119402985074625</v>
      </c>
      <c r="DT11" s="3">
        <f t="shared" si="7"/>
        <v>0.80597014925373134</v>
      </c>
      <c r="DU11" s="3">
        <f t="shared" si="7"/>
        <v>1.1492537313432836</v>
      </c>
      <c r="DV11" s="3">
        <f t="shared" si="7"/>
        <v>1</v>
      </c>
      <c r="DW11" s="3">
        <f t="shared" si="7"/>
        <v>1.0746268656716418</v>
      </c>
      <c r="DX11" s="3">
        <f t="shared" si="7"/>
        <v>1.2985074626865671</v>
      </c>
      <c r="DY11" s="3">
        <f t="shared" si="7"/>
        <v>1.3134328358208955</v>
      </c>
      <c r="DZ11" s="3">
        <f t="shared" si="7"/>
        <v>1.3283582089552239</v>
      </c>
      <c r="EA11" s="3">
        <f t="shared" si="7"/>
        <v>1.0895522388059702</v>
      </c>
      <c r="EB11" s="3">
        <f t="shared" si="7"/>
        <v>1.1343283582089552</v>
      </c>
      <c r="EC11" s="3">
        <f t="shared" si="7"/>
        <v>1.1791044776119404</v>
      </c>
      <c r="ED11" s="3">
        <f t="shared" si="7"/>
        <v>0.73134328358208955</v>
      </c>
      <c r="EE11" s="3">
        <f t="shared" si="7"/>
        <v>0.86567164179104472</v>
      </c>
      <c r="EF11" s="3">
        <f t="shared" si="7"/>
        <v>0.77611940298507465</v>
      </c>
      <c r="EG11" s="4">
        <f t="shared" si="24"/>
        <v>6.2535940818356922E-2</v>
      </c>
      <c r="EH11" s="5">
        <f t="shared" si="8"/>
        <v>5.4668445752431967E-2</v>
      </c>
      <c r="EI11" s="5">
        <f t="shared" si="8"/>
        <v>6.1388549590920508E-2</v>
      </c>
      <c r="EJ11" s="5">
        <f t="shared" si="8"/>
        <v>3.3118774666652098E-2</v>
      </c>
      <c r="EK11" s="5">
        <f t="shared" si="8"/>
        <v>3.1544560022664307E-2</v>
      </c>
      <c r="EL11" s="5">
        <f t="shared" si="8"/>
        <v>3.2424338387802884E-2</v>
      </c>
      <c r="EM11" s="5">
        <f t="shared" si="8"/>
        <v>2.6569622040223288E-2</v>
      </c>
      <c r="EN11" s="5">
        <f t="shared" si="8"/>
        <v>2.5303847834147384E-2</v>
      </c>
      <c r="EO11" s="5">
        <f t="shared" si="8"/>
        <v>2.5474545351017557E-2</v>
      </c>
      <c r="EP11" s="5">
        <f t="shared" si="8"/>
        <v>2.9184602472994554E-2</v>
      </c>
      <c r="EQ11" s="5">
        <f t="shared" si="8"/>
        <v>2.9460694441361918E-2</v>
      </c>
      <c r="ER11" s="5">
        <f t="shared" si="8"/>
        <v>3.2077506132361253E-2</v>
      </c>
      <c r="ES11" s="5">
        <f t="shared" si="8"/>
        <v>6.0925629812568438E-2</v>
      </c>
      <c r="ET11" s="5">
        <f t="shared" si="8"/>
        <v>6.4633003010222775E-2</v>
      </c>
      <c r="EU11" s="5">
        <f t="shared" si="8"/>
        <v>6.4721348866005488E-2</v>
      </c>
      <c r="EV11" s="4">
        <f t="shared" si="25"/>
        <v>5.9530978720569803E-2</v>
      </c>
      <c r="EW11" s="5">
        <f t="shared" si="29"/>
        <v>3.2362557692373096E-2</v>
      </c>
      <c r="EX11" s="5">
        <f t="shared" si="26"/>
        <v>2.5782671741796076E-2</v>
      </c>
      <c r="EY11" s="5">
        <f t="shared" si="27"/>
        <v>3.0240934348905912E-2</v>
      </c>
      <c r="EZ11" s="9">
        <f t="shared" si="28"/>
        <v>6.3426660562932238E-2</v>
      </c>
      <c r="FB11" t="s">
        <v>115</v>
      </c>
      <c r="FC11" t="s">
        <v>116</v>
      </c>
      <c r="FD11" t="s">
        <v>117</v>
      </c>
      <c r="FF11" t="s">
        <v>118</v>
      </c>
      <c r="FI11" t="s">
        <v>119</v>
      </c>
      <c r="FK11" t="s">
        <v>120</v>
      </c>
      <c r="FL11" t="s">
        <v>116</v>
      </c>
      <c r="FM11" t="s">
        <v>104</v>
      </c>
      <c r="FQ11" t="s">
        <v>115</v>
      </c>
      <c r="FR11" t="s">
        <v>115</v>
      </c>
      <c r="FU11" t="s">
        <v>121</v>
      </c>
      <c r="FY11" t="s">
        <v>33</v>
      </c>
      <c r="FZ11" t="s">
        <v>37</v>
      </c>
      <c r="GC11" t="s">
        <v>37</v>
      </c>
      <c r="GE11" t="s">
        <v>121</v>
      </c>
      <c r="GH11" t="s">
        <v>42</v>
      </c>
      <c r="GJ11" t="s">
        <v>122</v>
      </c>
      <c r="GR11" t="s">
        <v>42</v>
      </c>
    </row>
    <row r="12" spans="1:208" x14ac:dyDescent="0.25">
      <c r="A12">
        <v>8</v>
      </c>
      <c r="B12" t="s">
        <v>105</v>
      </c>
      <c r="C12" t="s">
        <v>106</v>
      </c>
      <c r="D12">
        <v>66</v>
      </c>
      <c r="E12">
        <v>8.33</v>
      </c>
      <c r="F12" t="s">
        <v>63</v>
      </c>
      <c r="G12">
        <v>6</v>
      </c>
      <c r="H12">
        <v>5</v>
      </c>
      <c r="I12">
        <v>8</v>
      </c>
      <c r="J12">
        <v>31</v>
      </c>
      <c r="K12">
        <v>27</v>
      </c>
      <c r="L12">
        <v>30</v>
      </c>
      <c r="M12">
        <v>36</v>
      </c>
      <c r="N12">
        <v>35</v>
      </c>
      <c r="O12">
        <v>32</v>
      </c>
      <c r="P12">
        <v>31</v>
      </c>
      <c r="Q12">
        <v>30</v>
      </c>
      <c r="R12">
        <v>30</v>
      </c>
      <c r="S12">
        <v>15</v>
      </c>
      <c r="T12">
        <v>14</v>
      </c>
      <c r="U12">
        <v>12</v>
      </c>
      <c r="V12" s="3">
        <f t="shared" si="9"/>
        <v>9.0909090909090912E-2</v>
      </c>
      <c r="W12" s="3">
        <f t="shared" si="3"/>
        <v>7.575757575757576E-2</v>
      </c>
      <c r="X12" s="3">
        <f t="shared" si="3"/>
        <v>0.12121212121212122</v>
      </c>
      <c r="Y12" s="3">
        <f t="shared" si="3"/>
        <v>0.46969696969696972</v>
      </c>
      <c r="Z12" s="3">
        <f t="shared" si="3"/>
        <v>0.40909090909090912</v>
      </c>
      <c r="AA12" s="3">
        <f t="shared" si="3"/>
        <v>0.45454545454545453</v>
      </c>
      <c r="AB12" s="3">
        <f t="shared" si="3"/>
        <v>0.54545454545454541</v>
      </c>
      <c r="AC12" s="3">
        <f t="shared" si="3"/>
        <v>0.53030303030303028</v>
      </c>
      <c r="AD12" s="3">
        <f t="shared" si="3"/>
        <v>0.48484848484848486</v>
      </c>
      <c r="AE12" s="3">
        <f t="shared" si="3"/>
        <v>0.46969696969696972</v>
      </c>
      <c r="AF12" s="3">
        <f t="shared" si="3"/>
        <v>0.45454545454545453</v>
      </c>
      <c r="AG12" s="3">
        <f t="shared" si="3"/>
        <v>0.45454545454545453</v>
      </c>
      <c r="AH12" s="3">
        <f t="shared" si="3"/>
        <v>0.22727272727272727</v>
      </c>
      <c r="AI12" s="3">
        <f t="shared" si="3"/>
        <v>0.21212121212121213</v>
      </c>
      <c r="AJ12" s="3">
        <f t="shared" si="3"/>
        <v>0.18181818181818182</v>
      </c>
      <c r="AK12" s="4">
        <f t="shared" si="10"/>
        <v>2.0263748408750989E-2</v>
      </c>
      <c r="AL12" s="5">
        <f t="shared" si="4"/>
        <v>1.5704290500629901E-2</v>
      </c>
      <c r="AM12" s="5">
        <f t="shared" si="4"/>
        <v>2.528156585046306E-2</v>
      </c>
      <c r="AN12" s="5">
        <f t="shared" si="4"/>
        <v>4.6941944423388338E-2</v>
      </c>
      <c r="AO12" s="5">
        <f t="shared" si="4"/>
        <v>4.4055293631508889E-2</v>
      </c>
      <c r="AP12" s="5">
        <f t="shared" si="4"/>
        <v>5.1709163200226782E-2</v>
      </c>
      <c r="AQ12" s="5">
        <f t="shared" si="4"/>
        <v>1.1174065651400028E-2</v>
      </c>
      <c r="AR12" s="5">
        <f t="shared" si="4"/>
        <v>1.0219832548778491E-2</v>
      </c>
      <c r="AS12" s="5">
        <f t="shared" si="4"/>
        <v>9.2830824566064521E-3</v>
      </c>
      <c r="AT12" s="5">
        <f t="shared" si="4"/>
        <v>5.0604415329246269E-2</v>
      </c>
      <c r="AU12" s="5">
        <f t="shared" si="4"/>
        <v>4.7317901748509743E-2</v>
      </c>
      <c r="AV12" s="5">
        <f t="shared" si="4"/>
        <v>4.4476503556500277E-2</v>
      </c>
      <c r="AW12" s="5">
        <f t="shared" si="4"/>
        <v>3.8370218998682731E-2</v>
      </c>
      <c r="AX12" s="5">
        <f t="shared" si="4"/>
        <v>3.9112477639730157E-2</v>
      </c>
      <c r="AY12" s="5">
        <f t="shared" si="4"/>
        <v>3.1616804883724613E-2</v>
      </c>
      <c r="AZ12" s="4">
        <f t="shared" si="11"/>
        <v>2.0416534919947982E-2</v>
      </c>
      <c r="BA12" s="5">
        <f t="shared" si="12"/>
        <v>4.756880041837467E-2</v>
      </c>
      <c r="BB12" s="5">
        <f t="shared" si="13"/>
        <v>1.0225660218928324E-2</v>
      </c>
      <c r="BC12" s="5">
        <f t="shared" si="14"/>
        <v>4.7466273544752101E-2</v>
      </c>
      <c r="BD12" s="9">
        <f t="shared" si="15"/>
        <v>3.6366500507379169E-2</v>
      </c>
      <c r="BE12">
        <v>28</v>
      </c>
      <c r="BF12">
        <v>32</v>
      </c>
      <c r="BG12">
        <v>29</v>
      </c>
      <c r="BH12">
        <v>27</v>
      </c>
      <c r="BI12">
        <v>27</v>
      </c>
      <c r="BJ12">
        <v>24</v>
      </c>
      <c r="BK12">
        <v>34</v>
      </c>
      <c r="BL12">
        <v>29</v>
      </c>
      <c r="BM12">
        <v>28</v>
      </c>
      <c r="BN12">
        <v>20</v>
      </c>
      <c r="BO12">
        <v>23</v>
      </c>
      <c r="BP12">
        <v>21</v>
      </c>
      <c r="BQ12">
        <v>85</v>
      </c>
      <c r="BR12">
        <v>82</v>
      </c>
      <c r="BS12">
        <v>85</v>
      </c>
      <c r="BT12" s="3">
        <f t="shared" si="16"/>
        <v>0.42424242424242425</v>
      </c>
      <c r="BU12" s="3">
        <f t="shared" si="5"/>
        <v>0.48484848484848486</v>
      </c>
      <c r="BV12" s="3">
        <f t="shared" si="5"/>
        <v>0.43939393939393939</v>
      </c>
      <c r="BW12" s="3">
        <f t="shared" si="5"/>
        <v>0.40909090909090912</v>
      </c>
      <c r="BX12" s="3">
        <f t="shared" si="5"/>
        <v>0.40909090909090912</v>
      </c>
      <c r="BY12" s="3">
        <f t="shared" si="5"/>
        <v>0.36363636363636365</v>
      </c>
      <c r="BZ12" s="3">
        <f t="shared" si="5"/>
        <v>0.51515151515151514</v>
      </c>
      <c r="CA12" s="3">
        <f t="shared" si="5"/>
        <v>0.43939393939393939</v>
      </c>
      <c r="CB12" s="3">
        <f t="shared" si="5"/>
        <v>0.42424242424242425</v>
      </c>
      <c r="CC12" s="3">
        <f t="shared" si="5"/>
        <v>0.30303030303030304</v>
      </c>
      <c r="CD12" s="3">
        <f t="shared" si="5"/>
        <v>0.34848484848484851</v>
      </c>
      <c r="CE12" s="3">
        <f t="shared" si="5"/>
        <v>0.31818181818181818</v>
      </c>
      <c r="CF12" s="3">
        <f t="shared" si="5"/>
        <v>1.2878787878787878</v>
      </c>
      <c r="CG12" s="3">
        <f t="shared" si="5"/>
        <v>1.2424242424242424</v>
      </c>
      <c r="CH12" s="3">
        <f t="shared" si="5"/>
        <v>1.2878787878787878</v>
      </c>
      <c r="CI12" s="4">
        <f t="shared" si="17"/>
        <v>6.3900906027141671E-2</v>
      </c>
      <c r="CJ12" s="5">
        <f t="shared" si="6"/>
        <v>7.9732016223911142E-2</v>
      </c>
      <c r="CK12" s="5">
        <f t="shared" si="6"/>
        <v>6.4842488439750934E-2</v>
      </c>
      <c r="CL12" s="5">
        <f t="shared" si="6"/>
        <v>5.4518197627623992E-2</v>
      </c>
      <c r="CM12" s="5">
        <f t="shared" si="6"/>
        <v>5.1489064524938913E-2</v>
      </c>
      <c r="CN12" s="5">
        <f t="shared" si="6"/>
        <v>4.8425094784826046E-2</v>
      </c>
      <c r="CO12" s="5">
        <f t="shared" si="6"/>
        <v>6.2376660126670487E-2</v>
      </c>
      <c r="CP12" s="5">
        <f t="shared" si="6"/>
        <v>5.3911476333983695E-2</v>
      </c>
      <c r="CQ12" s="5">
        <f t="shared" si="6"/>
        <v>4.884366300247852E-2</v>
      </c>
      <c r="CR12" s="5">
        <f t="shared" si="6"/>
        <v>1.8160233570267751E-2</v>
      </c>
      <c r="CS12" s="5">
        <f t="shared" si="6"/>
        <v>2.0730269233062485E-2</v>
      </c>
      <c r="CT12" s="5">
        <f t="shared" si="6"/>
        <v>1.8814808665953323E-2</v>
      </c>
      <c r="CU12" s="5">
        <f t="shared" si="6"/>
        <v>6.0598368541953565E-2</v>
      </c>
      <c r="CV12" s="5">
        <f t="shared" si="6"/>
        <v>5.4426806160628435E-2</v>
      </c>
      <c r="CW12" s="5">
        <f t="shared" si="6"/>
        <v>5.5581006230229033E-2</v>
      </c>
      <c r="CX12" s="4">
        <f t="shared" si="18"/>
        <v>6.9491803563601254E-2</v>
      </c>
      <c r="CY12" s="5">
        <f t="shared" si="19"/>
        <v>5.1477452312462979E-2</v>
      </c>
      <c r="CZ12" s="5">
        <f t="shared" si="20"/>
        <v>5.5043933154377563E-2</v>
      </c>
      <c r="DA12" s="5">
        <f t="shared" si="21"/>
        <v>1.923510382309452E-2</v>
      </c>
      <c r="DB12" s="9">
        <f t="shared" si="22"/>
        <v>5.686872697760368E-2</v>
      </c>
      <c r="DC12">
        <v>28</v>
      </c>
      <c r="DD12">
        <v>26</v>
      </c>
      <c r="DE12">
        <v>23</v>
      </c>
      <c r="DF12">
        <v>31</v>
      </c>
      <c r="DG12">
        <v>35</v>
      </c>
      <c r="DH12">
        <v>33</v>
      </c>
      <c r="DI12">
        <v>36</v>
      </c>
      <c r="DJ12">
        <v>33</v>
      </c>
      <c r="DK12">
        <v>32</v>
      </c>
      <c r="DL12">
        <v>38</v>
      </c>
      <c r="DM12">
        <v>40</v>
      </c>
      <c r="DN12">
        <v>37</v>
      </c>
      <c r="DO12">
        <v>9</v>
      </c>
      <c r="DP12">
        <v>9</v>
      </c>
      <c r="DQ12">
        <v>7</v>
      </c>
      <c r="DR12" s="3">
        <f t="shared" si="23"/>
        <v>0.42424242424242425</v>
      </c>
      <c r="DS12" s="3">
        <f t="shared" si="7"/>
        <v>0.39393939393939392</v>
      </c>
      <c r="DT12" s="3">
        <f t="shared" si="7"/>
        <v>0.34848484848484851</v>
      </c>
      <c r="DU12" s="3">
        <f t="shared" si="7"/>
        <v>0.46969696969696972</v>
      </c>
      <c r="DV12" s="3">
        <f t="shared" si="7"/>
        <v>0.53030303030303028</v>
      </c>
      <c r="DW12" s="3">
        <f t="shared" si="7"/>
        <v>0.5</v>
      </c>
      <c r="DX12" s="3">
        <f t="shared" si="7"/>
        <v>0.54545454545454541</v>
      </c>
      <c r="DY12" s="3">
        <f t="shared" si="7"/>
        <v>0.5</v>
      </c>
      <c r="DZ12" s="3">
        <f t="shared" si="7"/>
        <v>0.48484848484848486</v>
      </c>
      <c r="EA12" s="3">
        <f t="shared" si="7"/>
        <v>0.5757575757575758</v>
      </c>
      <c r="EB12" s="3">
        <f t="shared" si="7"/>
        <v>0.60606060606060608</v>
      </c>
      <c r="EC12" s="3">
        <f t="shared" si="7"/>
        <v>0.56060606060606055</v>
      </c>
      <c r="ED12" s="3">
        <f t="shared" si="7"/>
        <v>0.13636363636363635</v>
      </c>
      <c r="EE12" s="3">
        <f t="shared" si="7"/>
        <v>0.13636363636363635</v>
      </c>
      <c r="EF12" s="3">
        <f t="shared" si="7"/>
        <v>0.10606060606060606</v>
      </c>
      <c r="EG12" s="4">
        <f t="shared" si="24"/>
        <v>3.5550734840981084E-2</v>
      </c>
      <c r="EH12" s="5">
        <f t="shared" si="8"/>
        <v>2.8292463606873583E-2</v>
      </c>
      <c r="EI12" s="5">
        <f t="shared" si="8"/>
        <v>2.6543141111001266E-2</v>
      </c>
      <c r="EJ12" s="5">
        <f t="shared" si="8"/>
        <v>1.3535555880093744E-2</v>
      </c>
      <c r="EK12" s="5">
        <f t="shared" si="8"/>
        <v>1.6728175769594709E-2</v>
      </c>
      <c r="EL12" s="5">
        <f t="shared" si="8"/>
        <v>1.508632411099162E-2</v>
      </c>
      <c r="EM12" s="5">
        <f t="shared" si="8"/>
        <v>1.1160907063918247E-2</v>
      </c>
      <c r="EN12" s="5">
        <f t="shared" si="8"/>
        <v>9.6327148004992872E-3</v>
      </c>
      <c r="EO12" s="5">
        <f t="shared" si="8"/>
        <v>9.2981656848113107E-3</v>
      </c>
      <c r="EP12" s="5">
        <f t="shared" si="8"/>
        <v>1.5422166437576617E-2</v>
      </c>
      <c r="EQ12" s="5">
        <f t="shared" si="8"/>
        <v>1.5740562420823355E-2</v>
      </c>
      <c r="ER12" s="5">
        <f t="shared" si="8"/>
        <v>1.5251273053725267E-2</v>
      </c>
      <c r="ES12" s="5">
        <f t="shared" si="8"/>
        <v>1.135997364779801E-2</v>
      </c>
      <c r="ET12" s="5">
        <f t="shared" si="8"/>
        <v>1.0181217558820357E-2</v>
      </c>
      <c r="EU12" s="5">
        <f t="shared" si="8"/>
        <v>8.8444966836120562E-3</v>
      </c>
      <c r="EV12" s="4">
        <f t="shared" si="25"/>
        <v>3.0128779852951978E-2</v>
      </c>
      <c r="EW12" s="5">
        <f t="shared" si="29"/>
        <v>1.5116685253560025E-2</v>
      </c>
      <c r="EX12" s="5">
        <f t="shared" si="26"/>
        <v>1.0030595849742948E-2</v>
      </c>
      <c r="EY12" s="5">
        <f t="shared" si="27"/>
        <v>1.5471333970708412E-2</v>
      </c>
      <c r="EZ12" s="9">
        <f t="shared" si="28"/>
        <v>1.0128562630076809E-2</v>
      </c>
      <c r="FH12" t="s">
        <v>125</v>
      </c>
      <c r="FL12" t="s">
        <v>125</v>
      </c>
      <c r="FQ12" t="s">
        <v>126</v>
      </c>
      <c r="FY12" t="s">
        <v>110</v>
      </c>
      <c r="GA12" t="s">
        <v>40</v>
      </c>
      <c r="GF12" t="s">
        <v>40</v>
      </c>
      <c r="GJ12" t="s">
        <v>86</v>
      </c>
      <c r="GR12" t="s">
        <v>86</v>
      </c>
    </row>
    <row r="13" spans="1:208" x14ac:dyDescent="0.25">
      <c r="A13">
        <v>9</v>
      </c>
      <c r="B13" t="s">
        <v>130</v>
      </c>
      <c r="C13" t="s">
        <v>131</v>
      </c>
      <c r="D13">
        <v>193</v>
      </c>
      <c r="E13">
        <v>7.08</v>
      </c>
      <c r="F13" t="s">
        <v>63</v>
      </c>
      <c r="G13">
        <v>5</v>
      </c>
      <c r="H13">
        <v>6</v>
      </c>
      <c r="I13">
        <v>7</v>
      </c>
      <c r="J13">
        <v>11</v>
      </c>
      <c r="K13">
        <v>8</v>
      </c>
      <c r="L13">
        <v>10</v>
      </c>
      <c r="M13">
        <v>95</v>
      </c>
      <c r="N13">
        <v>96</v>
      </c>
      <c r="O13">
        <v>95</v>
      </c>
      <c r="P13">
        <v>7</v>
      </c>
      <c r="Q13">
        <v>5</v>
      </c>
      <c r="R13">
        <v>6</v>
      </c>
      <c r="S13">
        <v>5</v>
      </c>
      <c r="T13">
        <v>5</v>
      </c>
      <c r="U13">
        <v>5</v>
      </c>
      <c r="V13" s="3">
        <f t="shared" si="9"/>
        <v>2.5906735751295335E-2</v>
      </c>
      <c r="W13" s="3">
        <f t="shared" si="3"/>
        <v>3.1088082901554404E-2</v>
      </c>
      <c r="X13" s="3">
        <f t="shared" si="3"/>
        <v>3.6269430051813469E-2</v>
      </c>
      <c r="Y13" s="3">
        <f t="shared" si="3"/>
        <v>5.6994818652849742E-2</v>
      </c>
      <c r="Z13" s="3">
        <f t="shared" si="3"/>
        <v>4.145077720207254E-2</v>
      </c>
      <c r="AA13" s="3">
        <f t="shared" si="3"/>
        <v>5.181347150259067E-2</v>
      </c>
      <c r="AB13" s="3">
        <f t="shared" si="3"/>
        <v>0.49222797927461137</v>
      </c>
      <c r="AC13" s="3">
        <f t="shared" si="3"/>
        <v>0.49740932642487046</v>
      </c>
      <c r="AD13" s="3">
        <f t="shared" si="3"/>
        <v>0.49222797927461137</v>
      </c>
      <c r="AE13" s="3">
        <f t="shared" si="3"/>
        <v>3.6269430051813469E-2</v>
      </c>
      <c r="AF13" s="3">
        <f t="shared" si="3"/>
        <v>2.5906735751295335E-2</v>
      </c>
      <c r="AG13" s="3">
        <f t="shared" si="3"/>
        <v>3.1088082901554404E-2</v>
      </c>
      <c r="AH13" s="3">
        <f t="shared" si="3"/>
        <v>2.5906735751295335E-2</v>
      </c>
      <c r="AI13" s="3">
        <f t="shared" si="3"/>
        <v>2.5906735751295335E-2</v>
      </c>
      <c r="AJ13" s="3">
        <f t="shared" si="3"/>
        <v>2.5906735751295335E-2</v>
      </c>
      <c r="AK13" s="4">
        <f t="shared" si="10"/>
        <v>5.7746433289186747E-3</v>
      </c>
      <c r="AL13" s="5">
        <f t="shared" si="4"/>
        <v>6.4444549619165192E-3</v>
      </c>
      <c r="AM13" s="5">
        <f t="shared" si="4"/>
        <v>7.5648208697629091E-3</v>
      </c>
      <c r="AN13" s="5">
        <f t="shared" si="4"/>
        <v>5.6961142656493284E-3</v>
      </c>
      <c r="AO13" s="5">
        <f t="shared" si="4"/>
        <v>4.4638639488460358E-3</v>
      </c>
      <c r="AP13" s="5">
        <f t="shared" si="4"/>
        <v>5.8943087585750734E-3</v>
      </c>
      <c r="AQ13" s="5">
        <f t="shared" si="4"/>
        <v>1.0083677552429214E-2</v>
      </c>
      <c r="AR13" s="5">
        <f t="shared" si="4"/>
        <v>9.5859154743242816E-3</v>
      </c>
      <c r="AS13" s="5">
        <f t="shared" si="4"/>
        <v>9.424372895550915E-3</v>
      </c>
      <c r="AT13" s="5">
        <f t="shared" si="4"/>
        <v>3.9076115464000954E-3</v>
      </c>
      <c r="AU13" s="5">
        <f t="shared" si="4"/>
        <v>2.6968752291896742E-3</v>
      </c>
      <c r="AV13" s="5">
        <f t="shared" si="4"/>
        <v>3.0419163054186721E-3</v>
      </c>
      <c r="AW13" s="5">
        <f t="shared" si="4"/>
        <v>4.3738073470001035E-3</v>
      </c>
      <c r="AX13" s="5">
        <f t="shared" si="4"/>
        <v>4.7768755074429868E-3</v>
      </c>
      <c r="AY13" s="5">
        <f t="shared" si="4"/>
        <v>4.5049851518260452E-3</v>
      </c>
      <c r="AZ13" s="4">
        <f t="shared" si="11"/>
        <v>6.5946397201993674E-3</v>
      </c>
      <c r="BA13" s="5">
        <f t="shared" si="12"/>
        <v>5.3514289910234795E-3</v>
      </c>
      <c r="BB13" s="5">
        <f t="shared" si="13"/>
        <v>9.6979886407681359E-3</v>
      </c>
      <c r="BC13" s="5">
        <f t="shared" si="14"/>
        <v>3.2154676936694804E-3</v>
      </c>
      <c r="BD13" s="9">
        <f t="shared" si="15"/>
        <v>4.5518893354230443E-3</v>
      </c>
      <c r="BE13">
        <v>5</v>
      </c>
      <c r="BF13">
        <v>4</v>
      </c>
      <c r="BG13">
        <v>5</v>
      </c>
      <c r="BH13">
        <v>5</v>
      </c>
      <c r="BI13">
        <v>4</v>
      </c>
      <c r="BJ13">
        <v>4</v>
      </c>
      <c r="BK13">
        <v>5</v>
      </c>
      <c r="BL13">
        <v>5</v>
      </c>
      <c r="BM13">
        <v>5</v>
      </c>
      <c r="BN13">
        <v>7</v>
      </c>
      <c r="BO13">
        <v>8</v>
      </c>
      <c r="BP13">
        <v>4</v>
      </c>
      <c r="BQ13">
        <v>4</v>
      </c>
      <c r="BR13">
        <v>6</v>
      </c>
      <c r="BS13">
        <v>2</v>
      </c>
      <c r="BT13" s="3">
        <f t="shared" si="16"/>
        <v>2.5906735751295335E-2</v>
      </c>
      <c r="BU13" s="3">
        <f t="shared" si="5"/>
        <v>2.072538860103627E-2</v>
      </c>
      <c r="BV13" s="3">
        <f t="shared" si="5"/>
        <v>2.5906735751295335E-2</v>
      </c>
      <c r="BW13" s="3">
        <f t="shared" si="5"/>
        <v>2.5906735751295335E-2</v>
      </c>
      <c r="BX13" s="3">
        <f t="shared" si="5"/>
        <v>2.072538860103627E-2</v>
      </c>
      <c r="BY13" s="3">
        <f t="shared" si="5"/>
        <v>2.072538860103627E-2</v>
      </c>
      <c r="BZ13" s="3">
        <f t="shared" si="5"/>
        <v>2.5906735751295335E-2</v>
      </c>
      <c r="CA13" s="3">
        <f t="shared" si="5"/>
        <v>2.5906735751295335E-2</v>
      </c>
      <c r="CB13" s="3">
        <f t="shared" si="5"/>
        <v>2.5906735751295335E-2</v>
      </c>
      <c r="CC13" s="3">
        <f t="shared" si="5"/>
        <v>3.6269430051813469E-2</v>
      </c>
      <c r="CD13" s="3">
        <f t="shared" si="5"/>
        <v>4.145077720207254E-2</v>
      </c>
      <c r="CE13" s="3">
        <f t="shared" si="5"/>
        <v>2.072538860103627E-2</v>
      </c>
      <c r="CF13" s="3">
        <f t="shared" si="5"/>
        <v>2.072538860103627E-2</v>
      </c>
      <c r="CG13" s="3">
        <f t="shared" si="5"/>
        <v>3.1088082901554404E-2</v>
      </c>
      <c r="CH13" s="3">
        <f t="shared" si="5"/>
        <v>1.0362694300518135E-2</v>
      </c>
      <c r="CI13" s="4">
        <f t="shared" si="17"/>
        <v>3.9021648758247132E-3</v>
      </c>
      <c r="CJ13" s="5">
        <f t="shared" si="6"/>
        <v>3.4082338541309167E-3</v>
      </c>
      <c r="CK13" s="5">
        <f t="shared" si="6"/>
        <v>3.8231233134032173E-3</v>
      </c>
      <c r="CL13" s="5">
        <f t="shared" si="6"/>
        <v>3.4525053189629466E-3</v>
      </c>
      <c r="CM13" s="5">
        <f t="shared" si="6"/>
        <v>2.6085421290700196E-3</v>
      </c>
      <c r="CN13" s="5">
        <f t="shared" si="6"/>
        <v>2.75997949550822E-3</v>
      </c>
      <c r="CO13" s="5">
        <f t="shared" si="6"/>
        <v>3.1368939106676715E-3</v>
      </c>
      <c r="CP13" s="5">
        <f t="shared" si="6"/>
        <v>3.1786291209960011E-3</v>
      </c>
      <c r="CQ13" s="5">
        <f t="shared" si="6"/>
        <v>2.9826811233933958E-3</v>
      </c>
      <c r="CR13" s="5">
        <f t="shared" si="6"/>
        <v>2.173582359964689E-3</v>
      </c>
      <c r="CS13" s="5">
        <f t="shared" si="6"/>
        <v>2.4657765611752628E-3</v>
      </c>
      <c r="CT13" s="5">
        <f t="shared" si="6"/>
        <v>1.2255389804618005E-3</v>
      </c>
      <c r="CU13" s="5">
        <f t="shared" si="6"/>
        <v>9.7518861902320887E-4</v>
      </c>
      <c r="CV13" s="5">
        <f t="shared" si="6"/>
        <v>1.3618738303809465E-3</v>
      </c>
      <c r="CW13" s="5">
        <f t="shared" si="6"/>
        <v>4.4722296997197399E-4</v>
      </c>
      <c r="CX13" s="4">
        <f t="shared" si="18"/>
        <v>3.7111740144529491E-3</v>
      </c>
      <c r="CY13" s="5">
        <f t="shared" si="19"/>
        <v>2.9403423145137292E-3</v>
      </c>
      <c r="CZ13" s="5">
        <f t="shared" si="20"/>
        <v>3.0994013850190231E-3</v>
      </c>
      <c r="DA13" s="5">
        <f t="shared" si="21"/>
        <v>1.9549659672005843E-3</v>
      </c>
      <c r="DB13" s="9">
        <f t="shared" si="22"/>
        <v>9.2809513979204316E-4</v>
      </c>
      <c r="DC13">
        <v>26</v>
      </c>
      <c r="DD13">
        <v>35</v>
      </c>
      <c r="DE13">
        <v>28</v>
      </c>
      <c r="DF13">
        <v>64</v>
      </c>
      <c r="DG13">
        <v>57</v>
      </c>
      <c r="DH13">
        <v>58</v>
      </c>
      <c r="DI13">
        <v>95</v>
      </c>
      <c r="DJ13">
        <v>96</v>
      </c>
      <c r="DK13">
        <v>95</v>
      </c>
      <c r="DL13">
        <v>61</v>
      </c>
      <c r="DM13">
        <v>69</v>
      </c>
      <c r="DN13">
        <v>66</v>
      </c>
      <c r="DO13">
        <v>20</v>
      </c>
      <c r="DP13">
        <v>20</v>
      </c>
      <c r="DQ13">
        <v>20</v>
      </c>
      <c r="DR13" s="3">
        <f t="shared" si="23"/>
        <v>0.13471502590673576</v>
      </c>
      <c r="DS13" s="3">
        <f t="shared" si="7"/>
        <v>0.18134715025906736</v>
      </c>
      <c r="DT13" s="3">
        <f t="shared" si="7"/>
        <v>0.14507772020725387</v>
      </c>
      <c r="DU13" s="3">
        <f t="shared" si="7"/>
        <v>0.33160621761658032</v>
      </c>
      <c r="DV13" s="3">
        <f t="shared" si="7"/>
        <v>0.29533678756476683</v>
      </c>
      <c r="DW13" s="3">
        <f t="shared" si="7"/>
        <v>0.30051813471502592</v>
      </c>
      <c r="DX13" s="3">
        <f t="shared" si="7"/>
        <v>0.49222797927461137</v>
      </c>
      <c r="DY13" s="3">
        <f t="shared" si="7"/>
        <v>0.49740932642487046</v>
      </c>
      <c r="DZ13" s="3">
        <f t="shared" si="7"/>
        <v>0.49222797927461137</v>
      </c>
      <c r="EA13" s="3">
        <f t="shared" si="7"/>
        <v>0.31606217616580312</v>
      </c>
      <c r="EB13" s="3">
        <f t="shared" si="7"/>
        <v>0.35751295336787564</v>
      </c>
      <c r="EC13" s="3">
        <f t="shared" si="7"/>
        <v>0.34196891191709844</v>
      </c>
      <c r="ED13" s="3">
        <f t="shared" si="7"/>
        <v>0.10362694300518134</v>
      </c>
      <c r="EE13" s="3">
        <f t="shared" si="7"/>
        <v>0.10362694300518134</v>
      </c>
      <c r="EF13" s="3">
        <f t="shared" si="7"/>
        <v>0.10362694300518134</v>
      </c>
      <c r="EG13" s="4">
        <f t="shared" si="24"/>
        <v>1.1288871389179042E-2</v>
      </c>
      <c r="EH13" s="5">
        <f t="shared" si="8"/>
        <v>1.3024230954937821E-2</v>
      </c>
      <c r="EI13" s="5">
        <f t="shared" si="8"/>
        <v>1.1050174537763085E-2</v>
      </c>
      <c r="EJ13" s="5">
        <f t="shared" si="8"/>
        <v>9.5561069760180476E-3</v>
      </c>
      <c r="EK13" s="5">
        <f t="shared" si="8"/>
        <v>9.3162690222376443E-3</v>
      </c>
      <c r="EL13" s="5">
        <f t="shared" si="8"/>
        <v>9.0674279630830468E-3</v>
      </c>
      <c r="EM13" s="5">
        <f t="shared" si="8"/>
        <v>1.0071803006731061E-2</v>
      </c>
      <c r="EN13" s="5">
        <f t="shared" si="8"/>
        <v>9.5828043611184618E-3</v>
      </c>
      <c r="EO13" s="5">
        <f t="shared" si="8"/>
        <v>9.4396856936151095E-3</v>
      </c>
      <c r="EP13" s="5">
        <f t="shared" si="8"/>
        <v>8.4659997378897546E-3</v>
      </c>
      <c r="EQ13" s="5">
        <f t="shared" si="8"/>
        <v>9.2853006819209258E-3</v>
      </c>
      <c r="ER13" s="5">
        <f t="shared" si="8"/>
        <v>9.3032552054372313E-3</v>
      </c>
      <c r="ES13" s="5">
        <f t="shared" si="8"/>
        <v>8.6327951727653267E-3</v>
      </c>
      <c r="ET13" s="5">
        <f t="shared" si="8"/>
        <v>7.7370219790690118E-3</v>
      </c>
      <c r="EU13" s="5">
        <f t="shared" si="8"/>
        <v>8.6415511638548576E-3</v>
      </c>
      <c r="EV13" s="4">
        <f t="shared" si="25"/>
        <v>1.178775896062665E-2</v>
      </c>
      <c r="EW13" s="5">
        <f t="shared" si="29"/>
        <v>9.3132679871129123E-3</v>
      </c>
      <c r="EX13" s="5">
        <f t="shared" si="26"/>
        <v>9.6980976871548774E-3</v>
      </c>
      <c r="EY13" s="5">
        <f t="shared" si="27"/>
        <v>9.01818520841597E-3</v>
      </c>
      <c r="EZ13" s="9">
        <f t="shared" si="28"/>
        <v>8.3371227718963981E-3</v>
      </c>
      <c r="FB13" t="s">
        <v>129</v>
      </c>
      <c r="FD13" t="s">
        <v>84</v>
      </c>
      <c r="FH13" t="s">
        <v>85</v>
      </c>
      <c r="FK13" t="s">
        <v>84</v>
      </c>
      <c r="FQ13" t="s">
        <v>85</v>
      </c>
      <c r="FY13" t="s">
        <v>33</v>
      </c>
      <c r="GA13" t="s">
        <v>40</v>
      </c>
      <c r="GF13" t="s">
        <v>40</v>
      </c>
    </row>
    <row r="14" spans="1:208" x14ac:dyDescent="0.25">
      <c r="A14">
        <v>10</v>
      </c>
      <c r="B14" t="s">
        <v>187</v>
      </c>
      <c r="C14" t="s">
        <v>188</v>
      </c>
      <c r="D14">
        <v>70</v>
      </c>
      <c r="E14">
        <v>5.7</v>
      </c>
      <c r="F14" t="s">
        <v>63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108</v>
      </c>
      <c r="N14">
        <v>111</v>
      </c>
      <c r="O14">
        <v>115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 s="3">
        <f t="shared" si="9"/>
        <v>0</v>
      </c>
      <c r="W14" s="3">
        <f t="shared" si="3"/>
        <v>0</v>
      </c>
      <c r="X14" s="3">
        <f t="shared" si="3"/>
        <v>0</v>
      </c>
      <c r="Y14" s="3">
        <f t="shared" si="3"/>
        <v>0</v>
      </c>
      <c r="Z14" s="3">
        <f t="shared" si="3"/>
        <v>0</v>
      </c>
      <c r="AA14" s="3">
        <f t="shared" si="3"/>
        <v>0</v>
      </c>
      <c r="AB14" s="3">
        <f t="shared" si="3"/>
        <v>1.5428571428571429</v>
      </c>
      <c r="AC14" s="3">
        <f t="shared" si="3"/>
        <v>1.5857142857142856</v>
      </c>
      <c r="AD14" s="3">
        <f t="shared" si="3"/>
        <v>1.6428571428571428</v>
      </c>
      <c r="AE14" s="3">
        <f t="shared" si="3"/>
        <v>0</v>
      </c>
      <c r="AF14" s="3">
        <f t="shared" si="3"/>
        <v>0</v>
      </c>
      <c r="AG14" s="3">
        <f t="shared" si="3"/>
        <v>0</v>
      </c>
      <c r="AH14" s="3">
        <f t="shared" si="3"/>
        <v>0</v>
      </c>
      <c r="AI14" s="3">
        <f t="shared" si="3"/>
        <v>0</v>
      </c>
      <c r="AJ14" s="3">
        <f t="shared" si="3"/>
        <v>0</v>
      </c>
      <c r="AK14" s="4">
        <f t="shared" si="10"/>
        <v>0</v>
      </c>
      <c r="AL14" s="5">
        <f t="shared" si="4"/>
        <v>0</v>
      </c>
      <c r="AM14" s="5">
        <f t="shared" si="4"/>
        <v>0</v>
      </c>
      <c r="AN14" s="5">
        <f t="shared" si="4"/>
        <v>0</v>
      </c>
      <c r="AO14" s="5">
        <f t="shared" si="4"/>
        <v>0</v>
      </c>
      <c r="AP14" s="5">
        <f t="shared" si="4"/>
        <v>0</v>
      </c>
      <c r="AQ14" s="5">
        <f t="shared" si="4"/>
        <v>3.1606642842531514E-2</v>
      </c>
      <c r="AR14" s="5">
        <f t="shared" si="4"/>
        <v>3.0559385000959685E-2</v>
      </c>
      <c r="AS14" s="5">
        <f t="shared" si="4"/>
        <v>3.1454730288233472E-2</v>
      </c>
      <c r="AT14" s="5">
        <f t="shared" si="4"/>
        <v>0</v>
      </c>
      <c r="AU14" s="5">
        <f t="shared" si="4"/>
        <v>0</v>
      </c>
      <c r="AV14" s="5">
        <f t="shared" si="4"/>
        <v>0</v>
      </c>
      <c r="AW14" s="5">
        <f t="shared" si="4"/>
        <v>0</v>
      </c>
      <c r="AX14" s="5">
        <f t="shared" si="4"/>
        <v>0</v>
      </c>
      <c r="AY14" s="5">
        <f t="shared" si="4"/>
        <v>0</v>
      </c>
      <c r="AZ14" s="4">
        <f t="shared" si="11"/>
        <v>0</v>
      </c>
      <c r="BA14" s="5">
        <f t="shared" si="12"/>
        <v>0</v>
      </c>
      <c r="BB14" s="5">
        <f t="shared" si="13"/>
        <v>3.1206919377241557E-2</v>
      </c>
      <c r="BC14" s="5">
        <f t="shared" si="14"/>
        <v>0</v>
      </c>
      <c r="BD14" s="9">
        <f t="shared" si="15"/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 s="3">
        <f t="shared" si="16"/>
        <v>0</v>
      </c>
      <c r="BU14" s="3">
        <f t="shared" si="5"/>
        <v>0</v>
      </c>
      <c r="BV14" s="3">
        <f t="shared" si="5"/>
        <v>0</v>
      </c>
      <c r="BW14" s="3">
        <f t="shared" si="5"/>
        <v>0</v>
      </c>
      <c r="BX14" s="3">
        <f t="shared" si="5"/>
        <v>0</v>
      </c>
      <c r="BY14" s="3">
        <f t="shared" si="5"/>
        <v>0</v>
      </c>
      <c r="BZ14" s="3">
        <f t="shared" si="5"/>
        <v>0</v>
      </c>
      <c r="CA14" s="3">
        <f t="shared" si="5"/>
        <v>0</v>
      </c>
      <c r="CB14" s="3">
        <f t="shared" si="5"/>
        <v>0</v>
      </c>
      <c r="CC14" s="3">
        <f t="shared" si="5"/>
        <v>0</v>
      </c>
      <c r="CD14" s="3">
        <f t="shared" si="5"/>
        <v>0</v>
      </c>
      <c r="CE14" s="3">
        <f t="shared" si="5"/>
        <v>0</v>
      </c>
      <c r="CF14" s="3">
        <f t="shared" si="5"/>
        <v>0</v>
      </c>
      <c r="CG14" s="3">
        <f t="shared" si="5"/>
        <v>0</v>
      </c>
      <c r="CH14" s="3">
        <f t="shared" si="5"/>
        <v>0</v>
      </c>
      <c r="CI14" s="4">
        <f t="shared" si="17"/>
        <v>0</v>
      </c>
      <c r="CJ14" s="5">
        <f t="shared" si="6"/>
        <v>0</v>
      </c>
      <c r="CK14" s="5">
        <f t="shared" si="6"/>
        <v>0</v>
      </c>
      <c r="CL14" s="5">
        <f t="shared" si="6"/>
        <v>0</v>
      </c>
      <c r="CM14" s="5">
        <f t="shared" si="6"/>
        <v>0</v>
      </c>
      <c r="CN14" s="5">
        <f t="shared" si="6"/>
        <v>0</v>
      </c>
      <c r="CO14" s="5">
        <f t="shared" si="6"/>
        <v>0</v>
      </c>
      <c r="CP14" s="5">
        <f t="shared" si="6"/>
        <v>0</v>
      </c>
      <c r="CQ14" s="5">
        <f t="shared" si="6"/>
        <v>0</v>
      </c>
      <c r="CR14" s="5">
        <f t="shared" si="6"/>
        <v>0</v>
      </c>
      <c r="CS14" s="5">
        <f t="shared" si="6"/>
        <v>0</v>
      </c>
      <c r="CT14" s="5">
        <f t="shared" si="6"/>
        <v>0</v>
      </c>
      <c r="CU14" s="5">
        <f t="shared" si="6"/>
        <v>0</v>
      </c>
      <c r="CV14" s="5">
        <f t="shared" si="6"/>
        <v>0</v>
      </c>
      <c r="CW14" s="5">
        <f t="shared" si="6"/>
        <v>0</v>
      </c>
      <c r="CX14" s="4">
        <f t="shared" si="18"/>
        <v>0</v>
      </c>
      <c r="CY14" s="5">
        <f t="shared" si="19"/>
        <v>0</v>
      </c>
      <c r="CZ14" s="5">
        <f t="shared" si="20"/>
        <v>0</v>
      </c>
      <c r="DA14" s="5">
        <f t="shared" si="21"/>
        <v>0</v>
      </c>
      <c r="DB14" s="9">
        <f t="shared" si="22"/>
        <v>0</v>
      </c>
      <c r="DC14">
        <v>14</v>
      </c>
      <c r="DD14">
        <v>14</v>
      </c>
      <c r="DE14">
        <v>10</v>
      </c>
      <c r="DF14">
        <v>64</v>
      </c>
      <c r="DG14">
        <v>67</v>
      </c>
      <c r="DH14">
        <v>68</v>
      </c>
      <c r="DI14">
        <v>108</v>
      </c>
      <c r="DJ14">
        <v>111</v>
      </c>
      <c r="DK14">
        <v>115</v>
      </c>
      <c r="DL14">
        <v>43</v>
      </c>
      <c r="DM14">
        <v>48</v>
      </c>
      <c r="DN14">
        <v>42</v>
      </c>
      <c r="DO14">
        <v>16</v>
      </c>
      <c r="DP14">
        <v>17</v>
      </c>
      <c r="DQ14">
        <v>18</v>
      </c>
      <c r="DR14" s="3">
        <f t="shared" si="23"/>
        <v>0.2</v>
      </c>
      <c r="DS14" s="3">
        <f t="shared" si="7"/>
        <v>0.2</v>
      </c>
      <c r="DT14" s="3">
        <f t="shared" si="7"/>
        <v>0.14285714285714285</v>
      </c>
      <c r="DU14" s="3">
        <f t="shared" si="7"/>
        <v>0.91428571428571426</v>
      </c>
      <c r="DV14" s="3">
        <f t="shared" si="7"/>
        <v>0.95714285714285718</v>
      </c>
      <c r="DW14" s="3">
        <f t="shared" si="7"/>
        <v>0.97142857142857142</v>
      </c>
      <c r="DX14" s="3">
        <f t="shared" si="7"/>
        <v>1.5428571428571429</v>
      </c>
      <c r="DY14" s="3">
        <f t="shared" si="7"/>
        <v>1.5857142857142856</v>
      </c>
      <c r="DZ14" s="3">
        <f t="shared" si="7"/>
        <v>1.6428571428571428</v>
      </c>
      <c r="EA14" s="3">
        <f t="shared" si="7"/>
        <v>0.61428571428571432</v>
      </c>
      <c r="EB14" s="3">
        <f t="shared" si="7"/>
        <v>0.68571428571428572</v>
      </c>
      <c r="EC14" s="3">
        <f t="shared" si="7"/>
        <v>0.6</v>
      </c>
      <c r="ED14" s="3">
        <f t="shared" si="7"/>
        <v>0.22857142857142856</v>
      </c>
      <c r="EE14" s="3">
        <f t="shared" si="7"/>
        <v>0.24285714285714285</v>
      </c>
      <c r="EF14" s="3">
        <f t="shared" si="7"/>
        <v>0.25714285714285712</v>
      </c>
      <c r="EG14" s="4">
        <f t="shared" si="24"/>
        <v>1.6759632139319653E-2</v>
      </c>
      <c r="EH14" s="5">
        <f t="shared" si="8"/>
        <v>1.4363866138874281E-2</v>
      </c>
      <c r="EI14" s="5">
        <f t="shared" si="8"/>
        <v>1.0881039213205487E-2</v>
      </c>
      <c r="EJ14" s="5">
        <f t="shared" si="8"/>
        <v>2.6347552091021183E-2</v>
      </c>
      <c r="EK14" s="5">
        <f t="shared" si="8"/>
        <v>3.0192650307407268E-2</v>
      </c>
      <c r="EL14" s="5">
        <f t="shared" si="8"/>
        <v>2.9310572558498005E-2</v>
      </c>
      <c r="EM14" s="5">
        <f t="shared" si="8"/>
        <v>3.1569422837940189E-2</v>
      </c>
      <c r="EN14" s="5">
        <f t="shared" si="8"/>
        <v>3.0549466938726313E-2</v>
      </c>
      <c r="EO14" s="5">
        <f t="shared" si="8"/>
        <v>3.1505838190945469E-2</v>
      </c>
      <c r="EP14" s="5">
        <f t="shared" si="8"/>
        <v>1.6454176071369338E-2</v>
      </c>
      <c r="EQ14" s="5">
        <f t="shared" si="8"/>
        <v>1.7809322053274422E-2</v>
      </c>
      <c r="ER14" s="5">
        <f t="shared" si="8"/>
        <v>1.6322984133176233E-2</v>
      </c>
      <c r="ES14" s="5">
        <f t="shared" si="8"/>
        <v>1.9041479638213808E-2</v>
      </c>
      <c r="ET14" s="5">
        <f t="shared" si="8"/>
        <v>1.8132263652375306E-2</v>
      </c>
      <c r="EU14" s="5">
        <f t="shared" si="8"/>
        <v>2.1443391959451268E-2</v>
      </c>
      <c r="EV14" s="4">
        <f t="shared" si="25"/>
        <v>1.4001512497133139E-2</v>
      </c>
      <c r="EW14" s="5">
        <f t="shared" si="29"/>
        <v>2.8616924985642153E-2</v>
      </c>
      <c r="EX14" s="5">
        <f t="shared" si="26"/>
        <v>3.120824265587066E-2</v>
      </c>
      <c r="EY14" s="5">
        <f t="shared" si="27"/>
        <v>1.6862160752606662E-2</v>
      </c>
      <c r="EZ14" s="9">
        <f t="shared" si="28"/>
        <v>1.9539045083346796E-2</v>
      </c>
      <c r="FB14" t="s">
        <v>83</v>
      </c>
      <c r="FD14" t="s">
        <v>83</v>
      </c>
      <c r="FH14" t="s">
        <v>84</v>
      </c>
      <c r="FK14" t="s">
        <v>83</v>
      </c>
      <c r="FQ14" t="s">
        <v>132</v>
      </c>
      <c r="FY14" t="s">
        <v>33</v>
      </c>
      <c r="GA14" t="s">
        <v>40</v>
      </c>
      <c r="GF14" t="s">
        <v>40</v>
      </c>
      <c r="GJ14" t="s">
        <v>133</v>
      </c>
      <c r="GP14" t="s">
        <v>94</v>
      </c>
      <c r="GR14" t="s">
        <v>94</v>
      </c>
    </row>
    <row r="15" spans="1:208" x14ac:dyDescent="0.25">
      <c r="A15">
        <v>11</v>
      </c>
      <c r="B15" t="s">
        <v>136</v>
      </c>
      <c r="C15" t="s">
        <v>137</v>
      </c>
      <c r="D15">
        <v>62</v>
      </c>
      <c r="E15">
        <v>4.8899999999999997</v>
      </c>
      <c r="F15" t="s">
        <v>63</v>
      </c>
      <c r="G15">
        <v>9</v>
      </c>
      <c r="H15">
        <v>7</v>
      </c>
      <c r="I15">
        <v>8</v>
      </c>
      <c r="J15">
        <v>20</v>
      </c>
      <c r="K15">
        <v>17</v>
      </c>
      <c r="L15">
        <v>17</v>
      </c>
      <c r="M15">
        <v>17</v>
      </c>
      <c r="N15">
        <v>16</v>
      </c>
      <c r="O15">
        <v>20</v>
      </c>
      <c r="P15">
        <v>21</v>
      </c>
      <c r="Q15">
        <v>24</v>
      </c>
      <c r="R15">
        <v>20</v>
      </c>
      <c r="S15">
        <v>8</v>
      </c>
      <c r="T15">
        <v>8</v>
      </c>
      <c r="U15">
        <v>10</v>
      </c>
      <c r="V15" s="3">
        <f t="shared" si="9"/>
        <v>0.14516129032258066</v>
      </c>
      <c r="W15" s="3">
        <f t="shared" si="3"/>
        <v>0.11290322580645161</v>
      </c>
      <c r="X15" s="3">
        <f t="shared" si="3"/>
        <v>0.12903225806451613</v>
      </c>
      <c r="Y15" s="3">
        <f t="shared" si="3"/>
        <v>0.32258064516129031</v>
      </c>
      <c r="Z15" s="3">
        <f t="shared" si="3"/>
        <v>0.27419354838709675</v>
      </c>
      <c r="AA15" s="3">
        <f t="shared" si="3"/>
        <v>0.27419354838709675</v>
      </c>
      <c r="AB15" s="3">
        <f t="shared" si="3"/>
        <v>0.27419354838709675</v>
      </c>
      <c r="AC15" s="3">
        <f t="shared" si="3"/>
        <v>0.25806451612903225</v>
      </c>
      <c r="AD15" s="3">
        <f t="shared" si="3"/>
        <v>0.32258064516129031</v>
      </c>
      <c r="AE15" s="3">
        <f t="shared" si="3"/>
        <v>0.33870967741935482</v>
      </c>
      <c r="AF15" s="3">
        <f t="shared" si="3"/>
        <v>0.38709677419354838</v>
      </c>
      <c r="AG15" s="3">
        <f t="shared" si="3"/>
        <v>0.32258064516129031</v>
      </c>
      <c r="AH15" s="3">
        <f t="shared" si="3"/>
        <v>0.12903225806451613</v>
      </c>
      <c r="AI15" s="3">
        <f t="shared" si="3"/>
        <v>0.12903225806451613</v>
      </c>
      <c r="AJ15" s="3">
        <f t="shared" si="3"/>
        <v>0.16129032258064516</v>
      </c>
      <c r="AK15" s="4">
        <f t="shared" si="10"/>
        <v>3.2356630523650773E-2</v>
      </c>
      <c r="AL15" s="5">
        <f t="shared" si="4"/>
        <v>2.3404458746100046E-2</v>
      </c>
      <c r="AM15" s="5">
        <f t="shared" si="4"/>
        <v>2.6912634615009062E-2</v>
      </c>
      <c r="AN15" s="5">
        <f t="shared" si="4"/>
        <v>3.2239004494730807E-2</v>
      </c>
      <c r="AO15" s="5">
        <f t="shared" si="4"/>
        <v>2.9528100032588392E-2</v>
      </c>
      <c r="AP15" s="5">
        <f t="shared" si="4"/>
        <v>3.1192301672394864E-2</v>
      </c>
      <c r="AQ15" s="5">
        <f t="shared" si="4"/>
        <v>5.6170706365908747E-3</v>
      </c>
      <c r="AR15" s="5">
        <f t="shared" si="4"/>
        <v>4.9733378670553403E-3</v>
      </c>
      <c r="AS15" s="5">
        <f t="shared" si="4"/>
        <v>6.1762443763712285E-3</v>
      </c>
      <c r="AT15" s="5">
        <f t="shared" si="4"/>
        <v>3.6492049763962184E-2</v>
      </c>
      <c r="AU15" s="5">
        <f t="shared" si="4"/>
        <v>4.0296535682601844E-2</v>
      </c>
      <c r="AV15" s="5">
        <f t="shared" si="4"/>
        <v>3.1563970265903421E-2</v>
      </c>
      <c r="AW15" s="5">
        <f t="shared" si="4"/>
        <v>2.1784382399252133E-2</v>
      </c>
      <c r="AX15" s="5">
        <f t="shared" si="4"/>
        <v>2.3791921882232166E-2</v>
      </c>
      <c r="AY15" s="5">
        <f t="shared" si="4"/>
        <v>2.8047165622658927E-2</v>
      </c>
      <c r="AZ15" s="4">
        <f t="shared" si="11"/>
        <v>2.7557907961586626E-2</v>
      </c>
      <c r="BA15" s="5">
        <f t="shared" si="12"/>
        <v>3.0986468733238019E-2</v>
      </c>
      <c r="BB15" s="5">
        <f t="shared" si="13"/>
        <v>5.5888842933391469E-3</v>
      </c>
      <c r="BC15" s="5">
        <f t="shared" si="14"/>
        <v>3.6117518570822481E-2</v>
      </c>
      <c r="BD15" s="9">
        <f t="shared" si="15"/>
        <v>2.4541156634714411E-2</v>
      </c>
      <c r="BE15">
        <v>16</v>
      </c>
      <c r="BF15">
        <v>16</v>
      </c>
      <c r="BG15">
        <v>14</v>
      </c>
      <c r="BH15">
        <v>19</v>
      </c>
      <c r="BI15">
        <v>19</v>
      </c>
      <c r="BJ15">
        <v>15</v>
      </c>
      <c r="BK15">
        <v>11</v>
      </c>
      <c r="BL15">
        <v>10</v>
      </c>
      <c r="BM15">
        <v>14</v>
      </c>
      <c r="BN15">
        <v>12</v>
      </c>
      <c r="BO15">
        <v>12</v>
      </c>
      <c r="BP15">
        <v>12</v>
      </c>
      <c r="BQ15">
        <v>65</v>
      </c>
      <c r="BR15">
        <v>65</v>
      </c>
      <c r="BS15">
        <v>63</v>
      </c>
      <c r="BT15" s="3">
        <f t="shared" si="16"/>
        <v>0.25806451612903225</v>
      </c>
      <c r="BU15" s="3">
        <f t="shared" si="5"/>
        <v>0.25806451612903225</v>
      </c>
      <c r="BV15" s="3">
        <f t="shared" si="5"/>
        <v>0.22580645161290322</v>
      </c>
      <c r="BW15" s="3">
        <f t="shared" si="5"/>
        <v>0.30645161290322581</v>
      </c>
      <c r="BX15" s="3">
        <f t="shared" si="5"/>
        <v>0.30645161290322581</v>
      </c>
      <c r="BY15" s="3">
        <f t="shared" si="5"/>
        <v>0.24193548387096775</v>
      </c>
      <c r="BZ15" s="3">
        <f t="shared" si="5"/>
        <v>0.17741935483870969</v>
      </c>
      <c r="CA15" s="3">
        <f t="shared" si="5"/>
        <v>0.16129032258064516</v>
      </c>
      <c r="CB15" s="3">
        <f t="shared" si="5"/>
        <v>0.22580645161290322</v>
      </c>
      <c r="CC15" s="3">
        <f t="shared" si="5"/>
        <v>0.19354838709677419</v>
      </c>
      <c r="CD15" s="3">
        <f t="shared" si="5"/>
        <v>0.19354838709677419</v>
      </c>
      <c r="CE15" s="3">
        <f t="shared" si="5"/>
        <v>0.19354838709677419</v>
      </c>
      <c r="CF15" s="3">
        <f t="shared" si="5"/>
        <v>1.0483870967741935</v>
      </c>
      <c r="CG15" s="3">
        <f t="shared" si="5"/>
        <v>1.0483870967741935</v>
      </c>
      <c r="CH15" s="3">
        <f t="shared" si="5"/>
        <v>1.0161290322580645</v>
      </c>
      <c r="CI15" s="4">
        <f t="shared" si="17"/>
        <v>3.8870597214666826E-2</v>
      </c>
      <c r="CJ15" s="5">
        <f t="shared" si="6"/>
        <v>4.2438008635307542E-2</v>
      </c>
      <c r="CK15" s="5">
        <f t="shared" si="6"/>
        <v>3.3322836105856429E-2</v>
      </c>
      <c r="CL15" s="5">
        <f t="shared" si="6"/>
        <v>4.0839796789152019E-2</v>
      </c>
      <c r="CM15" s="5">
        <f t="shared" si="6"/>
        <v>3.8570661239111945E-2</v>
      </c>
      <c r="CN15" s="5">
        <f t="shared" si="6"/>
        <v>3.2218309030227002E-2</v>
      </c>
      <c r="CO15" s="5">
        <f t="shared" si="6"/>
        <v>2.1482663781766023E-2</v>
      </c>
      <c r="CP15" s="5">
        <f t="shared" si="6"/>
        <v>1.9789529688781556E-2</v>
      </c>
      <c r="CQ15" s="5">
        <f t="shared" si="6"/>
        <v>2.5997433533577276E-2</v>
      </c>
      <c r="CR15" s="5">
        <f t="shared" si="6"/>
        <v>1.1599116925525852E-2</v>
      </c>
      <c r="CS15" s="5">
        <f t="shared" si="6"/>
        <v>1.1513585717100622E-2</v>
      </c>
      <c r="CT15" s="5">
        <f t="shared" si="6"/>
        <v>1.1444952736893266E-2</v>
      </c>
      <c r="CU15" s="5">
        <f t="shared" si="6"/>
        <v>4.932960171631514E-2</v>
      </c>
      <c r="CV15" s="5">
        <f t="shared" si="6"/>
        <v>4.5926632263787563E-2</v>
      </c>
      <c r="CW15" s="5">
        <f t="shared" si="6"/>
        <v>4.3853097515235737E-2</v>
      </c>
      <c r="CX15" s="4">
        <f t="shared" si="18"/>
        <v>3.8210480651943601E-2</v>
      </c>
      <c r="CY15" s="5">
        <f t="shared" si="19"/>
        <v>3.7209589019496989E-2</v>
      </c>
      <c r="CZ15" s="5">
        <f t="shared" si="20"/>
        <v>2.2423209001374952E-2</v>
      </c>
      <c r="DA15" s="5">
        <f t="shared" si="21"/>
        <v>1.1519218459839914E-2</v>
      </c>
      <c r="DB15" s="9">
        <f t="shared" si="22"/>
        <v>4.6369777165112813E-2</v>
      </c>
      <c r="DC15">
        <v>16</v>
      </c>
      <c r="DD15">
        <v>11</v>
      </c>
      <c r="DE15">
        <v>13</v>
      </c>
      <c r="DF15">
        <v>21</v>
      </c>
      <c r="DG15">
        <v>18</v>
      </c>
      <c r="DH15">
        <v>22</v>
      </c>
      <c r="DI15">
        <v>17</v>
      </c>
      <c r="DJ15">
        <v>16</v>
      </c>
      <c r="DK15">
        <v>20</v>
      </c>
      <c r="DL15">
        <v>30</v>
      </c>
      <c r="DM15">
        <v>32</v>
      </c>
      <c r="DN15">
        <v>28</v>
      </c>
      <c r="DO15">
        <v>5</v>
      </c>
      <c r="DP15">
        <v>8</v>
      </c>
      <c r="DQ15">
        <v>4</v>
      </c>
      <c r="DR15" s="3">
        <f t="shared" si="23"/>
        <v>0.25806451612903225</v>
      </c>
      <c r="DS15" s="3">
        <f t="shared" si="7"/>
        <v>0.17741935483870969</v>
      </c>
      <c r="DT15" s="3">
        <f t="shared" si="7"/>
        <v>0.20967741935483872</v>
      </c>
      <c r="DU15" s="3">
        <f t="shared" si="7"/>
        <v>0.33870967741935482</v>
      </c>
      <c r="DV15" s="3">
        <f t="shared" si="7"/>
        <v>0.29032258064516131</v>
      </c>
      <c r="DW15" s="3">
        <f t="shared" si="7"/>
        <v>0.35483870967741937</v>
      </c>
      <c r="DX15" s="3">
        <f t="shared" si="7"/>
        <v>0.27419354838709675</v>
      </c>
      <c r="DY15" s="3">
        <f t="shared" si="7"/>
        <v>0.25806451612903225</v>
      </c>
      <c r="DZ15" s="3">
        <f t="shared" si="7"/>
        <v>0.32258064516129031</v>
      </c>
      <c r="EA15" s="3">
        <f t="shared" si="7"/>
        <v>0.4838709677419355</v>
      </c>
      <c r="EB15" s="3">
        <f t="shared" si="7"/>
        <v>0.5161290322580645</v>
      </c>
      <c r="EC15" s="3">
        <f t="shared" si="7"/>
        <v>0.45161290322580644</v>
      </c>
      <c r="ED15" s="3">
        <f t="shared" si="7"/>
        <v>8.0645161290322578E-2</v>
      </c>
      <c r="EE15" s="3">
        <f t="shared" si="7"/>
        <v>0.12903225806451613</v>
      </c>
      <c r="EF15" s="3">
        <f t="shared" si="7"/>
        <v>6.4516129032258063E-2</v>
      </c>
      <c r="EG15" s="4">
        <f t="shared" si="24"/>
        <v>2.1625331792670521E-2</v>
      </c>
      <c r="EH15" s="5">
        <f t="shared" si="8"/>
        <v>1.2742139316743315E-2</v>
      </c>
      <c r="EI15" s="5">
        <f t="shared" si="8"/>
        <v>1.5970557554866118E-2</v>
      </c>
      <c r="EJ15" s="5">
        <f t="shared" si="8"/>
        <v>9.7608118885587555E-3</v>
      </c>
      <c r="EK15" s="5">
        <f t="shared" si="8"/>
        <v>9.1580980710960908E-3</v>
      </c>
      <c r="EL15" s="5">
        <f t="shared" si="8"/>
        <v>1.0706423562639214E-2</v>
      </c>
      <c r="EM15" s="5">
        <f t="shared" si="8"/>
        <v>5.6104559703029893E-3</v>
      </c>
      <c r="EN15" s="5">
        <f t="shared" si="8"/>
        <v>4.9717237679996326E-3</v>
      </c>
      <c r="EO15" s="5">
        <f t="shared" si="8"/>
        <v>6.1862795886849448E-3</v>
      </c>
      <c r="EP15" s="5">
        <f t="shared" si="8"/>
        <v>1.2960903882173896E-2</v>
      </c>
      <c r="EQ15" s="5">
        <f t="shared" si="8"/>
        <v>1.3404866061604405E-2</v>
      </c>
      <c r="ER15" s="5">
        <f t="shared" si="8"/>
        <v>1.2286117089487486E-2</v>
      </c>
      <c r="ES15" s="5">
        <f t="shared" si="8"/>
        <v>6.7182639852568877E-3</v>
      </c>
      <c r="ET15" s="5">
        <f t="shared" si="8"/>
        <v>9.6338402707117372E-3</v>
      </c>
      <c r="EU15" s="5">
        <f t="shared" si="8"/>
        <v>5.3800624987870565E-3</v>
      </c>
      <c r="EV15" s="4">
        <f t="shared" si="25"/>
        <v>1.677934288809332E-2</v>
      </c>
      <c r="EW15" s="5">
        <f t="shared" si="29"/>
        <v>9.8751111740980196E-3</v>
      </c>
      <c r="EX15" s="5">
        <f t="shared" si="26"/>
        <v>5.5894864423291883E-3</v>
      </c>
      <c r="EY15" s="5">
        <f t="shared" si="27"/>
        <v>1.2883962344421929E-2</v>
      </c>
      <c r="EZ15" s="9">
        <f t="shared" si="28"/>
        <v>7.2440555849185599E-3</v>
      </c>
      <c r="FB15" t="s">
        <v>83</v>
      </c>
      <c r="FD15" t="s">
        <v>83</v>
      </c>
      <c r="FH15" t="s">
        <v>84</v>
      </c>
      <c r="FK15" t="s">
        <v>83</v>
      </c>
      <c r="FQ15" t="s">
        <v>85</v>
      </c>
      <c r="FY15" t="s">
        <v>33</v>
      </c>
      <c r="GJ15" t="s">
        <v>86</v>
      </c>
      <c r="GR15" t="s">
        <v>86</v>
      </c>
    </row>
    <row r="16" spans="1:208" x14ac:dyDescent="0.25">
      <c r="A16">
        <v>12</v>
      </c>
      <c r="B16" t="s">
        <v>160</v>
      </c>
      <c r="C16" t="s">
        <v>161</v>
      </c>
      <c r="D16">
        <v>21</v>
      </c>
      <c r="E16">
        <v>4.79</v>
      </c>
      <c r="F16" t="s">
        <v>63</v>
      </c>
      <c r="G16">
        <v>8</v>
      </c>
      <c r="H16">
        <v>9</v>
      </c>
      <c r="I16">
        <v>6</v>
      </c>
      <c r="J16">
        <v>14</v>
      </c>
      <c r="K16">
        <v>17</v>
      </c>
      <c r="L16">
        <v>10</v>
      </c>
      <c r="M16">
        <v>48</v>
      </c>
      <c r="N16">
        <v>42</v>
      </c>
      <c r="O16">
        <v>42</v>
      </c>
      <c r="P16">
        <v>20</v>
      </c>
      <c r="Q16">
        <v>16</v>
      </c>
      <c r="R16">
        <v>21</v>
      </c>
      <c r="S16">
        <v>0</v>
      </c>
      <c r="T16">
        <v>0</v>
      </c>
      <c r="U16">
        <v>2</v>
      </c>
      <c r="V16" s="3">
        <f t="shared" si="9"/>
        <v>0.38095238095238093</v>
      </c>
      <c r="W16" s="3">
        <f t="shared" si="3"/>
        <v>0.42857142857142855</v>
      </c>
      <c r="X16" s="3">
        <f t="shared" si="3"/>
        <v>0.2857142857142857</v>
      </c>
      <c r="Y16" s="3">
        <f t="shared" si="3"/>
        <v>0.66666666666666663</v>
      </c>
      <c r="Z16" s="3">
        <f t="shared" si="3"/>
        <v>0.80952380952380953</v>
      </c>
      <c r="AA16" s="3">
        <f t="shared" si="3"/>
        <v>0.47619047619047616</v>
      </c>
      <c r="AB16" s="3">
        <f t="shared" si="3"/>
        <v>2.2857142857142856</v>
      </c>
      <c r="AC16" s="3">
        <f t="shared" si="3"/>
        <v>2</v>
      </c>
      <c r="AD16" s="3">
        <f t="shared" si="3"/>
        <v>2</v>
      </c>
      <c r="AE16" s="3">
        <f t="shared" si="3"/>
        <v>0.95238095238095233</v>
      </c>
      <c r="AF16" s="3">
        <f t="shared" si="3"/>
        <v>0.76190476190476186</v>
      </c>
      <c r="AG16" s="3">
        <f t="shared" si="3"/>
        <v>1</v>
      </c>
      <c r="AH16" s="3">
        <f t="shared" si="3"/>
        <v>0</v>
      </c>
      <c r="AI16" s="3">
        <f t="shared" si="3"/>
        <v>0</v>
      </c>
      <c r="AJ16" s="3">
        <f t="shared" si="3"/>
        <v>9.5238095238095233E-2</v>
      </c>
      <c r="AK16" s="4">
        <f t="shared" si="10"/>
        <v>8.4914755236670802E-2</v>
      </c>
      <c r="AL16" s="5">
        <f t="shared" si="4"/>
        <v>8.8841414832134868E-2</v>
      </c>
      <c r="AM16" s="5">
        <f t="shared" si="4"/>
        <v>5.959226236180578E-2</v>
      </c>
      <c r="AN16" s="5">
        <f t="shared" si="4"/>
        <v>6.6627275955776999E-2</v>
      </c>
      <c r="AO16" s="5">
        <f t="shared" si="4"/>
        <v>8.7178200096213354E-2</v>
      </c>
      <c r="AP16" s="5">
        <f t="shared" si="4"/>
        <v>5.4171504304999486E-2</v>
      </c>
      <c r="AQ16" s="5">
        <f t="shared" si="4"/>
        <v>4.6824656063009645E-2</v>
      </c>
      <c r="AR16" s="5">
        <f t="shared" si="4"/>
        <v>3.8543368469678888E-2</v>
      </c>
      <c r="AS16" s="5">
        <f t="shared" si="4"/>
        <v>3.8292715133501617E-2</v>
      </c>
      <c r="AT16" s="5">
        <f t="shared" si="4"/>
        <v>0.10260803108234265</v>
      </c>
      <c r="AU16" s="5">
        <f t="shared" si="4"/>
        <v>7.931381626416871E-2</v>
      </c>
      <c r="AV16" s="5">
        <f t="shared" si="4"/>
        <v>9.7848307824300609E-2</v>
      </c>
      <c r="AW16" s="5">
        <f t="shared" si="4"/>
        <v>0</v>
      </c>
      <c r="AX16" s="5">
        <f t="shared" si="4"/>
        <v>0</v>
      </c>
      <c r="AY16" s="5">
        <f t="shared" si="4"/>
        <v>1.6561183510522413E-2</v>
      </c>
      <c r="AZ16" s="4">
        <f t="shared" si="11"/>
        <v>7.7782810810203815E-2</v>
      </c>
      <c r="BA16" s="5">
        <f t="shared" si="12"/>
        <v>6.9325660118996615E-2</v>
      </c>
      <c r="BB16" s="5">
        <f t="shared" si="13"/>
        <v>4.1220246555396717E-2</v>
      </c>
      <c r="BC16" s="5">
        <f t="shared" si="14"/>
        <v>9.3256718390270651E-2</v>
      </c>
      <c r="BD16" s="9">
        <f t="shared" si="15"/>
        <v>5.5203945035074706E-3</v>
      </c>
      <c r="BE16">
        <v>8</v>
      </c>
      <c r="BF16">
        <v>8</v>
      </c>
      <c r="BG16">
        <v>8</v>
      </c>
      <c r="BH16">
        <v>9</v>
      </c>
      <c r="BI16">
        <v>10</v>
      </c>
      <c r="BJ16">
        <v>10</v>
      </c>
      <c r="BK16">
        <v>8</v>
      </c>
      <c r="BL16">
        <v>6</v>
      </c>
      <c r="BM16">
        <v>9</v>
      </c>
      <c r="BN16">
        <v>9</v>
      </c>
      <c r="BO16">
        <v>11</v>
      </c>
      <c r="BP16">
        <v>9</v>
      </c>
      <c r="BQ16">
        <v>8</v>
      </c>
      <c r="BR16">
        <v>6</v>
      </c>
      <c r="BS16">
        <v>3</v>
      </c>
      <c r="BT16" s="3">
        <f t="shared" si="16"/>
        <v>0.38095238095238093</v>
      </c>
      <c r="BU16" s="3">
        <f t="shared" si="5"/>
        <v>0.38095238095238093</v>
      </c>
      <c r="BV16" s="3">
        <f t="shared" si="5"/>
        <v>0.38095238095238093</v>
      </c>
      <c r="BW16" s="3">
        <f t="shared" si="5"/>
        <v>0.42857142857142855</v>
      </c>
      <c r="BX16" s="3">
        <f t="shared" si="5"/>
        <v>0.47619047619047616</v>
      </c>
      <c r="BY16" s="3">
        <f t="shared" si="5"/>
        <v>0.47619047619047616</v>
      </c>
      <c r="BZ16" s="3">
        <f t="shared" si="5"/>
        <v>0.38095238095238093</v>
      </c>
      <c r="CA16" s="3">
        <f t="shared" si="5"/>
        <v>0.2857142857142857</v>
      </c>
      <c r="CB16" s="3">
        <f t="shared" si="5"/>
        <v>0.42857142857142855</v>
      </c>
      <c r="CC16" s="3">
        <f t="shared" si="5"/>
        <v>0.42857142857142855</v>
      </c>
      <c r="CD16" s="3">
        <f t="shared" si="5"/>
        <v>0.52380952380952384</v>
      </c>
      <c r="CE16" s="3">
        <f t="shared" si="5"/>
        <v>0.42857142857142855</v>
      </c>
      <c r="CF16" s="3">
        <f t="shared" si="5"/>
        <v>0.38095238095238093</v>
      </c>
      <c r="CG16" s="3">
        <f t="shared" si="5"/>
        <v>0.2857142857142857</v>
      </c>
      <c r="CH16" s="3">
        <f t="shared" si="5"/>
        <v>0.14285714285714285</v>
      </c>
      <c r="CI16" s="4">
        <f t="shared" si="17"/>
        <v>5.7380405412127217E-2</v>
      </c>
      <c r="CJ16" s="5">
        <f t="shared" si="6"/>
        <v>6.2646584175930178E-2</v>
      </c>
      <c r="CK16" s="5">
        <f t="shared" si="6"/>
        <v>5.6218118056138737E-2</v>
      </c>
      <c r="CL16" s="5">
        <f t="shared" si="6"/>
        <v>5.7114302276558462E-2</v>
      </c>
      <c r="CM16" s="5">
        <f t="shared" si="6"/>
        <v>5.9934360822680208E-2</v>
      </c>
      <c r="CN16" s="5">
        <f t="shared" si="6"/>
        <v>6.3413814599176957E-2</v>
      </c>
      <c r="CO16" s="5">
        <f t="shared" si="6"/>
        <v>4.612727807686557E-2</v>
      </c>
      <c r="CP16" s="5">
        <f t="shared" si="6"/>
        <v>3.5055738305841612E-2</v>
      </c>
      <c r="CQ16" s="5">
        <f t="shared" si="6"/>
        <v>4.9342067726993601E-2</v>
      </c>
      <c r="CR16" s="5">
        <f t="shared" si="6"/>
        <v>2.5683758906521529E-2</v>
      </c>
      <c r="CS16" s="5">
        <f t="shared" si="6"/>
        <v>3.1159783567708828E-2</v>
      </c>
      <c r="CT16" s="5">
        <f t="shared" si="6"/>
        <v>2.5342395345977944E-2</v>
      </c>
      <c r="CU16" s="5">
        <f t="shared" si="6"/>
        <v>1.7924895568712313E-2</v>
      </c>
      <c r="CV16" s="5">
        <f t="shared" si="6"/>
        <v>1.2516269012548698E-2</v>
      </c>
      <c r="CW16" s="5">
        <f t="shared" si="6"/>
        <v>6.1652880860422121E-3</v>
      </c>
      <c r="CX16" s="4">
        <f t="shared" si="18"/>
        <v>5.8748369214732039E-2</v>
      </c>
      <c r="CY16" s="5">
        <f t="shared" si="19"/>
        <v>6.0154159232805204E-2</v>
      </c>
      <c r="CZ16" s="5">
        <f t="shared" si="20"/>
        <v>4.3508361369900266E-2</v>
      </c>
      <c r="DA16" s="5">
        <f t="shared" si="21"/>
        <v>2.73953126067361E-2</v>
      </c>
      <c r="DB16" s="9">
        <f t="shared" si="22"/>
        <v>1.2202150889101074E-2</v>
      </c>
      <c r="DC16">
        <v>31</v>
      </c>
      <c r="DD16">
        <v>33</v>
      </c>
      <c r="DE16">
        <v>32</v>
      </c>
      <c r="DF16">
        <v>34</v>
      </c>
      <c r="DG16">
        <v>34</v>
      </c>
      <c r="DH16">
        <v>36</v>
      </c>
      <c r="DI16">
        <v>48</v>
      </c>
      <c r="DJ16">
        <v>42</v>
      </c>
      <c r="DK16">
        <v>42</v>
      </c>
      <c r="DL16">
        <v>36</v>
      </c>
      <c r="DM16">
        <v>34</v>
      </c>
      <c r="DN16">
        <v>32</v>
      </c>
      <c r="DO16">
        <v>22</v>
      </c>
      <c r="DP16">
        <v>24</v>
      </c>
      <c r="DQ16">
        <v>20</v>
      </c>
      <c r="DR16" s="3">
        <f t="shared" si="23"/>
        <v>1.4761904761904763</v>
      </c>
      <c r="DS16" s="3">
        <f t="shared" si="7"/>
        <v>1.5714285714285714</v>
      </c>
      <c r="DT16" s="3">
        <f t="shared" si="7"/>
        <v>1.5238095238095237</v>
      </c>
      <c r="DU16" s="3">
        <f t="shared" si="7"/>
        <v>1.6190476190476191</v>
      </c>
      <c r="DV16" s="3">
        <f t="shared" si="7"/>
        <v>1.6190476190476191</v>
      </c>
      <c r="DW16" s="3">
        <f t="shared" si="7"/>
        <v>1.7142857142857142</v>
      </c>
      <c r="DX16" s="3">
        <f t="shared" si="7"/>
        <v>2.2857142857142856</v>
      </c>
      <c r="DY16" s="3">
        <f t="shared" si="7"/>
        <v>2</v>
      </c>
      <c r="DZ16" s="3">
        <f t="shared" si="7"/>
        <v>2</v>
      </c>
      <c r="EA16" s="3">
        <f t="shared" si="7"/>
        <v>1.7142857142857142</v>
      </c>
      <c r="EB16" s="3">
        <f t="shared" si="7"/>
        <v>1.6190476190476191</v>
      </c>
      <c r="EC16" s="3">
        <f t="shared" si="7"/>
        <v>1.5238095238095237</v>
      </c>
      <c r="ED16" s="3">
        <f t="shared" si="7"/>
        <v>1.0476190476190477</v>
      </c>
      <c r="EE16" s="3">
        <f t="shared" si="7"/>
        <v>1.1428571428571428</v>
      </c>
      <c r="EF16" s="3">
        <f t="shared" si="7"/>
        <v>0.95238095238095233</v>
      </c>
      <c r="EG16" s="4">
        <f t="shared" si="24"/>
        <v>0.12370204674259745</v>
      </c>
      <c r="EH16" s="5">
        <f t="shared" si="8"/>
        <v>0.11285894823401221</v>
      </c>
      <c r="EI16" s="5">
        <f t="shared" si="8"/>
        <v>0.11606441827419187</v>
      </c>
      <c r="EJ16" s="5">
        <f t="shared" si="8"/>
        <v>4.6657123494516686E-2</v>
      </c>
      <c r="EK16" s="5">
        <f t="shared" si="8"/>
        <v>5.1072144798599353E-2</v>
      </c>
      <c r="EL16" s="5">
        <f t="shared" si="8"/>
        <v>5.1724539809114123E-2</v>
      </c>
      <c r="EM16" s="5">
        <f t="shared" si="8"/>
        <v>4.6769515315466935E-2</v>
      </c>
      <c r="EN16" s="5">
        <f t="shared" si="8"/>
        <v>3.8530859201997149E-2</v>
      </c>
      <c r="EO16" s="5">
        <f t="shared" si="8"/>
        <v>3.8354933449846661E-2</v>
      </c>
      <c r="EP16" s="5">
        <f t="shared" si="8"/>
        <v>4.5918630896844656E-2</v>
      </c>
      <c r="EQ16" s="5">
        <f t="shared" si="8"/>
        <v>4.204978818134239E-2</v>
      </c>
      <c r="ER16" s="5">
        <f t="shared" si="8"/>
        <v>4.1455197798542814E-2</v>
      </c>
      <c r="ES16" s="5">
        <f t="shared" si="8"/>
        <v>8.7273448341813289E-2</v>
      </c>
      <c r="ET16" s="5">
        <f t="shared" si="8"/>
        <v>8.5328299540589667E-2</v>
      </c>
      <c r="EU16" s="5">
        <f t="shared" si="8"/>
        <v>7.9419970220189873E-2</v>
      </c>
      <c r="EV16" s="4">
        <f t="shared" si="25"/>
        <v>0.11754180441693385</v>
      </c>
      <c r="EW16" s="5">
        <f t="shared" si="29"/>
        <v>4.9817936034076721E-2</v>
      </c>
      <c r="EX16" s="5">
        <f t="shared" si="26"/>
        <v>4.1218435989103581E-2</v>
      </c>
      <c r="EY16" s="5">
        <f t="shared" si="27"/>
        <v>4.3141205625576627E-2</v>
      </c>
      <c r="EZ16" s="9">
        <f t="shared" si="28"/>
        <v>8.4007239367530948E-2</v>
      </c>
      <c r="FD16" t="s">
        <v>138</v>
      </c>
      <c r="FE16" t="s">
        <v>139</v>
      </c>
      <c r="FM16" t="s">
        <v>139</v>
      </c>
      <c r="FO16" t="s">
        <v>73</v>
      </c>
      <c r="FP16" t="s">
        <v>73</v>
      </c>
      <c r="FV16" t="s">
        <v>140</v>
      </c>
      <c r="FY16" t="s">
        <v>110</v>
      </c>
      <c r="FZ16" t="s">
        <v>140</v>
      </c>
      <c r="GA16" t="s">
        <v>35</v>
      </c>
      <c r="GC16" t="s">
        <v>37</v>
      </c>
      <c r="GE16" t="s">
        <v>140</v>
      </c>
      <c r="GR16" t="s">
        <v>141</v>
      </c>
      <c r="GW16" t="s">
        <v>141</v>
      </c>
    </row>
    <row r="17" spans="1:208" x14ac:dyDescent="0.25">
      <c r="A17">
        <v>13</v>
      </c>
      <c r="B17" t="s">
        <v>142</v>
      </c>
      <c r="C17" t="s">
        <v>143</v>
      </c>
      <c r="D17">
        <v>56</v>
      </c>
      <c r="E17">
        <v>8.3800000000000008</v>
      </c>
      <c r="F17" t="s">
        <v>63</v>
      </c>
      <c r="G17">
        <v>0</v>
      </c>
      <c r="H17">
        <v>0</v>
      </c>
      <c r="I17">
        <v>0</v>
      </c>
      <c r="J17">
        <v>5</v>
      </c>
      <c r="K17">
        <v>5</v>
      </c>
      <c r="L17">
        <v>6</v>
      </c>
      <c r="M17">
        <v>64</v>
      </c>
      <c r="N17">
        <v>65</v>
      </c>
      <c r="O17">
        <v>72</v>
      </c>
      <c r="P17">
        <v>13</v>
      </c>
      <c r="Q17">
        <v>16</v>
      </c>
      <c r="R17">
        <v>13</v>
      </c>
      <c r="S17">
        <v>0</v>
      </c>
      <c r="T17">
        <v>0</v>
      </c>
      <c r="U17">
        <v>0</v>
      </c>
      <c r="V17" s="3">
        <f t="shared" si="9"/>
        <v>0</v>
      </c>
      <c r="W17" s="3">
        <f t="shared" si="3"/>
        <v>0</v>
      </c>
      <c r="X17" s="3">
        <f t="shared" si="3"/>
        <v>0</v>
      </c>
      <c r="Y17" s="3">
        <f t="shared" si="3"/>
        <v>8.9285714285714288E-2</v>
      </c>
      <c r="Z17" s="3">
        <f t="shared" si="3"/>
        <v>8.9285714285714288E-2</v>
      </c>
      <c r="AA17" s="3">
        <f t="shared" si="3"/>
        <v>0.10714285714285714</v>
      </c>
      <c r="AB17" s="3">
        <f t="shared" si="3"/>
        <v>1.1428571428571428</v>
      </c>
      <c r="AC17" s="3">
        <f t="shared" si="3"/>
        <v>1.1607142857142858</v>
      </c>
      <c r="AD17" s="3">
        <f t="shared" si="3"/>
        <v>1.2857142857142858</v>
      </c>
      <c r="AE17" s="3">
        <f t="shared" si="3"/>
        <v>0.23214285714285715</v>
      </c>
      <c r="AF17" s="3">
        <f t="shared" si="3"/>
        <v>0.2857142857142857</v>
      </c>
      <c r="AG17" s="3">
        <f t="shared" si="3"/>
        <v>0.23214285714285715</v>
      </c>
      <c r="AH17" s="3">
        <f t="shared" si="3"/>
        <v>0</v>
      </c>
      <c r="AI17" s="3">
        <f t="shared" si="3"/>
        <v>0</v>
      </c>
      <c r="AJ17" s="3">
        <f t="shared" si="3"/>
        <v>0</v>
      </c>
      <c r="AK17" s="4">
        <f t="shared" si="10"/>
        <v>0</v>
      </c>
      <c r="AL17" s="5">
        <f t="shared" si="4"/>
        <v>0</v>
      </c>
      <c r="AM17" s="5">
        <f t="shared" si="4"/>
        <v>0</v>
      </c>
      <c r="AN17" s="5">
        <f t="shared" si="4"/>
        <v>8.9232958869344195E-3</v>
      </c>
      <c r="AO17" s="5">
        <f t="shared" si="4"/>
        <v>9.6152426576705911E-3</v>
      </c>
      <c r="AP17" s="5">
        <f t="shared" si="4"/>
        <v>1.2188588468624884E-2</v>
      </c>
      <c r="AQ17" s="5">
        <f t="shared" si="4"/>
        <v>2.3412328031504823E-2</v>
      </c>
      <c r="AR17" s="5">
        <f t="shared" si="4"/>
        <v>2.2368919201152925E-2</v>
      </c>
      <c r="AS17" s="5">
        <f t="shared" si="4"/>
        <v>2.4616745442965327E-2</v>
      </c>
      <c r="AT17" s="5">
        <f t="shared" si="4"/>
        <v>2.5010707576321022E-2</v>
      </c>
      <c r="AU17" s="5">
        <f t="shared" si="4"/>
        <v>2.9742681099063265E-2</v>
      </c>
      <c r="AV17" s="5">
        <f t="shared" si="4"/>
        <v>2.271478574492693E-2</v>
      </c>
      <c r="AW17" s="5">
        <f t="shared" si="4"/>
        <v>0</v>
      </c>
      <c r="AX17" s="5">
        <f t="shared" si="4"/>
        <v>0</v>
      </c>
      <c r="AY17" s="5">
        <f t="shared" si="4"/>
        <v>0</v>
      </c>
      <c r="AZ17" s="4">
        <f t="shared" si="11"/>
        <v>0</v>
      </c>
      <c r="BA17" s="5">
        <f t="shared" si="12"/>
        <v>1.0242375671076632E-2</v>
      </c>
      <c r="BB17" s="5">
        <f t="shared" si="13"/>
        <v>2.3465997558541025E-2</v>
      </c>
      <c r="BC17" s="5">
        <f t="shared" si="14"/>
        <v>2.5822724806770406E-2</v>
      </c>
      <c r="BD17" s="9">
        <f t="shared" si="15"/>
        <v>0</v>
      </c>
      <c r="BE17">
        <v>3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2</v>
      </c>
      <c r="BN17">
        <v>6</v>
      </c>
      <c r="BO17">
        <v>5</v>
      </c>
      <c r="BP17">
        <v>6</v>
      </c>
      <c r="BQ17">
        <v>2</v>
      </c>
      <c r="BR17">
        <v>2</v>
      </c>
      <c r="BS17">
        <v>3</v>
      </c>
      <c r="BT17" s="3">
        <f t="shared" si="16"/>
        <v>5.3571428571428568E-2</v>
      </c>
      <c r="BU17" s="3">
        <f t="shared" si="5"/>
        <v>0</v>
      </c>
      <c r="BV17" s="3">
        <f t="shared" si="5"/>
        <v>0</v>
      </c>
      <c r="BW17" s="3">
        <f t="shared" si="5"/>
        <v>0</v>
      </c>
      <c r="BX17" s="3">
        <f t="shared" si="5"/>
        <v>0</v>
      </c>
      <c r="BY17" s="3">
        <f t="shared" si="5"/>
        <v>0</v>
      </c>
      <c r="BZ17" s="3">
        <f t="shared" si="5"/>
        <v>0</v>
      </c>
      <c r="CA17" s="3">
        <f t="shared" si="5"/>
        <v>0</v>
      </c>
      <c r="CB17" s="3">
        <f t="shared" si="5"/>
        <v>3.5714285714285712E-2</v>
      </c>
      <c r="CC17" s="3">
        <f t="shared" si="5"/>
        <v>0.10714285714285714</v>
      </c>
      <c r="CD17" s="3">
        <f t="shared" si="5"/>
        <v>8.9285714285714288E-2</v>
      </c>
      <c r="CE17" s="3">
        <f t="shared" si="5"/>
        <v>0.10714285714285714</v>
      </c>
      <c r="CF17" s="3">
        <f t="shared" si="5"/>
        <v>3.5714285714285712E-2</v>
      </c>
      <c r="CG17" s="3">
        <f t="shared" si="5"/>
        <v>3.5714285714285712E-2</v>
      </c>
      <c r="CH17" s="3">
        <f t="shared" si="5"/>
        <v>5.3571428571428568E-2</v>
      </c>
      <c r="CI17" s="4">
        <f t="shared" si="17"/>
        <v>8.0691195110803894E-3</v>
      </c>
      <c r="CJ17" s="5">
        <f t="shared" si="6"/>
        <v>0</v>
      </c>
      <c r="CK17" s="5">
        <f t="shared" si="6"/>
        <v>0</v>
      </c>
      <c r="CL17" s="5">
        <f t="shared" si="6"/>
        <v>0</v>
      </c>
      <c r="CM17" s="5">
        <f t="shared" si="6"/>
        <v>0</v>
      </c>
      <c r="CN17" s="5">
        <f t="shared" si="6"/>
        <v>0</v>
      </c>
      <c r="CO17" s="5">
        <f t="shared" si="6"/>
        <v>0</v>
      </c>
      <c r="CP17" s="5">
        <f t="shared" si="6"/>
        <v>0</v>
      </c>
      <c r="CQ17" s="5">
        <f t="shared" si="6"/>
        <v>4.1118389772494667E-3</v>
      </c>
      <c r="CR17" s="5">
        <f t="shared" si="6"/>
        <v>6.4209397266303822E-3</v>
      </c>
      <c r="CS17" s="5">
        <f t="shared" si="6"/>
        <v>5.3113267444958225E-3</v>
      </c>
      <c r="CT17" s="5">
        <f t="shared" si="6"/>
        <v>6.3355988364944861E-3</v>
      </c>
      <c r="CU17" s="5">
        <f t="shared" si="6"/>
        <v>1.6804589595667795E-3</v>
      </c>
      <c r="CV17" s="5">
        <f t="shared" si="6"/>
        <v>1.5645336265685873E-3</v>
      </c>
      <c r="CW17" s="5">
        <f t="shared" si="6"/>
        <v>2.3119830322658294E-3</v>
      </c>
      <c r="CX17" s="4">
        <f t="shared" si="18"/>
        <v>2.6897065036934633E-3</v>
      </c>
      <c r="CY17" s="5">
        <f t="shared" si="19"/>
        <v>0</v>
      </c>
      <c r="CZ17" s="5">
        <f t="shared" si="20"/>
        <v>1.3706129924164888E-3</v>
      </c>
      <c r="DA17" s="5">
        <f t="shared" si="21"/>
        <v>6.0226217692068975E-3</v>
      </c>
      <c r="DB17" s="9">
        <f t="shared" si="22"/>
        <v>1.852325206133732E-3</v>
      </c>
      <c r="DC17">
        <v>17</v>
      </c>
      <c r="DD17">
        <v>18</v>
      </c>
      <c r="DE17">
        <v>19</v>
      </c>
      <c r="DF17">
        <v>47</v>
      </c>
      <c r="DG17">
        <v>38</v>
      </c>
      <c r="DH17">
        <v>44</v>
      </c>
      <c r="DI17">
        <v>64</v>
      </c>
      <c r="DJ17">
        <v>65</v>
      </c>
      <c r="DK17">
        <v>72</v>
      </c>
      <c r="DL17">
        <v>53</v>
      </c>
      <c r="DM17">
        <v>54</v>
      </c>
      <c r="DN17">
        <v>58</v>
      </c>
      <c r="DO17">
        <v>14</v>
      </c>
      <c r="DP17">
        <v>16</v>
      </c>
      <c r="DQ17">
        <v>20</v>
      </c>
      <c r="DR17" s="3">
        <f t="shared" si="23"/>
        <v>0.30357142857142855</v>
      </c>
      <c r="DS17" s="3">
        <f t="shared" si="7"/>
        <v>0.32142857142857145</v>
      </c>
      <c r="DT17" s="3">
        <f t="shared" si="7"/>
        <v>0.3392857142857143</v>
      </c>
      <c r="DU17" s="3">
        <f t="shared" si="7"/>
        <v>0.8392857142857143</v>
      </c>
      <c r="DV17" s="3">
        <f t="shared" si="7"/>
        <v>0.6785714285714286</v>
      </c>
      <c r="DW17" s="3">
        <f t="shared" si="7"/>
        <v>0.7857142857142857</v>
      </c>
      <c r="DX17" s="3">
        <f t="shared" si="7"/>
        <v>1.1428571428571428</v>
      </c>
      <c r="DY17" s="3">
        <f t="shared" si="7"/>
        <v>1.1607142857142858</v>
      </c>
      <c r="DZ17" s="3">
        <f t="shared" si="7"/>
        <v>1.2857142857142858</v>
      </c>
      <c r="EA17" s="3">
        <f t="shared" si="7"/>
        <v>0.9464285714285714</v>
      </c>
      <c r="EB17" s="3">
        <f t="shared" si="7"/>
        <v>0.9642857142857143</v>
      </c>
      <c r="EC17" s="3">
        <f t="shared" si="7"/>
        <v>1.0357142857142858</v>
      </c>
      <c r="ED17" s="3">
        <f t="shared" si="7"/>
        <v>0.25</v>
      </c>
      <c r="EE17" s="3">
        <f t="shared" si="7"/>
        <v>0.2857142857142857</v>
      </c>
      <c r="EF17" s="3">
        <f t="shared" si="7"/>
        <v>0.35714285714285715</v>
      </c>
      <c r="EG17" s="4">
        <f t="shared" si="24"/>
        <v>2.543872735432447E-2</v>
      </c>
      <c r="EH17" s="5">
        <f t="shared" si="8"/>
        <v>2.3084784866047953E-2</v>
      </c>
      <c r="EI17" s="5">
        <f t="shared" si="8"/>
        <v>2.5842468131363035E-2</v>
      </c>
      <c r="EJ17" s="5">
        <f t="shared" si="8"/>
        <v>2.4186229458554604E-2</v>
      </c>
      <c r="EK17" s="5">
        <f t="shared" si="8"/>
        <v>2.1405237158236494E-2</v>
      </c>
      <c r="EL17" s="5">
        <f t="shared" si="8"/>
        <v>2.3707080745843975E-2</v>
      </c>
      <c r="EM17" s="5">
        <f t="shared" si="8"/>
        <v>2.3384757657733467E-2</v>
      </c>
      <c r="EN17" s="5">
        <f t="shared" si="8"/>
        <v>2.2361659358301922E-2</v>
      </c>
      <c r="EO17" s="5">
        <f t="shared" si="8"/>
        <v>2.4656742932044281E-2</v>
      </c>
      <c r="EP17" s="5">
        <f t="shared" si="8"/>
        <v>2.5350910807632989E-2</v>
      </c>
      <c r="EQ17" s="5">
        <f t="shared" si="8"/>
        <v>2.504435913741716E-2</v>
      </c>
      <c r="ER17" s="5">
        <f t="shared" si="8"/>
        <v>2.817657975369707E-2</v>
      </c>
      <c r="ES17" s="5">
        <f t="shared" si="8"/>
        <v>2.0826618354296354E-2</v>
      </c>
      <c r="ET17" s="5">
        <f t="shared" si="8"/>
        <v>2.1332074885147417E-2</v>
      </c>
      <c r="EU17" s="5">
        <f t="shared" si="8"/>
        <v>2.9782488832571206E-2</v>
      </c>
      <c r="EV17" s="4">
        <f t="shared" si="25"/>
        <v>2.4788660117245152E-2</v>
      </c>
      <c r="EW17" s="5">
        <f t="shared" si="29"/>
        <v>2.3099515787545027E-2</v>
      </c>
      <c r="EX17" s="5">
        <f t="shared" si="26"/>
        <v>2.3467719982693227E-2</v>
      </c>
      <c r="EY17" s="5">
        <f t="shared" si="27"/>
        <v>2.6190616566249075E-2</v>
      </c>
      <c r="EZ17" s="9">
        <f t="shared" si="28"/>
        <v>2.3980394024004991E-2</v>
      </c>
      <c r="FA17" t="s">
        <v>144</v>
      </c>
      <c r="FB17" t="s">
        <v>145</v>
      </c>
      <c r="FD17" t="s">
        <v>146</v>
      </c>
      <c r="FF17" t="s">
        <v>119</v>
      </c>
      <c r="FH17" t="s">
        <v>147</v>
      </c>
      <c r="FI17" t="s">
        <v>119</v>
      </c>
      <c r="FL17" t="s">
        <v>147</v>
      </c>
      <c r="FM17" t="s">
        <v>148</v>
      </c>
      <c r="FQ17" t="s">
        <v>149</v>
      </c>
      <c r="FU17" t="s">
        <v>150</v>
      </c>
      <c r="FY17" t="s">
        <v>33</v>
      </c>
      <c r="FZ17" t="s">
        <v>121</v>
      </c>
      <c r="GA17" t="s">
        <v>40</v>
      </c>
      <c r="GE17" t="s">
        <v>121</v>
      </c>
      <c r="GF17" t="s">
        <v>40</v>
      </c>
      <c r="GJ17" t="s">
        <v>151</v>
      </c>
      <c r="GR17" t="s">
        <v>57</v>
      </c>
      <c r="GW17" t="s">
        <v>57</v>
      </c>
    </row>
    <row r="18" spans="1:208" x14ac:dyDescent="0.25">
      <c r="A18">
        <v>14</v>
      </c>
      <c r="B18" t="s">
        <v>102</v>
      </c>
      <c r="C18" t="s">
        <v>103</v>
      </c>
      <c r="D18">
        <v>12</v>
      </c>
      <c r="E18">
        <v>5.68</v>
      </c>
      <c r="F18" t="s">
        <v>63</v>
      </c>
      <c r="G18">
        <v>10</v>
      </c>
      <c r="H18">
        <v>11</v>
      </c>
      <c r="I18">
        <v>11</v>
      </c>
      <c r="J18">
        <v>18</v>
      </c>
      <c r="K18">
        <v>20</v>
      </c>
      <c r="L18">
        <v>15</v>
      </c>
      <c r="M18">
        <v>17</v>
      </c>
      <c r="N18">
        <v>16</v>
      </c>
      <c r="O18">
        <v>20</v>
      </c>
      <c r="P18">
        <v>12</v>
      </c>
      <c r="Q18">
        <v>11</v>
      </c>
      <c r="R18">
        <v>9</v>
      </c>
      <c r="S18">
        <v>14</v>
      </c>
      <c r="T18">
        <v>11</v>
      </c>
      <c r="U18">
        <v>6</v>
      </c>
      <c r="V18" s="3">
        <f t="shared" si="9"/>
        <v>0.83333333333333337</v>
      </c>
      <c r="W18" s="3">
        <f t="shared" si="3"/>
        <v>0.91666666666666663</v>
      </c>
      <c r="X18" s="3">
        <f t="shared" si="3"/>
        <v>0.91666666666666663</v>
      </c>
      <c r="Y18" s="3">
        <f t="shared" si="3"/>
        <v>1.5</v>
      </c>
      <c r="Z18" s="3">
        <f t="shared" si="3"/>
        <v>1.6666666666666667</v>
      </c>
      <c r="AA18" s="3">
        <f t="shared" si="3"/>
        <v>1.25</v>
      </c>
      <c r="AB18" s="3">
        <f t="shared" si="3"/>
        <v>1.4166666666666667</v>
      </c>
      <c r="AC18" s="3">
        <f t="shared" si="3"/>
        <v>1.3333333333333333</v>
      </c>
      <c r="AD18" s="3">
        <f t="shared" si="3"/>
        <v>1.6666666666666667</v>
      </c>
      <c r="AE18" s="3">
        <f t="shared" si="3"/>
        <v>1</v>
      </c>
      <c r="AF18" s="3">
        <f t="shared" si="3"/>
        <v>0.91666666666666663</v>
      </c>
      <c r="AG18" s="3">
        <f t="shared" si="3"/>
        <v>0.75</v>
      </c>
      <c r="AH18" s="3">
        <f t="shared" si="3"/>
        <v>1.1666666666666667</v>
      </c>
      <c r="AI18" s="3">
        <f t="shared" si="3"/>
        <v>0.91666666666666663</v>
      </c>
      <c r="AJ18" s="3">
        <f t="shared" si="3"/>
        <v>0.5</v>
      </c>
      <c r="AK18" s="4">
        <f t="shared" si="10"/>
        <v>0.1857510270802174</v>
      </c>
      <c r="AL18" s="5">
        <f t="shared" si="4"/>
        <v>0.19002191505762181</v>
      </c>
      <c r="AM18" s="5">
        <f t="shared" si="4"/>
        <v>0.19119184174412687</v>
      </c>
      <c r="AN18" s="5">
        <f t="shared" si="4"/>
        <v>0.14991137090049825</v>
      </c>
      <c r="AO18" s="5">
        <f t="shared" si="4"/>
        <v>0.17948452960985103</v>
      </c>
      <c r="AP18" s="5">
        <f t="shared" si="4"/>
        <v>0.14220019880062365</v>
      </c>
      <c r="AQ18" s="5">
        <f t="shared" si="4"/>
        <v>2.9021531622386187E-2</v>
      </c>
      <c r="AR18" s="5">
        <f t="shared" si="4"/>
        <v>2.5695578979785923E-2</v>
      </c>
      <c r="AS18" s="5">
        <f t="shared" si="4"/>
        <v>3.1910595944584681E-2</v>
      </c>
      <c r="AT18" s="5">
        <f t="shared" si="4"/>
        <v>0.1077384326364598</v>
      </c>
      <c r="AU18" s="5">
        <f t="shared" si="4"/>
        <v>9.5424435192827978E-2</v>
      </c>
      <c r="AV18" s="5">
        <f t="shared" si="4"/>
        <v>7.338623086822546E-2</v>
      </c>
      <c r="AW18" s="5">
        <f t="shared" si="4"/>
        <v>0.19696712419323803</v>
      </c>
      <c r="AX18" s="5">
        <f t="shared" si="4"/>
        <v>0.16902177837169102</v>
      </c>
      <c r="AY18" s="5">
        <f t="shared" si="4"/>
        <v>8.6946213430242669E-2</v>
      </c>
      <c r="AZ18" s="4">
        <f t="shared" si="11"/>
        <v>0.18898826129398869</v>
      </c>
      <c r="BA18" s="5">
        <f t="shared" si="12"/>
        <v>0.1571986997703243</v>
      </c>
      <c r="BB18" s="5">
        <f t="shared" si="13"/>
        <v>2.8875902182252264E-2</v>
      </c>
      <c r="BC18" s="5">
        <f t="shared" si="14"/>
        <v>9.2183032899171069E-2</v>
      </c>
      <c r="BD18" s="9">
        <f t="shared" si="15"/>
        <v>0.15097837199839056</v>
      </c>
      <c r="BE18">
        <v>11</v>
      </c>
      <c r="BF18">
        <v>15</v>
      </c>
      <c r="BG18">
        <v>15</v>
      </c>
      <c r="BH18">
        <v>11</v>
      </c>
      <c r="BI18">
        <v>20</v>
      </c>
      <c r="BJ18">
        <v>15</v>
      </c>
      <c r="BK18">
        <v>14</v>
      </c>
      <c r="BL18">
        <v>17</v>
      </c>
      <c r="BM18">
        <v>17</v>
      </c>
      <c r="BN18">
        <v>33</v>
      </c>
      <c r="BO18">
        <v>34</v>
      </c>
      <c r="BP18">
        <v>33</v>
      </c>
      <c r="BQ18">
        <v>29</v>
      </c>
      <c r="BR18">
        <v>32</v>
      </c>
      <c r="BS18">
        <v>31</v>
      </c>
      <c r="BT18" s="3">
        <f t="shared" si="16"/>
        <v>0.91666666666666663</v>
      </c>
      <c r="BU18" s="3">
        <f t="shared" si="5"/>
        <v>1.25</v>
      </c>
      <c r="BV18" s="3">
        <f t="shared" si="5"/>
        <v>1.25</v>
      </c>
      <c r="BW18" s="3">
        <f t="shared" si="5"/>
        <v>0.91666666666666663</v>
      </c>
      <c r="BX18" s="3">
        <f t="shared" si="5"/>
        <v>1.6666666666666667</v>
      </c>
      <c r="BY18" s="3">
        <f t="shared" si="5"/>
        <v>1.25</v>
      </c>
      <c r="BZ18" s="3">
        <f t="shared" si="5"/>
        <v>1.1666666666666667</v>
      </c>
      <c r="CA18" s="3">
        <f t="shared" si="5"/>
        <v>1.4166666666666667</v>
      </c>
      <c r="CB18" s="3">
        <f t="shared" si="5"/>
        <v>1.4166666666666667</v>
      </c>
      <c r="CC18" s="3">
        <f t="shared" si="5"/>
        <v>2.75</v>
      </c>
      <c r="CD18" s="3">
        <f t="shared" si="5"/>
        <v>2.8333333333333335</v>
      </c>
      <c r="CE18" s="3">
        <f t="shared" si="5"/>
        <v>2.75</v>
      </c>
      <c r="CF18" s="3">
        <f t="shared" si="5"/>
        <v>2.4166666666666665</v>
      </c>
      <c r="CG18" s="3">
        <f t="shared" si="5"/>
        <v>2.6666666666666665</v>
      </c>
      <c r="CH18" s="3">
        <f t="shared" si="5"/>
        <v>2.5833333333333335</v>
      </c>
      <c r="CI18" s="4">
        <f t="shared" si="17"/>
        <v>0.1380716005229311</v>
      </c>
      <c r="CJ18" s="5">
        <f t="shared" si="6"/>
        <v>0.2055591043272709</v>
      </c>
      <c r="CK18" s="5">
        <f t="shared" si="6"/>
        <v>0.18446569987170525</v>
      </c>
      <c r="CL18" s="5">
        <f t="shared" si="6"/>
        <v>0.12216114653597226</v>
      </c>
      <c r="CM18" s="5">
        <f t="shared" si="6"/>
        <v>0.20977026287938075</v>
      </c>
      <c r="CN18" s="5">
        <f t="shared" si="6"/>
        <v>0.16646126332283953</v>
      </c>
      <c r="CO18" s="5">
        <f t="shared" si="6"/>
        <v>0.14126478911040083</v>
      </c>
      <c r="CP18" s="5">
        <f t="shared" si="6"/>
        <v>0.17381803576646468</v>
      </c>
      <c r="CQ18" s="5">
        <f t="shared" si="6"/>
        <v>0.16310294609756221</v>
      </c>
      <c r="CR18" s="5">
        <f t="shared" si="6"/>
        <v>0.16480411965017983</v>
      </c>
      <c r="CS18" s="5">
        <f t="shared" si="6"/>
        <v>0.1685461020253341</v>
      </c>
      <c r="CT18" s="5">
        <f t="shared" si="6"/>
        <v>0.16261370347002516</v>
      </c>
      <c r="CU18" s="5">
        <f t="shared" si="6"/>
        <v>0.11371105626401874</v>
      </c>
      <c r="CV18" s="5">
        <f t="shared" si="6"/>
        <v>0.11681851078378785</v>
      </c>
      <c r="CW18" s="5">
        <f t="shared" si="6"/>
        <v>0.11148895955593001</v>
      </c>
      <c r="CX18" s="4">
        <f t="shared" si="18"/>
        <v>0.17603213490730241</v>
      </c>
      <c r="CY18" s="5">
        <f t="shared" si="19"/>
        <v>0.16613089091273084</v>
      </c>
      <c r="CZ18" s="5">
        <f t="shared" si="20"/>
        <v>0.15939525699147591</v>
      </c>
      <c r="DA18" s="5">
        <f t="shared" si="21"/>
        <v>0.16532130838184636</v>
      </c>
      <c r="DB18" s="9">
        <f t="shared" si="22"/>
        <v>0.11400617553457887</v>
      </c>
      <c r="DC18">
        <v>2</v>
      </c>
      <c r="DD18">
        <v>3</v>
      </c>
      <c r="DE18">
        <v>6</v>
      </c>
      <c r="DF18">
        <v>18</v>
      </c>
      <c r="DG18">
        <v>17</v>
      </c>
      <c r="DH18">
        <v>20</v>
      </c>
      <c r="DI18">
        <v>17</v>
      </c>
      <c r="DJ18">
        <v>16</v>
      </c>
      <c r="DK18">
        <v>20</v>
      </c>
      <c r="DL18">
        <v>22</v>
      </c>
      <c r="DM18">
        <v>26</v>
      </c>
      <c r="DN18">
        <v>17</v>
      </c>
      <c r="DO18">
        <v>12</v>
      </c>
      <c r="DP18">
        <v>10</v>
      </c>
      <c r="DQ18">
        <v>14</v>
      </c>
      <c r="DR18" s="3">
        <f t="shared" si="23"/>
        <v>0.16666666666666666</v>
      </c>
      <c r="DS18" s="3">
        <f t="shared" si="7"/>
        <v>0.25</v>
      </c>
      <c r="DT18" s="3">
        <f t="shared" si="7"/>
        <v>0.5</v>
      </c>
      <c r="DU18" s="3">
        <f t="shared" si="7"/>
        <v>1.5</v>
      </c>
      <c r="DV18" s="3">
        <f t="shared" si="7"/>
        <v>1.4166666666666667</v>
      </c>
      <c r="DW18" s="3">
        <f t="shared" si="7"/>
        <v>1.6666666666666667</v>
      </c>
      <c r="DX18" s="3">
        <f t="shared" si="7"/>
        <v>1.4166666666666667</v>
      </c>
      <c r="DY18" s="3">
        <f t="shared" si="7"/>
        <v>1.3333333333333333</v>
      </c>
      <c r="DZ18" s="3">
        <f t="shared" si="7"/>
        <v>1.6666666666666667</v>
      </c>
      <c r="EA18" s="3">
        <f t="shared" si="7"/>
        <v>1.8333333333333333</v>
      </c>
      <c r="EB18" s="3">
        <f t="shared" si="7"/>
        <v>2.1666666666666665</v>
      </c>
      <c r="EC18" s="3">
        <f t="shared" si="7"/>
        <v>1.4166666666666667</v>
      </c>
      <c r="ED18" s="3">
        <f t="shared" si="7"/>
        <v>1</v>
      </c>
      <c r="EE18" s="3">
        <f t="shared" si="7"/>
        <v>0.83333333333333337</v>
      </c>
      <c r="EF18" s="3">
        <f t="shared" si="7"/>
        <v>1.1666666666666667</v>
      </c>
      <c r="EG18" s="4">
        <f t="shared" si="24"/>
        <v>1.396636011609971E-2</v>
      </c>
      <c r="EH18" s="5">
        <f t="shared" si="8"/>
        <v>1.7954832673592852E-2</v>
      </c>
      <c r="EI18" s="5">
        <f t="shared" si="8"/>
        <v>3.8083637246219208E-2</v>
      </c>
      <c r="EJ18" s="5">
        <f t="shared" si="8"/>
        <v>4.3226452649331636E-2</v>
      </c>
      <c r="EK18" s="5">
        <f t="shared" si="8"/>
        <v>4.4688126698774436E-2</v>
      </c>
      <c r="EL18" s="5">
        <f t="shared" si="8"/>
        <v>5.0287747036638734E-2</v>
      </c>
      <c r="EM18" s="5">
        <f t="shared" si="8"/>
        <v>2.8987355846565449E-2</v>
      </c>
      <c r="EN18" s="5">
        <f t="shared" si="8"/>
        <v>2.5687239467998099E-2</v>
      </c>
      <c r="EO18" s="5">
        <f t="shared" si="8"/>
        <v>3.1962444541538883E-2</v>
      </c>
      <c r="EP18" s="5">
        <f t="shared" si="8"/>
        <v>4.910742470912554E-2</v>
      </c>
      <c r="EQ18" s="5">
        <f t="shared" si="8"/>
        <v>5.627251065444349E-2</v>
      </c>
      <c r="ER18" s="5">
        <f t="shared" si="8"/>
        <v>3.8540379203332774E-2</v>
      </c>
      <c r="ES18" s="5">
        <f t="shared" si="8"/>
        <v>8.3306473417185417E-2</v>
      </c>
      <c r="ET18" s="5">
        <f t="shared" si="8"/>
        <v>6.2218551748346639E-2</v>
      </c>
      <c r="EU18" s="5">
        <f t="shared" si="8"/>
        <v>9.7289463519732611E-2</v>
      </c>
      <c r="EV18" s="4">
        <f t="shared" si="25"/>
        <v>2.3334943345303921E-2</v>
      </c>
      <c r="EW18" s="5">
        <f t="shared" si="29"/>
        <v>4.6067442128248266E-2</v>
      </c>
      <c r="EX18" s="5">
        <f t="shared" si="26"/>
        <v>2.8879013285367478E-2</v>
      </c>
      <c r="EY18" s="5">
        <f t="shared" si="27"/>
        <v>4.7973438188967266E-2</v>
      </c>
      <c r="EZ18" s="9">
        <f t="shared" si="28"/>
        <v>8.093816289508822E-2</v>
      </c>
      <c r="FD18" t="s">
        <v>154</v>
      </c>
      <c r="FE18" t="s">
        <v>154</v>
      </c>
      <c r="FU18" t="s">
        <v>29</v>
      </c>
      <c r="FV18" t="s">
        <v>140</v>
      </c>
      <c r="FY18" t="s">
        <v>110</v>
      </c>
      <c r="FZ18" t="s">
        <v>140</v>
      </c>
      <c r="GA18" t="s">
        <v>35</v>
      </c>
      <c r="GC18" t="s">
        <v>37</v>
      </c>
      <c r="GE18" t="s">
        <v>109</v>
      </c>
      <c r="GR18" t="s">
        <v>155</v>
      </c>
      <c r="GW18" t="s">
        <v>155</v>
      </c>
    </row>
    <row r="19" spans="1:208" x14ac:dyDescent="0.25">
      <c r="A19">
        <v>15</v>
      </c>
      <c r="B19" t="s">
        <v>212</v>
      </c>
      <c r="C19" t="s">
        <v>213</v>
      </c>
      <c r="D19">
        <v>63</v>
      </c>
      <c r="E19">
        <v>6.52</v>
      </c>
      <c r="F19" t="s">
        <v>63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53</v>
      </c>
      <c r="N19">
        <v>49</v>
      </c>
      <c r="O19">
        <v>61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 s="3">
        <f t="shared" si="9"/>
        <v>0</v>
      </c>
      <c r="W19" s="3">
        <f t="shared" si="3"/>
        <v>0</v>
      </c>
      <c r="X19" s="3">
        <f t="shared" si="3"/>
        <v>0</v>
      </c>
      <c r="Y19" s="3">
        <f t="shared" si="3"/>
        <v>0</v>
      </c>
      <c r="Z19" s="3">
        <f t="shared" si="3"/>
        <v>0</v>
      </c>
      <c r="AA19" s="3">
        <f t="shared" si="3"/>
        <v>0</v>
      </c>
      <c r="AB19" s="3">
        <f t="shared" si="3"/>
        <v>0.84126984126984128</v>
      </c>
      <c r="AC19" s="3">
        <f t="shared" si="3"/>
        <v>0.77777777777777779</v>
      </c>
      <c r="AD19" s="3">
        <f t="shared" si="3"/>
        <v>0.96825396825396826</v>
      </c>
      <c r="AE19" s="3">
        <f t="shared" si="3"/>
        <v>0</v>
      </c>
      <c r="AF19" s="3">
        <f t="shared" si="3"/>
        <v>0</v>
      </c>
      <c r="AG19" s="3">
        <f t="shared" si="3"/>
        <v>0</v>
      </c>
      <c r="AH19" s="3">
        <f t="shared" si="3"/>
        <v>0</v>
      </c>
      <c r="AI19" s="3">
        <f t="shared" si="3"/>
        <v>0</v>
      </c>
      <c r="AJ19" s="3">
        <f t="shared" si="3"/>
        <v>0</v>
      </c>
      <c r="AK19" s="4">
        <f t="shared" si="10"/>
        <v>0</v>
      </c>
      <c r="AL19" s="5">
        <f t="shared" si="4"/>
        <v>0</v>
      </c>
      <c r="AM19" s="5">
        <f t="shared" si="4"/>
        <v>0</v>
      </c>
      <c r="AN19" s="5">
        <f t="shared" si="4"/>
        <v>0</v>
      </c>
      <c r="AO19" s="5">
        <f t="shared" si="4"/>
        <v>0</v>
      </c>
      <c r="AP19" s="5">
        <f t="shared" si="4"/>
        <v>0</v>
      </c>
      <c r="AQ19" s="5">
        <f t="shared" si="4"/>
        <v>1.7234074800968828E-2</v>
      </c>
      <c r="AR19" s="5">
        <f t="shared" si="4"/>
        <v>1.4989087738208456E-2</v>
      </c>
      <c r="AS19" s="5">
        <f t="shared" si="4"/>
        <v>1.8538536691615863E-2</v>
      </c>
      <c r="AT19" s="5">
        <f t="shared" si="4"/>
        <v>0</v>
      </c>
      <c r="AU19" s="5">
        <f t="shared" si="4"/>
        <v>0</v>
      </c>
      <c r="AV19" s="5">
        <f t="shared" si="4"/>
        <v>0</v>
      </c>
      <c r="AW19" s="5">
        <f t="shared" si="4"/>
        <v>0</v>
      </c>
      <c r="AX19" s="5">
        <f t="shared" si="4"/>
        <v>0</v>
      </c>
      <c r="AY19" s="5">
        <f t="shared" si="4"/>
        <v>0</v>
      </c>
      <c r="AZ19" s="4">
        <f t="shared" si="11"/>
        <v>0</v>
      </c>
      <c r="BA19" s="5">
        <f t="shared" si="12"/>
        <v>0</v>
      </c>
      <c r="BB19" s="5">
        <f t="shared" si="13"/>
        <v>1.6920566410264383E-2</v>
      </c>
      <c r="BC19" s="5">
        <f t="shared" si="14"/>
        <v>0</v>
      </c>
      <c r="BD19" s="9">
        <f t="shared" si="15"/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 s="3">
        <f t="shared" si="16"/>
        <v>0</v>
      </c>
      <c r="BU19" s="3">
        <f t="shared" si="5"/>
        <v>0</v>
      </c>
      <c r="BV19" s="3">
        <f t="shared" si="5"/>
        <v>0</v>
      </c>
      <c r="BW19" s="3">
        <f t="shared" si="5"/>
        <v>0</v>
      </c>
      <c r="BX19" s="3">
        <f t="shared" si="5"/>
        <v>0</v>
      </c>
      <c r="BY19" s="3">
        <f t="shared" si="5"/>
        <v>0</v>
      </c>
      <c r="BZ19" s="3">
        <f t="shared" si="5"/>
        <v>0</v>
      </c>
      <c r="CA19" s="3">
        <f t="shared" si="5"/>
        <v>0</v>
      </c>
      <c r="CB19" s="3">
        <f t="shared" si="5"/>
        <v>0</v>
      </c>
      <c r="CC19" s="3">
        <f t="shared" si="5"/>
        <v>0</v>
      </c>
      <c r="CD19" s="3">
        <f t="shared" si="5"/>
        <v>0</v>
      </c>
      <c r="CE19" s="3">
        <f t="shared" si="5"/>
        <v>0</v>
      </c>
      <c r="CF19" s="3">
        <f t="shared" si="5"/>
        <v>0</v>
      </c>
      <c r="CG19" s="3">
        <f t="shared" si="5"/>
        <v>0</v>
      </c>
      <c r="CH19" s="3">
        <f t="shared" si="5"/>
        <v>0</v>
      </c>
      <c r="CI19" s="4">
        <f t="shared" si="17"/>
        <v>0</v>
      </c>
      <c r="CJ19" s="5">
        <f t="shared" si="6"/>
        <v>0</v>
      </c>
      <c r="CK19" s="5">
        <f t="shared" si="6"/>
        <v>0</v>
      </c>
      <c r="CL19" s="5">
        <f t="shared" si="6"/>
        <v>0</v>
      </c>
      <c r="CM19" s="5">
        <f t="shared" si="6"/>
        <v>0</v>
      </c>
      <c r="CN19" s="5">
        <f t="shared" si="6"/>
        <v>0</v>
      </c>
      <c r="CO19" s="5">
        <f t="shared" si="6"/>
        <v>0</v>
      </c>
      <c r="CP19" s="5">
        <f t="shared" si="6"/>
        <v>0</v>
      </c>
      <c r="CQ19" s="5">
        <f t="shared" si="6"/>
        <v>0</v>
      </c>
      <c r="CR19" s="5">
        <f t="shared" si="6"/>
        <v>0</v>
      </c>
      <c r="CS19" s="5">
        <f t="shared" si="6"/>
        <v>0</v>
      </c>
      <c r="CT19" s="5">
        <f t="shared" si="6"/>
        <v>0</v>
      </c>
      <c r="CU19" s="5">
        <f t="shared" si="6"/>
        <v>0</v>
      </c>
      <c r="CV19" s="5">
        <f t="shared" si="6"/>
        <v>0</v>
      </c>
      <c r="CW19" s="5">
        <f t="shared" si="6"/>
        <v>0</v>
      </c>
      <c r="CX19" s="4">
        <f t="shared" si="18"/>
        <v>0</v>
      </c>
      <c r="CY19" s="5">
        <f t="shared" si="19"/>
        <v>0</v>
      </c>
      <c r="CZ19" s="5">
        <f t="shared" si="20"/>
        <v>0</v>
      </c>
      <c r="DA19" s="5">
        <f t="shared" si="21"/>
        <v>0</v>
      </c>
      <c r="DB19" s="9">
        <f t="shared" si="22"/>
        <v>0</v>
      </c>
      <c r="DC19">
        <v>18</v>
      </c>
      <c r="DD19">
        <v>18</v>
      </c>
      <c r="DE19">
        <v>22</v>
      </c>
      <c r="DF19">
        <v>39</v>
      </c>
      <c r="DG19">
        <v>35</v>
      </c>
      <c r="DH19">
        <v>37</v>
      </c>
      <c r="DI19">
        <v>53</v>
      </c>
      <c r="DJ19">
        <v>49</v>
      </c>
      <c r="DK19">
        <v>61</v>
      </c>
      <c r="DL19">
        <v>43</v>
      </c>
      <c r="DM19">
        <v>51</v>
      </c>
      <c r="DN19">
        <v>49</v>
      </c>
      <c r="DO19">
        <v>16</v>
      </c>
      <c r="DP19">
        <v>18</v>
      </c>
      <c r="DQ19">
        <v>18</v>
      </c>
      <c r="DR19" s="3">
        <f t="shared" si="23"/>
        <v>0.2857142857142857</v>
      </c>
      <c r="DS19" s="3">
        <f t="shared" si="7"/>
        <v>0.2857142857142857</v>
      </c>
      <c r="DT19" s="3">
        <f t="shared" si="7"/>
        <v>0.34920634920634919</v>
      </c>
      <c r="DU19" s="3">
        <f t="shared" si="7"/>
        <v>0.61904761904761907</v>
      </c>
      <c r="DV19" s="3">
        <f t="shared" si="7"/>
        <v>0.55555555555555558</v>
      </c>
      <c r="DW19" s="3">
        <f t="shared" si="7"/>
        <v>0.58730158730158732</v>
      </c>
      <c r="DX19" s="3">
        <f t="shared" si="7"/>
        <v>0.84126984126984128</v>
      </c>
      <c r="DY19" s="3">
        <f t="shared" si="7"/>
        <v>0.77777777777777779</v>
      </c>
      <c r="DZ19" s="3">
        <f t="shared" si="7"/>
        <v>0.96825396825396826</v>
      </c>
      <c r="EA19" s="3">
        <f t="shared" si="7"/>
        <v>0.68253968253968256</v>
      </c>
      <c r="EB19" s="3">
        <f t="shared" si="7"/>
        <v>0.80952380952380953</v>
      </c>
      <c r="EC19" s="3">
        <f t="shared" si="7"/>
        <v>0.77777777777777779</v>
      </c>
      <c r="ED19" s="3">
        <f t="shared" si="7"/>
        <v>0.25396825396825395</v>
      </c>
      <c r="EE19" s="3">
        <f t="shared" si="7"/>
        <v>0.2857142857142857</v>
      </c>
      <c r="EF19" s="3">
        <f t="shared" si="7"/>
        <v>0.2857142857142857</v>
      </c>
      <c r="EG19" s="4">
        <f t="shared" si="24"/>
        <v>2.3942331627599504E-2</v>
      </c>
      <c r="EH19" s="5">
        <f t="shared" si="8"/>
        <v>2.0519808769820399E-2</v>
      </c>
      <c r="EI19" s="5">
        <f t="shared" si="8"/>
        <v>2.6598095854502301E-2</v>
      </c>
      <c r="EJ19" s="5">
        <f t="shared" si="8"/>
        <v>1.7839488394962261E-2</v>
      </c>
      <c r="EK19" s="5">
        <f t="shared" si="8"/>
        <v>1.7524755568146838E-2</v>
      </c>
      <c r="EL19" s="5">
        <f t="shared" si="8"/>
        <v>1.7720444193863174E-2</v>
      </c>
      <c r="EM19" s="5">
        <f t="shared" si="8"/>
        <v>1.7213779942498248E-2</v>
      </c>
      <c r="EN19" s="5">
        <f t="shared" si="8"/>
        <v>1.4984223022998892E-2</v>
      </c>
      <c r="EO19" s="5">
        <f t="shared" si="8"/>
        <v>1.8568658257465447E-2</v>
      </c>
      <c r="EP19" s="5">
        <f t="shared" si="8"/>
        <v>1.828241785707704E-2</v>
      </c>
      <c r="EQ19" s="5">
        <f t="shared" si="8"/>
        <v>2.1024894090671195E-2</v>
      </c>
      <c r="ER19" s="5">
        <f t="shared" si="8"/>
        <v>2.115942387633956E-2</v>
      </c>
      <c r="ES19" s="5">
        <f t="shared" si="8"/>
        <v>2.1157199598015344E-2</v>
      </c>
      <c r="ET19" s="5">
        <f t="shared" si="8"/>
        <v>2.1332074885147417E-2</v>
      </c>
      <c r="EU19" s="5">
        <f t="shared" si="8"/>
        <v>2.3825991066056963E-2</v>
      </c>
      <c r="EV19" s="4">
        <f t="shared" si="25"/>
        <v>2.3686745417307403E-2</v>
      </c>
      <c r="EW19" s="5">
        <f t="shared" si="29"/>
        <v>1.7694896052324091E-2</v>
      </c>
      <c r="EX19" s="5">
        <f t="shared" si="26"/>
        <v>1.6922220407654197E-2</v>
      </c>
      <c r="EY19" s="5">
        <f t="shared" si="27"/>
        <v>2.0155578608029266E-2</v>
      </c>
      <c r="EZ19" s="9">
        <f t="shared" si="28"/>
        <v>2.2105088516406576E-2</v>
      </c>
      <c r="FB19" t="s">
        <v>83</v>
      </c>
      <c r="FD19" t="s">
        <v>83</v>
      </c>
      <c r="FH19" t="s">
        <v>158</v>
      </c>
      <c r="FK19" t="s">
        <v>83</v>
      </c>
      <c r="FQ19" t="s">
        <v>158</v>
      </c>
      <c r="FY19" t="s">
        <v>33</v>
      </c>
      <c r="GJ19" t="s">
        <v>159</v>
      </c>
      <c r="GR19" t="s">
        <v>79</v>
      </c>
    </row>
    <row r="20" spans="1:208" x14ac:dyDescent="0.25">
      <c r="A20">
        <v>16</v>
      </c>
      <c r="B20" t="s">
        <v>156</v>
      </c>
      <c r="C20" t="s">
        <v>157</v>
      </c>
      <c r="D20">
        <v>139</v>
      </c>
      <c r="E20">
        <v>6.59</v>
      </c>
      <c r="F20" t="s">
        <v>63</v>
      </c>
      <c r="G20">
        <v>0</v>
      </c>
      <c r="H20">
        <v>3</v>
      </c>
      <c r="I20">
        <v>3</v>
      </c>
      <c r="J20">
        <v>0</v>
      </c>
      <c r="K20">
        <v>0</v>
      </c>
      <c r="L20">
        <v>0</v>
      </c>
      <c r="M20">
        <v>58</v>
      </c>
      <c r="N20">
        <v>56</v>
      </c>
      <c r="O20">
        <v>54</v>
      </c>
      <c r="P20">
        <v>2</v>
      </c>
      <c r="Q20">
        <v>0</v>
      </c>
      <c r="R20">
        <v>3</v>
      </c>
      <c r="S20">
        <v>0</v>
      </c>
      <c r="T20">
        <v>0</v>
      </c>
      <c r="U20">
        <v>0</v>
      </c>
      <c r="V20" s="3">
        <f t="shared" si="9"/>
        <v>0</v>
      </c>
      <c r="W20" s="3">
        <f t="shared" si="3"/>
        <v>2.1582733812949641E-2</v>
      </c>
      <c r="X20" s="3">
        <f t="shared" si="3"/>
        <v>2.1582733812949641E-2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0.41726618705035973</v>
      </c>
      <c r="AC20" s="3">
        <f t="shared" si="3"/>
        <v>0.40287769784172661</v>
      </c>
      <c r="AD20" s="3">
        <f t="shared" si="3"/>
        <v>0.38848920863309355</v>
      </c>
      <c r="AE20" s="3">
        <f t="shared" si="3"/>
        <v>1.4388489208633094E-2</v>
      </c>
      <c r="AF20" s="3">
        <f t="shared" si="3"/>
        <v>0</v>
      </c>
      <c r="AG20" s="3">
        <f t="shared" si="3"/>
        <v>2.1582733812949641E-2</v>
      </c>
      <c r="AH20" s="3">
        <f t="shared" si="3"/>
        <v>0</v>
      </c>
      <c r="AI20" s="3">
        <f t="shared" si="3"/>
        <v>0</v>
      </c>
      <c r="AJ20" s="3">
        <f t="shared" si="3"/>
        <v>0</v>
      </c>
      <c r="AK20" s="4">
        <f t="shared" si="10"/>
        <v>0</v>
      </c>
      <c r="AL20" s="5">
        <f t="shared" si="4"/>
        <v>4.4740280850715406E-3</v>
      </c>
      <c r="AM20" s="5">
        <f t="shared" si="4"/>
        <v>4.5015737755320917E-3</v>
      </c>
      <c r="AN20" s="5">
        <f t="shared" si="4"/>
        <v>0</v>
      </c>
      <c r="AO20" s="5">
        <f t="shared" si="4"/>
        <v>0</v>
      </c>
      <c r="AP20" s="5">
        <f t="shared" si="4"/>
        <v>0</v>
      </c>
      <c r="AQ20" s="5">
        <f t="shared" si="4"/>
        <v>8.5480262417184875E-3</v>
      </c>
      <c r="AR20" s="5">
        <f t="shared" si="4"/>
        <v>7.764131778064811E-3</v>
      </c>
      <c r="AS20" s="5">
        <f t="shared" si="4"/>
        <v>7.4381532993132646E-3</v>
      </c>
      <c r="AT20" s="5">
        <f t="shared" si="4"/>
        <v>1.5501932753447453E-3</v>
      </c>
      <c r="AU20" s="5">
        <f t="shared" si="4"/>
        <v>0</v>
      </c>
      <c r="AV20" s="5">
        <f t="shared" si="4"/>
        <v>2.1118339818194378E-3</v>
      </c>
      <c r="AW20" s="5">
        <f t="shared" si="4"/>
        <v>0</v>
      </c>
      <c r="AX20" s="5">
        <f t="shared" si="4"/>
        <v>0</v>
      </c>
      <c r="AY20" s="5">
        <f t="shared" si="4"/>
        <v>0</v>
      </c>
      <c r="AZ20" s="4">
        <f t="shared" si="11"/>
        <v>2.9918672868678776E-3</v>
      </c>
      <c r="BA20" s="5">
        <f t="shared" si="12"/>
        <v>0</v>
      </c>
      <c r="BB20" s="5">
        <f t="shared" si="13"/>
        <v>7.9167704396988555E-3</v>
      </c>
      <c r="BC20" s="5">
        <f t="shared" si="14"/>
        <v>1.220675752388061E-3</v>
      </c>
      <c r="BD20" s="9">
        <f t="shared" si="15"/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2</v>
      </c>
      <c r="BM20">
        <v>0</v>
      </c>
      <c r="BN20">
        <v>9</v>
      </c>
      <c r="BO20">
        <v>11</v>
      </c>
      <c r="BP20">
        <v>10</v>
      </c>
      <c r="BQ20">
        <v>15</v>
      </c>
      <c r="BR20">
        <v>13</v>
      </c>
      <c r="BS20">
        <v>11</v>
      </c>
      <c r="BT20" s="3">
        <f t="shared" si="16"/>
        <v>0</v>
      </c>
      <c r="BU20" s="3">
        <f t="shared" si="5"/>
        <v>0</v>
      </c>
      <c r="BV20" s="3">
        <f t="shared" si="5"/>
        <v>0</v>
      </c>
      <c r="BW20" s="3">
        <f t="shared" si="5"/>
        <v>0</v>
      </c>
      <c r="BX20" s="3">
        <f t="shared" si="5"/>
        <v>0</v>
      </c>
      <c r="BY20" s="3">
        <f t="shared" si="5"/>
        <v>0</v>
      </c>
      <c r="BZ20" s="3">
        <f t="shared" si="5"/>
        <v>0</v>
      </c>
      <c r="CA20" s="3">
        <f t="shared" si="5"/>
        <v>1.4388489208633094E-2</v>
      </c>
      <c r="CB20" s="3">
        <f t="shared" si="5"/>
        <v>0</v>
      </c>
      <c r="CC20" s="3">
        <f t="shared" si="5"/>
        <v>6.4748201438848921E-2</v>
      </c>
      <c r="CD20" s="3">
        <f t="shared" si="5"/>
        <v>7.9136690647482008E-2</v>
      </c>
      <c r="CE20" s="3">
        <f t="shared" si="5"/>
        <v>7.1942446043165464E-2</v>
      </c>
      <c r="CF20" s="3">
        <f t="shared" si="5"/>
        <v>0.1079136690647482</v>
      </c>
      <c r="CG20" s="3">
        <f t="shared" si="5"/>
        <v>9.3525179856115109E-2</v>
      </c>
      <c r="CH20" s="3">
        <f t="shared" si="5"/>
        <v>7.9136690647482008E-2</v>
      </c>
      <c r="CI20" s="4">
        <f t="shared" si="17"/>
        <v>0</v>
      </c>
      <c r="CJ20" s="5">
        <f t="shared" si="6"/>
        <v>0</v>
      </c>
      <c r="CK20" s="5">
        <f t="shared" si="6"/>
        <v>0</v>
      </c>
      <c r="CL20" s="5">
        <f t="shared" si="6"/>
        <v>0</v>
      </c>
      <c r="CM20" s="5">
        <f t="shared" si="6"/>
        <v>0</v>
      </c>
      <c r="CN20" s="5">
        <f t="shared" si="6"/>
        <v>0</v>
      </c>
      <c r="CO20" s="5">
        <f t="shared" si="6"/>
        <v>0</v>
      </c>
      <c r="CP20" s="5">
        <f t="shared" si="6"/>
        <v>1.7653968930999376E-3</v>
      </c>
      <c r="CQ20" s="5">
        <f t="shared" si="6"/>
        <v>0</v>
      </c>
      <c r="CR20" s="5">
        <f t="shared" si="6"/>
        <v>3.8802801225680012E-3</v>
      </c>
      <c r="CS20" s="5">
        <f t="shared" si="6"/>
        <v>4.7075932008768728E-3</v>
      </c>
      <c r="CT20" s="5">
        <f t="shared" si="6"/>
        <v>4.2541191228260338E-3</v>
      </c>
      <c r="CU20" s="5">
        <f t="shared" si="6"/>
        <v>5.077645777108254E-3</v>
      </c>
      <c r="CV20" s="5">
        <f t="shared" si="6"/>
        <v>4.0970520868414805E-3</v>
      </c>
      <c r="CW20" s="5">
        <f t="shared" si="6"/>
        <v>3.415303472124103E-3</v>
      </c>
      <c r="CX20" s="4">
        <f t="shared" si="18"/>
        <v>0</v>
      </c>
      <c r="CY20" s="5">
        <f t="shared" si="19"/>
        <v>0</v>
      </c>
      <c r="CZ20" s="5">
        <f t="shared" si="20"/>
        <v>5.8846563103331256E-4</v>
      </c>
      <c r="DA20" s="5">
        <f t="shared" si="21"/>
        <v>4.2806641487569694E-3</v>
      </c>
      <c r="DB20" s="9">
        <f t="shared" si="22"/>
        <v>4.1966671120246121E-3</v>
      </c>
      <c r="DC20">
        <v>3</v>
      </c>
      <c r="DD20">
        <v>6</v>
      </c>
      <c r="DE20">
        <v>7</v>
      </c>
      <c r="DF20">
        <v>38</v>
      </c>
      <c r="DG20">
        <v>34</v>
      </c>
      <c r="DH20">
        <v>30</v>
      </c>
      <c r="DI20">
        <v>58</v>
      </c>
      <c r="DJ20">
        <v>56</v>
      </c>
      <c r="DK20">
        <v>54</v>
      </c>
      <c r="DL20">
        <v>24</v>
      </c>
      <c r="DM20">
        <v>27</v>
      </c>
      <c r="DN20">
        <v>26</v>
      </c>
      <c r="DO20">
        <v>9</v>
      </c>
      <c r="DP20">
        <v>9</v>
      </c>
      <c r="DQ20">
        <v>7</v>
      </c>
      <c r="DR20" s="3">
        <f t="shared" si="23"/>
        <v>2.1582733812949641E-2</v>
      </c>
      <c r="DS20" s="3">
        <f t="shared" si="7"/>
        <v>4.3165467625899283E-2</v>
      </c>
      <c r="DT20" s="3">
        <f t="shared" si="7"/>
        <v>5.0359712230215826E-2</v>
      </c>
      <c r="DU20" s="3">
        <f t="shared" si="7"/>
        <v>0.2733812949640288</v>
      </c>
      <c r="DV20" s="3">
        <f t="shared" si="7"/>
        <v>0.2446043165467626</v>
      </c>
      <c r="DW20" s="3">
        <f t="shared" si="7"/>
        <v>0.21582733812949639</v>
      </c>
      <c r="DX20" s="3">
        <f t="shared" si="7"/>
        <v>0.41726618705035973</v>
      </c>
      <c r="DY20" s="3">
        <f t="shared" si="7"/>
        <v>0.40287769784172661</v>
      </c>
      <c r="DZ20" s="3">
        <f t="shared" si="7"/>
        <v>0.38848920863309355</v>
      </c>
      <c r="EA20" s="3">
        <f t="shared" si="7"/>
        <v>0.17266187050359713</v>
      </c>
      <c r="EB20" s="3">
        <f t="shared" si="7"/>
        <v>0.19424460431654678</v>
      </c>
      <c r="EC20" s="3">
        <f t="shared" si="7"/>
        <v>0.18705035971223022</v>
      </c>
      <c r="ED20" s="3">
        <f t="shared" si="7"/>
        <v>6.4748201438848921E-2</v>
      </c>
      <c r="EE20" s="3">
        <f t="shared" si="7"/>
        <v>6.4748201438848921E-2</v>
      </c>
      <c r="EF20" s="3">
        <f t="shared" si="7"/>
        <v>5.0359712230215826E-2</v>
      </c>
      <c r="EG20" s="4">
        <f t="shared" si="24"/>
        <v>1.8085933963294591E-3</v>
      </c>
      <c r="EH20" s="5">
        <f t="shared" si="8"/>
        <v>3.1001149940016437E-3</v>
      </c>
      <c r="EI20" s="5">
        <f t="shared" si="8"/>
        <v>3.8357620247990568E-3</v>
      </c>
      <c r="EJ20" s="5">
        <f t="shared" si="8"/>
        <v>7.878202401317036E-3</v>
      </c>
      <c r="EK20" s="5">
        <f t="shared" si="8"/>
        <v>7.7159355451121327E-3</v>
      </c>
      <c r="EL20" s="5">
        <f t="shared" si="8"/>
        <v>6.5120823500683248E-3</v>
      </c>
      <c r="EM20" s="5">
        <f t="shared" si="8"/>
        <v>8.5379600800717537E-3</v>
      </c>
      <c r="EN20" s="5">
        <f t="shared" si="8"/>
        <v>7.7616119255821603E-3</v>
      </c>
      <c r="EO20" s="5">
        <f t="shared" si="8"/>
        <v>7.4502388715529484E-3</v>
      </c>
      <c r="EP20" s="5">
        <f t="shared" si="8"/>
        <v>4.6248980759411888E-3</v>
      </c>
      <c r="EQ20" s="5">
        <f t="shared" si="8"/>
        <v>5.0449068766020176E-3</v>
      </c>
      <c r="ER20" s="5">
        <f t="shared" si="8"/>
        <v>5.0887000894794011E-3</v>
      </c>
      <c r="ES20" s="5">
        <f t="shared" si="8"/>
        <v>5.3939443219760339E-3</v>
      </c>
      <c r="ET20" s="5">
        <f t="shared" si="8"/>
        <v>4.8342471862024726E-3</v>
      </c>
      <c r="EU20" s="5">
        <f t="shared" si="8"/>
        <v>4.1995451879021269E-3</v>
      </c>
      <c r="EV20" s="4">
        <f t="shared" si="25"/>
        <v>2.9148234717100534E-3</v>
      </c>
      <c r="EW20" s="5">
        <f t="shared" si="29"/>
        <v>7.3687400988324972E-3</v>
      </c>
      <c r="EX20" s="5">
        <f t="shared" si="26"/>
        <v>7.9166036257356208E-3</v>
      </c>
      <c r="EY20" s="5">
        <f t="shared" si="27"/>
        <v>4.9195016806742025E-3</v>
      </c>
      <c r="EZ20" s="9">
        <f t="shared" si="28"/>
        <v>4.8092455653602111E-3</v>
      </c>
      <c r="FB20" t="s">
        <v>162</v>
      </c>
      <c r="FD20" t="s">
        <v>163</v>
      </c>
      <c r="FE20" t="s">
        <v>163</v>
      </c>
      <c r="FF20" t="s">
        <v>164</v>
      </c>
      <c r="FG20" t="s">
        <v>165</v>
      </c>
      <c r="FI20" t="s">
        <v>164</v>
      </c>
      <c r="FK20" t="s">
        <v>166</v>
      </c>
      <c r="FM20" t="s">
        <v>165</v>
      </c>
      <c r="FQ20" t="s">
        <v>167</v>
      </c>
      <c r="FU20" t="s">
        <v>31</v>
      </c>
      <c r="FW20" t="s">
        <v>31</v>
      </c>
      <c r="FY20" t="s">
        <v>33</v>
      </c>
      <c r="FZ20" t="s">
        <v>168</v>
      </c>
      <c r="GG20" t="s">
        <v>168</v>
      </c>
      <c r="GJ20" t="s">
        <v>169</v>
      </c>
      <c r="GR20" t="s">
        <v>169</v>
      </c>
      <c r="GZ20" t="s">
        <v>170</v>
      </c>
    </row>
    <row r="21" spans="1:208" x14ac:dyDescent="0.25">
      <c r="A21">
        <v>17</v>
      </c>
      <c r="B21" t="s">
        <v>152</v>
      </c>
      <c r="C21" t="s">
        <v>153</v>
      </c>
      <c r="D21">
        <v>59</v>
      </c>
      <c r="E21">
        <v>4.88</v>
      </c>
      <c r="F21" t="s">
        <v>63</v>
      </c>
      <c r="G21">
        <v>3</v>
      </c>
      <c r="H21">
        <v>2</v>
      </c>
      <c r="I21">
        <v>3</v>
      </c>
      <c r="J21">
        <v>12</v>
      </c>
      <c r="K21">
        <v>10</v>
      </c>
      <c r="L21">
        <v>12</v>
      </c>
      <c r="M21">
        <v>15</v>
      </c>
      <c r="N21">
        <v>16</v>
      </c>
      <c r="O21">
        <v>19</v>
      </c>
      <c r="P21">
        <v>10</v>
      </c>
      <c r="Q21">
        <v>16</v>
      </c>
      <c r="R21">
        <v>13</v>
      </c>
      <c r="S21">
        <v>6</v>
      </c>
      <c r="T21">
        <v>8</v>
      </c>
      <c r="U21">
        <v>6</v>
      </c>
      <c r="V21" s="3">
        <f t="shared" si="9"/>
        <v>5.0847457627118647E-2</v>
      </c>
      <c r="W21" s="3">
        <f t="shared" si="9"/>
        <v>3.3898305084745763E-2</v>
      </c>
      <c r="X21" s="3">
        <f t="shared" si="9"/>
        <v>5.0847457627118647E-2</v>
      </c>
      <c r="Y21" s="3">
        <f t="shared" si="9"/>
        <v>0.20338983050847459</v>
      </c>
      <c r="Z21" s="3">
        <f t="shared" si="9"/>
        <v>0.16949152542372881</v>
      </c>
      <c r="AA21" s="3">
        <f t="shared" si="9"/>
        <v>0.20338983050847459</v>
      </c>
      <c r="AB21" s="3">
        <f t="shared" si="9"/>
        <v>0.25423728813559321</v>
      </c>
      <c r="AC21" s="3">
        <f t="shared" si="9"/>
        <v>0.2711864406779661</v>
      </c>
      <c r="AD21" s="3">
        <f t="shared" si="9"/>
        <v>0.32203389830508472</v>
      </c>
      <c r="AE21" s="3">
        <f t="shared" si="9"/>
        <v>0.16949152542372881</v>
      </c>
      <c r="AF21" s="3">
        <f t="shared" si="9"/>
        <v>0.2711864406779661</v>
      </c>
      <c r="AG21" s="3">
        <f t="shared" si="9"/>
        <v>0.22033898305084745</v>
      </c>
      <c r="AH21" s="3">
        <f t="shared" si="9"/>
        <v>0.10169491525423729</v>
      </c>
      <c r="AI21" s="3">
        <f t="shared" si="9"/>
        <v>0.13559322033898305</v>
      </c>
      <c r="AJ21" s="3">
        <f t="shared" si="9"/>
        <v>0.10169491525423729</v>
      </c>
      <c r="AK21" s="4">
        <f t="shared" si="10"/>
        <v>1.1333960974386147E-2</v>
      </c>
      <c r="AL21" s="5">
        <f t="shared" si="10"/>
        <v>7.0270045629937192E-3</v>
      </c>
      <c r="AM21" s="5">
        <f t="shared" si="10"/>
        <v>1.0605402623711199E-2</v>
      </c>
      <c r="AN21" s="5">
        <f t="shared" si="10"/>
        <v>2.0326965545830272E-2</v>
      </c>
      <c r="AO21" s="5">
        <f t="shared" si="10"/>
        <v>1.8252664028120442E-2</v>
      </c>
      <c r="AP21" s="5">
        <f t="shared" si="10"/>
        <v>2.3137659465864189E-2</v>
      </c>
      <c r="AQ21" s="5">
        <f t="shared" si="10"/>
        <v>5.2082509392118777E-3</v>
      </c>
      <c r="AR21" s="5">
        <f t="shared" si="10"/>
        <v>5.2262194535157812E-3</v>
      </c>
      <c r="AS21" s="5">
        <f t="shared" si="10"/>
        <v>6.1657761655638191E-3</v>
      </c>
      <c r="AT21" s="5">
        <f t="shared" si="10"/>
        <v>1.8260751294315217E-2</v>
      </c>
      <c r="AU21" s="5">
        <f t="shared" si="10"/>
        <v>2.8230341382161746E-2</v>
      </c>
      <c r="AV21" s="5">
        <f t="shared" si="10"/>
        <v>2.1559796639252678E-2</v>
      </c>
      <c r="AW21" s="5">
        <f t="shared" si="10"/>
        <v>1.716904714517329E-2</v>
      </c>
      <c r="AX21" s="5">
        <f t="shared" si="10"/>
        <v>2.5001680622006684E-2</v>
      </c>
      <c r="AY21" s="5">
        <f t="shared" si="10"/>
        <v>1.7683975612930714E-2</v>
      </c>
      <c r="AZ21" s="4">
        <f t="shared" si="11"/>
        <v>9.6554560536970205E-3</v>
      </c>
      <c r="BA21" s="5">
        <f t="shared" si="12"/>
        <v>2.05724296799383E-2</v>
      </c>
      <c r="BB21" s="5">
        <f t="shared" si="13"/>
        <v>5.5334155194304924E-3</v>
      </c>
      <c r="BC21" s="5">
        <f t="shared" si="14"/>
        <v>2.268362977190988E-2</v>
      </c>
      <c r="BD21" s="9">
        <f t="shared" si="15"/>
        <v>1.9951567793370231E-2</v>
      </c>
      <c r="BE21">
        <v>13</v>
      </c>
      <c r="BF21">
        <v>15</v>
      </c>
      <c r="BG21">
        <v>19</v>
      </c>
      <c r="BH21">
        <v>10</v>
      </c>
      <c r="BI21">
        <v>8</v>
      </c>
      <c r="BJ21">
        <v>8</v>
      </c>
      <c r="BK21">
        <v>11</v>
      </c>
      <c r="BL21">
        <v>9</v>
      </c>
      <c r="BM21">
        <v>13</v>
      </c>
      <c r="BN21">
        <v>9</v>
      </c>
      <c r="BO21">
        <v>7</v>
      </c>
      <c r="BP21">
        <v>10</v>
      </c>
      <c r="BQ21">
        <v>38</v>
      </c>
      <c r="BR21">
        <v>42</v>
      </c>
      <c r="BS21">
        <v>39</v>
      </c>
      <c r="BT21" s="3">
        <f t="shared" si="16"/>
        <v>0.22033898305084745</v>
      </c>
      <c r="BU21" s="3">
        <f t="shared" si="5"/>
        <v>0.25423728813559321</v>
      </c>
      <c r="BV21" s="3">
        <f t="shared" si="5"/>
        <v>0.32203389830508472</v>
      </c>
      <c r="BW21" s="3">
        <f t="shared" si="5"/>
        <v>0.16949152542372881</v>
      </c>
      <c r="BX21" s="3">
        <f t="shared" si="5"/>
        <v>0.13559322033898305</v>
      </c>
      <c r="BY21" s="3">
        <f t="shared" si="5"/>
        <v>0.13559322033898305</v>
      </c>
      <c r="BZ21" s="3">
        <f t="shared" si="5"/>
        <v>0.1864406779661017</v>
      </c>
      <c r="CA21" s="3">
        <f t="shared" si="5"/>
        <v>0.15254237288135594</v>
      </c>
      <c r="CB21" s="3">
        <f t="shared" si="5"/>
        <v>0.22033898305084745</v>
      </c>
      <c r="CC21" s="3">
        <f t="shared" si="5"/>
        <v>0.15254237288135594</v>
      </c>
      <c r="CD21" s="3">
        <f t="shared" si="5"/>
        <v>0.11864406779661017</v>
      </c>
      <c r="CE21" s="3">
        <f t="shared" si="5"/>
        <v>0.16949152542372881</v>
      </c>
      <c r="CF21" s="3">
        <f t="shared" si="5"/>
        <v>0.64406779661016944</v>
      </c>
      <c r="CG21" s="3">
        <f t="shared" si="5"/>
        <v>0.71186440677966101</v>
      </c>
      <c r="CH21" s="3">
        <f t="shared" si="5"/>
        <v>0.66101694915254239</v>
      </c>
      <c r="CI21" s="4">
        <f t="shared" si="17"/>
        <v>3.318824296082782E-2</v>
      </c>
      <c r="CJ21" s="5">
        <f t="shared" si="6"/>
        <v>4.1808631388597473E-2</v>
      </c>
      <c r="CK21" s="5">
        <f t="shared" si="6"/>
        <v>4.7523366746608807E-2</v>
      </c>
      <c r="CL21" s="5">
        <f t="shared" si="6"/>
        <v>2.2587577171520296E-2</v>
      </c>
      <c r="CM21" s="5">
        <f t="shared" si="6"/>
        <v>1.7066055285102164E-2</v>
      </c>
      <c r="CN21" s="5">
        <f t="shared" si="6"/>
        <v>1.8056815004511406E-2</v>
      </c>
      <c r="CO21" s="5">
        <f t="shared" si="6"/>
        <v>2.2575002618127008E-2</v>
      </c>
      <c r="CP21" s="5">
        <f t="shared" si="6"/>
        <v>1.8716199264983236E-2</v>
      </c>
      <c r="CQ21" s="5">
        <f t="shared" si="6"/>
        <v>2.5367955724047559E-2</v>
      </c>
      <c r="CR21" s="5">
        <f t="shared" si="6"/>
        <v>9.1416768989313925E-3</v>
      </c>
      <c r="CS21" s="5">
        <f t="shared" si="6"/>
        <v>7.0577629960758047E-3</v>
      </c>
      <c r="CT21" s="5">
        <f t="shared" si="6"/>
        <v>1.002241623852235E-2</v>
      </c>
      <c r="CU21" s="5">
        <f t="shared" si="6"/>
        <v>3.0305225982695819E-2</v>
      </c>
      <c r="CV21" s="5">
        <f t="shared" si="6"/>
        <v>3.1184602454994215E-2</v>
      </c>
      <c r="CW21" s="5">
        <f t="shared" si="6"/>
        <v>2.8527519448974983E-2</v>
      </c>
      <c r="CX21" s="4">
        <f t="shared" si="18"/>
        <v>4.08400803653447E-2</v>
      </c>
      <c r="CY21" s="5">
        <f t="shared" si="19"/>
        <v>1.9236815820377954E-2</v>
      </c>
      <c r="CZ21" s="5">
        <f t="shared" si="20"/>
        <v>2.2219719202385937E-2</v>
      </c>
      <c r="DA21" s="5">
        <f t="shared" si="21"/>
        <v>8.7406187111765156E-3</v>
      </c>
      <c r="DB21" s="9">
        <f t="shared" si="22"/>
        <v>3.0005782628888339E-2</v>
      </c>
      <c r="DC21">
        <v>11</v>
      </c>
      <c r="DD21">
        <v>9</v>
      </c>
      <c r="DE21">
        <v>10</v>
      </c>
      <c r="DF21">
        <v>13</v>
      </c>
      <c r="DG21">
        <v>12</v>
      </c>
      <c r="DH21">
        <v>13</v>
      </c>
      <c r="DI21">
        <v>15</v>
      </c>
      <c r="DJ21">
        <v>16</v>
      </c>
      <c r="DK21">
        <v>19</v>
      </c>
      <c r="DL21">
        <v>14</v>
      </c>
      <c r="DM21">
        <v>15</v>
      </c>
      <c r="DN21">
        <v>19</v>
      </c>
      <c r="DO21">
        <v>2</v>
      </c>
      <c r="DP21">
        <v>4</v>
      </c>
      <c r="DQ21">
        <v>5</v>
      </c>
      <c r="DR21" s="3">
        <f t="shared" si="23"/>
        <v>0.1864406779661017</v>
      </c>
      <c r="DS21" s="3">
        <f t="shared" si="7"/>
        <v>0.15254237288135594</v>
      </c>
      <c r="DT21" s="3">
        <f t="shared" si="7"/>
        <v>0.16949152542372881</v>
      </c>
      <c r="DU21" s="3">
        <f t="shared" si="7"/>
        <v>0.22033898305084745</v>
      </c>
      <c r="DV21" s="3">
        <f t="shared" si="7"/>
        <v>0.20338983050847459</v>
      </c>
      <c r="DW21" s="3">
        <f t="shared" si="7"/>
        <v>0.22033898305084745</v>
      </c>
      <c r="DX21" s="3">
        <f t="shared" si="7"/>
        <v>0.25423728813559321</v>
      </c>
      <c r="DY21" s="3">
        <f t="shared" si="7"/>
        <v>0.2711864406779661</v>
      </c>
      <c r="DZ21" s="3">
        <f t="shared" si="7"/>
        <v>0.32203389830508472</v>
      </c>
      <c r="EA21" s="3">
        <f t="shared" si="7"/>
        <v>0.23728813559322035</v>
      </c>
      <c r="EB21" s="3">
        <f t="shared" si="7"/>
        <v>0.25423728813559321</v>
      </c>
      <c r="EC21" s="3">
        <f t="shared" si="7"/>
        <v>0.32203389830508472</v>
      </c>
      <c r="ED21" s="3">
        <f t="shared" si="7"/>
        <v>3.3898305084745763E-2</v>
      </c>
      <c r="EE21" s="3">
        <f t="shared" si="7"/>
        <v>6.7796610169491525E-2</v>
      </c>
      <c r="EF21" s="3">
        <f t="shared" si="7"/>
        <v>8.4745762711864403E-2</v>
      </c>
      <c r="EG21" s="4">
        <f t="shared" si="24"/>
        <v>1.5623385892586118E-2</v>
      </c>
      <c r="EH21" s="5">
        <f t="shared" si="8"/>
        <v>1.0955491122870215E-2</v>
      </c>
      <c r="EI21" s="5">
        <f t="shared" si="8"/>
        <v>1.2909707541091256E-2</v>
      </c>
      <c r="EJ21" s="5">
        <f t="shared" si="8"/>
        <v>6.3496484117662282E-3</v>
      </c>
      <c r="EK21" s="5">
        <f t="shared" si="8"/>
        <v>6.4158427164740968E-3</v>
      </c>
      <c r="EL21" s="5">
        <f t="shared" si="8"/>
        <v>6.6482106251827475E-3</v>
      </c>
      <c r="EM21" s="5">
        <f t="shared" si="8"/>
        <v>5.2021176992839285E-3</v>
      </c>
      <c r="EN21" s="5">
        <f t="shared" si="8"/>
        <v>5.2245232816267324E-3</v>
      </c>
      <c r="EO21" s="5">
        <f t="shared" si="8"/>
        <v>6.1757943690431052E-3</v>
      </c>
      <c r="EP21" s="5">
        <f t="shared" si="8"/>
        <v>6.3559686834615495E-3</v>
      </c>
      <c r="EQ21" s="5">
        <f t="shared" si="8"/>
        <v>6.6030325409386099E-3</v>
      </c>
      <c r="ER21" s="5">
        <f t="shared" si="8"/>
        <v>8.7609236872979775E-3</v>
      </c>
      <c r="ES21" s="5">
        <f t="shared" si="8"/>
        <v>2.8239482514300141E-3</v>
      </c>
      <c r="ET21" s="5">
        <f t="shared" si="8"/>
        <v>5.0618482778315909E-3</v>
      </c>
      <c r="EU21" s="5">
        <f t="shared" si="8"/>
        <v>7.0670312484067263E-3</v>
      </c>
      <c r="EV21" s="4">
        <f t="shared" si="25"/>
        <v>1.3162861518849196E-2</v>
      </c>
      <c r="EW21" s="5">
        <f t="shared" si="29"/>
        <v>6.4712339178076908E-3</v>
      </c>
      <c r="EX21" s="5">
        <f t="shared" si="26"/>
        <v>5.5341451166512554E-3</v>
      </c>
      <c r="EY21" s="5">
        <f t="shared" si="27"/>
        <v>7.2399749705660448E-3</v>
      </c>
      <c r="EZ21" s="9">
        <f t="shared" si="28"/>
        <v>4.9842759258894439E-3</v>
      </c>
      <c r="FB21" t="s">
        <v>173</v>
      </c>
      <c r="FD21" t="s">
        <v>174</v>
      </c>
      <c r="FE21" t="s">
        <v>175</v>
      </c>
      <c r="FF21" t="s">
        <v>119</v>
      </c>
      <c r="FI21" t="s">
        <v>176</v>
      </c>
      <c r="FK21" t="s">
        <v>174</v>
      </c>
      <c r="FM21" t="s">
        <v>148</v>
      </c>
      <c r="FQ21" t="s">
        <v>148</v>
      </c>
      <c r="FT21" t="s">
        <v>177</v>
      </c>
      <c r="FU21" t="s">
        <v>29</v>
      </c>
      <c r="FV21" t="s">
        <v>178</v>
      </c>
      <c r="FY21" t="s">
        <v>179</v>
      </c>
      <c r="FZ21" t="s">
        <v>180</v>
      </c>
      <c r="GA21" t="s">
        <v>35</v>
      </c>
      <c r="GC21" t="s">
        <v>181</v>
      </c>
      <c r="GE21" t="s">
        <v>181</v>
      </c>
      <c r="GF21" t="s">
        <v>40</v>
      </c>
      <c r="GJ21" t="s">
        <v>182</v>
      </c>
      <c r="GR21" t="s">
        <v>183</v>
      </c>
      <c r="GS21" t="s">
        <v>183</v>
      </c>
    </row>
    <row r="22" spans="1:208" x14ac:dyDescent="0.25">
      <c r="A22">
        <v>18</v>
      </c>
      <c r="B22" t="s">
        <v>269</v>
      </c>
      <c r="C22" t="s">
        <v>270</v>
      </c>
      <c r="D22">
        <v>106</v>
      </c>
      <c r="E22">
        <v>6.85</v>
      </c>
      <c r="F22" t="s">
        <v>63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53</v>
      </c>
      <c r="N22">
        <v>61</v>
      </c>
      <c r="O22">
        <v>59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 s="3">
        <f t="shared" si="9"/>
        <v>0</v>
      </c>
      <c r="W22" s="3">
        <f t="shared" si="9"/>
        <v>0</v>
      </c>
      <c r="X22" s="3">
        <f t="shared" si="9"/>
        <v>0</v>
      </c>
      <c r="Y22" s="3">
        <f t="shared" si="9"/>
        <v>0</v>
      </c>
      <c r="Z22" s="3">
        <f t="shared" si="9"/>
        <v>0</v>
      </c>
      <c r="AA22" s="3">
        <f t="shared" si="9"/>
        <v>0</v>
      </c>
      <c r="AB22" s="3">
        <f t="shared" si="9"/>
        <v>0.5</v>
      </c>
      <c r="AC22" s="3">
        <f t="shared" si="9"/>
        <v>0.57547169811320753</v>
      </c>
      <c r="AD22" s="3">
        <f t="shared" si="9"/>
        <v>0.55660377358490565</v>
      </c>
      <c r="AE22" s="3">
        <f t="shared" si="9"/>
        <v>0</v>
      </c>
      <c r="AF22" s="3">
        <f t="shared" si="9"/>
        <v>0</v>
      </c>
      <c r="AG22" s="3">
        <f t="shared" si="9"/>
        <v>0</v>
      </c>
      <c r="AH22" s="3">
        <f t="shared" si="9"/>
        <v>0</v>
      </c>
      <c r="AI22" s="3">
        <f t="shared" si="9"/>
        <v>0</v>
      </c>
      <c r="AJ22" s="3">
        <f t="shared" si="9"/>
        <v>0</v>
      </c>
      <c r="AK22" s="4">
        <f t="shared" si="10"/>
        <v>0</v>
      </c>
      <c r="AL22" s="5">
        <f t="shared" si="10"/>
        <v>0</v>
      </c>
      <c r="AM22" s="5">
        <f t="shared" si="10"/>
        <v>0</v>
      </c>
      <c r="AN22" s="5">
        <f t="shared" si="10"/>
        <v>0</v>
      </c>
      <c r="AO22" s="5">
        <f t="shared" si="10"/>
        <v>0</v>
      </c>
      <c r="AP22" s="5">
        <f t="shared" si="10"/>
        <v>0</v>
      </c>
      <c r="AQ22" s="5">
        <f t="shared" si="10"/>
        <v>1.0242893513783361E-2</v>
      </c>
      <c r="AR22" s="5">
        <f t="shared" si="10"/>
        <v>1.1090308852124585E-2</v>
      </c>
      <c r="AS22" s="5">
        <f t="shared" si="10"/>
        <v>1.0656934872059412E-2</v>
      </c>
      <c r="AT22" s="5">
        <f t="shared" si="10"/>
        <v>0</v>
      </c>
      <c r="AU22" s="5">
        <f t="shared" si="10"/>
        <v>0</v>
      </c>
      <c r="AV22" s="5">
        <f t="shared" si="10"/>
        <v>0</v>
      </c>
      <c r="AW22" s="5">
        <f t="shared" si="10"/>
        <v>0</v>
      </c>
      <c r="AX22" s="5">
        <f t="shared" si="10"/>
        <v>0</v>
      </c>
      <c r="AY22" s="5">
        <f t="shared" si="10"/>
        <v>0</v>
      </c>
      <c r="AZ22" s="4">
        <f t="shared" si="11"/>
        <v>0</v>
      </c>
      <c r="BA22" s="5">
        <f t="shared" si="12"/>
        <v>0</v>
      </c>
      <c r="BB22" s="5">
        <f t="shared" si="13"/>
        <v>1.0663379079322452E-2</v>
      </c>
      <c r="BC22" s="5">
        <f t="shared" si="14"/>
        <v>0</v>
      </c>
      <c r="BD22" s="9">
        <f t="shared" si="15"/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 s="3">
        <f t="shared" si="16"/>
        <v>0</v>
      </c>
      <c r="BU22" s="3">
        <f t="shared" si="5"/>
        <v>0</v>
      </c>
      <c r="BV22" s="3">
        <f t="shared" si="5"/>
        <v>0</v>
      </c>
      <c r="BW22" s="3">
        <f t="shared" si="5"/>
        <v>0</v>
      </c>
      <c r="BX22" s="3">
        <f t="shared" si="5"/>
        <v>0</v>
      </c>
      <c r="BY22" s="3">
        <f t="shared" si="5"/>
        <v>0</v>
      </c>
      <c r="BZ22" s="3">
        <f t="shared" si="5"/>
        <v>0</v>
      </c>
      <c r="CA22" s="3">
        <f t="shared" si="5"/>
        <v>0</v>
      </c>
      <c r="CB22" s="3">
        <f t="shared" si="5"/>
        <v>0</v>
      </c>
      <c r="CC22" s="3">
        <f t="shared" si="5"/>
        <v>0</v>
      </c>
      <c r="CD22" s="3">
        <f t="shared" si="5"/>
        <v>0</v>
      </c>
      <c r="CE22" s="3">
        <f t="shared" si="5"/>
        <v>0</v>
      </c>
      <c r="CF22" s="3">
        <f t="shared" si="5"/>
        <v>0</v>
      </c>
      <c r="CG22" s="3">
        <f t="shared" si="5"/>
        <v>0</v>
      </c>
      <c r="CH22" s="3">
        <f t="shared" si="5"/>
        <v>0</v>
      </c>
      <c r="CI22" s="4">
        <f t="shared" si="17"/>
        <v>0</v>
      </c>
      <c r="CJ22" s="5">
        <f t="shared" si="6"/>
        <v>0</v>
      </c>
      <c r="CK22" s="5">
        <f t="shared" si="6"/>
        <v>0</v>
      </c>
      <c r="CL22" s="5">
        <f t="shared" si="6"/>
        <v>0</v>
      </c>
      <c r="CM22" s="5">
        <f t="shared" si="6"/>
        <v>0</v>
      </c>
      <c r="CN22" s="5">
        <f t="shared" si="6"/>
        <v>0</v>
      </c>
      <c r="CO22" s="5">
        <f t="shared" si="6"/>
        <v>0</v>
      </c>
      <c r="CP22" s="5">
        <f t="shared" si="6"/>
        <v>0</v>
      </c>
      <c r="CQ22" s="5">
        <f t="shared" si="6"/>
        <v>0</v>
      </c>
      <c r="CR22" s="5">
        <f t="shared" si="6"/>
        <v>0</v>
      </c>
      <c r="CS22" s="5">
        <f t="shared" si="6"/>
        <v>0</v>
      </c>
      <c r="CT22" s="5">
        <f t="shared" si="6"/>
        <v>0</v>
      </c>
      <c r="CU22" s="5">
        <f t="shared" si="6"/>
        <v>0</v>
      </c>
      <c r="CV22" s="5">
        <f t="shared" si="6"/>
        <v>0</v>
      </c>
      <c r="CW22" s="5">
        <f t="shared" si="6"/>
        <v>0</v>
      </c>
      <c r="CX22" s="4">
        <f t="shared" si="18"/>
        <v>0</v>
      </c>
      <c r="CY22" s="5">
        <f t="shared" si="19"/>
        <v>0</v>
      </c>
      <c r="CZ22" s="5">
        <f t="shared" si="20"/>
        <v>0</v>
      </c>
      <c r="DA22" s="5">
        <f t="shared" si="21"/>
        <v>0</v>
      </c>
      <c r="DB22" s="9">
        <f t="shared" si="22"/>
        <v>0</v>
      </c>
      <c r="DC22">
        <v>13</v>
      </c>
      <c r="DD22">
        <v>11</v>
      </c>
      <c r="DE22">
        <v>13</v>
      </c>
      <c r="DF22">
        <v>38</v>
      </c>
      <c r="DG22">
        <v>33</v>
      </c>
      <c r="DH22">
        <v>30</v>
      </c>
      <c r="DI22">
        <v>53</v>
      </c>
      <c r="DJ22">
        <v>61</v>
      </c>
      <c r="DK22">
        <v>59</v>
      </c>
      <c r="DL22">
        <v>30</v>
      </c>
      <c r="DM22">
        <v>29</v>
      </c>
      <c r="DN22">
        <v>28</v>
      </c>
      <c r="DO22">
        <v>9</v>
      </c>
      <c r="DP22">
        <v>8</v>
      </c>
      <c r="DQ22">
        <v>8</v>
      </c>
      <c r="DR22" s="3">
        <f t="shared" si="23"/>
        <v>0.12264150943396226</v>
      </c>
      <c r="DS22" s="3">
        <f t="shared" si="7"/>
        <v>0.10377358490566038</v>
      </c>
      <c r="DT22" s="3">
        <f t="shared" si="7"/>
        <v>0.12264150943396226</v>
      </c>
      <c r="DU22" s="3">
        <f t="shared" si="7"/>
        <v>0.35849056603773582</v>
      </c>
      <c r="DV22" s="3">
        <f t="shared" si="7"/>
        <v>0.31132075471698112</v>
      </c>
      <c r="DW22" s="3">
        <f t="shared" si="7"/>
        <v>0.28301886792452829</v>
      </c>
      <c r="DX22" s="3">
        <f t="shared" si="7"/>
        <v>0.5</v>
      </c>
      <c r="DY22" s="3">
        <f t="shared" si="7"/>
        <v>0.57547169811320753</v>
      </c>
      <c r="DZ22" s="3">
        <f t="shared" si="7"/>
        <v>0.55660377358490565</v>
      </c>
      <c r="EA22" s="3">
        <f t="shared" si="7"/>
        <v>0.28301886792452829</v>
      </c>
      <c r="EB22" s="3">
        <f t="shared" si="7"/>
        <v>0.27358490566037735</v>
      </c>
      <c r="EC22" s="3">
        <f t="shared" si="7"/>
        <v>0.26415094339622641</v>
      </c>
      <c r="ED22" s="3">
        <f t="shared" si="7"/>
        <v>8.4905660377358486E-2</v>
      </c>
      <c r="EE22" s="3">
        <f t="shared" si="7"/>
        <v>7.5471698113207544E-2</v>
      </c>
      <c r="EF22" s="3">
        <f t="shared" si="7"/>
        <v>7.5471698113207544E-2</v>
      </c>
      <c r="EG22" s="4">
        <f t="shared" si="24"/>
        <v>1.0277132915620543E-2</v>
      </c>
      <c r="EH22" s="5">
        <f t="shared" si="8"/>
        <v>7.4529494116800515E-3</v>
      </c>
      <c r="EI22" s="5">
        <f t="shared" si="8"/>
        <v>9.3412695132235792E-3</v>
      </c>
      <c r="EJ22" s="5">
        <f t="shared" si="8"/>
        <v>1.0330850318708187E-2</v>
      </c>
      <c r="EK22" s="5">
        <f t="shared" si="8"/>
        <v>9.8204762334709629E-3</v>
      </c>
      <c r="EL22" s="5">
        <f t="shared" si="8"/>
        <v>8.5394287420707277E-3</v>
      </c>
      <c r="EM22" s="5">
        <f t="shared" si="8"/>
        <v>1.0230831475258393E-2</v>
      </c>
      <c r="EN22" s="5">
        <f t="shared" si="8"/>
        <v>1.1086709487367105E-2</v>
      </c>
      <c r="EO22" s="5">
        <f t="shared" si="8"/>
        <v>1.0674250346891286E-2</v>
      </c>
      <c r="EP22" s="5">
        <f t="shared" si="8"/>
        <v>7.5809060442903918E-3</v>
      </c>
      <c r="EQ22" s="5">
        <f t="shared" si="8"/>
        <v>7.1055274701546933E-3</v>
      </c>
      <c r="ER22" s="5">
        <f t="shared" si="8"/>
        <v>7.1862194297002283E-3</v>
      </c>
      <c r="ES22" s="5">
        <f t="shared" si="8"/>
        <v>7.0731911391949875E-3</v>
      </c>
      <c r="ET22" s="5">
        <f t="shared" si="8"/>
        <v>5.6348877055106385E-3</v>
      </c>
      <c r="EU22" s="5">
        <f t="shared" si="8"/>
        <v>6.293658017449009E-3</v>
      </c>
      <c r="EV22" s="4">
        <f t="shared" si="25"/>
        <v>9.0237839468413905E-3</v>
      </c>
      <c r="EW22" s="5">
        <f t="shared" si="29"/>
        <v>9.5635850980832927E-3</v>
      </c>
      <c r="EX22" s="5">
        <f t="shared" si="26"/>
        <v>1.0663930436505592E-2</v>
      </c>
      <c r="EY22" s="5">
        <f t="shared" si="27"/>
        <v>7.2908843147151048E-3</v>
      </c>
      <c r="EZ22" s="9">
        <f t="shared" si="28"/>
        <v>6.3339122873848777E-3</v>
      </c>
      <c r="FA22" t="s">
        <v>144</v>
      </c>
      <c r="FB22" t="s">
        <v>145</v>
      </c>
      <c r="FD22" t="s">
        <v>146</v>
      </c>
      <c r="FF22" t="s">
        <v>119</v>
      </c>
      <c r="FI22" t="s">
        <v>119</v>
      </c>
      <c r="FM22" t="s">
        <v>148</v>
      </c>
      <c r="FQ22" t="s">
        <v>149</v>
      </c>
      <c r="FU22" t="s">
        <v>150</v>
      </c>
      <c r="FY22" t="s">
        <v>33</v>
      </c>
      <c r="FZ22" t="s">
        <v>121</v>
      </c>
      <c r="GA22" t="s">
        <v>40</v>
      </c>
      <c r="GE22" t="s">
        <v>121</v>
      </c>
      <c r="GF22" t="s">
        <v>40</v>
      </c>
      <c r="GJ22" t="s">
        <v>186</v>
      </c>
      <c r="GR22" t="s">
        <v>57</v>
      </c>
      <c r="GW22" t="s">
        <v>57</v>
      </c>
    </row>
    <row r="23" spans="1:208" x14ac:dyDescent="0.25">
      <c r="A23">
        <v>19</v>
      </c>
      <c r="B23" t="s">
        <v>297</v>
      </c>
      <c r="C23" t="s">
        <v>298</v>
      </c>
      <c r="D23">
        <v>101</v>
      </c>
      <c r="E23">
        <v>6.78</v>
      </c>
      <c r="F23" t="s">
        <v>63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56</v>
      </c>
      <c r="N23">
        <v>60</v>
      </c>
      <c r="O23">
        <v>62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 s="3">
        <f t="shared" si="9"/>
        <v>0</v>
      </c>
      <c r="W23" s="3">
        <f t="shared" si="9"/>
        <v>0</v>
      </c>
      <c r="X23" s="3">
        <f t="shared" si="9"/>
        <v>0</v>
      </c>
      <c r="Y23" s="3">
        <f t="shared" si="9"/>
        <v>0</v>
      </c>
      <c r="Z23" s="3">
        <f t="shared" si="9"/>
        <v>0</v>
      </c>
      <c r="AA23" s="3">
        <f t="shared" si="9"/>
        <v>0</v>
      </c>
      <c r="AB23" s="3">
        <f t="shared" si="9"/>
        <v>0.5544554455445545</v>
      </c>
      <c r="AC23" s="3">
        <f t="shared" si="9"/>
        <v>0.59405940594059403</v>
      </c>
      <c r="AD23" s="3">
        <f t="shared" si="9"/>
        <v>0.61386138613861385</v>
      </c>
      <c r="AE23" s="3">
        <f t="shared" si="9"/>
        <v>0</v>
      </c>
      <c r="AF23" s="3">
        <f t="shared" si="9"/>
        <v>0</v>
      </c>
      <c r="AG23" s="3">
        <f t="shared" si="9"/>
        <v>0</v>
      </c>
      <c r="AH23" s="3">
        <f t="shared" si="9"/>
        <v>0</v>
      </c>
      <c r="AI23" s="3">
        <f t="shared" si="9"/>
        <v>0</v>
      </c>
      <c r="AJ23" s="3">
        <f t="shared" si="9"/>
        <v>0</v>
      </c>
      <c r="AK23" s="4">
        <f t="shared" si="10"/>
        <v>0</v>
      </c>
      <c r="AL23" s="5">
        <f t="shared" si="10"/>
        <v>0</v>
      </c>
      <c r="AM23" s="5">
        <f t="shared" si="10"/>
        <v>0</v>
      </c>
      <c r="AN23" s="5">
        <f t="shared" si="10"/>
        <v>0</v>
      </c>
      <c r="AO23" s="5">
        <f t="shared" si="10"/>
        <v>0</v>
      </c>
      <c r="AP23" s="5">
        <f t="shared" si="10"/>
        <v>0</v>
      </c>
      <c r="AQ23" s="5">
        <f t="shared" si="10"/>
        <v>1.1358456173700361E-2</v>
      </c>
      <c r="AR23" s="5">
        <f t="shared" si="10"/>
        <v>1.1448525288023431E-2</v>
      </c>
      <c r="AS23" s="5">
        <f t="shared" si="10"/>
        <v>1.1753209595431189E-2</v>
      </c>
      <c r="AT23" s="5">
        <f t="shared" si="10"/>
        <v>0</v>
      </c>
      <c r="AU23" s="5">
        <f t="shared" si="10"/>
        <v>0</v>
      </c>
      <c r="AV23" s="5">
        <f t="shared" si="10"/>
        <v>0</v>
      </c>
      <c r="AW23" s="5">
        <f t="shared" si="10"/>
        <v>0</v>
      </c>
      <c r="AX23" s="5">
        <f t="shared" si="10"/>
        <v>0</v>
      </c>
      <c r="AY23" s="5">
        <f t="shared" si="10"/>
        <v>0</v>
      </c>
      <c r="AZ23" s="4">
        <f t="shared" si="11"/>
        <v>0</v>
      </c>
      <c r="BA23" s="5">
        <f t="shared" si="12"/>
        <v>0</v>
      </c>
      <c r="BB23" s="5">
        <f t="shared" si="13"/>
        <v>1.1520063685718326E-2</v>
      </c>
      <c r="BC23" s="5">
        <f t="shared" si="14"/>
        <v>0</v>
      </c>
      <c r="BD23" s="9">
        <f t="shared" si="15"/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 s="3">
        <f t="shared" si="16"/>
        <v>0</v>
      </c>
      <c r="BU23" s="3">
        <f t="shared" si="5"/>
        <v>0</v>
      </c>
      <c r="BV23" s="3">
        <f t="shared" si="5"/>
        <v>0</v>
      </c>
      <c r="BW23" s="3">
        <f t="shared" si="5"/>
        <v>0</v>
      </c>
      <c r="BX23" s="3">
        <f t="shared" si="5"/>
        <v>0</v>
      </c>
      <c r="BY23" s="3">
        <f t="shared" ref="BY23:CH48" si="30">BJ23/$D23</f>
        <v>0</v>
      </c>
      <c r="BZ23" s="3">
        <f t="shared" si="30"/>
        <v>0</v>
      </c>
      <c r="CA23" s="3">
        <f t="shared" si="30"/>
        <v>0</v>
      </c>
      <c r="CB23" s="3">
        <f t="shared" si="30"/>
        <v>0</v>
      </c>
      <c r="CC23" s="3">
        <f t="shared" si="30"/>
        <v>0</v>
      </c>
      <c r="CD23" s="3">
        <f t="shared" si="30"/>
        <v>0</v>
      </c>
      <c r="CE23" s="3">
        <f t="shared" si="30"/>
        <v>0</v>
      </c>
      <c r="CF23" s="3">
        <f t="shared" si="30"/>
        <v>0</v>
      </c>
      <c r="CG23" s="3">
        <f t="shared" si="30"/>
        <v>0</v>
      </c>
      <c r="CH23" s="3">
        <f t="shared" si="30"/>
        <v>0</v>
      </c>
      <c r="CI23" s="4">
        <f t="shared" si="17"/>
        <v>0</v>
      </c>
      <c r="CJ23" s="5">
        <f t="shared" si="6"/>
        <v>0</v>
      </c>
      <c r="CK23" s="5">
        <f t="shared" si="6"/>
        <v>0</v>
      </c>
      <c r="CL23" s="5">
        <f t="shared" si="6"/>
        <v>0</v>
      </c>
      <c r="CM23" s="5">
        <f t="shared" ref="CM23:CW46" si="31">BX23/CM$3</f>
        <v>0</v>
      </c>
      <c r="CN23" s="5">
        <f t="shared" si="31"/>
        <v>0</v>
      </c>
      <c r="CO23" s="5">
        <f t="shared" si="31"/>
        <v>0</v>
      </c>
      <c r="CP23" s="5">
        <f t="shared" si="31"/>
        <v>0</v>
      </c>
      <c r="CQ23" s="5">
        <f t="shared" si="31"/>
        <v>0</v>
      </c>
      <c r="CR23" s="5">
        <f t="shared" si="31"/>
        <v>0</v>
      </c>
      <c r="CS23" s="5">
        <f t="shared" si="31"/>
        <v>0</v>
      </c>
      <c r="CT23" s="5">
        <f t="shared" si="31"/>
        <v>0</v>
      </c>
      <c r="CU23" s="5">
        <f t="shared" si="31"/>
        <v>0</v>
      </c>
      <c r="CV23" s="5">
        <f t="shared" si="31"/>
        <v>0</v>
      </c>
      <c r="CW23" s="5">
        <f t="shared" si="31"/>
        <v>0</v>
      </c>
      <c r="CX23" s="4">
        <f t="shared" si="18"/>
        <v>0</v>
      </c>
      <c r="CY23" s="5">
        <f t="shared" si="19"/>
        <v>0</v>
      </c>
      <c r="CZ23" s="5">
        <f t="shared" si="20"/>
        <v>0</v>
      </c>
      <c r="DA23" s="5">
        <f t="shared" si="21"/>
        <v>0</v>
      </c>
      <c r="DB23" s="9">
        <f t="shared" si="22"/>
        <v>0</v>
      </c>
      <c r="DC23">
        <v>4</v>
      </c>
      <c r="DD23">
        <v>5</v>
      </c>
      <c r="DE23">
        <v>5</v>
      </c>
      <c r="DF23">
        <v>36</v>
      </c>
      <c r="DG23">
        <v>29</v>
      </c>
      <c r="DH23">
        <v>26</v>
      </c>
      <c r="DI23">
        <v>56</v>
      </c>
      <c r="DJ23">
        <v>60</v>
      </c>
      <c r="DK23">
        <v>62</v>
      </c>
      <c r="DL23">
        <v>30</v>
      </c>
      <c r="DM23">
        <v>29</v>
      </c>
      <c r="DN23">
        <v>26</v>
      </c>
      <c r="DO23">
        <v>7</v>
      </c>
      <c r="DP23">
        <v>8</v>
      </c>
      <c r="DQ23">
        <v>6</v>
      </c>
      <c r="DR23" s="3">
        <f t="shared" si="23"/>
        <v>3.9603960396039604E-2</v>
      </c>
      <c r="DS23" s="3">
        <f t="shared" si="7"/>
        <v>4.9504950495049507E-2</v>
      </c>
      <c r="DT23" s="3">
        <f t="shared" si="7"/>
        <v>4.9504950495049507E-2</v>
      </c>
      <c r="DU23" s="3">
        <f t="shared" si="7"/>
        <v>0.35643564356435642</v>
      </c>
      <c r="DV23" s="3">
        <f t="shared" si="7"/>
        <v>0.28712871287128711</v>
      </c>
      <c r="DW23" s="3">
        <f t="shared" ref="DW23:EF48" si="32">DH23/$D23</f>
        <v>0.25742574257425743</v>
      </c>
      <c r="DX23" s="3">
        <f t="shared" si="32"/>
        <v>0.5544554455445545</v>
      </c>
      <c r="DY23" s="3">
        <f t="shared" si="32"/>
        <v>0.59405940594059403</v>
      </c>
      <c r="DZ23" s="3">
        <f t="shared" si="32"/>
        <v>0.61386138613861385</v>
      </c>
      <c r="EA23" s="3">
        <f t="shared" si="32"/>
        <v>0.29702970297029702</v>
      </c>
      <c r="EB23" s="3">
        <f t="shared" si="32"/>
        <v>0.28712871287128711</v>
      </c>
      <c r="EC23" s="3">
        <f t="shared" si="32"/>
        <v>0.25742574257425743</v>
      </c>
      <c r="ED23" s="3">
        <f t="shared" si="32"/>
        <v>6.9306930693069313E-2</v>
      </c>
      <c r="EE23" s="3">
        <f t="shared" si="32"/>
        <v>7.9207920792079209E-2</v>
      </c>
      <c r="EF23" s="3">
        <f t="shared" si="32"/>
        <v>5.9405940594059403E-2</v>
      </c>
      <c r="EG23" s="4">
        <f t="shared" si="24"/>
        <v>3.3187390374890403E-3</v>
      </c>
      <c r="EH23" s="5">
        <f t="shared" si="8"/>
        <v>3.5554124106124459E-3</v>
      </c>
      <c r="EI23" s="5">
        <f t="shared" si="8"/>
        <v>3.7706571530910105E-3</v>
      </c>
      <c r="EJ23" s="5">
        <f t="shared" si="8"/>
        <v>1.0271632312712466E-2</v>
      </c>
      <c r="EK23" s="5">
        <f t="shared" ref="EK23:EU46" si="33">DV23/EK$3</f>
        <v>9.057348917398662E-3</v>
      </c>
      <c r="EL23" s="5">
        <f t="shared" si="33"/>
        <v>7.7672163739758836E-3</v>
      </c>
      <c r="EM23" s="5">
        <f t="shared" si="33"/>
        <v>1.1345080447811288E-2</v>
      </c>
      <c r="EN23" s="5">
        <f t="shared" si="33"/>
        <v>1.1444809663959549E-2</v>
      </c>
      <c r="EO23" s="5">
        <f t="shared" si="33"/>
        <v>1.1772306306388577E-2</v>
      </c>
      <c r="EP23" s="5">
        <f t="shared" si="33"/>
        <v>7.9561984227206096E-3</v>
      </c>
      <c r="EQ23" s="5">
        <f t="shared" si="33"/>
        <v>7.4572862558059151E-3</v>
      </c>
      <c r="ER23" s="5">
        <f t="shared" si="33"/>
        <v>7.0032605191845225E-3</v>
      </c>
      <c r="ES23" s="5">
        <f t="shared" si="33"/>
        <v>5.7737159794088904E-3</v>
      </c>
      <c r="ET23" s="5">
        <f t="shared" si="33"/>
        <v>5.9138425424171059E-3</v>
      </c>
      <c r="EU23" s="5">
        <f t="shared" si="33"/>
        <v>4.9539189345266955E-3</v>
      </c>
      <c r="EV23" s="4">
        <f t="shared" si="25"/>
        <v>3.5482695337308323E-3</v>
      </c>
      <c r="EW23" s="5">
        <f t="shared" si="29"/>
        <v>9.0320658680290034E-3</v>
      </c>
      <c r="EX23" s="5">
        <f t="shared" si="26"/>
        <v>1.1520732139386472E-2</v>
      </c>
      <c r="EY23" s="5">
        <f t="shared" si="27"/>
        <v>7.4722483992370158E-3</v>
      </c>
      <c r="EZ23" s="9">
        <f t="shared" si="28"/>
        <v>5.5471591521175645E-3</v>
      </c>
      <c r="FB23" t="s">
        <v>148</v>
      </c>
      <c r="FD23" t="s">
        <v>189</v>
      </c>
      <c r="FE23" t="s">
        <v>190</v>
      </c>
      <c r="FH23" t="s">
        <v>68</v>
      </c>
      <c r="FI23" t="s">
        <v>68</v>
      </c>
      <c r="FJ23" t="s">
        <v>68</v>
      </c>
      <c r="FK23" t="s">
        <v>191</v>
      </c>
      <c r="FM23" t="s">
        <v>190</v>
      </c>
      <c r="FQ23" t="s">
        <v>148</v>
      </c>
      <c r="FT23" t="s">
        <v>192</v>
      </c>
      <c r="FU23" t="s">
        <v>192</v>
      </c>
      <c r="FY23" t="s">
        <v>33</v>
      </c>
      <c r="FZ23" t="s">
        <v>192</v>
      </c>
      <c r="GA23" t="s">
        <v>40</v>
      </c>
      <c r="GE23" t="s">
        <v>193</v>
      </c>
      <c r="GF23" t="s">
        <v>40</v>
      </c>
      <c r="GJ23" t="s">
        <v>194</v>
      </c>
      <c r="GK23" t="s">
        <v>195</v>
      </c>
      <c r="GR23" t="s">
        <v>196</v>
      </c>
      <c r="GS23" t="s">
        <v>196</v>
      </c>
    </row>
    <row r="24" spans="1:208" x14ac:dyDescent="0.25">
      <c r="A24">
        <v>20</v>
      </c>
      <c r="B24" t="s">
        <v>247</v>
      </c>
      <c r="C24" t="s">
        <v>248</v>
      </c>
      <c r="D24">
        <v>45</v>
      </c>
      <c r="E24">
        <v>6.56</v>
      </c>
      <c r="F24" t="s">
        <v>63</v>
      </c>
      <c r="G24">
        <v>2</v>
      </c>
      <c r="H24">
        <v>3</v>
      </c>
      <c r="I24">
        <v>3</v>
      </c>
      <c r="J24">
        <v>3</v>
      </c>
      <c r="K24">
        <v>0</v>
      </c>
      <c r="L24">
        <v>0</v>
      </c>
      <c r="M24">
        <v>39</v>
      </c>
      <c r="N24">
        <v>48</v>
      </c>
      <c r="O24">
        <v>50</v>
      </c>
      <c r="P24">
        <v>5</v>
      </c>
      <c r="Q24">
        <v>4</v>
      </c>
      <c r="R24">
        <v>2</v>
      </c>
      <c r="S24">
        <v>0</v>
      </c>
      <c r="T24">
        <v>3</v>
      </c>
      <c r="U24">
        <v>2</v>
      </c>
      <c r="V24" s="3">
        <f t="shared" si="9"/>
        <v>4.4444444444444446E-2</v>
      </c>
      <c r="W24" s="3">
        <f t="shared" si="9"/>
        <v>6.6666666666666666E-2</v>
      </c>
      <c r="X24" s="3">
        <f t="shared" si="9"/>
        <v>6.6666666666666666E-2</v>
      </c>
      <c r="Y24" s="3">
        <f t="shared" si="9"/>
        <v>6.6666666666666666E-2</v>
      </c>
      <c r="Z24" s="3">
        <f t="shared" si="9"/>
        <v>0</v>
      </c>
      <c r="AA24" s="3">
        <f t="shared" si="9"/>
        <v>0</v>
      </c>
      <c r="AB24" s="3">
        <f t="shared" si="9"/>
        <v>0.8666666666666667</v>
      </c>
      <c r="AC24" s="3">
        <f t="shared" si="9"/>
        <v>1.0666666666666667</v>
      </c>
      <c r="AD24" s="3">
        <f t="shared" si="9"/>
        <v>1.1111111111111112</v>
      </c>
      <c r="AE24" s="3">
        <f t="shared" si="9"/>
        <v>0.1111111111111111</v>
      </c>
      <c r="AF24" s="3">
        <f t="shared" si="9"/>
        <v>8.8888888888888892E-2</v>
      </c>
      <c r="AG24" s="3">
        <f t="shared" si="9"/>
        <v>4.4444444444444446E-2</v>
      </c>
      <c r="AH24" s="3">
        <f t="shared" si="9"/>
        <v>0</v>
      </c>
      <c r="AI24" s="3">
        <f t="shared" si="9"/>
        <v>6.6666666666666666E-2</v>
      </c>
      <c r="AJ24" s="3">
        <f t="shared" si="9"/>
        <v>4.4444444444444446E-2</v>
      </c>
      <c r="AK24" s="4">
        <f t="shared" si="10"/>
        <v>9.906721444278262E-3</v>
      </c>
      <c r="AL24" s="5">
        <f t="shared" si="10"/>
        <v>1.3819775640554314E-2</v>
      </c>
      <c r="AM24" s="5">
        <f t="shared" si="10"/>
        <v>1.3904861217754682E-2</v>
      </c>
      <c r="AN24" s="5">
        <f t="shared" si="10"/>
        <v>6.6627275955776994E-3</v>
      </c>
      <c r="AO24" s="5">
        <f t="shared" si="10"/>
        <v>0</v>
      </c>
      <c r="AP24" s="5">
        <f t="shared" si="10"/>
        <v>0</v>
      </c>
      <c r="AQ24" s="5">
        <f t="shared" si="10"/>
        <v>1.7754348757224491E-2</v>
      </c>
      <c r="AR24" s="5">
        <f t="shared" si="10"/>
        <v>2.0556463183828737E-2</v>
      </c>
      <c r="AS24" s="5">
        <f t="shared" si="10"/>
        <v>2.1273730629723122E-2</v>
      </c>
      <c r="AT24" s="5">
        <f t="shared" si="10"/>
        <v>1.1970936959606642E-2</v>
      </c>
      <c r="AU24" s="5">
        <f t="shared" si="10"/>
        <v>9.2532785641530162E-3</v>
      </c>
      <c r="AV24" s="5">
        <f t="shared" si="10"/>
        <v>4.3488136810800274E-3</v>
      </c>
      <c r="AW24" s="5">
        <f t="shared" si="10"/>
        <v>0</v>
      </c>
      <c r="AX24" s="5">
        <f t="shared" si="10"/>
        <v>1.2292492972486619E-2</v>
      </c>
      <c r="AY24" s="5">
        <f t="shared" si="10"/>
        <v>7.7285523049104602E-3</v>
      </c>
      <c r="AZ24" s="4">
        <f t="shared" si="11"/>
        <v>1.2543786100862419E-2</v>
      </c>
      <c r="BA24" s="5">
        <f t="shared" si="12"/>
        <v>2.2209091985258998E-3</v>
      </c>
      <c r="BB24" s="5">
        <f t="shared" si="13"/>
        <v>1.9861514190258781E-2</v>
      </c>
      <c r="BC24" s="5">
        <f t="shared" si="14"/>
        <v>8.5243430682798941E-3</v>
      </c>
      <c r="BD24" s="9">
        <f t="shared" si="15"/>
        <v>6.6736817591323593E-3</v>
      </c>
      <c r="BE24">
        <v>0</v>
      </c>
      <c r="BF24">
        <v>0</v>
      </c>
      <c r="BG24">
        <v>0</v>
      </c>
      <c r="BH24">
        <v>2</v>
      </c>
      <c r="BI24">
        <v>2</v>
      </c>
      <c r="BJ24">
        <v>2</v>
      </c>
      <c r="BK24">
        <v>0</v>
      </c>
      <c r="BL24">
        <v>0</v>
      </c>
      <c r="BM24">
        <v>0</v>
      </c>
      <c r="BN24">
        <v>6</v>
      </c>
      <c r="BO24">
        <v>5</v>
      </c>
      <c r="BP24">
        <v>5</v>
      </c>
      <c r="BQ24">
        <v>0</v>
      </c>
      <c r="BR24">
        <v>0</v>
      </c>
      <c r="BS24">
        <v>0</v>
      </c>
      <c r="BT24" s="3">
        <f t="shared" si="16"/>
        <v>0</v>
      </c>
      <c r="BU24" s="3">
        <f t="shared" si="16"/>
        <v>0</v>
      </c>
      <c r="BV24" s="3">
        <f t="shared" si="16"/>
        <v>0</v>
      </c>
      <c r="BW24" s="3">
        <f t="shared" si="16"/>
        <v>4.4444444444444446E-2</v>
      </c>
      <c r="BX24" s="3">
        <f t="shared" si="16"/>
        <v>4.4444444444444446E-2</v>
      </c>
      <c r="BY24" s="3">
        <f t="shared" si="30"/>
        <v>4.4444444444444446E-2</v>
      </c>
      <c r="BZ24" s="3">
        <f t="shared" si="30"/>
        <v>0</v>
      </c>
      <c r="CA24" s="3">
        <f t="shared" si="30"/>
        <v>0</v>
      </c>
      <c r="CB24" s="3">
        <f t="shared" si="30"/>
        <v>0</v>
      </c>
      <c r="CC24" s="3">
        <f t="shared" si="30"/>
        <v>0.13333333333333333</v>
      </c>
      <c r="CD24" s="3">
        <f t="shared" si="30"/>
        <v>0.1111111111111111</v>
      </c>
      <c r="CE24" s="3">
        <f t="shared" si="30"/>
        <v>0.1111111111111111</v>
      </c>
      <c r="CF24" s="3">
        <f t="shared" si="30"/>
        <v>0</v>
      </c>
      <c r="CG24" s="3">
        <f t="shared" si="30"/>
        <v>0</v>
      </c>
      <c r="CH24" s="3">
        <f t="shared" si="30"/>
        <v>0</v>
      </c>
      <c r="CI24" s="4">
        <f t="shared" si="17"/>
        <v>0</v>
      </c>
      <c r="CJ24" s="5">
        <f t="shared" si="17"/>
        <v>0</v>
      </c>
      <c r="CK24" s="5">
        <f t="shared" si="17"/>
        <v>0</v>
      </c>
      <c r="CL24" s="5">
        <f t="shared" si="17"/>
        <v>5.9229646805319894E-3</v>
      </c>
      <c r="CM24" s="5">
        <f t="shared" si="31"/>
        <v>5.593873676783487E-3</v>
      </c>
      <c r="CN24" s="5">
        <f t="shared" si="31"/>
        <v>5.9186226959231829E-3</v>
      </c>
      <c r="CO24" s="5">
        <f t="shared" si="31"/>
        <v>0</v>
      </c>
      <c r="CP24" s="5">
        <f t="shared" si="31"/>
        <v>0</v>
      </c>
      <c r="CQ24" s="5">
        <f t="shared" si="31"/>
        <v>0</v>
      </c>
      <c r="CR24" s="5">
        <f t="shared" si="31"/>
        <v>7.9905027709178088E-3</v>
      </c>
      <c r="CS24" s="5">
        <f t="shared" si="31"/>
        <v>6.6096510598170231E-3</v>
      </c>
      <c r="CT24" s="5">
        <f t="shared" si="31"/>
        <v>6.5702506452535413E-3</v>
      </c>
      <c r="CU24" s="5">
        <f t="shared" si="31"/>
        <v>0</v>
      </c>
      <c r="CV24" s="5">
        <f t="shared" si="31"/>
        <v>0</v>
      </c>
      <c r="CW24" s="5">
        <f t="shared" si="31"/>
        <v>0</v>
      </c>
      <c r="CX24" s="4">
        <f t="shared" si="18"/>
        <v>0</v>
      </c>
      <c r="CY24" s="5">
        <f t="shared" si="19"/>
        <v>5.8118203510795531E-3</v>
      </c>
      <c r="CZ24" s="5">
        <f t="shared" si="20"/>
        <v>0</v>
      </c>
      <c r="DA24" s="5">
        <f t="shared" si="21"/>
        <v>7.056801491996125E-3</v>
      </c>
      <c r="DB24" s="9">
        <f t="shared" si="22"/>
        <v>0</v>
      </c>
      <c r="DC24">
        <v>3</v>
      </c>
      <c r="DD24">
        <v>5</v>
      </c>
      <c r="DE24">
        <v>4</v>
      </c>
      <c r="DF24">
        <v>24</v>
      </c>
      <c r="DG24">
        <v>22</v>
      </c>
      <c r="DH24">
        <v>19</v>
      </c>
      <c r="DI24">
        <v>39</v>
      </c>
      <c r="DJ24">
        <v>48</v>
      </c>
      <c r="DK24">
        <v>50</v>
      </c>
      <c r="DL24">
        <v>14</v>
      </c>
      <c r="DM24">
        <v>20</v>
      </c>
      <c r="DN24">
        <v>20</v>
      </c>
      <c r="DO24">
        <v>2</v>
      </c>
      <c r="DP24">
        <v>0</v>
      </c>
      <c r="DQ24">
        <v>3</v>
      </c>
      <c r="DR24" s="3">
        <f t="shared" si="23"/>
        <v>6.6666666666666666E-2</v>
      </c>
      <c r="DS24" s="3">
        <f t="shared" si="23"/>
        <v>0.1111111111111111</v>
      </c>
      <c r="DT24" s="3">
        <f t="shared" si="23"/>
        <v>8.8888888888888892E-2</v>
      </c>
      <c r="DU24" s="3">
        <f t="shared" si="23"/>
        <v>0.53333333333333333</v>
      </c>
      <c r="DV24" s="3">
        <f t="shared" si="23"/>
        <v>0.48888888888888887</v>
      </c>
      <c r="DW24" s="3">
        <f t="shared" si="32"/>
        <v>0.42222222222222222</v>
      </c>
      <c r="DX24" s="3">
        <f t="shared" si="32"/>
        <v>0.8666666666666667</v>
      </c>
      <c r="DY24" s="3">
        <f t="shared" si="32"/>
        <v>1.0666666666666667</v>
      </c>
      <c r="DZ24" s="3">
        <f t="shared" si="32"/>
        <v>1.1111111111111112</v>
      </c>
      <c r="EA24" s="3">
        <f t="shared" si="32"/>
        <v>0.31111111111111112</v>
      </c>
      <c r="EB24" s="3">
        <f t="shared" si="32"/>
        <v>0.44444444444444442</v>
      </c>
      <c r="EC24" s="3">
        <f t="shared" si="32"/>
        <v>0.44444444444444442</v>
      </c>
      <c r="ED24" s="3">
        <f t="shared" si="32"/>
        <v>4.4444444444444446E-2</v>
      </c>
      <c r="EE24" s="3">
        <f t="shared" si="32"/>
        <v>0</v>
      </c>
      <c r="EF24" s="3">
        <f t="shared" si="32"/>
        <v>6.6666666666666666E-2</v>
      </c>
      <c r="EG24" s="4">
        <f t="shared" si="24"/>
        <v>5.5865440464398846E-3</v>
      </c>
      <c r="EH24" s="5">
        <f t="shared" si="24"/>
        <v>7.9799256327079335E-3</v>
      </c>
      <c r="EI24" s="5">
        <f t="shared" si="24"/>
        <v>6.7704243993278587E-3</v>
      </c>
      <c r="EJ24" s="5">
        <f t="shared" si="24"/>
        <v>1.5369405386429025E-2</v>
      </c>
      <c r="EK24" s="5">
        <f t="shared" si="33"/>
        <v>1.5421784899969216E-2</v>
      </c>
      <c r="EL24" s="5">
        <f t="shared" si="33"/>
        <v>1.2739562582615147E-2</v>
      </c>
      <c r="EM24" s="5">
        <f t="shared" si="33"/>
        <v>1.7733441223781215E-2</v>
      </c>
      <c r="EN24" s="5">
        <f t="shared" si="33"/>
        <v>2.0549791574398481E-2</v>
      </c>
      <c r="EO24" s="5">
        <f t="shared" si="33"/>
        <v>2.1308296361025922E-2</v>
      </c>
      <c r="EP24" s="5">
        <f t="shared" si="33"/>
        <v>8.3333811627606981E-3</v>
      </c>
      <c r="EQ24" s="5">
        <f t="shared" si="33"/>
        <v>1.1543079108603792E-2</v>
      </c>
      <c r="ER24" s="5">
        <f t="shared" si="33"/>
        <v>1.209109935790832E-2</v>
      </c>
      <c r="ES24" s="5">
        <f t="shared" si="33"/>
        <v>3.7025099296526852E-3</v>
      </c>
      <c r="ET24" s="5">
        <f t="shared" si="33"/>
        <v>0</v>
      </c>
      <c r="EU24" s="5">
        <f t="shared" si="33"/>
        <v>5.5593979154132918E-3</v>
      </c>
      <c r="EV24" s="4">
        <f t="shared" si="25"/>
        <v>6.7789646928252262E-3</v>
      </c>
      <c r="EW24" s="5">
        <f t="shared" si="29"/>
        <v>1.4510250956337796E-2</v>
      </c>
      <c r="EX24" s="5">
        <f t="shared" si="26"/>
        <v>1.9863843053068538E-2</v>
      </c>
      <c r="EY24" s="5">
        <f t="shared" si="27"/>
        <v>1.0655853209757605E-2</v>
      </c>
      <c r="EZ24" s="9">
        <f t="shared" si="28"/>
        <v>3.0873026150219922E-3</v>
      </c>
      <c r="FB24" t="s">
        <v>199</v>
      </c>
      <c r="FD24" t="s">
        <v>200</v>
      </c>
      <c r="FE24" t="s">
        <v>201</v>
      </c>
      <c r="FF24" t="s">
        <v>119</v>
      </c>
      <c r="FI24" t="s">
        <v>119</v>
      </c>
      <c r="FM24" t="s">
        <v>148</v>
      </c>
      <c r="FQ24" t="s">
        <v>148</v>
      </c>
      <c r="FU24" t="s">
        <v>121</v>
      </c>
      <c r="FY24" t="s">
        <v>33</v>
      </c>
      <c r="FZ24" t="s">
        <v>121</v>
      </c>
      <c r="GE24" t="s">
        <v>121</v>
      </c>
      <c r="GJ24" t="s">
        <v>202</v>
      </c>
      <c r="GP24" t="s">
        <v>203</v>
      </c>
      <c r="GR24" t="s">
        <v>203</v>
      </c>
    </row>
    <row r="25" spans="1:208" x14ac:dyDescent="0.25">
      <c r="A25">
        <v>21</v>
      </c>
      <c r="B25" t="s">
        <v>1039</v>
      </c>
      <c r="C25" t="s">
        <v>1040</v>
      </c>
      <c r="D25">
        <v>11</v>
      </c>
      <c r="E25">
        <v>7.34</v>
      </c>
      <c r="F25" t="s">
        <v>63</v>
      </c>
      <c r="G25">
        <v>9</v>
      </c>
      <c r="H25">
        <v>12</v>
      </c>
      <c r="I25">
        <v>8</v>
      </c>
      <c r="J25">
        <v>21</v>
      </c>
      <c r="K25">
        <v>18</v>
      </c>
      <c r="L25">
        <v>19</v>
      </c>
      <c r="M25">
        <v>0</v>
      </c>
      <c r="N25">
        <v>22</v>
      </c>
      <c r="O25">
        <v>19</v>
      </c>
      <c r="P25">
        <v>21</v>
      </c>
      <c r="Q25">
        <v>17</v>
      </c>
      <c r="R25">
        <v>16</v>
      </c>
      <c r="S25">
        <v>11</v>
      </c>
      <c r="T25">
        <v>9</v>
      </c>
      <c r="U25">
        <v>12</v>
      </c>
      <c r="V25" s="3">
        <f t="shared" si="9"/>
        <v>0.81818181818181823</v>
      </c>
      <c r="W25" s="3">
        <f t="shared" si="9"/>
        <v>1.0909090909090908</v>
      </c>
      <c r="X25" s="3">
        <f t="shared" si="9"/>
        <v>0.72727272727272729</v>
      </c>
      <c r="Y25" s="3">
        <f t="shared" si="9"/>
        <v>1.9090909090909092</v>
      </c>
      <c r="Z25" s="3">
        <f t="shared" si="9"/>
        <v>1.6363636363636365</v>
      </c>
      <c r="AA25" s="3">
        <f t="shared" si="9"/>
        <v>1.7272727272727273</v>
      </c>
      <c r="AB25" s="3">
        <f t="shared" si="9"/>
        <v>0</v>
      </c>
      <c r="AC25" s="3">
        <f t="shared" si="9"/>
        <v>2</v>
      </c>
      <c r="AD25" s="3">
        <f t="shared" si="9"/>
        <v>1.7272727272727273</v>
      </c>
      <c r="AE25" s="3">
        <f t="shared" si="9"/>
        <v>1.9090909090909092</v>
      </c>
      <c r="AF25" s="3">
        <f t="shared" si="9"/>
        <v>1.5454545454545454</v>
      </c>
      <c r="AG25" s="3">
        <f t="shared" si="9"/>
        <v>1.4545454545454546</v>
      </c>
      <c r="AH25" s="3">
        <f t="shared" si="9"/>
        <v>1</v>
      </c>
      <c r="AI25" s="3">
        <f t="shared" si="9"/>
        <v>0.81818181818181823</v>
      </c>
      <c r="AJ25" s="3">
        <f t="shared" si="9"/>
        <v>1.0909090909090908</v>
      </c>
      <c r="AK25" s="4">
        <f t="shared" si="10"/>
        <v>0.18237373567875889</v>
      </c>
      <c r="AL25" s="5">
        <f t="shared" si="10"/>
        <v>0.22614178320907058</v>
      </c>
      <c r="AM25" s="5">
        <f t="shared" si="10"/>
        <v>0.15168939510277835</v>
      </c>
      <c r="AN25" s="5">
        <f t="shared" si="10"/>
        <v>0.19079629023699776</v>
      </c>
      <c r="AO25" s="5">
        <f t="shared" si="10"/>
        <v>0.17622117452603556</v>
      </c>
      <c r="AP25" s="5">
        <f t="shared" si="10"/>
        <v>0.19649482016086178</v>
      </c>
      <c r="AQ25" s="5">
        <f t="shared" si="10"/>
        <v>0</v>
      </c>
      <c r="AR25" s="5">
        <f t="shared" si="10"/>
        <v>3.8543368469678888E-2</v>
      </c>
      <c r="AS25" s="5">
        <f t="shared" si="10"/>
        <v>3.307098125166049E-2</v>
      </c>
      <c r="AT25" s="5">
        <f t="shared" si="10"/>
        <v>0.20568246230596871</v>
      </c>
      <c r="AU25" s="5">
        <f t="shared" si="10"/>
        <v>0.16088086594493312</v>
      </c>
      <c r="AV25" s="5">
        <f t="shared" si="10"/>
        <v>0.14232481138080089</v>
      </c>
      <c r="AW25" s="5">
        <f t="shared" si="10"/>
        <v>0.16882896359420402</v>
      </c>
      <c r="AX25" s="5">
        <f t="shared" si="10"/>
        <v>0.15086241375324488</v>
      </c>
      <c r="AY25" s="5">
        <f t="shared" si="10"/>
        <v>0.18970082930234763</v>
      </c>
      <c r="AZ25" s="4">
        <f t="shared" si="11"/>
        <v>0.18673497133020259</v>
      </c>
      <c r="BA25" s="5">
        <f t="shared" si="12"/>
        <v>0.18783742830796504</v>
      </c>
      <c r="BB25" s="5">
        <f t="shared" si="13"/>
        <v>2.3871449907113124E-2</v>
      </c>
      <c r="BC25" s="5">
        <f t="shared" si="14"/>
        <v>0.16962937987723423</v>
      </c>
      <c r="BD25" s="9">
        <f t="shared" si="15"/>
        <v>0.16979740221659886</v>
      </c>
      <c r="BE25">
        <v>13</v>
      </c>
      <c r="BF25">
        <v>9</v>
      </c>
      <c r="BG25">
        <v>10</v>
      </c>
      <c r="BH25">
        <v>14</v>
      </c>
      <c r="BI25">
        <v>11</v>
      </c>
      <c r="BJ25">
        <v>11</v>
      </c>
      <c r="BK25">
        <v>13</v>
      </c>
      <c r="BL25">
        <v>12</v>
      </c>
      <c r="BM25">
        <v>15</v>
      </c>
      <c r="BN25">
        <v>20</v>
      </c>
      <c r="BO25">
        <v>22</v>
      </c>
      <c r="BP25">
        <v>20</v>
      </c>
      <c r="BQ25">
        <v>26</v>
      </c>
      <c r="BR25">
        <v>23</v>
      </c>
      <c r="BS25">
        <v>25</v>
      </c>
      <c r="BT25" s="3">
        <f t="shared" si="16"/>
        <v>1.1818181818181819</v>
      </c>
      <c r="BU25" s="3">
        <f t="shared" si="16"/>
        <v>0.81818181818181823</v>
      </c>
      <c r="BV25" s="3">
        <f t="shared" si="16"/>
        <v>0.90909090909090906</v>
      </c>
      <c r="BW25" s="3">
        <f t="shared" si="16"/>
        <v>1.2727272727272727</v>
      </c>
      <c r="BX25" s="3">
        <f t="shared" si="16"/>
        <v>1</v>
      </c>
      <c r="BY25" s="3">
        <f t="shared" si="30"/>
        <v>1</v>
      </c>
      <c r="BZ25" s="3">
        <f t="shared" si="30"/>
        <v>1.1818181818181819</v>
      </c>
      <c r="CA25" s="3">
        <f t="shared" si="30"/>
        <v>1.0909090909090908</v>
      </c>
      <c r="CB25" s="3">
        <f t="shared" si="30"/>
        <v>1.3636363636363635</v>
      </c>
      <c r="CC25" s="3">
        <f t="shared" si="30"/>
        <v>1.8181818181818181</v>
      </c>
      <c r="CD25" s="3">
        <f t="shared" si="30"/>
        <v>2</v>
      </c>
      <c r="CE25" s="3">
        <f t="shared" si="30"/>
        <v>1.8181818181818181</v>
      </c>
      <c r="CF25" s="3">
        <f t="shared" si="30"/>
        <v>2.3636363636363638</v>
      </c>
      <c r="CG25" s="3">
        <f t="shared" si="30"/>
        <v>2.0909090909090908</v>
      </c>
      <c r="CH25" s="3">
        <f t="shared" si="30"/>
        <v>2.2727272727272729</v>
      </c>
      <c r="CI25" s="4">
        <f t="shared" si="17"/>
        <v>0.17800966678989466</v>
      </c>
      <c r="CJ25" s="5">
        <f t="shared" si="17"/>
        <v>0.13454777737785006</v>
      </c>
      <c r="CK25" s="5">
        <f t="shared" si="17"/>
        <v>0.13415687263396744</v>
      </c>
      <c r="CL25" s="5">
        <f t="shared" si="17"/>
        <v>0.1696121703970524</v>
      </c>
      <c r="CM25" s="5">
        <f t="shared" si="31"/>
        <v>0.12586215772762846</v>
      </c>
      <c r="CN25" s="5">
        <f t="shared" si="31"/>
        <v>0.13316901065827161</v>
      </c>
      <c r="CO25" s="5">
        <f t="shared" si="31"/>
        <v>0.14309939676118524</v>
      </c>
      <c r="CP25" s="5">
        <f t="shared" si="31"/>
        <v>0.13384918262230433</v>
      </c>
      <c r="CQ25" s="5">
        <f t="shared" si="31"/>
        <v>0.15699748822225237</v>
      </c>
      <c r="CR25" s="5">
        <f t="shared" si="31"/>
        <v>0.10896140142160649</v>
      </c>
      <c r="CS25" s="5">
        <f t="shared" si="31"/>
        <v>0.11897371907670642</v>
      </c>
      <c r="CT25" s="5">
        <f t="shared" si="31"/>
        <v>0.10751319237687613</v>
      </c>
      <c r="CU25" s="5">
        <f t="shared" si="31"/>
        <v>0.11121582932405596</v>
      </c>
      <c r="CV25" s="5">
        <f t="shared" si="31"/>
        <v>9.1596332319106383E-2</v>
      </c>
      <c r="CW25" s="5">
        <f t="shared" si="31"/>
        <v>9.8084128641580656E-2</v>
      </c>
      <c r="CX25" s="4">
        <f t="shared" si="18"/>
        <v>0.14890477226723739</v>
      </c>
      <c r="CY25" s="5">
        <f t="shared" si="19"/>
        <v>0.14288111292765082</v>
      </c>
      <c r="CZ25" s="5">
        <f t="shared" si="20"/>
        <v>0.14464868920191398</v>
      </c>
      <c r="DA25" s="5">
        <f t="shared" si="21"/>
        <v>0.11181610429172968</v>
      </c>
      <c r="DB25" s="9">
        <f t="shared" si="22"/>
        <v>0.10029876342824767</v>
      </c>
      <c r="DC25">
        <v>7</v>
      </c>
      <c r="DD25">
        <v>12</v>
      </c>
      <c r="DE25">
        <v>8</v>
      </c>
      <c r="DF25">
        <v>18</v>
      </c>
      <c r="DG25">
        <v>15</v>
      </c>
      <c r="DH25">
        <v>18</v>
      </c>
      <c r="DI25">
        <v>0</v>
      </c>
      <c r="DJ25">
        <v>22</v>
      </c>
      <c r="DK25">
        <v>19</v>
      </c>
      <c r="DL25">
        <v>21</v>
      </c>
      <c r="DM25">
        <v>20</v>
      </c>
      <c r="DN25">
        <v>20</v>
      </c>
      <c r="DO25">
        <v>14</v>
      </c>
      <c r="DP25">
        <v>14</v>
      </c>
      <c r="DQ25">
        <v>14</v>
      </c>
      <c r="DR25" s="3">
        <f t="shared" si="23"/>
        <v>0.63636363636363635</v>
      </c>
      <c r="DS25" s="3">
        <f t="shared" si="23"/>
        <v>1.0909090909090908</v>
      </c>
      <c r="DT25" s="3">
        <f t="shared" si="23"/>
        <v>0.72727272727272729</v>
      </c>
      <c r="DU25" s="3">
        <f t="shared" si="23"/>
        <v>1.6363636363636365</v>
      </c>
      <c r="DV25" s="3">
        <f t="shared" si="23"/>
        <v>1.3636363636363635</v>
      </c>
      <c r="DW25" s="3">
        <f t="shared" si="32"/>
        <v>1.6363636363636365</v>
      </c>
      <c r="DX25" s="3">
        <f t="shared" si="32"/>
        <v>0</v>
      </c>
      <c r="DY25" s="3">
        <f t="shared" si="32"/>
        <v>2</v>
      </c>
      <c r="DZ25" s="3">
        <f t="shared" si="32"/>
        <v>1.7272727272727273</v>
      </c>
      <c r="EA25" s="3">
        <f t="shared" si="32"/>
        <v>1.9090909090909092</v>
      </c>
      <c r="EB25" s="3">
        <f t="shared" si="32"/>
        <v>1.8181818181818181</v>
      </c>
      <c r="EC25" s="3">
        <f t="shared" si="32"/>
        <v>1.8181818181818181</v>
      </c>
      <c r="ED25" s="3">
        <f t="shared" si="32"/>
        <v>1.2727272727272727</v>
      </c>
      <c r="EE25" s="3">
        <f t="shared" si="32"/>
        <v>1.2727272727272727</v>
      </c>
      <c r="EF25" s="3">
        <f t="shared" si="32"/>
        <v>1.2727272727272727</v>
      </c>
      <c r="EG25" s="4">
        <f t="shared" si="24"/>
        <v>5.3326102261471622E-2</v>
      </c>
      <c r="EH25" s="5">
        <f t="shared" si="24"/>
        <v>7.8348360757496072E-2</v>
      </c>
      <c r="EI25" s="5">
        <f t="shared" si="24"/>
        <v>5.5394381449046119E-2</v>
      </c>
      <c r="EJ25" s="5">
        <f t="shared" si="24"/>
        <v>4.7156130162907241E-2</v>
      </c>
      <c r="EK25" s="5">
        <f t="shared" si="33"/>
        <v>4.3015309121814962E-2</v>
      </c>
      <c r="EL25" s="5">
        <f t="shared" si="33"/>
        <v>4.9373424363245308E-2</v>
      </c>
      <c r="EM25" s="5">
        <f t="shared" si="33"/>
        <v>0</v>
      </c>
      <c r="EN25" s="5">
        <f t="shared" si="33"/>
        <v>3.8530859201997149E-2</v>
      </c>
      <c r="EO25" s="5">
        <f t="shared" si="33"/>
        <v>3.3124715252140294E-2</v>
      </c>
      <c r="EP25" s="5">
        <f t="shared" si="33"/>
        <v>5.1136657135122464E-2</v>
      </c>
      <c r="EQ25" s="5">
        <f t="shared" si="33"/>
        <v>4.7221687262470058E-2</v>
      </c>
      <c r="ER25" s="5">
        <f t="shared" si="33"/>
        <v>4.9463588282352221E-2</v>
      </c>
      <c r="ES25" s="5">
        <f t="shared" si="33"/>
        <v>0.10602642071278144</v>
      </c>
      <c r="ET25" s="5">
        <f t="shared" si="33"/>
        <v>9.5024697215656678E-2</v>
      </c>
      <c r="EU25" s="5">
        <f t="shared" si="33"/>
        <v>0.10613396020334466</v>
      </c>
      <c r="EV25" s="4">
        <f t="shared" si="25"/>
        <v>6.2356281489337938E-2</v>
      </c>
      <c r="EW25" s="5">
        <f t="shared" si="29"/>
        <v>4.6514954549322508E-2</v>
      </c>
      <c r="EX25" s="5">
        <f t="shared" si="26"/>
        <v>2.3885191484712482E-2</v>
      </c>
      <c r="EY25" s="5">
        <f t="shared" si="27"/>
        <v>4.9273977559981585E-2</v>
      </c>
      <c r="EZ25" s="9">
        <f t="shared" si="28"/>
        <v>0.10239502604392758</v>
      </c>
      <c r="FY25" t="s">
        <v>179</v>
      </c>
    </row>
    <row r="26" spans="1:208" x14ac:dyDescent="0.25">
      <c r="A26">
        <v>22</v>
      </c>
      <c r="B26" t="s">
        <v>184</v>
      </c>
      <c r="C26" t="s">
        <v>185</v>
      </c>
      <c r="D26">
        <v>52</v>
      </c>
      <c r="E26">
        <v>5.32</v>
      </c>
      <c r="F26" t="s">
        <v>63</v>
      </c>
      <c r="G26">
        <v>0</v>
      </c>
      <c r="H26">
        <v>0</v>
      </c>
      <c r="I26">
        <v>0</v>
      </c>
      <c r="J26">
        <v>3</v>
      </c>
      <c r="K26">
        <v>3</v>
      </c>
      <c r="L26">
        <v>3</v>
      </c>
      <c r="M26">
        <v>28</v>
      </c>
      <c r="N26">
        <v>33</v>
      </c>
      <c r="O26">
        <v>33</v>
      </c>
      <c r="P26">
        <v>4</v>
      </c>
      <c r="Q26">
        <v>5</v>
      </c>
      <c r="R26">
        <v>6</v>
      </c>
      <c r="S26">
        <v>0</v>
      </c>
      <c r="T26">
        <v>0</v>
      </c>
      <c r="U26">
        <v>2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5.7692307692307696E-2</v>
      </c>
      <c r="Z26" s="3">
        <f t="shared" si="9"/>
        <v>5.7692307692307696E-2</v>
      </c>
      <c r="AA26" s="3">
        <f t="shared" si="9"/>
        <v>5.7692307692307696E-2</v>
      </c>
      <c r="AB26" s="3">
        <f t="shared" si="9"/>
        <v>0.53846153846153844</v>
      </c>
      <c r="AC26" s="3">
        <f t="shared" si="9"/>
        <v>0.63461538461538458</v>
      </c>
      <c r="AD26" s="3">
        <f t="shared" si="9"/>
        <v>0.63461538461538458</v>
      </c>
      <c r="AE26" s="3">
        <f t="shared" si="9"/>
        <v>7.6923076923076927E-2</v>
      </c>
      <c r="AF26" s="3">
        <f t="shared" si="9"/>
        <v>9.6153846153846159E-2</v>
      </c>
      <c r="AG26" s="3">
        <f t="shared" si="9"/>
        <v>0.11538461538461539</v>
      </c>
      <c r="AH26" s="3">
        <f t="shared" si="9"/>
        <v>0</v>
      </c>
      <c r="AI26" s="3">
        <f t="shared" si="9"/>
        <v>0</v>
      </c>
      <c r="AJ26" s="3">
        <f t="shared" si="9"/>
        <v>3.8461538461538464E-2</v>
      </c>
      <c r="AK26" s="4">
        <f t="shared" si="10"/>
        <v>0</v>
      </c>
      <c r="AL26" s="5">
        <f t="shared" si="10"/>
        <v>0</v>
      </c>
      <c r="AM26" s="5">
        <f t="shared" si="10"/>
        <v>0</v>
      </c>
      <c r="AN26" s="5">
        <f t="shared" si="10"/>
        <v>5.7658219577114709E-3</v>
      </c>
      <c r="AO26" s="5">
        <f t="shared" si="10"/>
        <v>6.2129260249563821E-3</v>
      </c>
      <c r="AP26" s="5">
        <f t="shared" si="10"/>
        <v>6.5630860984903228E-3</v>
      </c>
      <c r="AQ26" s="5">
        <f t="shared" si="10"/>
        <v>1.1030808399459002E-2</v>
      </c>
      <c r="AR26" s="5">
        <f t="shared" si="10"/>
        <v>1.2230107302878877E-2</v>
      </c>
      <c r="AS26" s="5">
        <f t="shared" si="10"/>
        <v>1.2150573071207243E-2</v>
      </c>
      <c r="AT26" s="5">
        <f t="shared" si="10"/>
        <v>8.2875717412661375E-3</v>
      </c>
      <c r="AU26" s="5">
        <f t="shared" si="10"/>
        <v>1.000955613910783E-2</v>
      </c>
      <c r="AV26" s="5">
        <f t="shared" si="10"/>
        <v>1.129018936434238E-2</v>
      </c>
      <c r="AW26" s="5">
        <f t="shared" si="10"/>
        <v>0</v>
      </c>
      <c r="AX26" s="5">
        <f t="shared" si="10"/>
        <v>0</v>
      </c>
      <c r="AY26" s="5">
        <f t="shared" si="10"/>
        <v>6.6881702638648217E-3</v>
      </c>
      <c r="AZ26" s="4">
        <f t="shared" si="11"/>
        <v>0</v>
      </c>
      <c r="BA26" s="5">
        <f t="shared" si="12"/>
        <v>6.1806113603860595E-3</v>
      </c>
      <c r="BB26" s="5">
        <f t="shared" si="13"/>
        <v>1.1803829591181708E-2</v>
      </c>
      <c r="BC26" s="5">
        <f t="shared" si="14"/>
        <v>9.862439081572116E-3</v>
      </c>
      <c r="BD26" s="9">
        <f t="shared" si="15"/>
        <v>2.2293900879549406E-3</v>
      </c>
      <c r="BE26">
        <v>2</v>
      </c>
      <c r="BF26">
        <v>0</v>
      </c>
      <c r="BG26">
        <v>3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7</v>
      </c>
      <c r="BO26">
        <v>8</v>
      </c>
      <c r="BP26">
        <v>6</v>
      </c>
      <c r="BQ26">
        <v>3</v>
      </c>
      <c r="BR26">
        <v>6</v>
      </c>
      <c r="BS26">
        <v>6</v>
      </c>
      <c r="BT26" s="3">
        <f t="shared" si="16"/>
        <v>3.8461538461538464E-2</v>
      </c>
      <c r="BU26" s="3">
        <f t="shared" si="16"/>
        <v>0</v>
      </c>
      <c r="BV26" s="3">
        <f t="shared" si="16"/>
        <v>5.7692307692307696E-2</v>
      </c>
      <c r="BW26" s="3">
        <f t="shared" si="16"/>
        <v>0</v>
      </c>
      <c r="BX26" s="3">
        <f t="shared" si="16"/>
        <v>0</v>
      </c>
      <c r="BY26" s="3">
        <f t="shared" si="30"/>
        <v>0</v>
      </c>
      <c r="BZ26" s="3">
        <f t="shared" si="30"/>
        <v>0</v>
      </c>
      <c r="CA26" s="3">
        <f t="shared" si="30"/>
        <v>0</v>
      </c>
      <c r="CB26" s="3">
        <f t="shared" si="30"/>
        <v>0</v>
      </c>
      <c r="CC26" s="3">
        <f t="shared" si="30"/>
        <v>0.13461538461538461</v>
      </c>
      <c r="CD26" s="3">
        <f t="shared" si="30"/>
        <v>0.15384615384615385</v>
      </c>
      <c r="CE26" s="3">
        <f t="shared" si="30"/>
        <v>0.11538461538461539</v>
      </c>
      <c r="CF26" s="3">
        <f t="shared" si="30"/>
        <v>5.7692307692307696E-2</v>
      </c>
      <c r="CG26" s="3">
        <f t="shared" si="30"/>
        <v>0.11538461538461539</v>
      </c>
      <c r="CH26" s="3">
        <f t="shared" si="30"/>
        <v>0.11538461538461539</v>
      </c>
      <c r="CI26" s="4">
        <f t="shared" si="17"/>
        <v>5.7932140079551518E-3</v>
      </c>
      <c r="CJ26" s="5">
        <f t="shared" si="17"/>
        <v>0</v>
      </c>
      <c r="CK26" s="5">
        <f t="shared" si="17"/>
        <v>8.5138015325402425E-3</v>
      </c>
      <c r="CL26" s="5">
        <f t="shared" si="17"/>
        <v>0</v>
      </c>
      <c r="CM26" s="5">
        <f t="shared" si="31"/>
        <v>0</v>
      </c>
      <c r="CN26" s="5">
        <f t="shared" si="31"/>
        <v>0</v>
      </c>
      <c r="CO26" s="5">
        <f t="shared" si="31"/>
        <v>0</v>
      </c>
      <c r="CP26" s="5">
        <f t="shared" si="31"/>
        <v>0</v>
      </c>
      <c r="CQ26" s="5">
        <f t="shared" si="31"/>
        <v>0</v>
      </c>
      <c r="CR26" s="5">
        <f t="shared" si="31"/>
        <v>8.0673345283304807E-3</v>
      </c>
      <c r="CS26" s="5">
        <f t="shared" si="31"/>
        <v>9.1518245443620323E-3</v>
      </c>
      <c r="CT26" s="5">
        <f t="shared" si="31"/>
        <v>6.8229525931479086E-3</v>
      </c>
      <c r="CU26" s="5">
        <f t="shared" si="31"/>
        <v>2.7145875500694133E-3</v>
      </c>
      <c r="CV26" s="5">
        <f t="shared" si="31"/>
        <v>5.0546471012215899E-3</v>
      </c>
      <c r="CW26" s="5">
        <f t="shared" si="31"/>
        <v>4.9796557618033256E-3</v>
      </c>
      <c r="CX26" s="4">
        <f t="shared" si="18"/>
        <v>4.7690051801651317E-3</v>
      </c>
      <c r="CY26" s="5">
        <f t="shared" si="19"/>
        <v>0</v>
      </c>
      <c r="CZ26" s="5">
        <f t="shared" si="20"/>
        <v>0</v>
      </c>
      <c r="DA26" s="5">
        <f t="shared" si="21"/>
        <v>8.0140372219468081E-3</v>
      </c>
      <c r="DB26" s="9">
        <f t="shared" si="22"/>
        <v>4.2496301376981098E-3</v>
      </c>
      <c r="DC26">
        <v>8</v>
      </c>
      <c r="DD26">
        <v>10</v>
      </c>
      <c r="DE26">
        <v>13</v>
      </c>
      <c r="DF26">
        <v>29</v>
      </c>
      <c r="DG26">
        <v>23</v>
      </c>
      <c r="DH26">
        <v>27</v>
      </c>
      <c r="DI26">
        <v>28</v>
      </c>
      <c r="DJ26">
        <v>33</v>
      </c>
      <c r="DK26">
        <v>33</v>
      </c>
      <c r="DL26">
        <v>22</v>
      </c>
      <c r="DM26">
        <v>23</v>
      </c>
      <c r="DN26">
        <v>31</v>
      </c>
      <c r="DO26">
        <v>10</v>
      </c>
      <c r="DP26">
        <v>7</v>
      </c>
      <c r="DQ26">
        <v>9</v>
      </c>
      <c r="DR26" s="3">
        <f t="shared" si="23"/>
        <v>0.15384615384615385</v>
      </c>
      <c r="DS26" s="3">
        <f t="shared" si="23"/>
        <v>0.19230769230769232</v>
      </c>
      <c r="DT26" s="3">
        <f t="shared" si="23"/>
        <v>0.25</v>
      </c>
      <c r="DU26" s="3">
        <f t="shared" si="23"/>
        <v>0.55769230769230771</v>
      </c>
      <c r="DV26" s="3">
        <f t="shared" si="23"/>
        <v>0.44230769230769229</v>
      </c>
      <c r="DW26" s="3">
        <f t="shared" si="32"/>
        <v>0.51923076923076927</v>
      </c>
      <c r="DX26" s="3">
        <f t="shared" si="32"/>
        <v>0.53846153846153844</v>
      </c>
      <c r="DY26" s="3">
        <f t="shared" si="32"/>
        <v>0.63461538461538458</v>
      </c>
      <c r="DZ26" s="3">
        <f t="shared" si="32"/>
        <v>0.63461538461538458</v>
      </c>
      <c r="EA26" s="3">
        <f t="shared" si="32"/>
        <v>0.42307692307692307</v>
      </c>
      <c r="EB26" s="3">
        <f t="shared" si="32"/>
        <v>0.44230769230769229</v>
      </c>
      <c r="EC26" s="3">
        <f t="shared" si="32"/>
        <v>0.59615384615384615</v>
      </c>
      <c r="ED26" s="3">
        <f t="shared" si="32"/>
        <v>0.19230769230769232</v>
      </c>
      <c r="EE26" s="3">
        <f t="shared" si="32"/>
        <v>0.13461538461538461</v>
      </c>
      <c r="EF26" s="3">
        <f t="shared" si="32"/>
        <v>0.17307692307692307</v>
      </c>
      <c r="EG26" s="4">
        <f t="shared" si="24"/>
        <v>1.289202472255358E-2</v>
      </c>
      <c r="EH26" s="5">
        <f t="shared" si="24"/>
        <v>1.3811409748917579E-2</v>
      </c>
      <c r="EI26" s="5">
        <f t="shared" si="24"/>
        <v>1.9041818623109604E-2</v>
      </c>
      <c r="EJ26" s="5">
        <f t="shared" si="24"/>
        <v>1.6071373420905352E-2</v>
      </c>
      <c r="EK26" s="5">
        <f t="shared" si="33"/>
        <v>1.3952401548486135E-2</v>
      </c>
      <c r="EL26" s="5">
        <f t="shared" si="33"/>
        <v>1.566656734602976E-2</v>
      </c>
      <c r="EM26" s="5">
        <f t="shared" si="33"/>
        <v>1.101781851181673E-2</v>
      </c>
      <c r="EN26" s="5">
        <f t="shared" si="33"/>
        <v>1.2226138016018327E-2</v>
      </c>
      <c r="EO26" s="5">
        <f t="shared" si="33"/>
        <v>1.2170315421585958E-2</v>
      </c>
      <c r="EP26" s="5">
        <f t="shared" si="33"/>
        <v>1.1332482625182817E-2</v>
      </c>
      <c r="EQ26" s="5">
        <f t="shared" si="33"/>
        <v>1.1487583535966274E-2</v>
      </c>
      <c r="ER26" s="5">
        <f t="shared" si="33"/>
        <v>1.6218349619502026E-2</v>
      </c>
      <c r="ES26" s="5">
        <f t="shared" si="33"/>
        <v>1.6020475657151041E-2</v>
      </c>
      <c r="ET26" s="5">
        <f t="shared" si="33"/>
        <v>1.0050689128579073E-2</v>
      </c>
      <c r="EU26" s="5">
        <f t="shared" si="33"/>
        <v>1.4433052280399893E-2</v>
      </c>
      <c r="EV26" s="4">
        <f t="shared" si="25"/>
        <v>1.5248417698193587E-2</v>
      </c>
      <c r="EW26" s="5">
        <f t="shared" si="29"/>
        <v>1.5230114105140415E-2</v>
      </c>
      <c r="EX26" s="5">
        <f t="shared" si="26"/>
        <v>1.1804757316473671E-2</v>
      </c>
      <c r="EY26" s="5">
        <f t="shared" si="27"/>
        <v>1.3012805260217039E-2</v>
      </c>
      <c r="EZ26" s="9">
        <f t="shared" si="28"/>
        <v>1.3501405688710002E-2</v>
      </c>
      <c r="FB26" t="s">
        <v>208</v>
      </c>
      <c r="FD26" t="s">
        <v>209</v>
      </c>
      <c r="FE26" t="s">
        <v>210</v>
      </c>
      <c r="FQ26" t="s">
        <v>211</v>
      </c>
      <c r="FV26" t="s">
        <v>109</v>
      </c>
      <c r="FY26" t="s">
        <v>179</v>
      </c>
      <c r="FZ26" t="s">
        <v>109</v>
      </c>
      <c r="GA26" t="s">
        <v>35</v>
      </c>
      <c r="GC26" t="s">
        <v>37</v>
      </c>
      <c r="GE26" t="s">
        <v>109</v>
      </c>
      <c r="GR26" t="s">
        <v>141</v>
      </c>
      <c r="GW26" t="s">
        <v>141</v>
      </c>
    </row>
    <row r="27" spans="1:208" x14ac:dyDescent="0.25">
      <c r="A27">
        <v>23</v>
      </c>
      <c r="B27" t="s">
        <v>134</v>
      </c>
      <c r="C27" t="s">
        <v>135</v>
      </c>
      <c r="D27">
        <v>36</v>
      </c>
      <c r="E27">
        <v>7.66</v>
      </c>
      <c r="F27" t="s">
        <v>63</v>
      </c>
      <c r="G27">
        <v>0</v>
      </c>
      <c r="H27">
        <v>0</v>
      </c>
      <c r="I27">
        <v>0</v>
      </c>
      <c r="J27">
        <v>18</v>
      </c>
      <c r="K27">
        <v>15</v>
      </c>
      <c r="L27">
        <v>18</v>
      </c>
      <c r="M27">
        <v>21</v>
      </c>
      <c r="N27">
        <v>27</v>
      </c>
      <c r="O27">
        <v>28</v>
      </c>
      <c r="P27">
        <v>27</v>
      </c>
      <c r="Q27">
        <v>27</v>
      </c>
      <c r="R27">
        <v>30</v>
      </c>
      <c r="S27">
        <v>11</v>
      </c>
      <c r="T27">
        <v>11</v>
      </c>
      <c r="U27">
        <v>13</v>
      </c>
      <c r="V27" s="3">
        <f t="shared" si="9"/>
        <v>0</v>
      </c>
      <c r="W27" s="3">
        <f t="shared" si="9"/>
        <v>0</v>
      </c>
      <c r="X27" s="3">
        <f t="shared" si="9"/>
        <v>0</v>
      </c>
      <c r="Y27" s="3">
        <f t="shared" si="9"/>
        <v>0.5</v>
      </c>
      <c r="Z27" s="3">
        <f t="shared" si="9"/>
        <v>0.41666666666666669</v>
      </c>
      <c r="AA27" s="3">
        <f t="shared" si="9"/>
        <v>0.5</v>
      </c>
      <c r="AB27" s="3">
        <f t="shared" si="9"/>
        <v>0.58333333333333337</v>
      </c>
      <c r="AC27" s="3">
        <f t="shared" si="9"/>
        <v>0.75</v>
      </c>
      <c r="AD27" s="3">
        <f t="shared" si="9"/>
        <v>0.77777777777777779</v>
      </c>
      <c r="AE27" s="3">
        <f t="shared" si="9"/>
        <v>0.75</v>
      </c>
      <c r="AF27" s="3">
        <f t="shared" si="9"/>
        <v>0.75</v>
      </c>
      <c r="AG27" s="3">
        <f t="shared" si="9"/>
        <v>0.83333333333333337</v>
      </c>
      <c r="AH27" s="3">
        <f t="shared" si="9"/>
        <v>0.30555555555555558</v>
      </c>
      <c r="AI27" s="3">
        <f t="shared" si="9"/>
        <v>0.30555555555555558</v>
      </c>
      <c r="AJ27" s="3">
        <f t="shared" si="9"/>
        <v>0.3611111111111111</v>
      </c>
      <c r="AK27" s="4">
        <f t="shared" si="10"/>
        <v>0</v>
      </c>
      <c r="AL27" s="5">
        <f t="shared" si="10"/>
        <v>0</v>
      </c>
      <c r="AM27" s="5">
        <f t="shared" si="10"/>
        <v>0</v>
      </c>
      <c r="AN27" s="5">
        <f t="shared" si="10"/>
        <v>4.9970456966832749E-2</v>
      </c>
      <c r="AO27" s="5">
        <f t="shared" si="10"/>
        <v>4.4871132402462759E-2</v>
      </c>
      <c r="AP27" s="5">
        <f t="shared" si="10"/>
        <v>5.6880079520249462E-2</v>
      </c>
      <c r="AQ27" s="5">
        <f t="shared" si="10"/>
        <v>1.1950042432747254E-2</v>
      </c>
      <c r="AR27" s="5">
        <f t="shared" si="10"/>
        <v>1.4453763176129583E-2</v>
      </c>
      <c r="AS27" s="5">
        <f t="shared" si="10"/>
        <v>1.4891611440806184E-2</v>
      </c>
      <c r="AT27" s="5">
        <f t="shared" si="10"/>
        <v>8.0803824477344841E-2</v>
      </c>
      <c r="AU27" s="5">
        <f t="shared" si="10"/>
        <v>7.8074537885041081E-2</v>
      </c>
      <c r="AV27" s="5">
        <f t="shared" si="10"/>
        <v>8.1540256520250515E-2</v>
      </c>
      <c r="AW27" s="5">
        <f t="shared" si="10"/>
        <v>5.1586627764895678E-2</v>
      </c>
      <c r="AX27" s="5">
        <f t="shared" si="10"/>
        <v>5.6340592790563679E-2</v>
      </c>
      <c r="AY27" s="5">
        <f t="shared" si="10"/>
        <v>6.2794487477397493E-2</v>
      </c>
      <c r="AZ27" s="4">
        <f t="shared" si="11"/>
        <v>0</v>
      </c>
      <c r="BA27" s="5">
        <f t="shared" si="12"/>
        <v>5.0573889629848323E-2</v>
      </c>
      <c r="BB27" s="5">
        <f t="shared" si="13"/>
        <v>1.3765139016561007E-2</v>
      </c>
      <c r="BC27" s="5">
        <f t="shared" si="14"/>
        <v>8.0139539627545484E-2</v>
      </c>
      <c r="BD27" s="9">
        <f t="shared" si="15"/>
        <v>5.6907236010952288E-2</v>
      </c>
      <c r="BE27">
        <v>0</v>
      </c>
      <c r="BF27">
        <v>0</v>
      </c>
      <c r="BG27">
        <v>8</v>
      </c>
      <c r="BH27">
        <v>8</v>
      </c>
      <c r="BI27">
        <v>10</v>
      </c>
      <c r="BJ27">
        <v>10</v>
      </c>
      <c r="BK27">
        <v>15</v>
      </c>
      <c r="BL27">
        <v>14</v>
      </c>
      <c r="BM27">
        <v>15</v>
      </c>
      <c r="BN27">
        <v>44</v>
      </c>
      <c r="BO27">
        <v>48</v>
      </c>
      <c r="BP27">
        <v>53</v>
      </c>
      <c r="BQ27">
        <v>43</v>
      </c>
      <c r="BR27">
        <v>41</v>
      </c>
      <c r="BS27">
        <v>52</v>
      </c>
      <c r="BT27" s="3">
        <f t="shared" si="16"/>
        <v>0</v>
      </c>
      <c r="BU27" s="3">
        <f t="shared" si="16"/>
        <v>0</v>
      </c>
      <c r="BV27" s="3">
        <f t="shared" si="16"/>
        <v>0.22222222222222221</v>
      </c>
      <c r="BW27" s="3">
        <f t="shared" si="16"/>
        <v>0.22222222222222221</v>
      </c>
      <c r="BX27" s="3">
        <f t="shared" si="16"/>
        <v>0.27777777777777779</v>
      </c>
      <c r="BY27" s="3">
        <f t="shared" si="30"/>
        <v>0.27777777777777779</v>
      </c>
      <c r="BZ27" s="3">
        <f t="shared" si="30"/>
        <v>0.41666666666666669</v>
      </c>
      <c r="CA27" s="3">
        <f t="shared" si="30"/>
        <v>0.3888888888888889</v>
      </c>
      <c r="CB27" s="3">
        <f t="shared" si="30"/>
        <v>0.41666666666666669</v>
      </c>
      <c r="CC27" s="3">
        <f t="shared" si="30"/>
        <v>1.2222222222222223</v>
      </c>
      <c r="CD27" s="3">
        <f t="shared" si="30"/>
        <v>1.3333333333333333</v>
      </c>
      <c r="CE27" s="3">
        <f t="shared" si="30"/>
        <v>1.4722222222222223</v>
      </c>
      <c r="CF27" s="3">
        <f t="shared" si="30"/>
        <v>1.1944444444444444</v>
      </c>
      <c r="CG27" s="3">
        <f t="shared" si="30"/>
        <v>1.1388888888888888</v>
      </c>
      <c r="CH27" s="3">
        <f t="shared" si="30"/>
        <v>1.4444444444444444</v>
      </c>
      <c r="CI27" s="4">
        <f t="shared" si="17"/>
        <v>0</v>
      </c>
      <c r="CJ27" s="5">
        <f t="shared" si="17"/>
        <v>0</v>
      </c>
      <c r="CK27" s="5">
        <f t="shared" si="17"/>
        <v>3.2793902199414263E-2</v>
      </c>
      <c r="CL27" s="5">
        <f t="shared" si="17"/>
        <v>2.9614823402659942E-2</v>
      </c>
      <c r="CM27" s="5">
        <f t="shared" si="31"/>
        <v>3.4961710479896796E-2</v>
      </c>
      <c r="CN27" s="5">
        <f t="shared" si="31"/>
        <v>3.6991391849519897E-2</v>
      </c>
      <c r="CO27" s="5">
        <f t="shared" si="31"/>
        <v>5.0451710396571724E-2</v>
      </c>
      <c r="CP27" s="5">
        <f t="shared" si="31"/>
        <v>4.7714754916284421E-2</v>
      </c>
      <c r="CQ27" s="5">
        <f t="shared" si="31"/>
        <v>4.7971454734577118E-2</v>
      </c>
      <c r="CR27" s="5">
        <f t="shared" si="31"/>
        <v>7.3246275400079927E-2</v>
      </c>
      <c r="CS27" s="5">
        <f t="shared" si="31"/>
        <v>7.9315812717804274E-2</v>
      </c>
      <c r="CT27" s="5">
        <f t="shared" si="31"/>
        <v>8.7055821049609433E-2</v>
      </c>
      <c r="CU27" s="5">
        <f t="shared" si="31"/>
        <v>5.6202016314400069E-2</v>
      </c>
      <c r="CV27" s="5">
        <f t="shared" si="31"/>
        <v>4.9891238980576062E-2</v>
      </c>
      <c r="CW27" s="5">
        <f t="shared" si="31"/>
        <v>6.2337912869982366E-2</v>
      </c>
      <c r="CX27" s="4">
        <f t="shared" si="18"/>
        <v>1.0931300733138088E-2</v>
      </c>
      <c r="CY27" s="5">
        <f t="shared" si="19"/>
        <v>3.3855975244025546E-2</v>
      </c>
      <c r="CZ27" s="5">
        <f t="shared" si="20"/>
        <v>4.8712640015811083E-2</v>
      </c>
      <c r="DA27" s="5">
        <f t="shared" si="21"/>
        <v>7.9872636389164545E-2</v>
      </c>
      <c r="DB27" s="9">
        <f t="shared" si="22"/>
        <v>5.6143722721652828E-2</v>
      </c>
      <c r="DC27">
        <v>0</v>
      </c>
      <c r="DD27">
        <v>0</v>
      </c>
      <c r="DE27">
        <v>3</v>
      </c>
      <c r="DF27">
        <v>18</v>
      </c>
      <c r="DG27">
        <v>16</v>
      </c>
      <c r="DH27">
        <v>0</v>
      </c>
      <c r="DI27">
        <v>22</v>
      </c>
      <c r="DJ27">
        <v>29</v>
      </c>
      <c r="DK27">
        <v>26</v>
      </c>
      <c r="DL27">
        <v>24</v>
      </c>
      <c r="DM27">
        <v>34</v>
      </c>
      <c r="DN27">
        <v>28</v>
      </c>
      <c r="DO27">
        <v>0</v>
      </c>
      <c r="DP27">
        <v>0</v>
      </c>
      <c r="DQ27">
        <v>0</v>
      </c>
      <c r="DR27" s="3">
        <f t="shared" si="23"/>
        <v>0</v>
      </c>
      <c r="DS27" s="3">
        <f t="shared" si="23"/>
        <v>0</v>
      </c>
      <c r="DT27" s="3">
        <f t="shared" si="23"/>
        <v>8.3333333333333329E-2</v>
      </c>
      <c r="DU27" s="3">
        <f t="shared" si="23"/>
        <v>0.5</v>
      </c>
      <c r="DV27" s="3">
        <f t="shared" si="23"/>
        <v>0.44444444444444442</v>
      </c>
      <c r="DW27" s="3">
        <f t="shared" si="32"/>
        <v>0</v>
      </c>
      <c r="DX27" s="3">
        <f t="shared" si="32"/>
        <v>0.61111111111111116</v>
      </c>
      <c r="DY27" s="3">
        <f t="shared" si="32"/>
        <v>0.80555555555555558</v>
      </c>
      <c r="DZ27" s="3">
        <f t="shared" si="32"/>
        <v>0.72222222222222221</v>
      </c>
      <c r="EA27" s="3">
        <f t="shared" si="32"/>
        <v>0.66666666666666663</v>
      </c>
      <c r="EB27" s="3">
        <f t="shared" si="32"/>
        <v>0.94444444444444442</v>
      </c>
      <c r="EC27" s="3">
        <f t="shared" si="32"/>
        <v>0.77777777777777779</v>
      </c>
      <c r="ED27" s="3">
        <f t="shared" si="32"/>
        <v>0</v>
      </c>
      <c r="EE27" s="3">
        <f t="shared" si="32"/>
        <v>0</v>
      </c>
      <c r="EF27" s="3">
        <f t="shared" si="32"/>
        <v>0</v>
      </c>
      <c r="EG27" s="4">
        <f t="shared" si="24"/>
        <v>0</v>
      </c>
      <c r="EH27" s="5">
        <f t="shared" si="24"/>
        <v>0</v>
      </c>
      <c r="EI27" s="5">
        <f t="shared" si="24"/>
        <v>6.3472728743698675E-3</v>
      </c>
      <c r="EJ27" s="5">
        <f t="shared" si="24"/>
        <v>1.4408817549777211E-2</v>
      </c>
      <c r="EK27" s="5">
        <f t="shared" si="33"/>
        <v>1.4019804454517469E-2</v>
      </c>
      <c r="EL27" s="5">
        <f t="shared" si="33"/>
        <v>0</v>
      </c>
      <c r="EM27" s="5">
        <f t="shared" si="33"/>
        <v>1.250434958087137E-2</v>
      </c>
      <c r="EN27" s="5">
        <f t="shared" si="33"/>
        <v>1.5519373845248853E-2</v>
      </c>
      <c r="EO27" s="5">
        <f t="shared" si="33"/>
        <v>1.3850392634666848E-2</v>
      </c>
      <c r="EP27" s="5">
        <f t="shared" si="33"/>
        <v>1.7857245348772921E-2</v>
      </c>
      <c r="EQ27" s="5">
        <f t="shared" si="33"/>
        <v>2.452904310578306E-2</v>
      </c>
      <c r="ER27" s="5">
        <f t="shared" si="33"/>
        <v>2.115942387633956E-2</v>
      </c>
      <c r="ES27" s="5">
        <f t="shared" si="33"/>
        <v>0</v>
      </c>
      <c r="ET27" s="5">
        <f t="shared" si="33"/>
        <v>0</v>
      </c>
      <c r="EU27" s="5">
        <f t="shared" si="33"/>
        <v>0</v>
      </c>
      <c r="EV27" s="4">
        <f t="shared" si="25"/>
        <v>2.1157576247899557E-3</v>
      </c>
      <c r="EW27" s="5">
        <f t="shared" si="29"/>
        <v>9.4762073347648933E-3</v>
      </c>
      <c r="EX27" s="5">
        <f t="shared" si="26"/>
        <v>1.3958038686929025E-2</v>
      </c>
      <c r="EY27" s="5">
        <f t="shared" si="27"/>
        <v>2.1181904110298511E-2</v>
      </c>
      <c r="EZ27" s="9">
        <f t="shared" si="28"/>
        <v>0</v>
      </c>
      <c r="FA27" t="s">
        <v>97</v>
      </c>
      <c r="FD27" t="s">
        <v>97</v>
      </c>
      <c r="FY27" t="s">
        <v>33</v>
      </c>
      <c r="GJ27" t="s">
        <v>214</v>
      </c>
      <c r="GK27" t="s">
        <v>195</v>
      </c>
      <c r="GR27" t="s">
        <v>195</v>
      </c>
    </row>
    <row r="28" spans="1:208" x14ac:dyDescent="0.25">
      <c r="A28">
        <v>24</v>
      </c>
      <c r="B28" t="s">
        <v>197</v>
      </c>
      <c r="C28" t="s">
        <v>198</v>
      </c>
      <c r="D28">
        <v>163</v>
      </c>
      <c r="E28">
        <v>6.43</v>
      </c>
      <c r="F28" t="s">
        <v>63</v>
      </c>
      <c r="G28">
        <v>4</v>
      </c>
      <c r="H28">
        <v>3</v>
      </c>
      <c r="I28">
        <v>0</v>
      </c>
      <c r="J28">
        <v>2</v>
      </c>
      <c r="K28">
        <v>0</v>
      </c>
      <c r="L28">
        <v>0</v>
      </c>
      <c r="M28">
        <v>40</v>
      </c>
      <c r="N28">
        <v>43</v>
      </c>
      <c r="O28">
        <v>41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3">
        <f t="shared" si="9"/>
        <v>2.4539877300613498E-2</v>
      </c>
      <c r="W28" s="3">
        <f t="shared" si="9"/>
        <v>1.8404907975460124E-2</v>
      </c>
      <c r="X28" s="3">
        <f t="shared" si="9"/>
        <v>0</v>
      </c>
      <c r="Y28" s="3">
        <f t="shared" si="9"/>
        <v>1.2269938650306749E-2</v>
      </c>
      <c r="Z28" s="3">
        <f t="shared" si="9"/>
        <v>0</v>
      </c>
      <c r="AA28" s="3">
        <f t="shared" si="9"/>
        <v>0</v>
      </c>
      <c r="AB28" s="3">
        <f t="shared" si="9"/>
        <v>0.24539877300613497</v>
      </c>
      <c r="AC28" s="3">
        <f t="shared" si="9"/>
        <v>0.26380368098159507</v>
      </c>
      <c r="AD28" s="3">
        <f t="shared" si="9"/>
        <v>0.25153374233128833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4">
        <f t="shared" si="10"/>
        <v>5.4699688956137641E-3</v>
      </c>
      <c r="AL28" s="5">
        <f t="shared" si="10"/>
        <v>3.8152754835886144E-3</v>
      </c>
      <c r="AM28" s="5">
        <f t="shared" si="10"/>
        <v>0</v>
      </c>
      <c r="AN28" s="5">
        <f t="shared" si="10"/>
        <v>1.2262688826216626E-3</v>
      </c>
      <c r="AO28" s="5">
        <f t="shared" si="10"/>
        <v>0</v>
      </c>
      <c r="AP28" s="5">
        <f t="shared" si="10"/>
        <v>0</v>
      </c>
      <c r="AQ28" s="5">
        <f t="shared" si="10"/>
        <v>5.0271870006298701E-3</v>
      </c>
      <c r="AR28" s="5">
        <f t="shared" si="10"/>
        <v>5.0839412398656194E-3</v>
      </c>
      <c r="AS28" s="5">
        <f t="shared" si="10"/>
        <v>4.8159549707778105E-3</v>
      </c>
      <c r="AT28" s="5">
        <f t="shared" si="10"/>
        <v>0</v>
      </c>
      <c r="AU28" s="5">
        <f t="shared" si="10"/>
        <v>0</v>
      </c>
      <c r="AV28" s="5">
        <f t="shared" si="10"/>
        <v>0</v>
      </c>
      <c r="AW28" s="5">
        <f t="shared" si="10"/>
        <v>0</v>
      </c>
      <c r="AX28" s="5">
        <f t="shared" si="10"/>
        <v>0</v>
      </c>
      <c r="AY28" s="5">
        <f t="shared" si="10"/>
        <v>0</v>
      </c>
      <c r="AZ28" s="4">
        <f t="shared" si="11"/>
        <v>3.0950814597341266E-3</v>
      </c>
      <c r="BA28" s="5">
        <f t="shared" si="12"/>
        <v>4.0875629420722084E-4</v>
      </c>
      <c r="BB28" s="5">
        <f t="shared" si="13"/>
        <v>4.9756944037577661E-3</v>
      </c>
      <c r="BC28" s="5">
        <f t="shared" si="14"/>
        <v>0</v>
      </c>
      <c r="BD28" s="9">
        <f t="shared" si="15"/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2</v>
      </c>
      <c r="BQ28">
        <v>0</v>
      </c>
      <c r="BR28">
        <v>0</v>
      </c>
      <c r="BS28">
        <v>0</v>
      </c>
      <c r="BT28" s="3">
        <f t="shared" si="16"/>
        <v>0</v>
      </c>
      <c r="BU28" s="3">
        <f t="shared" si="16"/>
        <v>0</v>
      </c>
      <c r="BV28" s="3">
        <f t="shared" si="16"/>
        <v>0</v>
      </c>
      <c r="BW28" s="3">
        <f t="shared" si="16"/>
        <v>0</v>
      </c>
      <c r="BX28" s="3">
        <f t="shared" si="16"/>
        <v>0</v>
      </c>
      <c r="BY28" s="3">
        <f t="shared" si="30"/>
        <v>0</v>
      </c>
      <c r="BZ28" s="3">
        <f t="shared" si="30"/>
        <v>0</v>
      </c>
      <c r="CA28" s="3">
        <f t="shared" si="30"/>
        <v>0</v>
      </c>
      <c r="CB28" s="3">
        <f t="shared" si="30"/>
        <v>0</v>
      </c>
      <c r="CC28" s="3">
        <f t="shared" si="30"/>
        <v>0</v>
      </c>
      <c r="CD28" s="3">
        <f t="shared" si="30"/>
        <v>0</v>
      </c>
      <c r="CE28" s="3">
        <f t="shared" si="30"/>
        <v>1.2269938650306749E-2</v>
      </c>
      <c r="CF28" s="3">
        <f t="shared" si="30"/>
        <v>0</v>
      </c>
      <c r="CG28" s="3">
        <f t="shared" si="30"/>
        <v>0</v>
      </c>
      <c r="CH28" s="3">
        <f t="shared" si="30"/>
        <v>0</v>
      </c>
      <c r="CI28" s="4">
        <f t="shared" si="17"/>
        <v>0</v>
      </c>
      <c r="CJ28" s="5">
        <f t="shared" si="17"/>
        <v>0</v>
      </c>
      <c r="CK28" s="5">
        <f t="shared" si="17"/>
        <v>0</v>
      </c>
      <c r="CL28" s="5">
        <f t="shared" si="17"/>
        <v>0</v>
      </c>
      <c r="CM28" s="5">
        <f t="shared" si="31"/>
        <v>0</v>
      </c>
      <c r="CN28" s="5">
        <f t="shared" si="31"/>
        <v>0</v>
      </c>
      <c r="CO28" s="5">
        <f t="shared" si="31"/>
        <v>0</v>
      </c>
      <c r="CP28" s="5">
        <f t="shared" si="31"/>
        <v>0</v>
      </c>
      <c r="CQ28" s="5">
        <f t="shared" si="31"/>
        <v>0</v>
      </c>
      <c r="CR28" s="5">
        <f t="shared" si="31"/>
        <v>0</v>
      </c>
      <c r="CS28" s="5">
        <f t="shared" si="31"/>
        <v>0</v>
      </c>
      <c r="CT28" s="5">
        <f t="shared" si="31"/>
        <v>7.2554915100959353E-4</v>
      </c>
      <c r="CU28" s="5">
        <f t="shared" si="31"/>
        <v>0</v>
      </c>
      <c r="CV28" s="5">
        <f t="shared" si="31"/>
        <v>0</v>
      </c>
      <c r="CW28" s="5">
        <f t="shared" si="31"/>
        <v>0</v>
      </c>
      <c r="CX28" s="4">
        <f t="shared" si="18"/>
        <v>0</v>
      </c>
      <c r="CY28" s="5">
        <f t="shared" si="19"/>
        <v>0</v>
      </c>
      <c r="CZ28" s="5">
        <f t="shared" si="20"/>
        <v>0</v>
      </c>
      <c r="DA28" s="5">
        <f t="shared" si="21"/>
        <v>2.4184971700319784E-4</v>
      </c>
      <c r="DB28" s="9">
        <f t="shared" si="22"/>
        <v>0</v>
      </c>
      <c r="DC28">
        <v>2</v>
      </c>
      <c r="DD28">
        <v>3</v>
      </c>
      <c r="DE28">
        <v>2</v>
      </c>
      <c r="DF28">
        <v>20</v>
      </c>
      <c r="DG28">
        <v>19</v>
      </c>
      <c r="DH28">
        <v>21</v>
      </c>
      <c r="DI28">
        <v>40</v>
      </c>
      <c r="DJ28">
        <v>43</v>
      </c>
      <c r="DK28">
        <v>41</v>
      </c>
      <c r="DL28">
        <v>20</v>
      </c>
      <c r="DM28">
        <v>18</v>
      </c>
      <c r="DN28">
        <v>22</v>
      </c>
      <c r="DO28">
        <v>7</v>
      </c>
      <c r="DP28">
        <v>7</v>
      </c>
      <c r="DQ28">
        <v>6</v>
      </c>
      <c r="DR28" s="3">
        <f t="shared" si="23"/>
        <v>1.2269938650306749E-2</v>
      </c>
      <c r="DS28" s="3">
        <f t="shared" si="23"/>
        <v>1.8404907975460124E-2</v>
      </c>
      <c r="DT28" s="3">
        <f t="shared" si="23"/>
        <v>1.2269938650306749E-2</v>
      </c>
      <c r="DU28" s="3">
        <f t="shared" si="23"/>
        <v>0.12269938650306748</v>
      </c>
      <c r="DV28" s="3">
        <f t="shared" si="23"/>
        <v>0.1165644171779141</v>
      </c>
      <c r="DW28" s="3">
        <f t="shared" si="32"/>
        <v>0.12883435582822086</v>
      </c>
      <c r="DX28" s="3">
        <f t="shared" si="32"/>
        <v>0.24539877300613497</v>
      </c>
      <c r="DY28" s="3">
        <f t="shared" si="32"/>
        <v>0.26380368098159507</v>
      </c>
      <c r="DZ28" s="3">
        <f t="shared" si="32"/>
        <v>0.25153374233128833</v>
      </c>
      <c r="EA28" s="3">
        <f t="shared" si="32"/>
        <v>0.12269938650306748</v>
      </c>
      <c r="EB28" s="3">
        <f t="shared" si="32"/>
        <v>0.11042944785276074</v>
      </c>
      <c r="EC28" s="3">
        <f t="shared" si="32"/>
        <v>0.13496932515337423</v>
      </c>
      <c r="ED28" s="3">
        <f t="shared" si="32"/>
        <v>4.2944785276073622E-2</v>
      </c>
      <c r="EE28" s="3">
        <f t="shared" si="32"/>
        <v>4.2944785276073622E-2</v>
      </c>
      <c r="EF28" s="3">
        <f t="shared" si="32"/>
        <v>3.6809815950920248E-2</v>
      </c>
      <c r="EG28" s="4">
        <f t="shared" si="24"/>
        <v>1.0281982907558069E-3</v>
      </c>
      <c r="EH28" s="5">
        <f t="shared" si="24"/>
        <v>1.3218281722890443E-3</v>
      </c>
      <c r="EI28" s="5">
        <f t="shared" si="24"/>
        <v>9.3456778518329346E-4</v>
      </c>
      <c r="EJ28" s="5">
        <f t="shared" si="24"/>
        <v>3.5359061471845915E-3</v>
      </c>
      <c r="EK28" s="5">
        <f t="shared" si="33"/>
        <v>3.6769732541755938E-3</v>
      </c>
      <c r="EL28" s="5">
        <f t="shared" si="33"/>
        <v>3.8872736973107245E-3</v>
      </c>
      <c r="EM28" s="5">
        <f t="shared" si="33"/>
        <v>5.0212669817219112E-3</v>
      </c>
      <c r="EN28" s="5">
        <f t="shared" si="33"/>
        <v>5.0822912444352065E-3</v>
      </c>
      <c r="EO28" s="5">
        <f t="shared" si="33"/>
        <v>4.8237799737537203E-3</v>
      </c>
      <c r="EP28" s="5">
        <f t="shared" si="33"/>
        <v>3.2866095733937897E-3</v>
      </c>
      <c r="EQ28" s="5">
        <f t="shared" si="33"/>
        <v>2.8680656680886724E-3</v>
      </c>
      <c r="ER28" s="5">
        <f t="shared" si="33"/>
        <v>3.6718369215733857E-3</v>
      </c>
      <c r="ES28" s="5">
        <f t="shared" si="33"/>
        <v>3.5775786130079626E-3</v>
      </c>
      <c r="ET28" s="5">
        <f t="shared" si="33"/>
        <v>3.2063548140252255E-3</v>
      </c>
      <c r="EU28" s="5">
        <f t="shared" si="33"/>
        <v>3.0696062109643943E-3</v>
      </c>
      <c r="EV28" s="4">
        <f t="shared" si="25"/>
        <v>1.0948647494093816E-3</v>
      </c>
      <c r="EW28" s="5">
        <f t="shared" si="29"/>
        <v>3.7000510328903031E-3</v>
      </c>
      <c r="EX28" s="5">
        <f t="shared" si="26"/>
        <v>4.9757793999702796E-3</v>
      </c>
      <c r="EY28" s="5">
        <f t="shared" si="27"/>
        <v>3.2755040543519499E-3</v>
      </c>
      <c r="EZ28" s="9">
        <f t="shared" si="28"/>
        <v>3.2845132126658612E-3</v>
      </c>
      <c r="FB28" t="s">
        <v>217</v>
      </c>
      <c r="FD28" t="s">
        <v>218</v>
      </c>
      <c r="FE28" t="s">
        <v>154</v>
      </c>
      <c r="FH28" t="s">
        <v>85</v>
      </c>
      <c r="FI28" t="s">
        <v>219</v>
      </c>
      <c r="FJ28" t="s">
        <v>219</v>
      </c>
      <c r="FM28" t="s">
        <v>220</v>
      </c>
      <c r="FQ28" t="s">
        <v>85</v>
      </c>
      <c r="FV28" t="s">
        <v>140</v>
      </c>
      <c r="FY28" t="s">
        <v>179</v>
      </c>
      <c r="FZ28" t="s">
        <v>37</v>
      </c>
      <c r="GC28" t="s">
        <v>37</v>
      </c>
      <c r="GE28" t="s">
        <v>140</v>
      </c>
      <c r="GR28" t="s">
        <v>141</v>
      </c>
      <c r="GW28" t="s">
        <v>141</v>
      </c>
    </row>
    <row r="29" spans="1:208" x14ac:dyDescent="0.25">
      <c r="A29">
        <v>25</v>
      </c>
      <c r="B29" t="s">
        <v>334</v>
      </c>
      <c r="C29" t="s">
        <v>335</v>
      </c>
      <c r="D29">
        <v>75</v>
      </c>
      <c r="E29">
        <v>5.37</v>
      </c>
      <c r="F29" t="s">
        <v>63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41</v>
      </c>
      <c r="N29">
        <v>38</v>
      </c>
      <c r="O29">
        <v>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3">
        <f t="shared" si="9"/>
        <v>0</v>
      </c>
      <c r="W29" s="3">
        <f t="shared" si="9"/>
        <v>0</v>
      </c>
      <c r="X29" s="3">
        <f t="shared" si="9"/>
        <v>0</v>
      </c>
      <c r="Y29" s="3">
        <f t="shared" si="9"/>
        <v>0</v>
      </c>
      <c r="Z29" s="3">
        <f t="shared" si="9"/>
        <v>0</v>
      </c>
      <c r="AA29" s="3">
        <f t="shared" si="9"/>
        <v>0</v>
      </c>
      <c r="AB29" s="3">
        <f t="shared" si="9"/>
        <v>0.54666666666666663</v>
      </c>
      <c r="AC29" s="3">
        <f t="shared" si="9"/>
        <v>0.50666666666666671</v>
      </c>
      <c r="AD29" s="3">
        <f t="shared" si="9"/>
        <v>0.45333333333333331</v>
      </c>
      <c r="AE29" s="3">
        <f t="shared" si="9"/>
        <v>0</v>
      </c>
      <c r="AF29" s="3">
        <f t="shared" si="9"/>
        <v>0</v>
      </c>
      <c r="AG29" s="3">
        <f t="shared" si="9"/>
        <v>0</v>
      </c>
      <c r="AH29" s="3">
        <f t="shared" si="9"/>
        <v>0</v>
      </c>
      <c r="AI29" s="3">
        <f t="shared" si="9"/>
        <v>0</v>
      </c>
      <c r="AJ29" s="3">
        <f t="shared" si="9"/>
        <v>0</v>
      </c>
      <c r="AK29" s="4">
        <f t="shared" si="10"/>
        <v>0</v>
      </c>
      <c r="AL29" s="5">
        <f t="shared" si="10"/>
        <v>0</v>
      </c>
      <c r="AM29" s="5">
        <f t="shared" si="10"/>
        <v>0</v>
      </c>
      <c r="AN29" s="5">
        <f t="shared" si="10"/>
        <v>0</v>
      </c>
      <c r="AO29" s="5">
        <f t="shared" si="10"/>
        <v>0</v>
      </c>
      <c r="AP29" s="5">
        <f t="shared" si="10"/>
        <v>0</v>
      </c>
      <c r="AQ29" s="5">
        <f t="shared" si="10"/>
        <v>1.1198896908403139E-2</v>
      </c>
      <c r="AR29" s="5">
        <f t="shared" si="10"/>
        <v>9.7643200123186513E-3</v>
      </c>
      <c r="AS29" s="5">
        <f t="shared" si="10"/>
        <v>8.6796820969270334E-3</v>
      </c>
      <c r="AT29" s="5">
        <f t="shared" si="10"/>
        <v>0</v>
      </c>
      <c r="AU29" s="5">
        <f t="shared" si="10"/>
        <v>0</v>
      </c>
      <c r="AV29" s="5">
        <f t="shared" si="10"/>
        <v>0</v>
      </c>
      <c r="AW29" s="5">
        <f t="shared" si="10"/>
        <v>0</v>
      </c>
      <c r="AX29" s="5">
        <f t="shared" si="10"/>
        <v>0</v>
      </c>
      <c r="AY29" s="5">
        <f t="shared" si="10"/>
        <v>0</v>
      </c>
      <c r="AZ29" s="4">
        <f t="shared" si="11"/>
        <v>0</v>
      </c>
      <c r="BA29" s="5">
        <f t="shared" si="12"/>
        <v>0</v>
      </c>
      <c r="BB29" s="5">
        <f t="shared" si="13"/>
        <v>9.8809663392162746E-3</v>
      </c>
      <c r="BC29" s="5">
        <f t="shared" si="14"/>
        <v>0</v>
      </c>
      <c r="BD29" s="9">
        <f t="shared" si="15"/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 s="3">
        <f t="shared" si="16"/>
        <v>0</v>
      </c>
      <c r="BU29" s="3">
        <f t="shared" si="16"/>
        <v>0</v>
      </c>
      <c r="BV29" s="3">
        <f t="shared" si="16"/>
        <v>0</v>
      </c>
      <c r="BW29" s="3">
        <f t="shared" si="16"/>
        <v>0</v>
      </c>
      <c r="BX29" s="3">
        <f t="shared" si="16"/>
        <v>0</v>
      </c>
      <c r="BY29" s="3">
        <f t="shared" si="30"/>
        <v>0</v>
      </c>
      <c r="BZ29" s="3">
        <f t="shared" si="30"/>
        <v>0</v>
      </c>
      <c r="CA29" s="3">
        <f t="shared" si="30"/>
        <v>0</v>
      </c>
      <c r="CB29" s="3">
        <f t="shared" si="30"/>
        <v>0</v>
      </c>
      <c r="CC29" s="3">
        <f t="shared" si="30"/>
        <v>0</v>
      </c>
      <c r="CD29" s="3">
        <f t="shared" si="30"/>
        <v>0</v>
      </c>
      <c r="CE29" s="3">
        <f t="shared" si="30"/>
        <v>0</v>
      </c>
      <c r="CF29" s="3">
        <f t="shared" si="30"/>
        <v>0</v>
      </c>
      <c r="CG29" s="3">
        <f t="shared" si="30"/>
        <v>0</v>
      </c>
      <c r="CH29" s="3">
        <f t="shared" si="30"/>
        <v>0</v>
      </c>
      <c r="CI29" s="4">
        <f t="shared" si="17"/>
        <v>0</v>
      </c>
      <c r="CJ29" s="5">
        <f t="shared" si="17"/>
        <v>0</v>
      </c>
      <c r="CK29" s="5">
        <f t="shared" si="17"/>
        <v>0</v>
      </c>
      <c r="CL29" s="5">
        <f t="shared" si="17"/>
        <v>0</v>
      </c>
      <c r="CM29" s="5">
        <f t="shared" si="31"/>
        <v>0</v>
      </c>
      <c r="CN29" s="5">
        <f t="shared" si="31"/>
        <v>0</v>
      </c>
      <c r="CO29" s="5">
        <f t="shared" si="31"/>
        <v>0</v>
      </c>
      <c r="CP29" s="5">
        <f t="shared" si="31"/>
        <v>0</v>
      </c>
      <c r="CQ29" s="5">
        <f t="shared" si="31"/>
        <v>0</v>
      </c>
      <c r="CR29" s="5">
        <f t="shared" si="31"/>
        <v>0</v>
      </c>
      <c r="CS29" s="5">
        <f t="shared" si="31"/>
        <v>0</v>
      </c>
      <c r="CT29" s="5">
        <f t="shared" si="31"/>
        <v>0</v>
      </c>
      <c r="CU29" s="5">
        <f t="shared" si="31"/>
        <v>0</v>
      </c>
      <c r="CV29" s="5">
        <f t="shared" si="31"/>
        <v>0</v>
      </c>
      <c r="CW29" s="5">
        <f t="shared" si="31"/>
        <v>0</v>
      </c>
      <c r="CX29" s="4">
        <f t="shared" si="18"/>
        <v>0</v>
      </c>
      <c r="CY29" s="5">
        <f t="shared" si="19"/>
        <v>0</v>
      </c>
      <c r="CZ29" s="5">
        <f t="shared" si="20"/>
        <v>0</v>
      </c>
      <c r="DA29" s="5">
        <f t="shared" si="21"/>
        <v>0</v>
      </c>
      <c r="DB29" s="9">
        <f t="shared" si="22"/>
        <v>0</v>
      </c>
      <c r="DC29">
        <v>6</v>
      </c>
      <c r="DD29">
        <v>8</v>
      </c>
      <c r="DE29">
        <v>8</v>
      </c>
      <c r="DF29">
        <v>26</v>
      </c>
      <c r="DG29">
        <v>24</v>
      </c>
      <c r="DH29">
        <v>20</v>
      </c>
      <c r="DI29">
        <v>41</v>
      </c>
      <c r="DJ29">
        <v>38</v>
      </c>
      <c r="DK29">
        <v>34</v>
      </c>
      <c r="DL29">
        <v>17</v>
      </c>
      <c r="DM29">
        <v>15</v>
      </c>
      <c r="DN29">
        <v>17</v>
      </c>
      <c r="DO29">
        <v>6</v>
      </c>
      <c r="DP29">
        <v>8</v>
      </c>
      <c r="DQ29">
        <v>9</v>
      </c>
      <c r="DR29" s="3">
        <f t="shared" si="23"/>
        <v>0.08</v>
      </c>
      <c r="DS29" s="3">
        <f t="shared" si="23"/>
        <v>0.10666666666666667</v>
      </c>
      <c r="DT29" s="3">
        <f t="shared" si="23"/>
        <v>0.10666666666666667</v>
      </c>
      <c r="DU29" s="3">
        <f t="shared" si="23"/>
        <v>0.34666666666666668</v>
      </c>
      <c r="DV29" s="3">
        <f t="shared" si="23"/>
        <v>0.32</v>
      </c>
      <c r="DW29" s="3">
        <f t="shared" si="32"/>
        <v>0.26666666666666666</v>
      </c>
      <c r="DX29" s="3">
        <f t="shared" si="32"/>
        <v>0.54666666666666663</v>
      </c>
      <c r="DY29" s="3">
        <f t="shared" si="32"/>
        <v>0.50666666666666671</v>
      </c>
      <c r="DZ29" s="3">
        <f t="shared" si="32"/>
        <v>0.45333333333333331</v>
      </c>
      <c r="EA29" s="3">
        <f t="shared" si="32"/>
        <v>0.22666666666666666</v>
      </c>
      <c r="EB29" s="3">
        <f t="shared" si="32"/>
        <v>0.2</v>
      </c>
      <c r="EC29" s="3">
        <f t="shared" si="32"/>
        <v>0.22666666666666666</v>
      </c>
      <c r="ED29" s="3">
        <f t="shared" si="32"/>
        <v>0.08</v>
      </c>
      <c r="EE29" s="3">
        <f t="shared" si="32"/>
        <v>0.10666666666666667</v>
      </c>
      <c r="EF29" s="3">
        <f t="shared" si="32"/>
        <v>0.12</v>
      </c>
      <c r="EG29" s="4">
        <f t="shared" si="24"/>
        <v>6.7038528557278616E-3</v>
      </c>
      <c r="EH29" s="5">
        <f t="shared" si="24"/>
        <v>7.660728607399617E-3</v>
      </c>
      <c r="EI29" s="5">
        <f t="shared" si="24"/>
        <v>8.1245092791934308E-3</v>
      </c>
      <c r="EJ29" s="5">
        <f t="shared" si="24"/>
        <v>9.9901135011788659E-3</v>
      </c>
      <c r="EK29" s="5">
        <f t="shared" si="33"/>
        <v>1.0094259207252579E-2</v>
      </c>
      <c r="EL29" s="5">
        <f t="shared" si="33"/>
        <v>8.0460395258621972E-3</v>
      </c>
      <c r="EM29" s="5">
        <f t="shared" si="33"/>
        <v>1.1185709079615842E-2</v>
      </c>
      <c r="EN29" s="5">
        <f t="shared" si="33"/>
        <v>9.7611509978392796E-3</v>
      </c>
      <c r="EO29" s="5">
        <f t="shared" si="33"/>
        <v>8.6937849152985761E-3</v>
      </c>
      <c r="EP29" s="5">
        <f t="shared" si="33"/>
        <v>6.0714634185827935E-3</v>
      </c>
      <c r="EQ29" s="5">
        <f t="shared" si="33"/>
        <v>5.1943855988717076E-3</v>
      </c>
      <c r="ER29" s="5">
        <f t="shared" si="33"/>
        <v>6.166460672533243E-3</v>
      </c>
      <c r="ES29" s="5">
        <f t="shared" si="33"/>
        <v>6.6645178733748334E-3</v>
      </c>
      <c r="ET29" s="5">
        <f t="shared" si="33"/>
        <v>7.9639746237883703E-3</v>
      </c>
      <c r="EU29" s="5">
        <f t="shared" si="33"/>
        <v>1.0006916247743925E-2</v>
      </c>
      <c r="EV29" s="4">
        <f t="shared" si="25"/>
        <v>7.4963635807736365E-3</v>
      </c>
      <c r="EW29" s="5">
        <f t="shared" si="29"/>
        <v>9.3768040780978796E-3</v>
      </c>
      <c r="EX29" s="5">
        <f t="shared" si="26"/>
        <v>9.880214997584567E-3</v>
      </c>
      <c r="EY29" s="5">
        <f t="shared" si="27"/>
        <v>5.8107698966625813E-3</v>
      </c>
      <c r="EZ29" s="9">
        <f t="shared" si="28"/>
        <v>8.2118029149690422E-3</v>
      </c>
      <c r="FD29" t="s">
        <v>223</v>
      </c>
      <c r="FE29" t="s">
        <v>223</v>
      </c>
      <c r="FI29" t="s">
        <v>219</v>
      </c>
      <c r="FJ29" t="s">
        <v>219</v>
      </c>
      <c r="FM29" t="s">
        <v>224</v>
      </c>
      <c r="FT29" t="s">
        <v>28</v>
      </c>
      <c r="FU29" t="s">
        <v>28</v>
      </c>
      <c r="FV29" t="s">
        <v>140</v>
      </c>
      <c r="FY29" t="s">
        <v>110</v>
      </c>
      <c r="FZ29" t="s">
        <v>140</v>
      </c>
      <c r="GA29" t="s">
        <v>35</v>
      </c>
      <c r="GC29" t="s">
        <v>37</v>
      </c>
      <c r="GE29" t="s">
        <v>140</v>
      </c>
      <c r="GR29" t="s">
        <v>141</v>
      </c>
      <c r="GW29" t="s">
        <v>141</v>
      </c>
    </row>
    <row r="30" spans="1:208" x14ac:dyDescent="0.25">
      <c r="A30">
        <v>26</v>
      </c>
      <c r="B30" t="s">
        <v>315</v>
      </c>
      <c r="C30" t="s">
        <v>316</v>
      </c>
      <c r="D30">
        <v>36</v>
      </c>
      <c r="E30">
        <v>5.42</v>
      </c>
      <c r="F30" t="s">
        <v>63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29</v>
      </c>
      <c r="N30">
        <v>33</v>
      </c>
      <c r="O30">
        <v>29</v>
      </c>
      <c r="P30">
        <v>0</v>
      </c>
      <c r="Q30">
        <v>2</v>
      </c>
      <c r="R30">
        <v>0</v>
      </c>
      <c r="S30">
        <v>0</v>
      </c>
      <c r="T30">
        <v>0</v>
      </c>
      <c r="U30">
        <v>0</v>
      </c>
      <c r="V30" s="3">
        <f t="shared" si="9"/>
        <v>0</v>
      </c>
      <c r="W30" s="3">
        <f t="shared" si="9"/>
        <v>0</v>
      </c>
      <c r="X30" s="3">
        <f t="shared" si="9"/>
        <v>0</v>
      </c>
      <c r="Y30" s="3">
        <f t="shared" si="9"/>
        <v>0</v>
      </c>
      <c r="Z30" s="3">
        <f t="shared" si="9"/>
        <v>0</v>
      </c>
      <c r="AA30" s="3">
        <f t="shared" si="9"/>
        <v>0</v>
      </c>
      <c r="AB30" s="3">
        <f t="shared" si="9"/>
        <v>0.80555555555555558</v>
      </c>
      <c r="AC30" s="3">
        <f t="shared" si="9"/>
        <v>0.91666666666666663</v>
      </c>
      <c r="AD30" s="3">
        <f t="shared" si="9"/>
        <v>0.80555555555555558</v>
      </c>
      <c r="AE30" s="3">
        <f t="shared" si="9"/>
        <v>0</v>
      </c>
      <c r="AF30" s="3">
        <f t="shared" si="9"/>
        <v>5.5555555555555552E-2</v>
      </c>
      <c r="AG30" s="3">
        <f t="shared" si="9"/>
        <v>0</v>
      </c>
      <c r="AH30" s="3">
        <f t="shared" si="9"/>
        <v>0</v>
      </c>
      <c r="AI30" s="3">
        <f t="shared" si="9"/>
        <v>0</v>
      </c>
      <c r="AJ30" s="3">
        <f t="shared" si="9"/>
        <v>0</v>
      </c>
      <c r="AK30" s="4">
        <f t="shared" si="10"/>
        <v>0</v>
      </c>
      <c r="AL30" s="5">
        <f t="shared" si="10"/>
        <v>0</v>
      </c>
      <c r="AM30" s="5">
        <f t="shared" si="10"/>
        <v>0</v>
      </c>
      <c r="AN30" s="5">
        <f t="shared" si="10"/>
        <v>0</v>
      </c>
      <c r="AO30" s="5">
        <f t="shared" si="10"/>
        <v>0</v>
      </c>
      <c r="AP30" s="5">
        <f t="shared" si="10"/>
        <v>0</v>
      </c>
      <c r="AQ30" s="5">
        <f t="shared" si="10"/>
        <v>1.6502439549984302E-2</v>
      </c>
      <c r="AR30" s="5">
        <f t="shared" si="10"/>
        <v>1.7665710548602821E-2</v>
      </c>
      <c r="AS30" s="5">
        <f t="shared" si="10"/>
        <v>1.5423454706549263E-2</v>
      </c>
      <c r="AT30" s="5">
        <f t="shared" si="10"/>
        <v>0</v>
      </c>
      <c r="AU30" s="5">
        <f t="shared" si="10"/>
        <v>5.7832991025956347E-3</v>
      </c>
      <c r="AV30" s="5">
        <f t="shared" si="10"/>
        <v>0</v>
      </c>
      <c r="AW30" s="5">
        <f t="shared" si="10"/>
        <v>0</v>
      </c>
      <c r="AX30" s="5">
        <f t="shared" si="10"/>
        <v>0</v>
      </c>
      <c r="AY30" s="5">
        <f t="shared" si="10"/>
        <v>0</v>
      </c>
      <c r="AZ30" s="4">
        <f t="shared" si="11"/>
        <v>0</v>
      </c>
      <c r="BA30" s="5">
        <f t="shared" si="12"/>
        <v>0</v>
      </c>
      <c r="BB30" s="5">
        <f t="shared" si="13"/>
        <v>1.6530534935045461E-2</v>
      </c>
      <c r="BC30" s="5">
        <f t="shared" si="14"/>
        <v>1.9277663675318782E-3</v>
      </c>
      <c r="BD30" s="9">
        <f t="shared" si="15"/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 s="3">
        <f t="shared" si="16"/>
        <v>0</v>
      </c>
      <c r="BU30" s="3">
        <f t="shared" si="16"/>
        <v>0</v>
      </c>
      <c r="BV30" s="3">
        <f t="shared" si="16"/>
        <v>0</v>
      </c>
      <c r="BW30" s="3">
        <f t="shared" si="16"/>
        <v>0</v>
      </c>
      <c r="BX30" s="3">
        <f t="shared" si="16"/>
        <v>0</v>
      </c>
      <c r="BY30" s="3">
        <f t="shared" si="30"/>
        <v>0</v>
      </c>
      <c r="BZ30" s="3">
        <f t="shared" si="30"/>
        <v>0</v>
      </c>
      <c r="CA30" s="3">
        <f t="shared" si="30"/>
        <v>0</v>
      </c>
      <c r="CB30" s="3">
        <f t="shared" si="30"/>
        <v>0</v>
      </c>
      <c r="CC30" s="3">
        <f t="shared" si="30"/>
        <v>0</v>
      </c>
      <c r="CD30" s="3">
        <f t="shared" si="30"/>
        <v>0</v>
      </c>
      <c r="CE30" s="3">
        <f t="shared" si="30"/>
        <v>0</v>
      </c>
      <c r="CF30" s="3">
        <f t="shared" si="30"/>
        <v>0</v>
      </c>
      <c r="CG30" s="3">
        <f t="shared" si="30"/>
        <v>0</v>
      </c>
      <c r="CH30" s="3">
        <f t="shared" si="30"/>
        <v>0</v>
      </c>
      <c r="CI30" s="4">
        <f t="shared" si="17"/>
        <v>0</v>
      </c>
      <c r="CJ30" s="5">
        <f t="shared" si="17"/>
        <v>0</v>
      </c>
      <c r="CK30" s="5">
        <f t="shared" si="17"/>
        <v>0</v>
      </c>
      <c r="CL30" s="5">
        <f t="shared" si="17"/>
        <v>0</v>
      </c>
      <c r="CM30" s="5">
        <f t="shared" si="31"/>
        <v>0</v>
      </c>
      <c r="CN30" s="5">
        <f t="shared" si="31"/>
        <v>0</v>
      </c>
      <c r="CO30" s="5">
        <f t="shared" si="31"/>
        <v>0</v>
      </c>
      <c r="CP30" s="5">
        <f t="shared" si="31"/>
        <v>0</v>
      </c>
      <c r="CQ30" s="5">
        <f t="shared" si="31"/>
        <v>0</v>
      </c>
      <c r="CR30" s="5">
        <f t="shared" si="31"/>
        <v>0</v>
      </c>
      <c r="CS30" s="5">
        <f t="shared" si="31"/>
        <v>0</v>
      </c>
      <c r="CT30" s="5">
        <f t="shared" si="31"/>
        <v>0</v>
      </c>
      <c r="CU30" s="5">
        <f t="shared" si="31"/>
        <v>0</v>
      </c>
      <c r="CV30" s="5">
        <f t="shared" si="31"/>
        <v>0</v>
      </c>
      <c r="CW30" s="5">
        <f t="shared" si="31"/>
        <v>0</v>
      </c>
      <c r="CX30" s="4">
        <f t="shared" si="18"/>
        <v>0</v>
      </c>
      <c r="CY30" s="5">
        <f t="shared" si="19"/>
        <v>0</v>
      </c>
      <c r="CZ30" s="5">
        <f t="shared" si="20"/>
        <v>0</v>
      </c>
      <c r="DA30" s="5">
        <f t="shared" si="21"/>
        <v>0</v>
      </c>
      <c r="DB30" s="9">
        <f t="shared" si="22"/>
        <v>0</v>
      </c>
      <c r="DC30">
        <v>7</v>
      </c>
      <c r="DD30">
        <v>7</v>
      </c>
      <c r="DE30">
        <v>7</v>
      </c>
      <c r="DF30">
        <v>27</v>
      </c>
      <c r="DG30">
        <v>27</v>
      </c>
      <c r="DH30">
        <v>22</v>
      </c>
      <c r="DI30">
        <v>29</v>
      </c>
      <c r="DJ30">
        <v>33</v>
      </c>
      <c r="DK30">
        <v>29</v>
      </c>
      <c r="DL30">
        <v>22</v>
      </c>
      <c r="DM30">
        <v>24</v>
      </c>
      <c r="DN30">
        <v>18</v>
      </c>
      <c r="DO30">
        <v>4</v>
      </c>
      <c r="DP30">
        <v>3</v>
      </c>
      <c r="DQ30">
        <v>4</v>
      </c>
      <c r="DR30" s="3">
        <f t="shared" si="23"/>
        <v>0.19444444444444445</v>
      </c>
      <c r="DS30" s="3">
        <f t="shared" si="23"/>
        <v>0.19444444444444445</v>
      </c>
      <c r="DT30" s="3">
        <f t="shared" si="23"/>
        <v>0.19444444444444445</v>
      </c>
      <c r="DU30" s="3">
        <f t="shared" si="23"/>
        <v>0.75</v>
      </c>
      <c r="DV30" s="3">
        <f t="shared" si="23"/>
        <v>0.75</v>
      </c>
      <c r="DW30" s="3">
        <f t="shared" si="32"/>
        <v>0.61111111111111116</v>
      </c>
      <c r="DX30" s="3">
        <f t="shared" si="32"/>
        <v>0.80555555555555558</v>
      </c>
      <c r="DY30" s="3">
        <f t="shared" si="32"/>
        <v>0.91666666666666663</v>
      </c>
      <c r="DZ30" s="3">
        <f t="shared" si="32"/>
        <v>0.80555555555555558</v>
      </c>
      <c r="EA30" s="3">
        <f t="shared" si="32"/>
        <v>0.61111111111111116</v>
      </c>
      <c r="EB30" s="3">
        <f t="shared" si="32"/>
        <v>0.66666666666666663</v>
      </c>
      <c r="EC30" s="3">
        <f t="shared" si="32"/>
        <v>0.5</v>
      </c>
      <c r="ED30" s="3">
        <f t="shared" si="32"/>
        <v>0.1111111111111111</v>
      </c>
      <c r="EE30" s="3">
        <f t="shared" si="32"/>
        <v>8.3333333333333329E-2</v>
      </c>
      <c r="EF30" s="3">
        <f t="shared" si="32"/>
        <v>0.1111111111111111</v>
      </c>
      <c r="EG30" s="4">
        <f t="shared" si="24"/>
        <v>1.6294086802116331E-2</v>
      </c>
      <c r="EH30" s="5">
        <f t="shared" si="24"/>
        <v>1.3964869857238885E-2</v>
      </c>
      <c r="EI30" s="5">
        <f t="shared" si="24"/>
        <v>1.4810303373529692E-2</v>
      </c>
      <c r="EJ30" s="5">
        <f t="shared" si="24"/>
        <v>2.1613226324665818E-2</v>
      </c>
      <c r="EK30" s="5">
        <f t="shared" si="33"/>
        <v>2.3658420016998232E-2</v>
      </c>
      <c r="EL30" s="5">
        <f t="shared" si="33"/>
        <v>1.8438840580100872E-2</v>
      </c>
      <c r="EM30" s="5">
        <f t="shared" si="33"/>
        <v>1.6483006265694079E-2</v>
      </c>
      <c r="EN30" s="5">
        <f t="shared" si="33"/>
        <v>1.7659977134248692E-2</v>
      </c>
      <c r="EO30" s="5">
        <f t="shared" si="33"/>
        <v>1.5448514861743793E-2</v>
      </c>
      <c r="EP30" s="5">
        <f t="shared" si="33"/>
        <v>1.6369141569708513E-2</v>
      </c>
      <c r="EQ30" s="5">
        <f t="shared" si="33"/>
        <v>1.7314618662905689E-2</v>
      </c>
      <c r="ER30" s="5">
        <f t="shared" si="33"/>
        <v>1.3602486777646861E-2</v>
      </c>
      <c r="ES30" s="5">
        <f t="shared" si="33"/>
        <v>9.2562748241317126E-3</v>
      </c>
      <c r="ET30" s="5">
        <f t="shared" si="33"/>
        <v>6.2218551748346633E-3</v>
      </c>
      <c r="EU30" s="5">
        <f t="shared" si="33"/>
        <v>9.2656631923554861E-3</v>
      </c>
      <c r="EV30" s="4">
        <f t="shared" si="25"/>
        <v>1.5023086677628304E-2</v>
      </c>
      <c r="EW30" s="5">
        <f t="shared" si="29"/>
        <v>2.1236828973921641E-2</v>
      </c>
      <c r="EX30" s="5">
        <f t="shared" si="26"/>
        <v>1.653049942056219E-2</v>
      </c>
      <c r="EY30" s="5">
        <f t="shared" si="27"/>
        <v>1.5762082336753688E-2</v>
      </c>
      <c r="EZ30" s="9">
        <f t="shared" si="28"/>
        <v>8.2479310637739531E-3</v>
      </c>
      <c r="FB30" t="s">
        <v>84</v>
      </c>
      <c r="FD30" t="s">
        <v>84</v>
      </c>
      <c r="FF30" t="s">
        <v>65</v>
      </c>
      <c r="FH30" t="s">
        <v>83</v>
      </c>
      <c r="FI30" t="s">
        <v>65</v>
      </c>
      <c r="FK30" t="s">
        <v>84</v>
      </c>
      <c r="FQ30" t="s">
        <v>83</v>
      </c>
      <c r="FY30" t="s">
        <v>33</v>
      </c>
      <c r="GA30" t="s">
        <v>40</v>
      </c>
      <c r="GF30" t="s">
        <v>40</v>
      </c>
      <c r="GJ30" t="s">
        <v>86</v>
      </c>
      <c r="GR30" t="s">
        <v>86</v>
      </c>
    </row>
    <row r="31" spans="1:208" x14ac:dyDescent="0.25">
      <c r="A31">
        <v>27</v>
      </c>
      <c r="B31" t="s">
        <v>272</v>
      </c>
      <c r="C31" t="s">
        <v>273</v>
      </c>
      <c r="D31">
        <v>31</v>
      </c>
      <c r="E31">
        <v>5.5</v>
      </c>
      <c r="F31" t="s">
        <v>63</v>
      </c>
      <c r="G31">
        <v>0</v>
      </c>
      <c r="H31">
        <v>3</v>
      </c>
      <c r="I31">
        <v>0</v>
      </c>
      <c r="J31">
        <v>0</v>
      </c>
      <c r="K31">
        <v>0</v>
      </c>
      <c r="L31">
        <v>0</v>
      </c>
      <c r="M31">
        <v>31</v>
      </c>
      <c r="N31">
        <v>35</v>
      </c>
      <c r="O31">
        <v>35</v>
      </c>
      <c r="P31">
        <v>0</v>
      </c>
      <c r="Q31">
        <v>2</v>
      </c>
      <c r="R31">
        <v>2</v>
      </c>
      <c r="S31">
        <v>0</v>
      </c>
      <c r="T31">
        <v>0</v>
      </c>
      <c r="U31">
        <v>0</v>
      </c>
      <c r="V31" s="3">
        <f t="shared" si="9"/>
        <v>0</v>
      </c>
      <c r="W31" s="3">
        <f t="shared" si="9"/>
        <v>9.6774193548387094E-2</v>
      </c>
      <c r="X31" s="3">
        <f t="shared" si="9"/>
        <v>0</v>
      </c>
      <c r="Y31" s="3">
        <f t="shared" si="9"/>
        <v>0</v>
      </c>
      <c r="Z31" s="3">
        <f t="shared" si="9"/>
        <v>0</v>
      </c>
      <c r="AA31" s="3">
        <f t="shared" si="9"/>
        <v>0</v>
      </c>
      <c r="AB31" s="3">
        <f t="shared" si="9"/>
        <v>1</v>
      </c>
      <c r="AC31" s="3">
        <f t="shared" si="9"/>
        <v>1.1290322580645162</v>
      </c>
      <c r="AD31" s="3">
        <f t="shared" si="9"/>
        <v>1.1290322580645162</v>
      </c>
      <c r="AE31" s="3">
        <f t="shared" si="9"/>
        <v>0</v>
      </c>
      <c r="AF31" s="3">
        <f t="shared" si="9"/>
        <v>6.4516129032258063E-2</v>
      </c>
      <c r="AG31" s="3">
        <f t="shared" si="9"/>
        <v>6.4516129032258063E-2</v>
      </c>
      <c r="AH31" s="3">
        <f t="shared" si="9"/>
        <v>0</v>
      </c>
      <c r="AI31" s="3">
        <f t="shared" si="9"/>
        <v>0</v>
      </c>
      <c r="AJ31" s="3">
        <f t="shared" si="9"/>
        <v>0</v>
      </c>
      <c r="AK31" s="4">
        <f t="shared" si="10"/>
        <v>0</v>
      </c>
      <c r="AL31" s="5">
        <f t="shared" si="10"/>
        <v>2.0060964639514327E-2</v>
      </c>
      <c r="AM31" s="5">
        <f t="shared" si="10"/>
        <v>0</v>
      </c>
      <c r="AN31" s="5">
        <f t="shared" si="10"/>
        <v>0</v>
      </c>
      <c r="AO31" s="5">
        <f t="shared" si="10"/>
        <v>0</v>
      </c>
      <c r="AP31" s="5">
        <f t="shared" si="10"/>
        <v>0</v>
      </c>
      <c r="AQ31" s="5">
        <f t="shared" si="10"/>
        <v>2.0485787027566722E-2</v>
      </c>
      <c r="AR31" s="5">
        <f t="shared" si="10"/>
        <v>2.1758353168367113E-2</v>
      </c>
      <c r="AS31" s="5">
        <f t="shared" si="10"/>
        <v>2.1616855317299302E-2</v>
      </c>
      <c r="AT31" s="5">
        <f t="shared" si="10"/>
        <v>0</v>
      </c>
      <c r="AU31" s="5">
        <f t="shared" si="10"/>
        <v>6.7160892804336405E-3</v>
      </c>
      <c r="AV31" s="5">
        <f t="shared" si="10"/>
        <v>6.3127940531806847E-3</v>
      </c>
      <c r="AW31" s="5">
        <f t="shared" si="10"/>
        <v>0</v>
      </c>
      <c r="AX31" s="5">
        <f t="shared" si="10"/>
        <v>0</v>
      </c>
      <c r="AY31" s="5">
        <f t="shared" si="10"/>
        <v>0</v>
      </c>
      <c r="AZ31" s="4">
        <f t="shared" si="11"/>
        <v>6.6869882131714428E-3</v>
      </c>
      <c r="BA31" s="5">
        <f t="shared" si="12"/>
        <v>0</v>
      </c>
      <c r="BB31" s="5">
        <f t="shared" si="13"/>
        <v>2.1286998504411046E-2</v>
      </c>
      <c r="BC31" s="5">
        <f t="shared" si="14"/>
        <v>4.3429611112047748E-3</v>
      </c>
      <c r="BD31" s="9">
        <f t="shared" si="15"/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2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 s="3">
        <f t="shared" si="16"/>
        <v>0</v>
      </c>
      <c r="BU31" s="3">
        <f t="shared" si="16"/>
        <v>0</v>
      </c>
      <c r="BV31" s="3">
        <f t="shared" si="16"/>
        <v>0</v>
      </c>
      <c r="BW31" s="3">
        <f t="shared" si="16"/>
        <v>0</v>
      </c>
      <c r="BX31" s="3">
        <f t="shared" si="16"/>
        <v>0</v>
      </c>
      <c r="BY31" s="3">
        <f t="shared" si="30"/>
        <v>6.4516129032258063E-2</v>
      </c>
      <c r="BZ31" s="3">
        <f t="shared" si="30"/>
        <v>0</v>
      </c>
      <c r="CA31" s="3">
        <f t="shared" si="30"/>
        <v>0</v>
      </c>
      <c r="CB31" s="3">
        <f t="shared" si="30"/>
        <v>0</v>
      </c>
      <c r="CC31" s="3">
        <f t="shared" si="30"/>
        <v>0</v>
      </c>
      <c r="CD31" s="3">
        <f t="shared" si="30"/>
        <v>0</v>
      </c>
      <c r="CE31" s="3">
        <f t="shared" si="30"/>
        <v>0</v>
      </c>
      <c r="CF31" s="3">
        <f t="shared" si="30"/>
        <v>0</v>
      </c>
      <c r="CG31" s="3">
        <f t="shared" si="30"/>
        <v>0</v>
      </c>
      <c r="CH31" s="3">
        <f t="shared" si="30"/>
        <v>0</v>
      </c>
      <c r="CI31" s="4">
        <f t="shared" si="17"/>
        <v>0</v>
      </c>
      <c r="CJ31" s="5">
        <f t="shared" si="17"/>
        <v>0</v>
      </c>
      <c r="CK31" s="5">
        <f t="shared" si="17"/>
        <v>0</v>
      </c>
      <c r="CL31" s="5">
        <f t="shared" si="17"/>
        <v>0</v>
      </c>
      <c r="CM31" s="5">
        <f t="shared" si="31"/>
        <v>0</v>
      </c>
      <c r="CN31" s="5">
        <f t="shared" si="31"/>
        <v>8.5915490747272005E-3</v>
      </c>
      <c r="CO31" s="5">
        <f t="shared" si="31"/>
        <v>0</v>
      </c>
      <c r="CP31" s="5">
        <f t="shared" si="31"/>
        <v>0</v>
      </c>
      <c r="CQ31" s="5">
        <f t="shared" si="31"/>
        <v>0</v>
      </c>
      <c r="CR31" s="5">
        <f t="shared" si="31"/>
        <v>0</v>
      </c>
      <c r="CS31" s="5">
        <f t="shared" si="31"/>
        <v>0</v>
      </c>
      <c r="CT31" s="5">
        <f t="shared" si="31"/>
        <v>0</v>
      </c>
      <c r="CU31" s="5">
        <f t="shared" si="31"/>
        <v>0</v>
      </c>
      <c r="CV31" s="5">
        <f t="shared" si="31"/>
        <v>0</v>
      </c>
      <c r="CW31" s="5">
        <f t="shared" si="31"/>
        <v>0</v>
      </c>
      <c r="CX31" s="4">
        <f t="shared" si="18"/>
        <v>0</v>
      </c>
      <c r="CY31" s="5">
        <f t="shared" si="19"/>
        <v>2.8638496915757337E-3</v>
      </c>
      <c r="CZ31" s="5">
        <f t="shared" si="20"/>
        <v>0</v>
      </c>
      <c r="DA31" s="5">
        <f t="shared" si="21"/>
        <v>0</v>
      </c>
      <c r="DB31" s="9">
        <f t="shared" si="22"/>
        <v>0</v>
      </c>
      <c r="DC31">
        <v>8</v>
      </c>
      <c r="DD31">
        <v>6</v>
      </c>
      <c r="DE31">
        <v>6</v>
      </c>
      <c r="DF31">
        <v>26</v>
      </c>
      <c r="DG31">
        <v>18</v>
      </c>
      <c r="DH31">
        <v>23</v>
      </c>
      <c r="DI31">
        <v>31</v>
      </c>
      <c r="DJ31">
        <v>35</v>
      </c>
      <c r="DK31">
        <v>35</v>
      </c>
      <c r="DL31">
        <v>19</v>
      </c>
      <c r="DM31">
        <v>17</v>
      </c>
      <c r="DN31">
        <v>19</v>
      </c>
      <c r="DO31">
        <v>6</v>
      </c>
      <c r="DP31">
        <v>5</v>
      </c>
      <c r="DQ31">
        <v>6</v>
      </c>
      <c r="DR31" s="3">
        <f t="shared" si="23"/>
        <v>0.25806451612903225</v>
      </c>
      <c r="DS31" s="3">
        <f t="shared" si="23"/>
        <v>0.19354838709677419</v>
      </c>
      <c r="DT31" s="3">
        <f t="shared" si="23"/>
        <v>0.19354838709677419</v>
      </c>
      <c r="DU31" s="3">
        <f t="shared" si="23"/>
        <v>0.83870967741935487</v>
      </c>
      <c r="DV31" s="3">
        <f t="shared" si="23"/>
        <v>0.58064516129032262</v>
      </c>
      <c r="DW31" s="3">
        <f t="shared" si="32"/>
        <v>0.74193548387096775</v>
      </c>
      <c r="DX31" s="3">
        <f t="shared" si="32"/>
        <v>1</v>
      </c>
      <c r="DY31" s="3">
        <f t="shared" si="32"/>
        <v>1.1290322580645162</v>
      </c>
      <c r="DZ31" s="3">
        <f t="shared" si="32"/>
        <v>1.1290322580645162</v>
      </c>
      <c r="EA31" s="3">
        <f t="shared" si="32"/>
        <v>0.61290322580645162</v>
      </c>
      <c r="EB31" s="3">
        <f t="shared" si="32"/>
        <v>0.54838709677419351</v>
      </c>
      <c r="EC31" s="3">
        <f t="shared" si="32"/>
        <v>0.61290322580645162</v>
      </c>
      <c r="ED31" s="3">
        <f t="shared" si="32"/>
        <v>0.19354838709677419</v>
      </c>
      <c r="EE31" s="3">
        <f t="shared" si="32"/>
        <v>0.16129032258064516</v>
      </c>
      <c r="EF31" s="3">
        <f t="shared" si="32"/>
        <v>0.19354838709677419</v>
      </c>
      <c r="EG31" s="4">
        <f t="shared" si="24"/>
        <v>2.1625331792670521E-2</v>
      </c>
      <c r="EH31" s="5">
        <f t="shared" si="24"/>
        <v>1.3900515618265432E-2</v>
      </c>
      <c r="EI31" s="5">
        <f t="shared" si="24"/>
        <v>1.4742053127568724E-2</v>
      </c>
      <c r="EJ31" s="5">
        <f t="shared" si="24"/>
        <v>2.4169629438335966E-2</v>
      </c>
      <c r="EK31" s="5">
        <f t="shared" si="33"/>
        <v>1.8316196142192182E-2</v>
      </c>
      <c r="EL31" s="5">
        <f t="shared" si="33"/>
        <v>2.2386158358245631E-2</v>
      </c>
      <c r="EM31" s="5">
        <f t="shared" si="33"/>
        <v>2.0461662950516785E-2</v>
      </c>
      <c r="EN31" s="5">
        <f t="shared" si="33"/>
        <v>2.1751291484998395E-2</v>
      </c>
      <c r="EO31" s="5">
        <f t="shared" si="33"/>
        <v>2.1651978560397307E-2</v>
      </c>
      <c r="EP31" s="5">
        <f t="shared" si="33"/>
        <v>1.641714491742027E-2</v>
      </c>
      <c r="EQ31" s="5">
        <f t="shared" si="33"/>
        <v>1.4242670190454679E-2</v>
      </c>
      <c r="ER31" s="5">
        <f t="shared" si="33"/>
        <v>1.6674016050018732E-2</v>
      </c>
      <c r="ES31" s="5">
        <f t="shared" si="33"/>
        <v>1.6123833564616531E-2</v>
      </c>
      <c r="ET31" s="5">
        <f t="shared" si="33"/>
        <v>1.2042300338389671E-2</v>
      </c>
      <c r="EU31" s="5">
        <f t="shared" si="33"/>
        <v>1.6140187496361168E-2</v>
      </c>
      <c r="EV31" s="4">
        <f t="shared" si="25"/>
        <v>1.6755966846168226E-2</v>
      </c>
      <c r="EW31" s="5">
        <f t="shared" si="29"/>
        <v>2.1623994646257926E-2</v>
      </c>
      <c r="EX31" s="5">
        <f t="shared" si="26"/>
        <v>2.1288310998637493E-2</v>
      </c>
      <c r="EY31" s="5">
        <f t="shared" si="27"/>
        <v>1.5777943719297891E-2</v>
      </c>
      <c r="EZ31" s="9">
        <f t="shared" si="28"/>
        <v>1.4768773799789123E-2</v>
      </c>
      <c r="FA31" t="s">
        <v>97</v>
      </c>
      <c r="FB31" t="s">
        <v>227</v>
      </c>
      <c r="FD31" t="s">
        <v>119</v>
      </c>
      <c r="FE31" t="s">
        <v>228</v>
      </c>
      <c r="FF31" t="s">
        <v>119</v>
      </c>
      <c r="FH31" t="s">
        <v>91</v>
      </c>
      <c r="FI31" t="s">
        <v>119</v>
      </c>
      <c r="FJ31" t="s">
        <v>229</v>
      </c>
      <c r="FK31" t="s">
        <v>230</v>
      </c>
      <c r="FM31" t="s">
        <v>148</v>
      </c>
      <c r="FQ31" t="s">
        <v>231</v>
      </c>
      <c r="FU31" t="s">
        <v>232</v>
      </c>
      <c r="FW31" t="s">
        <v>232</v>
      </c>
      <c r="FY31" t="s">
        <v>33</v>
      </c>
      <c r="FZ31" t="s">
        <v>150</v>
      </c>
      <c r="GA31" t="s">
        <v>233</v>
      </c>
      <c r="GE31" t="s">
        <v>193</v>
      </c>
      <c r="GF31" t="s">
        <v>233</v>
      </c>
      <c r="GJ31" t="s">
        <v>79</v>
      </c>
      <c r="GR31" t="s">
        <v>234</v>
      </c>
    </row>
    <row r="32" spans="1:208" x14ac:dyDescent="0.25">
      <c r="A32">
        <v>28</v>
      </c>
      <c r="B32" t="s">
        <v>225</v>
      </c>
      <c r="C32" t="s">
        <v>226</v>
      </c>
      <c r="D32">
        <v>129</v>
      </c>
      <c r="E32">
        <v>4.51</v>
      </c>
      <c r="F32" t="s">
        <v>63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6</v>
      </c>
      <c r="N32">
        <v>7</v>
      </c>
      <c r="O32">
        <v>10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 s="3">
        <f t="shared" si="9"/>
        <v>0</v>
      </c>
      <c r="W32" s="3">
        <f t="shared" si="9"/>
        <v>0</v>
      </c>
      <c r="X32" s="3">
        <f t="shared" si="9"/>
        <v>0</v>
      </c>
      <c r="Y32" s="3">
        <f t="shared" si="9"/>
        <v>0</v>
      </c>
      <c r="Z32" s="3">
        <f t="shared" si="9"/>
        <v>0</v>
      </c>
      <c r="AA32" s="3">
        <f t="shared" si="9"/>
        <v>0</v>
      </c>
      <c r="AB32" s="3">
        <f t="shared" si="9"/>
        <v>4.6511627906976744E-2</v>
      </c>
      <c r="AC32" s="3">
        <f t="shared" si="9"/>
        <v>5.4263565891472867E-2</v>
      </c>
      <c r="AD32" s="3">
        <f t="shared" si="9"/>
        <v>7.7519379844961239E-2</v>
      </c>
      <c r="AE32" s="3">
        <f t="shared" si="9"/>
        <v>0</v>
      </c>
      <c r="AF32" s="3">
        <f t="shared" si="9"/>
        <v>0</v>
      </c>
      <c r="AG32" s="3">
        <f t="shared" si="9"/>
        <v>0</v>
      </c>
      <c r="AH32" s="3">
        <f t="shared" si="9"/>
        <v>0</v>
      </c>
      <c r="AI32" s="3">
        <f t="shared" si="9"/>
        <v>0</v>
      </c>
      <c r="AJ32" s="3">
        <f t="shared" si="9"/>
        <v>0</v>
      </c>
      <c r="AK32" s="4">
        <f t="shared" si="10"/>
        <v>0</v>
      </c>
      <c r="AL32" s="5">
        <f t="shared" si="10"/>
        <v>0</v>
      </c>
      <c r="AM32" s="5">
        <f t="shared" si="10"/>
        <v>0</v>
      </c>
      <c r="AN32" s="5">
        <f t="shared" si="10"/>
        <v>0</v>
      </c>
      <c r="AO32" s="5">
        <f t="shared" si="10"/>
        <v>0</v>
      </c>
      <c r="AP32" s="5">
        <f t="shared" si="10"/>
        <v>0</v>
      </c>
      <c r="AQ32" s="5">
        <f t="shared" si="10"/>
        <v>9.5282730360775445E-4</v>
      </c>
      <c r="AR32" s="5">
        <f t="shared" si="10"/>
        <v>1.045750307316869E-3</v>
      </c>
      <c r="AS32" s="5">
        <f t="shared" si="10"/>
        <v>1.4842137648644037E-3</v>
      </c>
      <c r="AT32" s="5">
        <f t="shared" si="10"/>
        <v>0</v>
      </c>
      <c r="AU32" s="5">
        <f t="shared" si="10"/>
        <v>0</v>
      </c>
      <c r="AV32" s="5">
        <f t="shared" si="10"/>
        <v>0</v>
      </c>
      <c r="AW32" s="5">
        <f t="shared" si="10"/>
        <v>0</v>
      </c>
      <c r="AX32" s="5">
        <f t="shared" si="10"/>
        <v>0</v>
      </c>
      <c r="AY32" s="5">
        <f t="shared" si="10"/>
        <v>0</v>
      </c>
      <c r="AZ32" s="4">
        <f t="shared" si="11"/>
        <v>0</v>
      </c>
      <c r="BA32" s="5">
        <f t="shared" si="12"/>
        <v>0</v>
      </c>
      <c r="BB32" s="5">
        <f t="shared" si="13"/>
        <v>1.1609304585963424E-3</v>
      </c>
      <c r="BC32" s="5">
        <f t="shared" si="14"/>
        <v>0</v>
      </c>
      <c r="BD32" s="9">
        <f t="shared" si="15"/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 s="3">
        <f t="shared" si="16"/>
        <v>0</v>
      </c>
      <c r="BU32" s="3">
        <f t="shared" si="16"/>
        <v>0</v>
      </c>
      <c r="BV32" s="3">
        <f t="shared" si="16"/>
        <v>0</v>
      </c>
      <c r="BW32" s="3">
        <f t="shared" si="16"/>
        <v>0</v>
      </c>
      <c r="BX32" s="3">
        <f t="shared" si="16"/>
        <v>0</v>
      </c>
      <c r="BY32" s="3">
        <f t="shared" si="30"/>
        <v>0</v>
      </c>
      <c r="BZ32" s="3">
        <f t="shared" si="30"/>
        <v>0</v>
      </c>
      <c r="CA32" s="3">
        <f t="shared" si="30"/>
        <v>0</v>
      </c>
      <c r="CB32" s="3">
        <f t="shared" si="30"/>
        <v>0</v>
      </c>
      <c r="CC32" s="3">
        <f t="shared" si="30"/>
        <v>0</v>
      </c>
      <c r="CD32" s="3">
        <f t="shared" si="30"/>
        <v>0</v>
      </c>
      <c r="CE32" s="3">
        <f t="shared" si="30"/>
        <v>0</v>
      </c>
      <c r="CF32" s="3">
        <f t="shared" si="30"/>
        <v>0</v>
      </c>
      <c r="CG32" s="3">
        <f t="shared" si="30"/>
        <v>0</v>
      </c>
      <c r="CH32" s="3">
        <f t="shared" si="30"/>
        <v>0</v>
      </c>
      <c r="CI32" s="4">
        <f t="shared" si="17"/>
        <v>0</v>
      </c>
      <c r="CJ32" s="5">
        <f t="shared" si="17"/>
        <v>0</v>
      </c>
      <c r="CK32" s="5">
        <f t="shared" si="17"/>
        <v>0</v>
      </c>
      <c r="CL32" s="5">
        <f t="shared" si="17"/>
        <v>0</v>
      </c>
      <c r="CM32" s="5">
        <f t="shared" si="31"/>
        <v>0</v>
      </c>
      <c r="CN32" s="5">
        <f t="shared" si="31"/>
        <v>0</v>
      </c>
      <c r="CO32" s="5">
        <f t="shared" si="31"/>
        <v>0</v>
      </c>
      <c r="CP32" s="5">
        <f t="shared" si="31"/>
        <v>0</v>
      </c>
      <c r="CQ32" s="5">
        <f t="shared" si="31"/>
        <v>0</v>
      </c>
      <c r="CR32" s="5">
        <f t="shared" si="31"/>
        <v>0</v>
      </c>
      <c r="CS32" s="5">
        <f t="shared" si="31"/>
        <v>0</v>
      </c>
      <c r="CT32" s="5">
        <f t="shared" si="31"/>
        <v>0</v>
      </c>
      <c r="CU32" s="5">
        <f t="shared" si="31"/>
        <v>0</v>
      </c>
      <c r="CV32" s="5">
        <f t="shared" si="31"/>
        <v>0</v>
      </c>
      <c r="CW32" s="5">
        <f t="shared" si="31"/>
        <v>0</v>
      </c>
      <c r="CX32" s="4">
        <f t="shared" si="18"/>
        <v>0</v>
      </c>
      <c r="CY32" s="5">
        <f t="shared" si="19"/>
        <v>0</v>
      </c>
      <c r="CZ32" s="5">
        <f t="shared" si="20"/>
        <v>0</v>
      </c>
      <c r="DA32" s="5">
        <f t="shared" si="21"/>
        <v>0</v>
      </c>
      <c r="DB32" s="9">
        <f t="shared" si="22"/>
        <v>0</v>
      </c>
      <c r="DC32">
        <v>13</v>
      </c>
      <c r="DD32">
        <v>11</v>
      </c>
      <c r="DE32">
        <v>14</v>
      </c>
      <c r="DF32">
        <v>25</v>
      </c>
      <c r="DG32">
        <v>32</v>
      </c>
      <c r="DH32">
        <v>33</v>
      </c>
      <c r="DI32">
        <v>6</v>
      </c>
      <c r="DJ32">
        <v>7</v>
      </c>
      <c r="DK32">
        <v>10</v>
      </c>
      <c r="DL32">
        <v>61</v>
      </c>
      <c r="DM32">
        <v>68</v>
      </c>
      <c r="DN32">
        <v>60</v>
      </c>
      <c r="DO32">
        <v>0</v>
      </c>
      <c r="DP32">
        <v>0</v>
      </c>
      <c r="DQ32">
        <v>0</v>
      </c>
      <c r="DR32" s="3">
        <f t="shared" si="23"/>
        <v>0.10077519379844961</v>
      </c>
      <c r="DS32" s="3">
        <f t="shared" si="23"/>
        <v>8.5271317829457363E-2</v>
      </c>
      <c r="DT32" s="3">
        <f t="shared" si="23"/>
        <v>0.10852713178294573</v>
      </c>
      <c r="DU32" s="3">
        <f t="shared" si="23"/>
        <v>0.19379844961240311</v>
      </c>
      <c r="DV32" s="3">
        <f t="shared" si="23"/>
        <v>0.24806201550387597</v>
      </c>
      <c r="DW32" s="3">
        <f t="shared" si="32"/>
        <v>0.2558139534883721</v>
      </c>
      <c r="DX32" s="3">
        <f t="shared" si="32"/>
        <v>4.6511627906976744E-2</v>
      </c>
      <c r="DY32" s="3">
        <f t="shared" si="32"/>
        <v>5.4263565891472867E-2</v>
      </c>
      <c r="DZ32" s="3">
        <f t="shared" si="32"/>
        <v>7.7519379844961239E-2</v>
      </c>
      <c r="EA32" s="3">
        <f t="shared" si="32"/>
        <v>0.47286821705426357</v>
      </c>
      <c r="EB32" s="3">
        <f t="shared" si="32"/>
        <v>0.52713178294573648</v>
      </c>
      <c r="EC32" s="3">
        <f t="shared" si="32"/>
        <v>0.46511627906976744</v>
      </c>
      <c r="ED32" s="3">
        <f t="shared" si="32"/>
        <v>0</v>
      </c>
      <c r="EE32" s="3">
        <f t="shared" si="32"/>
        <v>0</v>
      </c>
      <c r="EF32" s="3">
        <f t="shared" si="32"/>
        <v>0</v>
      </c>
      <c r="EG32" s="4">
        <f t="shared" si="24"/>
        <v>8.4447758841533129E-3</v>
      </c>
      <c r="EH32" s="5">
        <f t="shared" si="24"/>
        <v>6.1241289739386471E-3</v>
      </c>
      <c r="EI32" s="5">
        <f t="shared" si="24"/>
        <v>8.2662158363886653E-3</v>
      </c>
      <c r="EJ32" s="5">
        <f t="shared" si="24"/>
        <v>5.5848130037896172E-3</v>
      </c>
      <c r="EK32" s="5">
        <f t="shared" si="33"/>
        <v>7.8250071374050996E-3</v>
      </c>
      <c r="EL32" s="5">
        <f t="shared" si="33"/>
        <v>7.7185844288794343E-3</v>
      </c>
      <c r="EM32" s="5">
        <f t="shared" si="33"/>
        <v>9.5170525351240861E-4</v>
      </c>
      <c r="EN32" s="5">
        <f t="shared" si="33"/>
        <v>1.0454109085813181E-3</v>
      </c>
      <c r="EO32" s="5">
        <f t="shared" si="33"/>
        <v>1.4866253275134364E-3</v>
      </c>
      <c r="EP32" s="5">
        <f t="shared" si="33"/>
        <v>1.2666185654362189E-2</v>
      </c>
      <c r="EQ32" s="5">
        <f t="shared" si="33"/>
        <v>1.3690628710204499E-2</v>
      </c>
      <c r="ER32" s="5">
        <f t="shared" si="33"/>
        <v>1.2653476072229638E-2</v>
      </c>
      <c r="ES32" s="5">
        <f t="shared" si="33"/>
        <v>0</v>
      </c>
      <c r="ET32" s="5">
        <f t="shared" si="33"/>
        <v>0</v>
      </c>
      <c r="EU32" s="5">
        <f t="shared" si="33"/>
        <v>0</v>
      </c>
      <c r="EV32" s="4">
        <f t="shared" si="25"/>
        <v>7.6117068981602087E-3</v>
      </c>
      <c r="EW32" s="5">
        <f t="shared" si="29"/>
        <v>7.04280152335805E-3</v>
      </c>
      <c r="EX32" s="5">
        <f t="shared" si="26"/>
        <v>1.1612471632023878E-3</v>
      </c>
      <c r="EY32" s="5">
        <f t="shared" si="27"/>
        <v>1.3003430145598774E-2</v>
      </c>
      <c r="EZ32" s="9">
        <f t="shared" si="28"/>
        <v>0</v>
      </c>
      <c r="FB32" t="s">
        <v>237</v>
      </c>
      <c r="FD32" t="s">
        <v>238</v>
      </c>
      <c r="FE32" t="s">
        <v>239</v>
      </c>
      <c r="FF32" t="s">
        <v>65</v>
      </c>
      <c r="FG32" t="s">
        <v>165</v>
      </c>
      <c r="FI32" t="s">
        <v>65</v>
      </c>
      <c r="FK32" t="s">
        <v>120</v>
      </c>
      <c r="FM32" t="s">
        <v>240</v>
      </c>
      <c r="FQ32" t="s">
        <v>165</v>
      </c>
      <c r="FY32" t="s">
        <v>33</v>
      </c>
      <c r="FZ32" t="s">
        <v>241</v>
      </c>
      <c r="GA32" t="s">
        <v>242</v>
      </c>
      <c r="GF32" t="s">
        <v>242</v>
      </c>
      <c r="GJ32" t="s">
        <v>79</v>
      </c>
      <c r="GK32" t="s">
        <v>195</v>
      </c>
      <c r="GP32" t="s">
        <v>94</v>
      </c>
      <c r="GR32" t="s">
        <v>94</v>
      </c>
    </row>
    <row r="33" spans="1:208" x14ac:dyDescent="0.25">
      <c r="A33">
        <v>29</v>
      </c>
      <c r="B33" t="s">
        <v>243</v>
      </c>
      <c r="C33" t="s">
        <v>244</v>
      </c>
      <c r="D33">
        <v>38</v>
      </c>
      <c r="E33">
        <v>5.15</v>
      </c>
      <c r="F33" t="s">
        <v>63</v>
      </c>
      <c r="G33">
        <v>3</v>
      </c>
      <c r="H33">
        <v>3</v>
      </c>
      <c r="I33">
        <v>4</v>
      </c>
      <c r="J33">
        <v>6</v>
      </c>
      <c r="K33">
        <v>8</v>
      </c>
      <c r="L33">
        <v>7</v>
      </c>
      <c r="M33">
        <v>14</v>
      </c>
      <c r="N33">
        <v>13</v>
      </c>
      <c r="O33">
        <v>16</v>
      </c>
      <c r="P33">
        <v>2</v>
      </c>
      <c r="Q33">
        <v>3</v>
      </c>
      <c r="R33">
        <v>2</v>
      </c>
      <c r="S33">
        <v>5</v>
      </c>
      <c r="T33">
        <v>6</v>
      </c>
      <c r="U33">
        <v>4</v>
      </c>
      <c r="V33" s="3">
        <f t="shared" si="9"/>
        <v>7.8947368421052627E-2</v>
      </c>
      <c r="W33" s="3">
        <f t="shared" si="9"/>
        <v>7.8947368421052627E-2</v>
      </c>
      <c r="X33" s="3">
        <f t="shared" si="9"/>
        <v>0.10526315789473684</v>
      </c>
      <c r="Y33" s="3">
        <f t="shared" si="9"/>
        <v>0.15789473684210525</v>
      </c>
      <c r="Z33" s="3">
        <f t="shared" si="9"/>
        <v>0.21052631578947367</v>
      </c>
      <c r="AA33" s="3">
        <f t="shared" si="9"/>
        <v>0.18421052631578946</v>
      </c>
      <c r="AB33" s="3">
        <f t="shared" si="9"/>
        <v>0.36842105263157893</v>
      </c>
      <c r="AC33" s="3">
        <f t="shared" si="9"/>
        <v>0.34210526315789475</v>
      </c>
      <c r="AD33" s="3">
        <f t="shared" si="9"/>
        <v>0.42105263157894735</v>
      </c>
      <c r="AE33" s="3">
        <f t="shared" si="9"/>
        <v>5.2631578947368418E-2</v>
      </c>
      <c r="AF33" s="3">
        <f t="shared" si="9"/>
        <v>7.8947368421052627E-2</v>
      </c>
      <c r="AG33" s="3">
        <f t="shared" si="9"/>
        <v>5.2631578947368418E-2</v>
      </c>
      <c r="AH33" s="3">
        <f t="shared" si="9"/>
        <v>0.13157894736842105</v>
      </c>
      <c r="AI33" s="3">
        <f t="shared" si="9"/>
        <v>0.15789473684210525</v>
      </c>
      <c r="AJ33" s="3">
        <f t="shared" si="9"/>
        <v>0.10526315789473684</v>
      </c>
      <c r="AK33" s="4">
        <f t="shared" si="10"/>
        <v>1.7597465723389015E-2</v>
      </c>
      <c r="AL33" s="5">
        <f t="shared" si="10"/>
        <v>1.6365523784866949E-2</v>
      </c>
      <c r="AM33" s="5">
        <f t="shared" si="10"/>
        <v>2.1955044028033707E-2</v>
      </c>
      <c r="AN33" s="5">
        <f t="shared" si="10"/>
        <v>1.5780144305315602E-2</v>
      </c>
      <c r="AO33" s="5">
        <f t="shared" si="10"/>
        <v>2.2671730055981183E-2</v>
      </c>
      <c r="AP33" s="5">
        <f t="shared" si="10"/>
        <v>2.0955818770618223E-2</v>
      </c>
      <c r="AQ33" s="5">
        <f t="shared" si="10"/>
        <v>7.547395220682475E-3</v>
      </c>
      <c r="AR33" s="5">
        <f t="shared" si="10"/>
        <v>6.5929446066555989E-3</v>
      </c>
      <c r="AS33" s="5">
        <f t="shared" si="10"/>
        <v>8.0616242386319197E-3</v>
      </c>
      <c r="AT33" s="5">
        <f t="shared" si="10"/>
        <v>5.6704438229715675E-3</v>
      </c>
      <c r="AU33" s="5">
        <f t="shared" si="10"/>
        <v>8.2183724089516918E-3</v>
      </c>
      <c r="AV33" s="5">
        <f t="shared" si="10"/>
        <v>5.1499109381210849E-3</v>
      </c>
      <c r="AW33" s="5">
        <f t="shared" si="10"/>
        <v>2.2214337315026842E-2</v>
      </c>
      <c r="AX33" s="5">
        <f t="shared" si="10"/>
        <v>2.9113799145363044E-2</v>
      </c>
      <c r="AY33" s="5">
        <f t="shared" si="10"/>
        <v>1.8304465985314246E-2</v>
      </c>
      <c r="AZ33" s="4">
        <f t="shared" si="11"/>
        <v>1.8639344512096558E-2</v>
      </c>
      <c r="BA33" s="5">
        <f t="shared" si="12"/>
        <v>1.9802564377305001E-2</v>
      </c>
      <c r="BB33" s="5">
        <f t="shared" si="13"/>
        <v>7.4006546886566651E-3</v>
      </c>
      <c r="BC33" s="5">
        <f t="shared" si="14"/>
        <v>6.346242390014782E-3</v>
      </c>
      <c r="BD33" s="9">
        <f t="shared" si="15"/>
        <v>2.3210867481901376E-2</v>
      </c>
      <c r="BE33">
        <v>4</v>
      </c>
      <c r="BF33">
        <v>4</v>
      </c>
      <c r="BG33">
        <v>4</v>
      </c>
      <c r="BH33">
        <v>3</v>
      </c>
      <c r="BI33">
        <v>4</v>
      </c>
      <c r="BJ33">
        <v>3</v>
      </c>
      <c r="BK33">
        <v>10</v>
      </c>
      <c r="BL33">
        <v>10</v>
      </c>
      <c r="BM33">
        <v>10</v>
      </c>
      <c r="BN33">
        <v>5</v>
      </c>
      <c r="BO33">
        <v>7</v>
      </c>
      <c r="BP33">
        <v>5</v>
      </c>
      <c r="BQ33">
        <v>13</v>
      </c>
      <c r="BR33">
        <v>13</v>
      </c>
      <c r="BS33">
        <v>13</v>
      </c>
      <c r="BT33" s="3">
        <f t="shared" si="16"/>
        <v>0.10526315789473684</v>
      </c>
      <c r="BU33" s="3">
        <f t="shared" si="16"/>
        <v>0.10526315789473684</v>
      </c>
      <c r="BV33" s="3">
        <f t="shared" si="16"/>
        <v>0.10526315789473684</v>
      </c>
      <c r="BW33" s="3">
        <f t="shared" si="16"/>
        <v>7.8947368421052627E-2</v>
      </c>
      <c r="BX33" s="3">
        <f t="shared" si="16"/>
        <v>0.10526315789473684</v>
      </c>
      <c r="BY33" s="3">
        <f t="shared" si="30"/>
        <v>7.8947368421052627E-2</v>
      </c>
      <c r="BZ33" s="3">
        <f t="shared" si="30"/>
        <v>0.26315789473684209</v>
      </c>
      <c r="CA33" s="3">
        <f t="shared" si="30"/>
        <v>0.26315789473684209</v>
      </c>
      <c r="CB33" s="3">
        <f t="shared" si="30"/>
        <v>0.26315789473684209</v>
      </c>
      <c r="CC33" s="3">
        <f t="shared" si="30"/>
        <v>0.13157894736842105</v>
      </c>
      <c r="CD33" s="3">
        <f t="shared" si="30"/>
        <v>0.18421052631578946</v>
      </c>
      <c r="CE33" s="3">
        <f t="shared" si="30"/>
        <v>0.13157894736842105</v>
      </c>
      <c r="CF33" s="3">
        <f t="shared" si="30"/>
        <v>0.34210526315789475</v>
      </c>
      <c r="CG33" s="3">
        <f t="shared" si="30"/>
        <v>0.34210526315789475</v>
      </c>
      <c r="CH33" s="3">
        <f t="shared" si="30"/>
        <v>0.34210526315789475</v>
      </c>
      <c r="CI33" s="4">
        <f t="shared" si="17"/>
        <v>1.5855112021771995E-2</v>
      </c>
      <c r="CJ33" s="5">
        <f t="shared" si="17"/>
        <v>1.731024036440176E-2</v>
      </c>
      <c r="CK33" s="5">
        <f t="shared" si="17"/>
        <v>1.5533953673406757E-2</v>
      </c>
      <c r="CL33" s="5">
        <f t="shared" si="17"/>
        <v>1.0521055682523928E-2</v>
      </c>
      <c r="CM33" s="5">
        <f t="shared" si="31"/>
        <v>1.3248648181855626E-2</v>
      </c>
      <c r="CN33" s="5">
        <f t="shared" si="31"/>
        <v>1.0513342946705653E-2</v>
      </c>
      <c r="CO33" s="5">
        <f t="shared" si="31"/>
        <v>3.1864238145203193E-2</v>
      </c>
      <c r="CP33" s="5">
        <f t="shared" si="31"/>
        <v>3.228818001853833E-2</v>
      </c>
      <c r="CQ33" s="5">
        <f t="shared" si="31"/>
        <v>3.0297760884996073E-2</v>
      </c>
      <c r="CR33" s="5">
        <f t="shared" si="31"/>
        <v>7.8853645765636273E-3</v>
      </c>
      <c r="CS33" s="5">
        <f t="shared" si="31"/>
        <v>1.0958105704433486E-2</v>
      </c>
      <c r="CT33" s="5">
        <f t="shared" si="31"/>
        <v>7.7805599746423515E-3</v>
      </c>
      <c r="CU33" s="5">
        <f t="shared" si="31"/>
        <v>1.6097027928481784E-2</v>
      </c>
      <c r="CV33" s="5">
        <f t="shared" si="31"/>
        <v>1.4986585265025417E-2</v>
      </c>
      <c r="CW33" s="5">
        <f t="shared" si="31"/>
        <v>1.4764242521837931E-2</v>
      </c>
      <c r="CX33" s="4">
        <f t="shared" si="18"/>
        <v>1.6233102019860172E-2</v>
      </c>
      <c r="CY33" s="5">
        <f t="shared" si="19"/>
        <v>1.1427682270361736E-2</v>
      </c>
      <c r="CZ33" s="5">
        <f t="shared" si="20"/>
        <v>3.1483393016245864E-2</v>
      </c>
      <c r="DA33" s="5">
        <f t="shared" si="21"/>
        <v>8.874676751879822E-3</v>
      </c>
      <c r="DB33" s="9">
        <f t="shared" si="22"/>
        <v>1.528261857178171E-2</v>
      </c>
      <c r="DC33">
        <v>4</v>
      </c>
      <c r="DD33">
        <v>3</v>
      </c>
      <c r="DE33">
        <v>2</v>
      </c>
      <c r="DF33">
        <v>16</v>
      </c>
      <c r="DG33">
        <v>10</v>
      </c>
      <c r="DH33">
        <v>11</v>
      </c>
      <c r="DI33">
        <v>14</v>
      </c>
      <c r="DJ33">
        <v>13</v>
      </c>
      <c r="DK33">
        <v>16</v>
      </c>
      <c r="DL33">
        <v>10</v>
      </c>
      <c r="DM33">
        <v>11</v>
      </c>
      <c r="DN33">
        <v>11</v>
      </c>
      <c r="DO33">
        <v>8</v>
      </c>
      <c r="DP33">
        <v>10</v>
      </c>
      <c r="DQ33">
        <v>12</v>
      </c>
      <c r="DR33" s="3">
        <f t="shared" si="23"/>
        <v>0.10526315789473684</v>
      </c>
      <c r="DS33" s="3">
        <f t="shared" si="23"/>
        <v>7.8947368421052627E-2</v>
      </c>
      <c r="DT33" s="3">
        <f t="shared" si="23"/>
        <v>5.2631578947368418E-2</v>
      </c>
      <c r="DU33" s="3">
        <f t="shared" si="23"/>
        <v>0.42105263157894735</v>
      </c>
      <c r="DV33" s="3">
        <f t="shared" si="23"/>
        <v>0.26315789473684209</v>
      </c>
      <c r="DW33" s="3">
        <f t="shared" si="32"/>
        <v>0.28947368421052633</v>
      </c>
      <c r="DX33" s="3">
        <f t="shared" si="32"/>
        <v>0.36842105263157893</v>
      </c>
      <c r="DY33" s="3">
        <f t="shared" si="32"/>
        <v>0.34210526315789475</v>
      </c>
      <c r="DZ33" s="3">
        <f t="shared" si="32"/>
        <v>0.42105263157894735</v>
      </c>
      <c r="EA33" s="3">
        <f t="shared" si="32"/>
        <v>0.26315789473684209</v>
      </c>
      <c r="EB33" s="3">
        <f t="shared" si="32"/>
        <v>0.28947368421052633</v>
      </c>
      <c r="EC33" s="3">
        <f t="shared" si="32"/>
        <v>0.28947368421052633</v>
      </c>
      <c r="ED33" s="3">
        <f t="shared" si="32"/>
        <v>0.21052631578947367</v>
      </c>
      <c r="EE33" s="3">
        <f t="shared" si="32"/>
        <v>0.26315789473684209</v>
      </c>
      <c r="EF33" s="3">
        <f t="shared" si="32"/>
        <v>0.31578947368421051</v>
      </c>
      <c r="EG33" s="4">
        <f t="shared" si="24"/>
        <v>8.820859020694554E-3</v>
      </c>
      <c r="EH33" s="5">
        <f t="shared" si="24"/>
        <v>5.6699471600819527E-3</v>
      </c>
      <c r="EI33" s="5">
        <f t="shared" si="24"/>
        <v>4.0088039206546532E-3</v>
      </c>
      <c r="EJ33" s="5">
        <f t="shared" si="24"/>
        <v>1.213374109454923E-2</v>
      </c>
      <c r="EK33" s="5">
        <f t="shared" si="33"/>
        <v>8.3012000059642915E-3</v>
      </c>
      <c r="EL33" s="5">
        <f t="shared" si="33"/>
        <v>8.7341876432056754E-3</v>
      </c>
      <c r="EM33" s="5">
        <f t="shared" si="33"/>
        <v>7.5385074028219735E-3</v>
      </c>
      <c r="EN33" s="5">
        <f t="shared" si="33"/>
        <v>6.5908048634995128E-3</v>
      </c>
      <c r="EO33" s="5">
        <f t="shared" si="33"/>
        <v>8.0747228315466643E-3</v>
      </c>
      <c r="EP33" s="5">
        <f t="shared" si="33"/>
        <v>7.0489126376735217E-3</v>
      </c>
      <c r="EQ33" s="5">
        <f t="shared" si="33"/>
        <v>7.5181896825774709E-3</v>
      </c>
      <c r="ER33" s="5">
        <f t="shared" si="33"/>
        <v>7.8751239239008147E-3</v>
      </c>
      <c r="ES33" s="5">
        <f t="shared" si="33"/>
        <v>1.7538204929933771E-2</v>
      </c>
      <c r="ET33" s="5">
        <f t="shared" si="33"/>
        <v>1.9647963710004199E-2</v>
      </c>
      <c r="EU33" s="5">
        <f t="shared" si="33"/>
        <v>2.6333990125641908E-2</v>
      </c>
      <c r="EV33" s="4">
        <f t="shared" si="25"/>
        <v>6.1665367004770542E-3</v>
      </c>
      <c r="EW33" s="5">
        <f t="shared" si="29"/>
        <v>9.7230429145730643E-3</v>
      </c>
      <c r="EX33" s="5">
        <f t="shared" si="26"/>
        <v>7.4013450326227172E-3</v>
      </c>
      <c r="EY33" s="5">
        <f t="shared" si="27"/>
        <v>7.4807420813839355E-3</v>
      </c>
      <c r="EZ33" s="9">
        <f t="shared" si="28"/>
        <v>2.1173386255193289E-2</v>
      </c>
      <c r="FD33" t="s">
        <v>245</v>
      </c>
      <c r="FE33" t="s">
        <v>245</v>
      </c>
      <c r="FQ33" t="s">
        <v>246</v>
      </c>
      <c r="FY33" t="s">
        <v>33</v>
      </c>
      <c r="GA33" t="s">
        <v>35</v>
      </c>
      <c r="GR33" t="s">
        <v>101</v>
      </c>
      <c r="GS33" t="s">
        <v>101</v>
      </c>
    </row>
    <row r="34" spans="1:208" x14ac:dyDescent="0.25">
      <c r="A34">
        <v>30</v>
      </c>
      <c r="B34" t="s">
        <v>376</v>
      </c>
      <c r="C34" t="s">
        <v>377</v>
      </c>
      <c r="D34">
        <v>11</v>
      </c>
      <c r="E34">
        <v>5.04</v>
      </c>
      <c r="F34" t="s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27</v>
      </c>
      <c r="N34">
        <v>22</v>
      </c>
      <c r="O34">
        <v>29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3">
        <f t="shared" si="9"/>
        <v>0</v>
      </c>
      <c r="W34" s="3">
        <f t="shared" si="9"/>
        <v>0</v>
      </c>
      <c r="X34" s="3">
        <f t="shared" si="9"/>
        <v>0</v>
      </c>
      <c r="Y34" s="3">
        <f t="shared" si="9"/>
        <v>0</v>
      </c>
      <c r="Z34" s="3">
        <f t="shared" si="9"/>
        <v>0</v>
      </c>
      <c r="AA34" s="3">
        <f t="shared" si="9"/>
        <v>0</v>
      </c>
      <c r="AB34" s="3">
        <f t="shared" si="9"/>
        <v>2.4545454545454546</v>
      </c>
      <c r="AC34" s="3">
        <f t="shared" si="9"/>
        <v>2</v>
      </c>
      <c r="AD34" s="3">
        <f t="shared" si="9"/>
        <v>2.6363636363636362</v>
      </c>
      <c r="AE34" s="3">
        <f t="shared" si="9"/>
        <v>0</v>
      </c>
      <c r="AF34" s="3">
        <f t="shared" si="9"/>
        <v>0</v>
      </c>
      <c r="AG34" s="3">
        <f t="shared" si="9"/>
        <v>0</v>
      </c>
      <c r="AH34" s="3">
        <f t="shared" si="9"/>
        <v>0</v>
      </c>
      <c r="AI34" s="3">
        <f t="shared" si="9"/>
        <v>0</v>
      </c>
      <c r="AJ34" s="3">
        <f t="shared" si="9"/>
        <v>0</v>
      </c>
      <c r="AK34" s="4">
        <f t="shared" si="10"/>
        <v>0</v>
      </c>
      <c r="AL34" s="5">
        <f t="shared" si="10"/>
        <v>0</v>
      </c>
      <c r="AM34" s="5">
        <f t="shared" si="10"/>
        <v>0</v>
      </c>
      <c r="AN34" s="5">
        <f t="shared" si="10"/>
        <v>0</v>
      </c>
      <c r="AO34" s="5">
        <f t="shared" si="10"/>
        <v>0</v>
      </c>
      <c r="AP34" s="5">
        <f t="shared" si="10"/>
        <v>0</v>
      </c>
      <c r="AQ34" s="5">
        <f t="shared" si="10"/>
        <v>5.0283295431300133E-2</v>
      </c>
      <c r="AR34" s="5">
        <f t="shared" si="10"/>
        <v>3.8543368469678888E-2</v>
      </c>
      <c r="AS34" s="5">
        <f t="shared" si="10"/>
        <v>5.0476760857797585E-2</v>
      </c>
      <c r="AT34" s="5">
        <f t="shared" si="10"/>
        <v>0</v>
      </c>
      <c r="AU34" s="5">
        <f t="shared" si="10"/>
        <v>0</v>
      </c>
      <c r="AV34" s="5">
        <f t="shared" si="10"/>
        <v>0</v>
      </c>
      <c r="AW34" s="5">
        <f t="shared" si="10"/>
        <v>0</v>
      </c>
      <c r="AX34" s="5">
        <f t="shared" si="10"/>
        <v>0</v>
      </c>
      <c r="AY34" s="5">
        <f t="shared" si="10"/>
        <v>0</v>
      </c>
      <c r="AZ34" s="4">
        <f t="shared" si="11"/>
        <v>0</v>
      </c>
      <c r="BA34" s="5">
        <f t="shared" si="12"/>
        <v>0</v>
      </c>
      <c r="BB34" s="5">
        <f t="shared" si="13"/>
        <v>4.6434474919592204E-2</v>
      </c>
      <c r="BC34" s="5">
        <f t="shared" si="14"/>
        <v>0</v>
      </c>
      <c r="BD34" s="9">
        <f t="shared" si="15"/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 s="3">
        <f t="shared" si="16"/>
        <v>0</v>
      </c>
      <c r="BU34" s="3">
        <f t="shared" si="16"/>
        <v>0</v>
      </c>
      <c r="BV34" s="3">
        <f t="shared" si="16"/>
        <v>0</v>
      </c>
      <c r="BW34" s="3">
        <f t="shared" si="16"/>
        <v>0</v>
      </c>
      <c r="BX34" s="3">
        <f t="shared" si="16"/>
        <v>0</v>
      </c>
      <c r="BY34" s="3">
        <f t="shared" si="30"/>
        <v>0</v>
      </c>
      <c r="BZ34" s="3">
        <f t="shared" si="30"/>
        <v>0</v>
      </c>
      <c r="CA34" s="3">
        <f t="shared" si="30"/>
        <v>0</v>
      </c>
      <c r="CB34" s="3">
        <f t="shared" si="30"/>
        <v>0</v>
      </c>
      <c r="CC34" s="3">
        <f t="shared" si="30"/>
        <v>0</v>
      </c>
      <c r="CD34" s="3">
        <f t="shared" si="30"/>
        <v>0</v>
      </c>
      <c r="CE34" s="3">
        <f t="shared" si="30"/>
        <v>0</v>
      </c>
      <c r="CF34" s="3">
        <f t="shared" si="30"/>
        <v>0</v>
      </c>
      <c r="CG34" s="3">
        <f t="shared" si="30"/>
        <v>0</v>
      </c>
      <c r="CH34" s="3">
        <f t="shared" si="30"/>
        <v>0</v>
      </c>
      <c r="CI34" s="4">
        <f t="shared" si="17"/>
        <v>0</v>
      </c>
      <c r="CJ34" s="5">
        <f t="shared" si="17"/>
        <v>0</v>
      </c>
      <c r="CK34" s="5">
        <f t="shared" si="17"/>
        <v>0</v>
      </c>
      <c r="CL34" s="5">
        <f t="shared" si="17"/>
        <v>0</v>
      </c>
      <c r="CM34" s="5">
        <f t="shared" si="31"/>
        <v>0</v>
      </c>
      <c r="CN34" s="5">
        <f t="shared" si="31"/>
        <v>0</v>
      </c>
      <c r="CO34" s="5">
        <f t="shared" si="31"/>
        <v>0</v>
      </c>
      <c r="CP34" s="5">
        <f t="shared" si="31"/>
        <v>0</v>
      </c>
      <c r="CQ34" s="5">
        <f t="shared" si="31"/>
        <v>0</v>
      </c>
      <c r="CR34" s="5">
        <f t="shared" si="31"/>
        <v>0</v>
      </c>
      <c r="CS34" s="5">
        <f t="shared" si="31"/>
        <v>0</v>
      </c>
      <c r="CT34" s="5">
        <f t="shared" si="31"/>
        <v>0</v>
      </c>
      <c r="CU34" s="5">
        <f t="shared" si="31"/>
        <v>0</v>
      </c>
      <c r="CV34" s="5">
        <f t="shared" si="31"/>
        <v>0</v>
      </c>
      <c r="CW34" s="5">
        <f t="shared" si="31"/>
        <v>0</v>
      </c>
      <c r="CX34" s="4">
        <f t="shared" si="18"/>
        <v>0</v>
      </c>
      <c r="CY34" s="5">
        <f t="shared" si="19"/>
        <v>0</v>
      </c>
      <c r="CZ34" s="5">
        <f t="shared" si="20"/>
        <v>0</v>
      </c>
      <c r="DA34" s="5">
        <f t="shared" si="21"/>
        <v>0</v>
      </c>
      <c r="DB34" s="9">
        <f t="shared" si="22"/>
        <v>0</v>
      </c>
      <c r="DC34">
        <v>0</v>
      </c>
      <c r="DD34">
        <v>10</v>
      </c>
      <c r="DE34">
        <v>0</v>
      </c>
      <c r="DF34">
        <v>9</v>
      </c>
      <c r="DG34">
        <v>7</v>
      </c>
      <c r="DH34">
        <v>8</v>
      </c>
      <c r="DI34">
        <v>27</v>
      </c>
      <c r="DJ34">
        <v>22</v>
      </c>
      <c r="DK34">
        <v>29</v>
      </c>
      <c r="DL34">
        <v>10</v>
      </c>
      <c r="DM34">
        <v>9</v>
      </c>
      <c r="DN34">
        <v>8</v>
      </c>
      <c r="DO34">
        <v>3</v>
      </c>
      <c r="DP34">
        <v>0</v>
      </c>
      <c r="DQ34">
        <v>0</v>
      </c>
      <c r="DR34" s="3">
        <f t="shared" si="23"/>
        <v>0</v>
      </c>
      <c r="DS34" s="3">
        <f t="shared" si="23"/>
        <v>0.90909090909090906</v>
      </c>
      <c r="DT34" s="3">
        <f t="shared" si="23"/>
        <v>0</v>
      </c>
      <c r="DU34" s="3">
        <f t="shared" si="23"/>
        <v>0.81818181818181823</v>
      </c>
      <c r="DV34" s="3">
        <f t="shared" si="23"/>
        <v>0.63636363636363635</v>
      </c>
      <c r="DW34" s="3">
        <f t="shared" si="32"/>
        <v>0.72727272727272729</v>
      </c>
      <c r="DX34" s="3">
        <f t="shared" si="32"/>
        <v>2.4545454545454546</v>
      </c>
      <c r="DY34" s="3">
        <f t="shared" si="32"/>
        <v>2</v>
      </c>
      <c r="DZ34" s="3">
        <f t="shared" si="32"/>
        <v>2.6363636363636362</v>
      </c>
      <c r="EA34" s="3">
        <f t="shared" si="32"/>
        <v>0.90909090909090906</v>
      </c>
      <c r="EB34" s="3">
        <f t="shared" si="32"/>
        <v>0.81818181818181823</v>
      </c>
      <c r="EC34" s="3">
        <f t="shared" si="32"/>
        <v>0.72727272727272729</v>
      </c>
      <c r="ED34" s="3">
        <f t="shared" si="32"/>
        <v>0.27272727272727271</v>
      </c>
      <c r="EE34" s="3">
        <f t="shared" si="32"/>
        <v>0</v>
      </c>
      <c r="EF34" s="3">
        <f t="shared" si="32"/>
        <v>0</v>
      </c>
      <c r="EG34" s="4">
        <f t="shared" si="24"/>
        <v>0</v>
      </c>
      <c r="EH34" s="5">
        <f t="shared" si="24"/>
        <v>6.5290300631246731E-2</v>
      </c>
      <c r="EI34" s="5">
        <f t="shared" si="24"/>
        <v>0</v>
      </c>
      <c r="EJ34" s="5">
        <f t="shared" si="24"/>
        <v>2.357806508145362E-2</v>
      </c>
      <c r="EK34" s="5">
        <f t="shared" si="33"/>
        <v>2.0073810923513648E-2</v>
      </c>
      <c r="EL34" s="5">
        <f t="shared" si="33"/>
        <v>2.1943744161442357E-2</v>
      </c>
      <c r="EM34" s="5">
        <f t="shared" si="33"/>
        <v>5.0224081787632116E-2</v>
      </c>
      <c r="EN34" s="5">
        <f t="shared" si="33"/>
        <v>3.8530859201997149E-2</v>
      </c>
      <c r="EO34" s="5">
        <f t="shared" si="33"/>
        <v>5.0558775911161501E-2</v>
      </c>
      <c r="EP34" s="5">
        <f t="shared" si="33"/>
        <v>2.4350789111963075E-2</v>
      </c>
      <c r="EQ34" s="5">
        <f t="shared" si="33"/>
        <v>2.124975926811153E-2</v>
      </c>
      <c r="ER34" s="5">
        <f t="shared" si="33"/>
        <v>1.9785435312940889E-2</v>
      </c>
      <c r="ES34" s="5">
        <f t="shared" si="33"/>
        <v>2.2719947295596021E-2</v>
      </c>
      <c r="ET34" s="5">
        <f t="shared" si="33"/>
        <v>0</v>
      </c>
      <c r="EU34" s="5">
        <f t="shared" si="33"/>
        <v>0</v>
      </c>
      <c r="EV34" s="4">
        <f t="shared" si="25"/>
        <v>2.1763433543748909E-2</v>
      </c>
      <c r="EW34" s="5">
        <f t="shared" si="29"/>
        <v>2.1865206722136543E-2</v>
      </c>
      <c r="EX34" s="5">
        <f t="shared" si="26"/>
        <v>4.6437905633596926E-2</v>
      </c>
      <c r="EY34" s="5">
        <f t="shared" si="27"/>
        <v>2.1795327897671829E-2</v>
      </c>
      <c r="EZ34" s="9">
        <f t="shared" si="28"/>
        <v>7.5733157651986733E-3</v>
      </c>
      <c r="FB34" t="s">
        <v>249</v>
      </c>
      <c r="FD34" t="s">
        <v>65</v>
      </c>
      <c r="FF34" t="s">
        <v>65</v>
      </c>
      <c r="FH34" t="s">
        <v>16</v>
      </c>
      <c r="FI34" t="s">
        <v>65</v>
      </c>
      <c r="FL34" t="s">
        <v>250</v>
      </c>
      <c r="FQ34" t="s">
        <v>251</v>
      </c>
      <c r="FY34" t="s">
        <v>33</v>
      </c>
      <c r="GH34" t="s">
        <v>42</v>
      </c>
      <c r="GJ34" t="s">
        <v>252</v>
      </c>
      <c r="GK34" t="s">
        <v>45</v>
      </c>
      <c r="GR34" t="s">
        <v>42</v>
      </c>
    </row>
    <row r="35" spans="1:208" x14ac:dyDescent="0.25">
      <c r="A35">
        <v>31</v>
      </c>
      <c r="B35" t="s">
        <v>409</v>
      </c>
      <c r="C35" t="s">
        <v>410</v>
      </c>
      <c r="D35">
        <v>83</v>
      </c>
      <c r="E35">
        <v>4.16</v>
      </c>
      <c r="F35" t="s">
        <v>63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26</v>
      </c>
      <c r="N35">
        <v>30</v>
      </c>
      <c r="O35">
        <v>34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 s="3">
        <f t="shared" si="9"/>
        <v>0</v>
      </c>
      <c r="W35" s="3">
        <f t="shared" si="9"/>
        <v>0</v>
      </c>
      <c r="X35" s="3">
        <f t="shared" si="9"/>
        <v>0</v>
      </c>
      <c r="Y35" s="3">
        <f t="shared" si="9"/>
        <v>0</v>
      </c>
      <c r="Z35" s="3">
        <f t="shared" si="9"/>
        <v>0</v>
      </c>
      <c r="AA35" s="3">
        <f t="shared" si="9"/>
        <v>0</v>
      </c>
      <c r="AB35" s="3">
        <f t="shared" si="9"/>
        <v>0.31325301204819278</v>
      </c>
      <c r="AC35" s="3">
        <f t="shared" si="9"/>
        <v>0.36144578313253012</v>
      </c>
      <c r="AD35" s="3">
        <f t="shared" si="9"/>
        <v>0.40963855421686746</v>
      </c>
      <c r="AE35" s="3">
        <f t="shared" si="9"/>
        <v>0</v>
      </c>
      <c r="AF35" s="3">
        <f t="shared" si="9"/>
        <v>0</v>
      </c>
      <c r="AG35" s="3">
        <f t="shared" si="9"/>
        <v>0</v>
      </c>
      <c r="AH35" s="3">
        <f t="shared" si="9"/>
        <v>0</v>
      </c>
      <c r="AI35" s="3">
        <f t="shared" si="9"/>
        <v>0</v>
      </c>
      <c r="AJ35" s="3">
        <f t="shared" si="9"/>
        <v>0</v>
      </c>
      <c r="AK35" s="4">
        <f t="shared" si="10"/>
        <v>0</v>
      </c>
      <c r="AL35" s="5">
        <f t="shared" si="10"/>
        <v>0</v>
      </c>
      <c r="AM35" s="5">
        <f t="shared" si="10"/>
        <v>0</v>
      </c>
      <c r="AN35" s="5">
        <f t="shared" si="10"/>
        <v>0</v>
      </c>
      <c r="AO35" s="5">
        <f t="shared" si="10"/>
        <v>0</v>
      </c>
      <c r="AP35" s="5">
        <f t="shared" si="10"/>
        <v>0</v>
      </c>
      <c r="AQ35" s="5">
        <f t="shared" si="10"/>
        <v>6.4172344905630693E-3</v>
      </c>
      <c r="AR35" s="5">
        <f t="shared" si="10"/>
        <v>6.9656690005443769E-3</v>
      </c>
      <c r="AS35" s="5">
        <f t="shared" si="10"/>
        <v>7.8430862321629824E-3</v>
      </c>
      <c r="AT35" s="5">
        <f t="shared" si="10"/>
        <v>0</v>
      </c>
      <c r="AU35" s="5">
        <f t="shared" si="10"/>
        <v>0</v>
      </c>
      <c r="AV35" s="5">
        <f t="shared" si="10"/>
        <v>0</v>
      </c>
      <c r="AW35" s="5">
        <f t="shared" si="10"/>
        <v>0</v>
      </c>
      <c r="AX35" s="5">
        <f t="shared" si="10"/>
        <v>0</v>
      </c>
      <c r="AY35" s="5">
        <f t="shared" si="10"/>
        <v>0</v>
      </c>
      <c r="AZ35" s="4">
        <f t="shared" si="11"/>
        <v>0</v>
      </c>
      <c r="BA35" s="5">
        <f t="shared" si="12"/>
        <v>0</v>
      </c>
      <c r="BB35" s="5">
        <f t="shared" si="13"/>
        <v>7.0753299077568098E-3</v>
      </c>
      <c r="BC35" s="5">
        <f t="shared" si="14"/>
        <v>0</v>
      </c>
      <c r="BD35" s="9">
        <f t="shared" si="15"/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 s="3">
        <f t="shared" si="16"/>
        <v>0</v>
      </c>
      <c r="BU35" s="3">
        <f t="shared" si="16"/>
        <v>0</v>
      </c>
      <c r="BV35" s="3">
        <f t="shared" si="16"/>
        <v>0</v>
      </c>
      <c r="BW35" s="3">
        <f t="shared" si="16"/>
        <v>0</v>
      </c>
      <c r="BX35" s="3">
        <f t="shared" si="16"/>
        <v>0</v>
      </c>
      <c r="BY35" s="3">
        <f t="shared" si="30"/>
        <v>0</v>
      </c>
      <c r="BZ35" s="3">
        <f t="shared" si="30"/>
        <v>0</v>
      </c>
      <c r="CA35" s="3">
        <f t="shared" si="30"/>
        <v>0</v>
      </c>
      <c r="CB35" s="3">
        <f t="shared" si="30"/>
        <v>0</v>
      </c>
      <c r="CC35" s="3">
        <f t="shared" si="30"/>
        <v>0</v>
      </c>
      <c r="CD35" s="3">
        <f t="shared" si="30"/>
        <v>0</v>
      </c>
      <c r="CE35" s="3">
        <f t="shared" si="30"/>
        <v>0</v>
      </c>
      <c r="CF35" s="3">
        <f t="shared" si="30"/>
        <v>0</v>
      </c>
      <c r="CG35" s="3">
        <f t="shared" si="30"/>
        <v>0</v>
      </c>
      <c r="CH35" s="3">
        <f t="shared" si="30"/>
        <v>0</v>
      </c>
      <c r="CI35" s="4">
        <f t="shared" si="17"/>
        <v>0</v>
      </c>
      <c r="CJ35" s="5">
        <f t="shared" si="17"/>
        <v>0</v>
      </c>
      <c r="CK35" s="5">
        <f t="shared" si="17"/>
        <v>0</v>
      </c>
      <c r="CL35" s="5">
        <f t="shared" si="17"/>
        <v>0</v>
      </c>
      <c r="CM35" s="5">
        <f t="shared" si="31"/>
        <v>0</v>
      </c>
      <c r="CN35" s="5">
        <f t="shared" si="31"/>
        <v>0</v>
      </c>
      <c r="CO35" s="5">
        <f t="shared" si="31"/>
        <v>0</v>
      </c>
      <c r="CP35" s="5">
        <f t="shared" si="31"/>
        <v>0</v>
      </c>
      <c r="CQ35" s="5">
        <f t="shared" si="31"/>
        <v>0</v>
      </c>
      <c r="CR35" s="5">
        <f t="shared" si="31"/>
        <v>0</v>
      </c>
      <c r="CS35" s="5">
        <f t="shared" si="31"/>
        <v>0</v>
      </c>
      <c r="CT35" s="5">
        <f t="shared" si="31"/>
        <v>0</v>
      </c>
      <c r="CU35" s="5">
        <f t="shared" si="31"/>
        <v>0</v>
      </c>
      <c r="CV35" s="5">
        <f t="shared" si="31"/>
        <v>0</v>
      </c>
      <c r="CW35" s="5">
        <f t="shared" si="31"/>
        <v>0</v>
      </c>
      <c r="CX35" s="4">
        <f t="shared" si="18"/>
        <v>0</v>
      </c>
      <c r="CY35" s="5">
        <f t="shared" si="19"/>
        <v>0</v>
      </c>
      <c r="CZ35" s="5">
        <f t="shared" si="20"/>
        <v>0</v>
      </c>
      <c r="DA35" s="5">
        <f t="shared" si="21"/>
        <v>0</v>
      </c>
      <c r="DB35" s="9">
        <f t="shared" si="22"/>
        <v>0</v>
      </c>
      <c r="DC35">
        <v>4</v>
      </c>
      <c r="DD35">
        <v>5</v>
      </c>
      <c r="DE35">
        <v>6</v>
      </c>
      <c r="DF35">
        <v>23</v>
      </c>
      <c r="DG35">
        <v>22</v>
      </c>
      <c r="DH35">
        <v>24</v>
      </c>
      <c r="DI35">
        <v>26</v>
      </c>
      <c r="DJ35">
        <v>30</v>
      </c>
      <c r="DK35">
        <v>34</v>
      </c>
      <c r="DL35">
        <v>28</v>
      </c>
      <c r="DM35">
        <v>28</v>
      </c>
      <c r="DN35">
        <v>25</v>
      </c>
      <c r="DO35">
        <v>2</v>
      </c>
      <c r="DP35">
        <v>5</v>
      </c>
      <c r="DQ35">
        <v>5</v>
      </c>
      <c r="DR35" s="3">
        <f t="shared" si="23"/>
        <v>4.8192771084337352E-2</v>
      </c>
      <c r="DS35" s="3">
        <f t="shared" si="23"/>
        <v>6.0240963855421686E-2</v>
      </c>
      <c r="DT35" s="3">
        <f t="shared" si="23"/>
        <v>7.2289156626506021E-2</v>
      </c>
      <c r="DU35" s="3">
        <f t="shared" si="23"/>
        <v>0.27710843373493976</v>
      </c>
      <c r="DV35" s="3">
        <f t="shared" si="23"/>
        <v>0.26506024096385544</v>
      </c>
      <c r="DW35" s="3">
        <f t="shared" si="32"/>
        <v>0.28915662650602408</v>
      </c>
      <c r="DX35" s="3">
        <f t="shared" si="32"/>
        <v>0.31325301204819278</v>
      </c>
      <c r="DY35" s="3">
        <f t="shared" si="32"/>
        <v>0.36144578313253012</v>
      </c>
      <c r="DZ35" s="3">
        <f t="shared" si="32"/>
        <v>0.40963855421686746</v>
      </c>
      <c r="EA35" s="3">
        <f t="shared" si="32"/>
        <v>0.33734939759036142</v>
      </c>
      <c r="EB35" s="3">
        <f t="shared" si="32"/>
        <v>0.33734939759036142</v>
      </c>
      <c r="EC35" s="3">
        <f t="shared" si="32"/>
        <v>0.30120481927710846</v>
      </c>
      <c r="ED35" s="3">
        <f t="shared" si="32"/>
        <v>2.4096385542168676E-2</v>
      </c>
      <c r="EE35" s="3">
        <f t="shared" si="32"/>
        <v>6.0240963855421686E-2</v>
      </c>
      <c r="EF35" s="3">
        <f t="shared" si="32"/>
        <v>6.0240963855421686E-2</v>
      </c>
      <c r="EG35" s="4">
        <f t="shared" si="24"/>
        <v>4.0384655757396753E-3</v>
      </c>
      <c r="EH35" s="5">
        <f t="shared" si="24"/>
        <v>4.3264657044802049E-3</v>
      </c>
      <c r="EI35" s="5">
        <f t="shared" si="24"/>
        <v>5.5060680355979571E-3</v>
      </c>
      <c r="EJ35" s="5">
        <f t="shared" si="24"/>
        <v>7.9856097263825507E-3</v>
      </c>
      <c r="EK35" s="5">
        <f t="shared" si="33"/>
        <v>8.3612086807062034E-3</v>
      </c>
      <c r="EL35" s="5">
        <f t="shared" si="33"/>
        <v>8.7246211726216601E-3</v>
      </c>
      <c r="EM35" s="5">
        <f t="shared" si="33"/>
        <v>6.4096775507642943E-3</v>
      </c>
      <c r="EN35" s="5">
        <f t="shared" si="33"/>
        <v>6.9634082895175574E-3</v>
      </c>
      <c r="EO35" s="5">
        <f t="shared" si="33"/>
        <v>7.855829742739677E-3</v>
      </c>
      <c r="EP35" s="5">
        <f t="shared" si="33"/>
        <v>9.0361964415477444E-3</v>
      </c>
      <c r="EQ35" s="5">
        <f t="shared" si="33"/>
        <v>8.761614263157096E-3</v>
      </c>
      <c r="ER35" s="5">
        <f t="shared" si="33"/>
        <v>8.1942691431607598E-3</v>
      </c>
      <c r="ES35" s="5">
        <f t="shared" si="33"/>
        <v>2.0073849016189259E-3</v>
      </c>
      <c r="ET35" s="5">
        <f t="shared" si="33"/>
        <v>4.4977266324106001E-3</v>
      </c>
      <c r="EU35" s="5">
        <f t="shared" si="33"/>
        <v>5.023552333204782E-3</v>
      </c>
      <c r="EV35" s="4">
        <f t="shared" si="25"/>
        <v>4.6236664386059461E-3</v>
      </c>
      <c r="EW35" s="5">
        <f t="shared" si="29"/>
        <v>8.3571465265701375E-3</v>
      </c>
      <c r="EX35" s="5">
        <f t="shared" si="26"/>
        <v>7.0763051943405096E-3</v>
      </c>
      <c r="EY35" s="5">
        <f t="shared" si="27"/>
        <v>8.6640266159552001E-3</v>
      </c>
      <c r="EZ35" s="9">
        <f t="shared" si="28"/>
        <v>3.8428879557447695E-3</v>
      </c>
      <c r="FB35" t="s">
        <v>255</v>
      </c>
      <c r="FD35" t="s">
        <v>146</v>
      </c>
      <c r="FF35" t="s">
        <v>256</v>
      </c>
      <c r="FI35" t="s">
        <v>256</v>
      </c>
      <c r="FM35" t="s">
        <v>104</v>
      </c>
      <c r="FQ35" t="s">
        <v>148</v>
      </c>
      <c r="FU35" t="s">
        <v>257</v>
      </c>
      <c r="FX35" t="s">
        <v>76</v>
      </c>
      <c r="FY35" t="s">
        <v>33</v>
      </c>
      <c r="FZ35" t="s">
        <v>258</v>
      </c>
      <c r="GA35" t="s">
        <v>78</v>
      </c>
      <c r="GD35" t="s">
        <v>78</v>
      </c>
      <c r="GE35" t="s">
        <v>78</v>
      </c>
      <c r="GF35" t="s">
        <v>259</v>
      </c>
      <c r="GJ35" t="s">
        <v>260</v>
      </c>
      <c r="GR35" t="s">
        <v>261</v>
      </c>
      <c r="GZ35" t="s">
        <v>261</v>
      </c>
    </row>
    <row r="36" spans="1:208" x14ac:dyDescent="0.25">
      <c r="A36">
        <v>32</v>
      </c>
      <c r="B36" t="s">
        <v>345</v>
      </c>
      <c r="C36" t="s">
        <v>346</v>
      </c>
      <c r="D36">
        <v>122</v>
      </c>
      <c r="E36">
        <v>5.5</v>
      </c>
      <c r="F36" t="s">
        <v>63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25</v>
      </c>
      <c r="N36">
        <v>31</v>
      </c>
      <c r="O36">
        <v>30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 s="3">
        <f t="shared" si="9"/>
        <v>0</v>
      </c>
      <c r="W36" s="3">
        <f t="shared" si="9"/>
        <v>0</v>
      </c>
      <c r="X36" s="3">
        <f t="shared" si="9"/>
        <v>0</v>
      </c>
      <c r="Y36" s="3">
        <f t="shared" si="9"/>
        <v>0</v>
      </c>
      <c r="Z36" s="3">
        <f t="shared" si="9"/>
        <v>0</v>
      </c>
      <c r="AA36" s="3">
        <f t="shared" si="9"/>
        <v>0</v>
      </c>
      <c r="AB36" s="3">
        <f t="shared" si="9"/>
        <v>0.20491803278688525</v>
      </c>
      <c r="AC36" s="3">
        <f t="shared" si="9"/>
        <v>0.25409836065573771</v>
      </c>
      <c r="AD36" s="3">
        <f t="shared" si="9"/>
        <v>0.24590163934426229</v>
      </c>
      <c r="AE36" s="3">
        <f t="shared" si="9"/>
        <v>0</v>
      </c>
      <c r="AF36" s="3">
        <f t="shared" si="9"/>
        <v>0</v>
      </c>
      <c r="AG36" s="3">
        <f t="shared" si="9"/>
        <v>0</v>
      </c>
      <c r="AH36" s="3">
        <f t="shared" si="9"/>
        <v>0</v>
      </c>
      <c r="AI36" s="3">
        <f t="shared" si="9"/>
        <v>0</v>
      </c>
      <c r="AJ36" s="3">
        <f t="shared" si="9"/>
        <v>0</v>
      </c>
      <c r="AK36" s="4">
        <f t="shared" si="10"/>
        <v>0</v>
      </c>
      <c r="AL36" s="5">
        <f t="shared" si="10"/>
        <v>0</v>
      </c>
      <c r="AM36" s="5">
        <f t="shared" si="10"/>
        <v>0</v>
      </c>
      <c r="AN36" s="5">
        <f t="shared" si="10"/>
        <v>0</v>
      </c>
      <c r="AO36" s="5">
        <f t="shared" si="10"/>
        <v>0</v>
      </c>
      <c r="AP36" s="5">
        <f t="shared" si="10"/>
        <v>0</v>
      </c>
      <c r="AQ36" s="5">
        <f t="shared" si="10"/>
        <v>4.1979071777800657E-3</v>
      </c>
      <c r="AR36" s="5">
        <f t="shared" si="10"/>
        <v>4.8969033711477273E-3</v>
      </c>
      <c r="AS36" s="5">
        <f t="shared" si="10"/>
        <v>4.7081207131354445E-3</v>
      </c>
      <c r="AT36" s="5">
        <f t="shared" si="10"/>
        <v>0</v>
      </c>
      <c r="AU36" s="5">
        <f t="shared" si="10"/>
        <v>0</v>
      </c>
      <c r="AV36" s="5">
        <f t="shared" si="10"/>
        <v>0</v>
      </c>
      <c r="AW36" s="5">
        <f t="shared" si="10"/>
        <v>0</v>
      </c>
      <c r="AX36" s="5">
        <f t="shared" si="10"/>
        <v>0</v>
      </c>
      <c r="AY36" s="5">
        <f t="shared" si="10"/>
        <v>0</v>
      </c>
      <c r="AZ36" s="4">
        <f t="shared" si="11"/>
        <v>0</v>
      </c>
      <c r="BA36" s="5">
        <f t="shared" si="12"/>
        <v>0</v>
      </c>
      <c r="BB36" s="5">
        <f t="shared" si="13"/>
        <v>4.6009770873544128E-3</v>
      </c>
      <c r="BC36" s="5">
        <f t="shared" si="14"/>
        <v>0</v>
      </c>
      <c r="BD36" s="9">
        <f t="shared" si="15"/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 s="3">
        <f t="shared" si="16"/>
        <v>0</v>
      </c>
      <c r="BU36" s="3">
        <f t="shared" si="16"/>
        <v>0</v>
      </c>
      <c r="BV36" s="3">
        <f t="shared" si="16"/>
        <v>0</v>
      </c>
      <c r="BW36" s="3">
        <f t="shared" si="16"/>
        <v>0</v>
      </c>
      <c r="BX36" s="3">
        <f t="shared" si="16"/>
        <v>0</v>
      </c>
      <c r="BY36" s="3">
        <f t="shared" si="30"/>
        <v>0</v>
      </c>
      <c r="BZ36" s="3">
        <f t="shared" si="30"/>
        <v>0</v>
      </c>
      <c r="CA36" s="3">
        <f t="shared" si="30"/>
        <v>0</v>
      </c>
      <c r="CB36" s="3">
        <f t="shared" si="30"/>
        <v>0</v>
      </c>
      <c r="CC36" s="3">
        <f t="shared" si="30"/>
        <v>0</v>
      </c>
      <c r="CD36" s="3">
        <f t="shared" si="30"/>
        <v>0</v>
      </c>
      <c r="CE36" s="3">
        <f t="shared" si="30"/>
        <v>0</v>
      </c>
      <c r="CF36" s="3">
        <f t="shared" si="30"/>
        <v>0</v>
      </c>
      <c r="CG36" s="3">
        <f t="shared" si="30"/>
        <v>0</v>
      </c>
      <c r="CH36" s="3">
        <f t="shared" si="30"/>
        <v>0</v>
      </c>
      <c r="CI36" s="4">
        <f t="shared" si="17"/>
        <v>0</v>
      </c>
      <c r="CJ36" s="5">
        <f t="shared" si="17"/>
        <v>0</v>
      </c>
      <c r="CK36" s="5">
        <f t="shared" si="17"/>
        <v>0</v>
      </c>
      <c r="CL36" s="5">
        <f t="shared" si="17"/>
        <v>0</v>
      </c>
      <c r="CM36" s="5">
        <f t="shared" si="31"/>
        <v>0</v>
      </c>
      <c r="CN36" s="5">
        <f t="shared" si="31"/>
        <v>0</v>
      </c>
      <c r="CO36" s="5">
        <f t="shared" si="31"/>
        <v>0</v>
      </c>
      <c r="CP36" s="5">
        <f t="shared" si="31"/>
        <v>0</v>
      </c>
      <c r="CQ36" s="5">
        <f t="shared" si="31"/>
        <v>0</v>
      </c>
      <c r="CR36" s="5">
        <f t="shared" si="31"/>
        <v>0</v>
      </c>
      <c r="CS36" s="5">
        <f t="shared" si="31"/>
        <v>0</v>
      </c>
      <c r="CT36" s="5">
        <f t="shared" si="31"/>
        <v>0</v>
      </c>
      <c r="CU36" s="5">
        <f t="shared" si="31"/>
        <v>0</v>
      </c>
      <c r="CV36" s="5">
        <f t="shared" si="31"/>
        <v>0</v>
      </c>
      <c r="CW36" s="5">
        <f t="shared" si="31"/>
        <v>0</v>
      </c>
      <c r="CX36" s="4">
        <f t="shared" si="18"/>
        <v>0</v>
      </c>
      <c r="CY36" s="5">
        <f t="shared" si="19"/>
        <v>0</v>
      </c>
      <c r="CZ36" s="5">
        <f t="shared" si="20"/>
        <v>0</v>
      </c>
      <c r="DA36" s="5">
        <f t="shared" si="21"/>
        <v>0</v>
      </c>
      <c r="DB36" s="9">
        <f t="shared" si="22"/>
        <v>0</v>
      </c>
      <c r="DC36">
        <v>8</v>
      </c>
      <c r="DD36">
        <v>6</v>
      </c>
      <c r="DE36">
        <v>8</v>
      </c>
      <c r="DF36">
        <v>20</v>
      </c>
      <c r="DG36">
        <v>20</v>
      </c>
      <c r="DH36">
        <v>20</v>
      </c>
      <c r="DI36">
        <v>25</v>
      </c>
      <c r="DJ36">
        <v>31</v>
      </c>
      <c r="DK36">
        <v>30</v>
      </c>
      <c r="DL36">
        <v>17</v>
      </c>
      <c r="DM36">
        <v>23</v>
      </c>
      <c r="DN36">
        <v>23</v>
      </c>
      <c r="DO36">
        <v>2</v>
      </c>
      <c r="DP36">
        <v>3</v>
      </c>
      <c r="DQ36">
        <v>5</v>
      </c>
      <c r="DR36" s="3">
        <f t="shared" si="23"/>
        <v>6.5573770491803282E-2</v>
      </c>
      <c r="DS36" s="3">
        <f t="shared" si="23"/>
        <v>4.9180327868852458E-2</v>
      </c>
      <c r="DT36" s="3">
        <f t="shared" si="23"/>
        <v>6.5573770491803282E-2</v>
      </c>
      <c r="DU36" s="3">
        <f t="shared" si="23"/>
        <v>0.16393442622950818</v>
      </c>
      <c r="DV36" s="3">
        <f t="shared" si="23"/>
        <v>0.16393442622950818</v>
      </c>
      <c r="DW36" s="3">
        <f t="shared" si="32"/>
        <v>0.16393442622950818</v>
      </c>
      <c r="DX36" s="3">
        <f t="shared" si="32"/>
        <v>0.20491803278688525</v>
      </c>
      <c r="DY36" s="3">
        <f t="shared" si="32"/>
        <v>0.25409836065573771</v>
      </c>
      <c r="DZ36" s="3">
        <f t="shared" si="32"/>
        <v>0.24590163934426229</v>
      </c>
      <c r="EA36" s="3">
        <f t="shared" si="32"/>
        <v>0.13934426229508196</v>
      </c>
      <c r="EB36" s="3">
        <f t="shared" si="32"/>
        <v>0.18852459016393441</v>
      </c>
      <c r="EC36" s="3">
        <f t="shared" si="32"/>
        <v>0.18852459016393441</v>
      </c>
      <c r="ED36" s="3">
        <f t="shared" si="32"/>
        <v>1.6393442622950821E-2</v>
      </c>
      <c r="EE36" s="3">
        <f t="shared" si="32"/>
        <v>2.4590163934426229E-2</v>
      </c>
      <c r="EF36" s="3">
        <f t="shared" si="32"/>
        <v>4.0983606557377046E-2</v>
      </c>
      <c r="EG36" s="4">
        <f t="shared" si="24"/>
        <v>5.4949613571539848E-3</v>
      </c>
      <c r="EH36" s="5">
        <f t="shared" si="24"/>
        <v>3.5320982308707249E-3</v>
      </c>
      <c r="EI36" s="5">
        <f t="shared" si="24"/>
        <v>4.9945753765533391E-3</v>
      </c>
      <c r="EJ36" s="5">
        <f t="shared" si="24"/>
        <v>4.7242024753367902E-3</v>
      </c>
      <c r="EK36" s="5">
        <f t="shared" si="33"/>
        <v>5.1712393479777553E-3</v>
      </c>
      <c r="EL36" s="5">
        <f t="shared" si="33"/>
        <v>4.9463357740956128E-3</v>
      </c>
      <c r="EM36" s="5">
        <f t="shared" si="33"/>
        <v>4.1929637193681944E-3</v>
      </c>
      <c r="EN36" s="5">
        <f t="shared" si="33"/>
        <v>4.8953140789422612E-3</v>
      </c>
      <c r="EO36" s="5">
        <f t="shared" si="33"/>
        <v>4.7157705061286869E-3</v>
      </c>
      <c r="EP36" s="5">
        <f t="shared" si="33"/>
        <v>3.7324570196205697E-3</v>
      </c>
      <c r="EQ36" s="5">
        <f t="shared" si="33"/>
        <v>4.8963470809036576E-3</v>
      </c>
      <c r="ER36" s="5">
        <f t="shared" si="33"/>
        <v>5.1288064899324224E-3</v>
      </c>
      <c r="ES36" s="5">
        <f t="shared" si="33"/>
        <v>1.3656798920850068E-3</v>
      </c>
      <c r="ET36" s="5">
        <f t="shared" si="33"/>
        <v>1.8359572647053107E-3</v>
      </c>
      <c r="EU36" s="5">
        <f t="shared" si="33"/>
        <v>3.4176626529180071E-3</v>
      </c>
      <c r="EV36" s="4">
        <f t="shared" si="25"/>
        <v>4.6738783215260161E-3</v>
      </c>
      <c r="EW36" s="5">
        <f t="shared" si="29"/>
        <v>4.94725919913672E-3</v>
      </c>
      <c r="EX36" s="5">
        <f t="shared" si="26"/>
        <v>4.6013494348130469E-3</v>
      </c>
      <c r="EY36" s="5">
        <f t="shared" si="27"/>
        <v>4.5858701968188838E-3</v>
      </c>
      <c r="EZ36" s="9">
        <f t="shared" si="28"/>
        <v>2.2064332699027749E-3</v>
      </c>
      <c r="FB36" t="s">
        <v>264</v>
      </c>
      <c r="FD36" t="s">
        <v>191</v>
      </c>
      <c r="FF36" t="s">
        <v>119</v>
      </c>
      <c r="FI36" t="s">
        <v>119</v>
      </c>
      <c r="FK36" t="s">
        <v>191</v>
      </c>
      <c r="FM36" t="s">
        <v>265</v>
      </c>
      <c r="FQ36" t="s">
        <v>148</v>
      </c>
      <c r="FU36" t="s">
        <v>121</v>
      </c>
      <c r="FY36" t="s">
        <v>33</v>
      </c>
      <c r="FZ36" t="s">
        <v>121</v>
      </c>
      <c r="GA36" t="s">
        <v>266</v>
      </c>
      <c r="GE36" t="s">
        <v>121</v>
      </c>
      <c r="GF36" t="s">
        <v>266</v>
      </c>
      <c r="GJ36" t="s">
        <v>267</v>
      </c>
      <c r="GK36" t="s">
        <v>268</v>
      </c>
      <c r="GR36" t="s">
        <v>268</v>
      </c>
    </row>
    <row r="37" spans="1:208" x14ac:dyDescent="0.25">
      <c r="A37">
        <v>33</v>
      </c>
      <c r="B37" t="s">
        <v>327</v>
      </c>
      <c r="C37" t="s">
        <v>328</v>
      </c>
      <c r="D37">
        <v>40</v>
      </c>
      <c r="E37">
        <v>4.8899999999999997</v>
      </c>
      <c r="F37" t="s">
        <v>63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31</v>
      </c>
      <c r="N37">
        <v>31</v>
      </c>
      <c r="O37">
        <v>32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 s="3">
        <f t="shared" ref="V37:AJ53" si="34">G37/$D37</f>
        <v>0</v>
      </c>
      <c r="W37" s="3">
        <f t="shared" si="34"/>
        <v>0</v>
      </c>
      <c r="X37" s="3">
        <f t="shared" si="34"/>
        <v>0</v>
      </c>
      <c r="Y37" s="3">
        <f t="shared" si="34"/>
        <v>0</v>
      </c>
      <c r="Z37" s="3">
        <f t="shared" si="34"/>
        <v>0</v>
      </c>
      <c r="AA37" s="3">
        <f t="shared" si="34"/>
        <v>0</v>
      </c>
      <c r="AB37" s="3">
        <f t="shared" si="34"/>
        <v>0.77500000000000002</v>
      </c>
      <c r="AC37" s="3">
        <f t="shared" si="34"/>
        <v>0.77500000000000002</v>
      </c>
      <c r="AD37" s="3">
        <f t="shared" si="34"/>
        <v>0.8</v>
      </c>
      <c r="AE37" s="3">
        <f t="shared" si="34"/>
        <v>0</v>
      </c>
      <c r="AF37" s="3">
        <f t="shared" si="34"/>
        <v>0</v>
      </c>
      <c r="AG37" s="3">
        <f t="shared" si="34"/>
        <v>0</v>
      </c>
      <c r="AH37" s="3">
        <f t="shared" si="34"/>
        <v>0</v>
      </c>
      <c r="AI37" s="3">
        <f t="shared" si="34"/>
        <v>0</v>
      </c>
      <c r="AJ37" s="3">
        <f t="shared" si="34"/>
        <v>0</v>
      </c>
      <c r="AK37" s="4">
        <f t="shared" ref="AK37:AY53" si="35">V37/AK$3</f>
        <v>0</v>
      </c>
      <c r="AL37" s="5">
        <f t="shared" si="35"/>
        <v>0</v>
      </c>
      <c r="AM37" s="5">
        <f t="shared" si="35"/>
        <v>0</v>
      </c>
      <c r="AN37" s="5">
        <f t="shared" si="35"/>
        <v>0</v>
      </c>
      <c r="AO37" s="5">
        <f t="shared" si="35"/>
        <v>0</v>
      </c>
      <c r="AP37" s="5">
        <f t="shared" si="35"/>
        <v>0</v>
      </c>
      <c r="AQ37" s="5">
        <f t="shared" si="35"/>
        <v>1.5876484946364209E-2</v>
      </c>
      <c r="AR37" s="5">
        <f t="shared" si="35"/>
        <v>1.4935555282000568E-2</v>
      </c>
      <c r="AS37" s="5">
        <f t="shared" si="35"/>
        <v>1.5317086053400647E-2</v>
      </c>
      <c r="AT37" s="5">
        <f t="shared" si="35"/>
        <v>0</v>
      </c>
      <c r="AU37" s="5">
        <f t="shared" si="35"/>
        <v>0</v>
      </c>
      <c r="AV37" s="5">
        <f t="shared" si="35"/>
        <v>0</v>
      </c>
      <c r="AW37" s="5">
        <f t="shared" si="35"/>
        <v>0</v>
      </c>
      <c r="AX37" s="5">
        <f t="shared" si="35"/>
        <v>0</v>
      </c>
      <c r="AY37" s="5">
        <f t="shared" si="35"/>
        <v>0</v>
      </c>
      <c r="AZ37" s="4">
        <f t="shared" si="11"/>
        <v>0</v>
      </c>
      <c r="BA37" s="5">
        <f t="shared" si="12"/>
        <v>0</v>
      </c>
      <c r="BB37" s="5">
        <f t="shared" si="13"/>
        <v>1.537637542725514E-2</v>
      </c>
      <c r="BC37" s="5">
        <f t="shared" si="14"/>
        <v>0</v>
      </c>
      <c r="BD37" s="9">
        <f t="shared" si="15"/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 s="3">
        <f t="shared" si="16"/>
        <v>0</v>
      </c>
      <c r="BU37" s="3">
        <f t="shared" si="16"/>
        <v>0</v>
      </c>
      <c r="BV37" s="3">
        <f t="shared" si="16"/>
        <v>0</v>
      </c>
      <c r="BW37" s="3">
        <f t="shared" si="16"/>
        <v>0</v>
      </c>
      <c r="BX37" s="3">
        <f t="shared" si="16"/>
        <v>0</v>
      </c>
      <c r="BY37" s="3">
        <f t="shared" si="30"/>
        <v>0</v>
      </c>
      <c r="BZ37" s="3">
        <f t="shared" si="30"/>
        <v>0</v>
      </c>
      <c r="CA37" s="3">
        <f t="shared" si="30"/>
        <v>0</v>
      </c>
      <c r="CB37" s="3">
        <f t="shared" si="30"/>
        <v>0</v>
      </c>
      <c r="CC37" s="3">
        <f t="shared" si="30"/>
        <v>0</v>
      </c>
      <c r="CD37" s="3">
        <f t="shared" si="30"/>
        <v>0</v>
      </c>
      <c r="CE37" s="3">
        <f t="shared" si="30"/>
        <v>0</v>
      </c>
      <c r="CF37" s="3">
        <f t="shared" si="30"/>
        <v>0</v>
      </c>
      <c r="CG37" s="3">
        <f t="shared" si="30"/>
        <v>0</v>
      </c>
      <c r="CH37" s="3">
        <f t="shared" si="30"/>
        <v>0</v>
      </c>
      <c r="CI37" s="4">
        <f t="shared" si="17"/>
        <v>0</v>
      </c>
      <c r="CJ37" s="5">
        <f t="shared" si="17"/>
        <v>0</v>
      </c>
      <c r="CK37" s="5">
        <f t="shared" si="17"/>
        <v>0</v>
      </c>
      <c r="CL37" s="5">
        <f t="shared" si="17"/>
        <v>0</v>
      </c>
      <c r="CM37" s="5">
        <f t="shared" si="31"/>
        <v>0</v>
      </c>
      <c r="CN37" s="5">
        <f t="shared" si="31"/>
        <v>0</v>
      </c>
      <c r="CO37" s="5">
        <f t="shared" si="31"/>
        <v>0</v>
      </c>
      <c r="CP37" s="5">
        <f t="shared" si="31"/>
        <v>0</v>
      </c>
      <c r="CQ37" s="5">
        <f t="shared" si="31"/>
        <v>0</v>
      </c>
      <c r="CR37" s="5">
        <f t="shared" si="31"/>
        <v>0</v>
      </c>
      <c r="CS37" s="5">
        <f t="shared" si="31"/>
        <v>0</v>
      </c>
      <c r="CT37" s="5">
        <f t="shared" si="31"/>
        <v>0</v>
      </c>
      <c r="CU37" s="5">
        <f t="shared" si="31"/>
        <v>0</v>
      </c>
      <c r="CV37" s="5">
        <f t="shared" si="31"/>
        <v>0</v>
      </c>
      <c r="CW37" s="5">
        <f t="shared" si="31"/>
        <v>0</v>
      </c>
      <c r="CX37" s="4">
        <f t="shared" si="18"/>
        <v>0</v>
      </c>
      <c r="CY37" s="5">
        <f t="shared" si="19"/>
        <v>0</v>
      </c>
      <c r="CZ37" s="5">
        <f t="shared" si="20"/>
        <v>0</v>
      </c>
      <c r="DA37" s="5">
        <f t="shared" si="21"/>
        <v>0</v>
      </c>
      <c r="DB37" s="9">
        <f t="shared" si="22"/>
        <v>0</v>
      </c>
      <c r="DC37">
        <v>2</v>
      </c>
      <c r="DD37">
        <v>0</v>
      </c>
      <c r="DE37">
        <v>0</v>
      </c>
      <c r="DF37">
        <v>18</v>
      </c>
      <c r="DG37">
        <v>18</v>
      </c>
      <c r="DH37">
        <v>18</v>
      </c>
      <c r="DI37">
        <v>31</v>
      </c>
      <c r="DJ37">
        <v>31</v>
      </c>
      <c r="DK37">
        <v>32</v>
      </c>
      <c r="DL37">
        <v>30</v>
      </c>
      <c r="DM37">
        <v>29</v>
      </c>
      <c r="DN37">
        <v>24</v>
      </c>
      <c r="DO37">
        <v>4</v>
      </c>
      <c r="DP37">
        <v>4</v>
      </c>
      <c r="DQ37">
        <v>4</v>
      </c>
      <c r="DR37" s="3">
        <f t="shared" si="23"/>
        <v>0.05</v>
      </c>
      <c r="DS37" s="3">
        <f t="shared" si="23"/>
        <v>0</v>
      </c>
      <c r="DT37" s="3">
        <f t="shared" si="23"/>
        <v>0</v>
      </c>
      <c r="DU37" s="3">
        <f t="shared" si="23"/>
        <v>0.45</v>
      </c>
      <c r="DV37" s="3">
        <f t="shared" si="23"/>
        <v>0.45</v>
      </c>
      <c r="DW37" s="3">
        <f t="shared" si="32"/>
        <v>0.45</v>
      </c>
      <c r="DX37" s="3">
        <f t="shared" si="32"/>
        <v>0.77500000000000002</v>
      </c>
      <c r="DY37" s="3">
        <f t="shared" si="32"/>
        <v>0.77500000000000002</v>
      </c>
      <c r="DZ37" s="3">
        <f t="shared" si="32"/>
        <v>0.8</v>
      </c>
      <c r="EA37" s="3">
        <f t="shared" si="32"/>
        <v>0.75</v>
      </c>
      <c r="EB37" s="3">
        <f t="shared" si="32"/>
        <v>0.72499999999999998</v>
      </c>
      <c r="EC37" s="3">
        <f t="shared" si="32"/>
        <v>0.6</v>
      </c>
      <c r="ED37" s="3">
        <f t="shared" si="32"/>
        <v>0.1</v>
      </c>
      <c r="EE37" s="3">
        <f t="shared" si="32"/>
        <v>0.1</v>
      </c>
      <c r="EF37" s="3">
        <f t="shared" si="32"/>
        <v>0.1</v>
      </c>
      <c r="EG37" s="4">
        <f t="shared" si="24"/>
        <v>4.1899080348299133E-3</v>
      </c>
      <c r="EH37" s="5">
        <f t="shared" si="24"/>
        <v>0</v>
      </c>
      <c r="EI37" s="5">
        <f t="shared" si="24"/>
        <v>0</v>
      </c>
      <c r="EJ37" s="5">
        <f t="shared" si="24"/>
        <v>1.296793579479949E-2</v>
      </c>
      <c r="EK37" s="5">
        <f t="shared" si="33"/>
        <v>1.4195052010198939E-2</v>
      </c>
      <c r="EL37" s="5">
        <f t="shared" si="33"/>
        <v>1.3577691699892459E-2</v>
      </c>
      <c r="EM37" s="5">
        <f t="shared" si="33"/>
        <v>1.585778878665051E-2</v>
      </c>
      <c r="EN37" s="5">
        <f t="shared" si="33"/>
        <v>1.4930707940773896E-2</v>
      </c>
      <c r="EO37" s="5">
        <f t="shared" si="33"/>
        <v>1.5341973379938664E-2</v>
      </c>
      <c r="EP37" s="5">
        <f t="shared" si="33"/>
        <v>2.008940101736954E-2</v>
      </c>
      <c r="EQ37" s="5">
        <f t="shared" si="33"/>
        <v>1.8829647795909937E-2</v>
      </c>
      <c r="ER37" s="5">
        <f t="shared" si="33"/>
        <v>1.6322984133176233E-2</v>
      </c>
      <c r="ES37" s="5">
        <f t="shared" si="33"/>
        <v>8.3306473417185424E-3</v>
      </c>
      <c r="ET37" s="5">
        <f t="shared" si="33"/>
        <v>7.4662262098015965E-3</v>
      </c>
      <c r="EU37" s="5">
        <f t="shared" si="33"/>
        <v>8.3390968731199382E-3</v>
      </c>
      <c r="EV37" s="4">
        <f t="shared" si="25"/>
        <v>1.3966360116099712E-3</v>
      </c>
      <c r="EW37" s="5">
        <f t="shared" si="29"/>
        <v>1.3580226501630295E-2</v>
      </c>
      <c r="EX37" s="5">
        <f t="shared" si="26"/>
        <v>1.5376823369121023E-2</v>
      </c>
      <c r="EY37" s="5">
        <f t="shared" si="27"/>
        <v>1.8414010982151903E-2</v>
      </c>
      <c r="EZ37" s="9">
        <f t="shared" si="28"/>
        <v>8.045323474880026E-3</v>
      </c>
      <c r="FD37" t="s">
        <v>271</v>
      </c>
      <c r="FK37" t="s">
        <v>271</v>
      </c>
      <c r="FY37" t="s">
        <v>33</v>
      </c>
      <c r="GP37" t="s">
        <v>203</v>
      </c>
      <c r="GR37" t="s">
        <v>203</v>
      </c>
    </row>
    <row r="38" spans="1:208" x14ac:dyDescent="0.25">
      <c r="A38">
        <v>34</v>
      </c>
      <c r="B38" t="s">
        <v>299</v>
      </c>
      <c r="C38" t="s">
        <v>300</v>
      </c>
      <c r="D38">
        <v>282</v>
      </c>
      <c r="E38">
        <v>10.24</v>
      </c>
      <c r="F38" t="s">
        <v>63</v>
      </c>
      <c r="G38">
        <v>0</v>
      </c>
      <c r="H38">
        <v>0</v>
      </c>
      <c r="I38">
        <v>0</v>
      </c>
      <c r="J38">
        <v>16</v>
      </c>
      <c r="K38">
        <v>15</v>
      </c>
      <c r="L38">
        <v>17</v>
      </c>
      <c r="M38">
        <v>0</v>
      </c>
      <c r="N38">
        <v>0</v>
      </c>
      <c r="O38">
        <v>0</v>
      </c>
      <c r="P38">
        <v>8</v>
      </c>
      <c r="Q38">
        <v>12</v>
      </c>
      <c r="R38">
        <v>11</v>
      </c>
      <c r="S38">
        <v>0</v>
      </c>
      <c r="T38">
        <v>0</v>
      </c>
      <c r="U38">
        <v>2</v>
      </c>
      <c r="V38" s="3">
        <f t="shared" si="34"/>
        <v>0</v>
      </c>
      <c r="W38" s="3">
        <f t="shared" si="34"/>
        <v>0</v>
      </c>
      <c r="X38" s="3">
        <f t="shared" si="34"/>
        <v>0</v>
      </c>
      <c r="Y38" s="3">
        <f t="shared" si="34"/>
        <v>5.6737588652482268E-2</v>
      </c>
      <c r="Z38" s="3">
        <f t="shared" si="34"/>
        <v>5.3191489361702128E-2</v>
      </c>
      <c r="AA38" s="3">
        <f t="shared" si="34"/>
        <v>6.0283687943262408E-2</v>
      </c>
      <c r="AB38" s="3">
        <f t="shared" si="34"/>
        <v>0</v>
      </c>
      <c r="AC38" s="3">
        <f t="shared" si="34"/>
        <v>0</v>
      </c>
      <c r="AD38" s="3">
        <f t="shared" si="34"/>
        <v>0</v>
      </c>
      <c r="AE38" s="3">
        <f t="shared" si="34"/>
        <v>2.8368794326241134E-2</v>
      </c>
      <c r="AF38" s="3">
        <f t="shared" si="34"/>
        <v>4.2553191489361701E-2</v>
      </c>
      <c r="AG38" s="3">
        <f t="shared" si="34"/>
        <v>3.9007092198581561E-2</v>
      </c>
      <c r="AH38" s="3">
        <f t="shared" si="34"/>
        <v>0</v>
      </c>
      <c r="AI38" s="3">
        <f t="shared" si="34"/>
        <v>0</v>
      </c>
      <c r="AJ38" s="3">
        <f t="shared" si="34"/>
        <v>7.0921985815602835E-3</v>
      </c>
      <c r="AK38" s="4">
        <f t="shared" si="35"/>
        <v>0</v>
      </c>
      <c r="AL38" s="5">
        <f t="shared" si="35"/>
        <v>0</v>
      </c>
      <c r="AM38" s="5">
        <f t="shared" si="35"/>
        <v>0</v>
      </c>
      <c r="AN38" s="5">
        <f t="shared" si="35"/>
        <v>5.6704064643214461E-3</v>
      </c>
      <c r="AO38" s="5">
        <f t="shared" si="35"/>
        <v>5.7282296683995012E-3</v>
      </c>
      <c r="AP38" s="5">
        <f t="shared" si="35"/>
        <v>6.8578819279733394E-3</v>
      </c>
      <c r="AQ38" s="5">
        <f t="shared" si="35"/>
        <v>0</v>
      </c>
      <c r="AR38" s="5">
        <f t="shared" si="35"/>
        <v>0</v>
      </c>
      <c r="AS38" s="5">
        <f t="shared" si="35"/>
        <v>0</v>
      </c>
      <c r="AT38" s="5">
        <f t="shared" si="35"/>
        <v>3.0564094364953134E-3</v>
      </c>
      <c r="AU38" s="5">
        <f t="shared" si="35"/>
        <v>4.4297610147541033E-3</v>
      </c>
      <c r="AV38" s="5">
        <f t="shared" si="35"/>
        <v>3.8167779647776835E-3</v>
      </c>
      <c r="AW38" s="5">
        <f t="shared" si="35"/>
        <v>0</v>
      </c>
      <c r="AX38" s="5">
        <f t="shared" si="35"/>
        <v>0</v>
      </c>
      <c r="AY38" s="5">
        <f t="shared" si="35"/>
        <v>1.2332796231240095E-3</v>
      </c>
      <c r="AZ38" s="4">
        <f t="shared" si="11"/>
        <v>0</v>
      </c>
      <c r="BA38" s="5">
        <f t="shared" si="12"/>
        <v>6.0855060202314286E-3</v>
      </c>
      <c r="BB38" s="5">
        <f t="shared" si="13"/>
        <v>0</v>
      </c>
      <c r="BC38" s="5">
        <f t="shared" si="14"/>
        <v>3.7676494720090335E-3</v>
      </c>
      <c r="BD38" s="9">
        <f t="shared" si="15"/>
        <v>4.1109320770800316E-4</v>
      </c>
      <c r="BE38">
        <v>8</v>
      </c>
      <c r="BF38">
        <v>7</v>
      </c>
      <c r="BG38">
        <v>7</v>
      </c>
      <c r="BH38">
        <v>11</v>
      </c>
      <c r="BI38">
        <v>11</v>
      </c>
      <c r="BJ38">
        <v>11</v>
      </c>
      <c r="BK38">
        <v>2</v>
      </c>
      <c r="BL38">
        <v>2</v>
      </c>
      <c r="BM38">
        <v>3</v>
      </c>
      <c r="BN38">
        <v>0</v>
      </c>
      <c r="BO38">
        <v>3</v>
      </c>
      <c r="BP38">
        <v>3</v>
      </c>
      <c r="BQ38">
        <v>28</v>
      </c>
      <c r="BR38">
        <v>31</v>
      </c>
      <c r="BS38">
        <v>31</v>
      </c>
      <c r="BT38" s="3">
        <f t="shared" si="16"/>
        <v>2.8368794326241134E-2</v>
      </c>
      <c r="BU38" s="3">
        <f t="shared" si="16"/>
        <v>2.4822695035460994E-2</v>
      </c>
      <c r="BV38" s="3">
        <f t="shared" si="16"/>
        <v>2.4822695035460994E-2</v>
      </c>
      <c r="BW38" s="3">
        <f t="shared" si="16"/>
        <v>3.9007092198581561E-2</v>
      </c>
      <c r="BX38" s="3">
        <f t="shared" si="16"/>
        <v>3.9007092198581561E-2</v>
      </c>
      <c r="BY38" s="3">
        <f t="shared" si="30"/>
        <v>3.9007092198581561E-2</v>
      </c>
      <c r="BZ38" s="3">
        <f t="shared" si="30"/>
        <v>7.0921985815602835E-3</v>
      </c>
      <c r="CA38" s="3">
        <f t="shared" si="30"/>
        <v>7.0921985815602835E-3</v>
      </c>
      <c r="CB38" s="3">
        <f t="shared" si="30"/>
        <v>1.0638297872340425E-2</v>
      </c>
      <c r="CC38" s="3">
        <f t="shared" si="30"/>
        <v>0</v>
      </c>
      <c r="CD38" s="3">
        <f t="shared" si="30"/>
        <v>1.0638297872340425E-2</v>
      </c>
      <c r="CE38" s="3">
        <f t="shared" si="30"/>
        <v>1.0638297872340425E-2</v>
      </c>
      <c r="CF38" s="3">
        <f t="shared" si="30"/>
        <v>9.9290780141843976E-2</v>
      </c>
      <c r="CG38" s="3">
        <f t="shared" si="30"/>
        <v>0.1099290780141844</v>
      </c>
      <c r="CH38" s="3">
        <f t="shared" si="30"/>
        <v>0.1099290780141844</v>
      </c>
      <c r="CI38" s="4">
        <f t="shared" si="17"/>
        <v>4.2730089136690484E-3</v>
      </c>
      <c r="CJ38" s="5">
        <f t="shared" si="17"/>
        <v>4.0820247667826852E-3</v>
      </c>
      <c r="CK38" s="5">
        <f t="shared" si="17"/>
        <v>3.6631486499345725E-3</v>
      </c>
      <c r="CL38" s="5">
        <f t="shared" si="17"/>
        <v>5.1983466611052031E-3</v>
      </c>
      <c r="CM38" s="5">
        <f t="shared" si="31"/>
        <v>4.909516790794018E-3</v>
      </c>
      <c r="CN38" s="5">
        <f t="shared" si="31"/>
        <v>5.1945358767410913E-3</v>
      </c>
      <c r="CO38" s="5">
        <f t="shared" si="31"/>
        <v>8.5875251738845484E-4</v>
      </c>
      <c r="CP38" s="5">
        <f t="shared" si="31"/>
        <v>8.7017790120883442E-4</v>
      </c>
      <c r="CQ38" s="5">
        <f t="shared" si="31"/>
        <v>1.2248030996062243E-3</v>
      </c>
      <c r="CR38" s="5">
        <f t="shared" si="31"/>
        <v>0</v>
      </c>
      <c r="CS38" s="5">
        <f t="shared" si="31"/>
        <v>6.3283893125907673E-4</v>
      </c>
      <c r="CT38" s="5">
        <f t="shared" si="31"/>
        <v>6.2906655114129651E-4</v>
      </c>
      <c r="CU38" s="5">
        <f t="shared" si="31"/>
        <v>4.6719142705686353E-3</v>
      </c>
      <c r="CV38" s="5">
        <f t="shared" si="31"/>
        <v>4.8156566945444469E-3</v>
      </c>
      <c r="CW38" s="5">
        <f t="shared" si="31"/>
        <v>4.7442110449331925E-3</v>
      </c>
      <c r="CX38" s="4">
        <f t="shared" si="18"/>
        <v>4.0060607767954358E-3</v>
      </c>
      <c r="CY38" s="5">
        <f t="shared" si="19"/>
        <v>5.1007997762134378E-3</v>
      </c>
      <c r="CZ38" s="5">
        <f t="shared" si="20"/>
        <v>9.8457783940117112E-4</v>
      </c>
      <c r="DA38" s="5">
        <f t="shared" si="21"/>
        <v>4.2063516080012445E-4</v>
      </c>
      <c r="DB38" s="9">
        <f t="shared" si="22"/>
        <v>4.7439273366820913E-3</v>
      </c>
      <c r="DC38">
        <v>0</v>
      </c>
      <c r="DD38">
        <v>2</v>
      </c>
      <c r="DE38">
        <v>2</v>
      </c>
      <c r="DF38">
        <v>4</v>
      </c>
      <c r="DG38">
        <v>2</v>
      </c>
      <c r="DH38">
        <v>5</v>
      </c>
      <c r="DI38">
        <v>0</v>
      </c>
      <c r="DJ38">
        <v>0</v>
      </c>
      <c r="DK38">
        <v>0</v>
      </c>
      <c r="DL38">
        <v>4</v>
      </c>
      <c r="DM38">
        <v>7</v>
      </c>
      <c r="DN38">
        <v>9</v>
      </c>
      <c r="DO38">
        <v>0</v>
      </c>
      <c r="DP38">
        <v>0</v>
      </c>
      <c r="DQ38">
        <v>0</v>
      </c>
      <c r="DR38" s="3">
        <f t="shared" si="23"/>
        <v>0</v>
      </c>
      <c r="DS38" s="3">
        <f t="shared" si="23"/>
        <v>7.0921985815602835E-3</v>
      </c>
      <c r="DT38" s="3">
        <f t="shared" si="23"/>
        <v>7.0921985815602835E-3</v>
      </c>
      <c r="DU38" s="3">
        <f t="shared" si="23"/>
        <v>1.4184397163120567E-2</v>
      </c>
      <c r="DV38" s="3">
        <f t="shared" si="23"/>
        <v>7.0921985815602835E-3</v>
      </c>
      <c r="DW38" s="3">
        <f t="shared" si="32"/>
        <v>1.7730496453900711E-2</v>
      </c>
      <c r="DX38" s="3">
        <f t="shared" si="32"/>
        <v>0</v>
      </c>
      <c r="DY38" s="3">
        <f t="shared" si="32"/>
        <v>0</v>
      </c>
      <c r="DZ38" s="3">
        <f t="shared" si="32"/>
        <v>0</v>
      </c>
      <c r="EA38" s="3">
        <f t="shared" si="32"/>
        <v>1.4184397163120567E-2</v>
      </c>
      <c r="EB38" s="3">
        <f t="shared" si="32"/>
        <v>2.4822695035460994E-2</v>
      </c>
      <c r="EC38" s="3">
        <f t="shared" si="32"/>
        <v>3.1914893617021274E-2</v>
      </c>
      <c r="ED38" s="3">
        <f t="shared" si="32"/>
        <v>0</v>
      </c>
      <c r="EE38" s="3">
        <f t="shared" si="32"/>
        <v>0</v>
      </c>
      <c r="EF38" s="3">
        <f t="shared" si="32"/>
        <v>0</v>
      </c>
      <c r="EG38" s="4">
        <f t="shared" si="24"/>
        <v>0</v>
      </c>
      <c r="EH38" s="5">
        <f t="shared" si="24"/>
        <v>5.0935695527922983E-4</v>
      </c>
      <c r="EI38" s="5">
        <f t="shared" si="24"/>
        <v>5.4019343611658448E-4</v>
      </c>
      <c r="EJ38" s="5">
        <f t="shared" si="24"/>
        <v>4.087607815539634E-4</v>
      </c>
      <c r="EK38" s="5">
        <f t="shared" si="33"/>
        <v>2.2372028384868304E-4</v>
      </c>
      <c r="EL38" s="5">
        <f t="shared" si="33"/>
        <v>5.3497603230466745E-4</v>
      </c>
      <c r="EM38" s="5">
        <f t="shared" si="33"/>
        <v>0</v>
      </c>
      <c r="EN38" s="5">
        <f t="shared" si="33"/>
        <v>0</v>
      </c>
      <c r="EO38" s="5">
        <f t="shared" si="33"/>
        <v>0</v>
      </c>
      <c r="EP38" s="5">
        <f t="shared" si="33"/>
        <v>3.799413903994239E-4</v>
      </c>
      <c r="EQ38" s="5">
        <f t="shared" si="33"/>
        <v>6.4469324808691397E-4</v>
      </c>
      <c r="ER38" s="5">
        <f t="shared" si="33"/>
        <v>8.6824383687107611E-4</v>
      </c>
      <c r="ES38" s="5">
        <f t="shared" si="33"/>
        <v>0</v>
      </c>
      <c r="ET38" s="5">
        <f t="shared" si="33"/>
        <v>0</v>
      </c>
      <c r="EU38" s="5">
        <f t="shared" si="33"/>
        <v>0</v>
      </c>
      <c r="EV38" s="4">
        <f t="shared" si="25"/>
        <v>3.4985013046527147E-4</v>
      </c>
      <c r="EW38" s="5">
        <f t="shared" si="29"/>
        <v>3.8915236590243794E-4</v>
      </c>
      <c r="EX38" s="5">
        <f t="shared" si="26"/>
        <v>0</v>
      </c>
      <c r="EY38" s="5">
        <f t="shared" si="27"/>
        <v>6.3095949178580473E-4</v>
      </c>
      <c r="EZ38" s="9">
        <f t="shared" si="28"/>
        <v>0</v>
      </c>
      <c r="FB38" t="s">
        <v>274</v>
      </c>
      <c r="FD38" t="s">
        <v>119</v>
      </c>
      <c r="FE38" t="s">
        <v>275</v>
      </c>
      <c r="FF38" t="s">
        <v>119</v>
      </c>
      <c r="FG38" t="s">
        <v>163</v>
      </c>
      <c r="FI38" t="s">
        <v>119</v>
      </c>
      <c r="FJ38" t="s">
        <v>276</v>
      </c>
      <c r="FK38" t="s">
        <v>277</v>
      </c>
      <c r="FM38" t="s">
        <v>148</v>
      </c>
      <c r="FQ38" t="s">
        <v>276</v>
      </c>
      <c r="FU38" t="s">
        <v>257</v>
      </c>
      <c r="FX38" t="s">
        <v>76</v>
      </c>
      <c r="FY38" t="s">
        <v>33</v>
      </c>
      <c r="FZ38" t="s">
        <v>278</v>
      </c>
      <c r="GA38" t="s">
        <v>40</v>
      </c>
      <c r="GC38" t="s">
        <v>37</v>
      </c>
      <c r="GE38" t="s">
        <v>193</v>
      </c>
      <c r="GF38" t="s">
        <v>40</v>
      </c>
      <c r="GJ38" t="s">
        <v>279</v>
      </c>
      <c r="GN38" t="s">
        <v>48</v>
      </c>
      <c r="GP38" t="s">
        <v>280</v>
      </c>
      <c r="GR38" t="s">
        <v>48</v>
      </c>
      <c r="GZ38" t="s">
        <v>281</v>
      </c>
    </row>
    <row r="39" spans="1:208" x14ac:dyDescent="0.25">
      <c r="A39">
        <v>35</v>
      </c>
      <c r="B39" t="s">
        <v>295</v>
      </c>
      <c r="C39" t="s">
        <v>296</v>
      </c>
      <c r="D39">
        <v>95</v>
      </c>
      <c r="E39">
        <v>5.87</v>
      </c>
      <c r="F39" t="s">
        <v>63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29</v>
      </c>
      <c r="N39">
        <v>31</v>
      </c>
      <c r="O39">
        <v>30</v>
      </c>
      <c r="P39">
        <v>4</v>
      </c>
      <c r="Q39">
        <v>4</v>
      </c>
      <c r="R39">
        <v>3</v>
      </c>
      <c r="S39">
        <v>0</v>
      </c>
      <c r="T39">
        <v>0</v>
      </c>
      <c r="U39">
        <v>0</v>
      </c>
      <c r="V39" s="3">
        <f t="shared" si="34"/>
        <v>0</v>
      </c>
      <c r="W39" s="3">
        <f t="shared" si="34"/>
        <v>0</v>
      </c>
      <c r="X39" s="3">
        <f t="shared" si="34"/>
        <v>0</v>
      </c>
      <c r="Y39" s="3">
        <f t="shared" si="34"/>
        <v>0</v>
      </c>
      <c r="Z39" s="3">
        <f t="shared" si="34"/>
        <v>0</v>
      </c>
      <c r="AA39" s="3">
        <f t="shared" si="34"/>
        <v>0</v>
      </c>
      <c r="AB39" s="3">
        <f t="shared" si="34"/>
        <v>0.30526315789473685</v>
      </c>
      <c r="AC39" s="3">
        <f t="shared" si="34"/>
        <v>0.32631578947368423</v>
      </c>
      <c r="AD39" s="3">
        <f t="shared" si="34"/>
        <v>0.31578947368421051</v>
      </c>
      <c r="AE39" s="3">
        <f t="shared" si="34"/>
        <v>4.2105263157894736E-2</v>
      </c>
      <c r="AF39" s="3">
        <f t="shared" si="34"/>
        <v>4.2105263157894736E-2</v>
      </c>
      <c r="AG39" s="3">
        <f t="shared" si="34"/>
        <v>3.1578947368421054E-2</v>
      </c>
      <c r="AH39" s="3">
        <f t="shared" si="34"/>
        <v>0</v>
      </c>
      <c r="AI39" s="3">
        <f t="shared" si="34"/>
        <v>0</v>
      </c>
      <c r="AJ39" s="3">
        <f t="shared" si="34"/>
        <v>0</v>
      </c>
      <c r="AK39" s="4">
        <f t="shared" si="35"/>
        <v>0</v>
      </c>
      <c r="AL39" s="5">
        <f t="shared" si="35"/>
        <v>0</v>
      </c>
      <c r="AM39" s="5">
        <f t="shared" si="35"/>
        <v>0</v>
      </c>
      <c r="AN39" s="5">
        <f t="shared" si="35"/>
        <v>0</v>
      </c>
      <c r="AO39" s="5">
        <f t="shared" si="35"/>
        <v>0</v>
      </c>
      <c r="AP39" s="5">
        <f t="shared" si="35"/>
        <v>0</v>
      </c>
      <c r="AQ39" s="5">
        <f t="shared" si="35"/>
        <v>6.2535560399940519E-3</v>
      </c>
      <c r="AR39" s="5">
        <f t="shared" si="35"/>
        <v>6.2886548555791868E-3</v>
      </c>
      <c r="AS39" s="5">
        <f t="shared" si="35"/>
        <v>6.0462181789739389E-3</v>
      </c>
      <c r="AT39" s="5">
        <f t="shared" si="35"/>
        <v>4.5363550583772541E-3</v>
      </c>
      <c r="AU39" s="5">
        <f t="shared" si="35"/>
        <v>4.3831319514409019E-3</v>
      </c>
      <c r="AV39" s="5">
        <f t="shared" si="35"/>
        <v>3.0899465628726509E-3</v>
      </c>
      <c r="AW39" s="5">
        <f t="shared" si="35"/>
        <v>0</v>
      </c>
      <c r="AX39" s="5">
        <f t="shared" si="35"/>
        <v>0</v>
      </c>
      <c r="AY39" s="5">
        <f t="shared" si="35"/>
        <v>0</v>
      </c>
      <c r="AZ39" s="4">
        <f t="shared" si="11"/>
        <v>0</v>
      </c>
      <c r="BA39" s="5">
        <f t="shared" si="12"/>
        <v>0</v>
      </c>
      <c r="BB39" s="5">
        <f t="shared" si="13"/>
        <v>6.1961430248490589E-3</v>
      </c>
      <c r="BC39" s="5">
        <f t="shared" si="14"/>
        <v>4.0031445242302696E-3</v>
      </c>
      <c r="BD39" s="9">
        <f t="shared" si="15"/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 s="3">
        <f t="shared" si="16"/>
        <v>0</v>
      </c>
      <c r="BU39" s="3">
        <f t="shared" si="16"/>
        <v>0</v>
      </c>
      <c r="BV39" s="3">
        <f t="shared" si="16"/>
        <v>0</v>
      </c>
      <c r="BW39" s="3">
        <f t="shared" si="16"/>
        <v>0</v>
      </c>
      <c r="BX39" s="3">
        <f t="shared" si="16"/>
        <v>0</v>
      </c>
      <c r="BY39" s="3">
        <f t="shared" si="30"/>
        <v>0</v>
      </c>
      <c r="BZ39" s="3">
        <f t="shared" si="30"/>
        <v>0</v>
      </c>
      <c r="CA39" s="3">
        <f t="shared" si="30"/>
        <v>0</v>
      </c>
      <c r="CB39" s="3">
        <f t="shared" si="30"/>
        <v>0</v>
      </c>
      <c r="CC39" s="3">
        <f t="shared" si="30"/>
        <v>0</v>
      </c>
      <c r="CD39" s="3">
        <f t="shared" si="30"/>
        <v>0</v>
      </c>
      <c r="CE39" s="3">
        <f t="shared" si="30"/>
        <v>0</v>
      </c>
      <c r="CF39" s="3">
        <f t="shared" si="30"/>
        <v>0</v>
      </c>
      <c r="CG39" s="3">
        <f t="shared" si="30"/>
        <v>0</v>
      </c>
      <c r="CH39" s="3">
        <f t="shared" si="30"/>
        <v>0</v>
      </c>
      <c r="CI39" s="4">
        <f t="shared" si="17"/>
        <v>0</v>
      </c>
      <c r="CJ39" s="5">
        <f t="shared" si="17"/>
        <v>0</v>
      </c>
      <c r="CK39" s="5">
        <f t="shared" si="17"/>
        <v>0</v>
      </c>
      <c r="CL39" s="5">
        <f t="shared" si="17"/>
        <v>0</v>
      </c>
      <c r="CM39" s="5">
        <f t="shared" si="31"/>
        <v>0</v>
      </c>
      <c r="CN39" s="5">
        <f t="shared" si="31"/>
        <v>0</v>
      </c>
      <c r="CO39" s="5">
        <f t="shared" si="31"/>
        <v>0</v>
      </c>
      <c r="CP39" s="5">
        <f t="shared" si="31"/>
        <v>0</v>
      </c>
      <c r="CQ39" s="5">
        <f t="shared" si="31"/>
        <v>0</v>
      </c>
      <c r="CR39" s="5">
        <f t="shared" si="31"/>
        <v>0</v>
      </c>
      <c r="CS39" s="5">
        <f t="shared" si="31"/>
        <v>0</v>
      </c>
      <c r="CT39" s="5">
        <f t="shared" si="31"/>
        <v>0</v>
      </c>
      <c r="CU39" s="5">
        <f t="shared" si="31"/>
        <v>0</v>
      </c>
      <c r="CV39" s="5">
        <f t="shared" si="31"/>
        <v>0</v>
      </c>
      <c r="CW39" s="5">
        <f t="shared" si="31"/>
        <v>0</v>
      </c>
      <c r="CX39" s="4">
        <f t="shared" si="18"/>
        <v>0</v>
      </c>
      <c r="CY39" s="5">
        <f t="shared" si="19"/>
        <v>0</v>
      </c>
      <c r="CZ39" s="5">
        <f t="shared" si="20"/>
        <v>0</v>
      </c>
      <c r="DA39" s="5">
        <f t="shared" si="21"/>
        <v>0</v>
      </c>
      <c r="DB39" s="9">
        <f t="shared" si="22"/>
        <v>0</v>
      </c>
      <c r="DC39">
        <v>6</v>
      </c>
      <c r="DD39">
        <v>5</v>
      </c>
      <c r="DE39">
        <v>4</v>
      </c>
      <c r="DF39">
        <v>19</v>
      </c>
      <c r="DG39">
        <v>17</v>
      </c>
      <c r="DH39">
        <v>16</v>
      </c>
      <c r="DI39">
        <v>29</v>
      </c>
      <c r="DJ39">
        <v>31</v>
      </c>
      <c r="DK39">
        <v>30</v>
      </c>
      <c r="DL39">
        <v>13</v>
      </c>
      <c r="DM39">
        <v>13</v>
      </c>
      <c r="DN39">
        <v>12</v>
      </c>
      <c r="DO39">
        <v>5</v>
      </c>
      <c r="DP39">
        <v>7</v>
      </c>
      <c r="DQ39">
        <v>6</v>
      </c>
      <c r="DR39" s="3">
        <f t="shared" si="23"/>
        <v>6.3157894736842107E-2</v>
      </c>
      <c r="DS39" s="3">
        <f t="shared" si="23"/>
        <v>5.2631578947368418E-2</v>
      </c>
      <c r="DT39" s="3">
        <f t="shared" si="23"/>
        <v>4.2105263157894736E-2</v>
      </c>
      <c r="DU39" s="3">
        <f t="shared" si="23"/>
        <v>0.2</v>
      </c>
      <c r="DV39" s="3">
        <f t="shared" si="23"/>
        <v>0.17894736842105263</v>
      </c>
      <c r="DW39" s="3">
        <f t="shared" si="32"/>
        <v>0.16842105263157894</v>
      </c>
      <c r="DX39" s="3">
        <f t="shared" si="32"/>
        <v>0.30526315789473685</v>
      </c>
      <c r="DY39" s="3">
        <f t="shared" si="32"/>
        <v>0.32631578947368423</v>
      </c>
      <c r="DZ39" s="3">
        <f t="shared" si="32"/>
        <v>0.31578947368421051</v>
      </c>
      <c r="EA39" s="3">
        <f t="shared" si="32"/>
        <v>0.1368421052631579</v>
      </c>
      <c r="EB39" s="3">
        <f t="shared" si="32"/>
        <v>0.1368421052631579</v>
      </c>
      <c r="EC39" s="3">
        <f t="shared" si="32"/>
        <v>0.12631578947368421</v>
      </c>
      <c r="ED39" s="3">
        <f t="shared" si="32"/>
        <v>5.2631578947368418E-2</v>
      </c>
      <c r="EE39" s="3">
        <f t="shared" si="32"/>
        <v>7.3684210526315783E-2</v>
      </c>
      <c r="EF39" s="3">
        <f t="shared" si="32"/>
        <v>6.3157894736842107E-2</v>
      </c>
      <c r="EG39" s="4">
        <f t="shared" si="24"/>
        <v>5.2925154124167329E-3</v>
      </c>
      <c r="EH39" s="5">
        <f t="shared" si="24"/>
        <v>3.7799647733879685E-3</v>
      </c>
      <c r="EI39" s="5">
        <f t="shared" si="24"/>
        <v>3.2070431365237226E-3</v>
      </c>
      <c r="EJ39" s="5">
        <f t="shared" si="24"/>
        <v>5.7635270199108846E-3</v>
      </c>
      <c r="EK39" s="5">
        <f t="shared" si="33"/>
        <v>5.644816004055718E-3</v>
      </c>
      <c r="EL39" s="5">
        <f t="shared" si="33"/>
        <v>5.0817091742287558E-3</v>
      </c>
      <c r="EM39" s="5">
        <f t="shared" si="33"/>
        <v>6.2461918480524927E-3</v>
      </c>
      <c r="EN39" s="5">
        <f t="shared" si="33"/>
        <v>6.2866138697995353E-3</v>
      </c>
      <c r="EO39" s="5">
        <f t="shared" si="33"/>
        <v>6.0560421236599982E-3</v>
      </c>
      <c r="EP39" s="5">
        <f t="shared" si="33"/>
        <v>3.6654345715902317E-3</v>
      </c>
      <c r="EQ39" s="5">
        <f t="shared" si="33"/>
        <v>3.5540533044911681E-3</v>
      </c>
      <c r="ER39" s="5">
        <f t="shared" si="33"/>
        <v>3.4364177122476283E-3</v>
      </c>
      <c r="ES39" s="5">
        <f t="shared" si="33"/>
        <v>4.3845512324834426E-3</v>
      </c>
      <c r="ET39" s="5">
        <f t="shared" si="33"/>
        <v>5.5014298388011756E-3</v>
      </c>
      <c r="EU39" s="5">
        <f t="shared" si="33"/>
        <v>5.2667980251283816E-3</v>
      </c>
      <c r="EV39" s="4">
        <f t="shared" si="25"/>
        <v>4.0931744407761419E-3</v>
      </c>
      <c r="EW39" s="5">
        <f t="shared" si="29"/>
        <v>5.4966840660651195E-3</v>
      </c>
      <c r="EX39" s="5">
        <f t="shared" si="26"/>
        <v>6.1962826138373421E-3</v>
      </c>
      <c r="EY39" s="5">
        <f t="shared" si="27"/>
        <v>3.5519685294430094E-3</v>
      </c>
      <c r="EZ39" s="9">
        <f t="shared" si="28"/>
        <v>5.0509263654710005E-3</v>
      </c>
      <c r="FA39" t="s">
        <v>97</v>
      </c>
      <c r="FB39" t="s">
        <v>284</v>
      </c>
      <c r="FD39" t="s">
        <v>285</v>
      </c>
      <c r="FE39" t="s">
        <v>286</v>
      </c>
      <c r="FF39" t="s">
        <v>119</v>
      </c>
      <c r="FG39" t="s">
        <v>287</v>
      </c>
      <c r="FH39" t="s">
        <v>68</v>
      </c>
      <c r="FI39" t="s">
        <v>119</v>
      </c>
      <c r="FJ39" t="s">
        <v>276</v>
      </c>
      <c r="FK39" t="s">
        <v>288</v>
      </c>
      <c r="FL39" t="s">
        <v>289</v>
      </c>
      <c r="FM39" t="s">
        <v>290</v>
      </c>
      <c r="FO39" t="s">
        <v>289</v>
      </c>
      <c r="FP39" t="s">
        <v>289</v>
      </c>
      <c r="FQ39" t="s">
        <v>276</v>
      </c>
      <c r="FS39" t="s">
        <v>289</v>
      </c>
      <c r="FU39" t="s">
        <v>291</v>
      </c>
      <c r="FY39" t="s">
        <v>179</v>
      </c>
      <c r="FZ39" t="s">
        <v>292</v>
      </c>
      <c r="GA39" t="s">
        <v>40</v>
      </c>
      <c r="GC39" t="s">
        <v>37</v>
      </c>
      <c r="GD39" t="s">
        <v>291</v>
      </c>
      <c r="GE39" t="s">
        <v>291</v>
      </c>
      <c r="GF39" t="s">
        <v>40</v>
      </c>
      <c r="GJ39" t="s">
        <v>293</v>
      </c>
      <c r="GK39" t="s">
        <v>294</v>
      </c>
      <c r="GR39" t="s">
        <v>112</v>
      </c>
      <c r="GS39" t="s">
        <v>112</v>
      </c>
    </row>
    <row r="40" spans="1:208" x14ac:dyDescent="0.25">
      <c r="A40">
        <v>36</v>
      </c>
      <c r="B40" t="s">
        <v>366</v>
      </c>
      <c r="C40" t="s">
        <v>367</v>
      </c>
      <c r="D40">
        <v>52</v>
      </c>
      <c r="E40">
        <v>6.21</v>
      </c>
      <c r="F40" t="s">
        <v>63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30</v>
      </c>
      <c r="N40">
        <v>26</v>
      </c>
      <c r="O40">
        <v>25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 s="3">
        <f t="shared" si="34"/>
        <v>0</v>
      </c>
      <c r="W40" s="3">
        <f t="shared" si="34"/>
        <v>0</v>
      </c>
      <c r="X40" s="3">
        <f t="shared" si="34"/>
        <v>0</v>
      </c>
      <c r="Y40" s="3">
        <f t="shared" si="34"/>
        <v>0</v>
      </c>
      <c r="Z40" s="3">
        <f t="shared" si="34"/>
        <v>0</v>
      </c>
      <c r="AA40" s="3">
        <f t="shared" si="34"/>
        <v>0</v>
      </c>
      <c r="AB40" s="3">
        <f t="shared" si="34"/>
        <v>0.57692307692307687</v>
      </c>
      <c r="AC40" s="3">
        <f t="shared" si="34"/>
        <v>0.5</v>
      </c>
      <c r="AD40" s="3">
        <f t="shared" si="34"/>
        <v>0.48076923076923078</v>
      </c>
      <c r="AE40" s="3">
        <f t="shared" si="34"/>
        <v>0</v>
      </c>
      <c r="AF40" s="3">
        <f t="shared" si="34"/>
        <v>0</v>
      </c>
      <c r="AG40" s="3">
        <f t="shared" si="34"/>
        <v>0</v>
      </c>
      <c r="AH40" s="3">
        <f t="shared" si="34"/>
        <v>0</v>
      </c>
      <c r="AI40" s="3">
        <f t="shared" si="34"/>
        <v>0</v>
      </c>
      <c r="AJ40" s="3">
        <f t="shared" si="34"/>
        <v>0</v>
      </c>
      <c r="AK40" s="4">
        <f t="shared" si="35"/>
        <v>0</v>
      </c>
      <c r="AL40" s="5">
        <f t="shared" si="35"/>
        <v>0</v>
      </c>
      <c r="AM40" s="5">
        <f t="shared" si="35"/>
        <v>0</v>
      </c>
      <c r="AN40" s="5">
        <f t="shared" si="35"/>
        <v>0</v>
      </c>
      <c r="AO40" s="5">
        <f t="shared" si="35"/>
        <v>0</v>
      </c>
      <c r="AP40" s="5">
        <f t="shared" si="35"/>
        <v>0</v>
      </c>
      <c r="AQ40" s="5">
        <f t="shared" si="35"/>
        <v>1.1818723285134645E-2</v>
      </c>
      <c r="AR40" s="5">
        <f t="shared" si="35"/>
        <v>9.6358421174197219E-3</v>
      </c>
      <c r="AS40" s="5">
        <f t="shared" si="35"/>
        <v>9.2049795993994279E-3</v>
      </c>
      <c r="AT40" s="5">
        <f t="shared" si="35"/>
        <v>0</v>
      </c>
      <c r="AU40" s="5">
        <f t="shared" si="35"/>
        <v>0</v>
      </c>
      <c r="AV40" s="5">
        <f t="shared" si="35"/>
        <v>0</v>
      </c>
      <c r="AW40" s="5">
        <f t="shared" si="35"/>
        <v>0</v>
      </c>
      <c r="AX40" s="5">
        <f t="shared" si="35"/>
        <v>0</v>
      </c>
      <c r="AY40" s="5">
        <f t="shared" si="35"/>
        <v>0</v>
      </c>
      <c r="AZ40" s="4">
        <f t="shared" si="11"/>
        <v>0</v>
      </c>
      <c r="BA40" s="5">
        <f t="shared" si="12"/>
        <v>0</v>
      </c>
      <c r="BB40" s="5">
        <f t="shared" si="13"/>
        <v>1.0219848333984599E-2</v>
      </c>
      <c r="BC40" s="5">
        <f t="shared" si="14"/>
        <v>0</v>
      </c>
      <c r="BD40" s="9">
        <f t="shared" si="15"/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 s="3">
        <f t="shared" si="16"/>
        <v>0</v>
      </c>
      <c r="BU40" s="3">
        <f t="shared" si="16"/>
        <v>0</v>
      </c>
      <c r="BV40" s="3">
        <f t="shared" si="16"/>
        <v>0</v>
      </c>
      <c r="BW40" s="3">
        <f t="shared" si="16"/>
        <v>0</v>
      </c>
      <c r="BX40" s="3">
        <f t="shared" si="16"/>
        <v>0</v>
      </c>
      <c r="BY40" s="3">
        <f t="shared" si="30"/>
        <v>0</v>
      </c>
      <c r="BZ40" s="3">
        <f t="shared" si="30"/>
        <v>0</v>
      </c>
      <c r="CA40" s="3">
        <f t="shared" si="30"/>
        <v>0</v>
      </c>
      <c r="CB40" s="3">
        <f t="shared" si="30"/>
        <v>0</v>
      </c>
      <c r="CC40" s="3">
        <f t="shared" si="30"/>
        <v>0</v>
      </c>
      <c r="CD40" s="3">
        <f t="shared" si="30"/>
        <v>0</v>
      </c>
      <c r="CE40" s="3">
        <f t="shared" si="30"/>
        <v>0</v>
      </c>
      <c r="CF40" s="3">
        <f t="shared" si="30"/>
        <v>0</v>
      </c>
      <c r="CG40" s="3">
        <f t="shared" si="30"/>
        <v>0</v>
      </c>
      <c r="CH40" s="3">
        <f t="shared" si="30"/>
        <v>0</v>
      </c>
      <c r="CI40" s="4">
        <f t="shared" si="17"/>
        <v>0</v>
      </c>
      <c r="CJ40" s="5">
        <f t="shared" si="17"/>
        <v>0</v>
      </c>
      <c r="CK40" s="5">
        <f t="shared" si="17"/>
        <v>0</v>
      </c>
      <c r="CL40" s="5">
        <f t="shared" si="17"/>
        <v>0</v>
      </c>
      <c r="CM40" s="5">
        <f t="shared" si="31"/>
        <v>0</v>
      </c>
      <c r="CN40" s="5">
        <f t="shared" si="31"/>
        <v>0</v>
      </c>
      <c r="CO40" s="5">
        <f t="shared" si="31"/>
        <v>0</v>
      </c>
      <c r="CP40" s="5">
        <f t="shared" si="31"/>
        <v>0</v>
      </c>
      <c r="CQ40" s="5">
        <f t="shared" si="31"/>
        <v>0</v>
      </c>
      <c r="CR40" s="5">
        <f t="shared" si="31"/>
        <v>0</v>
      </c>
      <c r="CS40" s="5">
        <f t="shared" si="31"/>
        <v>0</v>
      </c>
      <c r="CT40" s="5">
        <f t="shared" si="31"/>
        <v>0</v>
      </c>
      <c r="CU40" s="5">
        <f t="shared" si="31"/>
        <v>0</v>
      </c>
      <c r="CV40" s="5">
        <f t="shared" si="31"/>
        <v>0</v>
      </c>
      <c r="CW40" s="5">
        <f t="shared" si="31"/>
        <v>0</v>
      </c>
      <c r="CX40" s="4">
        <f t="shared" si="18"/>
        <v>0</v>
      </c>
      <c r="CY40" s="5">
        <f t="shared" si="19"/>
        <v>0</v>
      </c>
      <c r="CZ40" s="5">
        <f t="shared" si="20"/>
        <v>0</v>
      </c>
      <c r="DA40" s="5">
        <f t="shared" si="21"/>
        <v>0</v>
      </c>
      <c r="DB40" s="9">
        <f t="shared" si="22"/>
        <v>0</v>
      </c>
      <c r="DC40">
        <v>4</v>
      </c>
      <c r="DD40">
        <v>3</v>
      </c>
      <c r="DE40">
        <v>3</v>
      </c>
      <c r="DF40">
        <v>20</v>
      </c>
      <c r="DG40">
        <v>14</v>
      </c>
      <c r="DH40">
        <v>19</v>
      </c>
      <c r="DI40">
        <v>30</v>
      </c>
      <c r="DJ40">
        <v>26</v>
      </c>
      <c r="DK40">
        <v>25</v>
      </c>
      <c r="DL40">
        <v>23</v>
      </c>
      <c r="DM40">
        <v>24</v>
      </c>
      <c r="DN40">
        <v>25</v>
      </c>
      <c r="DO40">
        <v>2</v>
      </c>
      <c r="DP40">
        <v>2</v>
      </c>
      <c r="DQ40">
        <v>2</v>
      </c>
      <c r="DR40" s="3">
        <f t="shared" si="23"/>
        <v>7.6923076923076927E-2</v>
      </c>
      <c r="DS40" s="3">
        <f t="shared" si="23"/>
        <v>5.7692307692307696E-2</v>
      </c>
      <c r="DT40" s="3">
        <f t="shared" si="23"/>
        <v>5.7692307692307696E-2</v>
      </c>
      <c r="DU40" s="3">
        <f t="shared" si="23"/>
        <v>0.38461538461538464</v>
      </c>
      <c r="DV40" s="3">
        <f t="shared" si="23"/>
        <v>0.26923076923076922</v>
      </c>
      <c r="DW40" s="3">
        <f t="shared" si="32"/>
        <v>0.36538461538461536</v>
      </c>
      <c r="DX40" s="3">
        <f t="shared" si="32"/>
        <v>0.57692307692307687</v>
      </c>
      <c r="DY40" s="3">
        <f t="shared" si="32"/>
        <v>0.5</v>
      </c>
      <c r="DZ40" s="3">
        <f t="shared" si="32"/>
        <v>0.48076923076923078</v>
      </c>
      <c r="EA40" s="3">
        <f t="shared" si="32"/>
        <v>0.44230769230769229</v>
      </c>
      <c r="EB40" s="3">
        <f t="shared" si="32"/>
        <v>0.46153846153846156</v>
      </c>
      <c r="EC40" s="3">
        <f t="shared" si="32"/>
        <v>0.48076923076923078</v>
      </c>
      <c r="ED40" s="3">
        <f t="shared" si="32"/>
        <v>3.8461538461538464E-2</v>
      </c>
      <c r="EE40" s="3">
        <f t="shared" si="32"/>
        <v>3.8461538461538464E-2</v>
      </c>
      <c r="EF40" s="3">
        <f t="shared" si="32"/>
        <v>3.8461538461538464E-2</v>
      </c>
      <c r="EG40" s="4">
        <f t="shared" si="24"/>
        <v>6.4460123612767898E-3</v>
      </c>
      <c r="EH40" s="5">
        <f t="shared" si="24"/>
        <v>4.1434229246752738E-3</v>
      </c>
      <c r="EI40" s="5">
        <f t="shared" si="24"/>
        <v>4.3942658361022166E-3</v>
      </c>
      <c r="EJ40" s="5">
        <f t="shared" si="24"/>
        <v>1.1083705807520931E-2</v>
      </c>
      <c r="EK40" s="5">
        <f t="shared" si="33"/>
        <v>8.4927661599480831E-3</v>
      </c>
      <c r="EL40" s="5">
        <f t="shared" si="33"/>
        <v>1.1024621465724645E-2</v>
      </c>
      <c r="EM40" s="5">
        <f t="shared" si="33"/>
        <v>1.1804805548375067E-2</v>
      </c>
      <c r="EN40" s="5">
        <f t="shared" si="33"/>
        <v>9.6327148004992872E-3</v>
      </c>
      <c r="EO40" s="5">
        <f t="shared" si="33"/>
        <v>9.2199359254439076E-3</v>
      </c>
      <c r="EP40" s="5">
        <f t="shared" si="33"/>
        <v>1.1847595471782036E-2</v>
      </c>
      <c r="EQ40" s="5">
        <f t="shared" si="33"/>
        <v>1.1987043689703939E-2</v>
      </c>
      <c r="ER40" s="5">
        <f t="shared" si="33"/>
        <v>1.3079314209275827E-2</v>
      </c>
      <c r="ES40" s="5">
        <f t="shared" si="33"/>
        <v>3.2040951314302084E-3</v>
      </c>
      <c r="ET40" s="5">
        <f t="shared" si="33"/>
        <v>2.8716254653083067E-3</v>
      </c>
      <c r="EU40" s="5">
        <f t="shared" si="33"/>
        <v>3.2073449511999764E-3</v>
      </c>
      <c r="EV40" s="4">
        <f t="shared" si="25"/>
        <v>4.9945670406847604E-3</v>
      </c>
      <c r="EW40" s="5">
        <f t="shared" si="29"/>
        <v>1.0200364477731219E-2</v>
      </c>
      <c r="EX40" s="5">
        <f t="shared" si="26"/>
        <v>1.0219152091439421E-2</v>
      </c>
      <c r="EY40" s="5">
        <f t="shared" si="27"/>
        <v>1.2304651123587267E-2</v>
      </c>
      <c r="EZ40" s="9">
        <f t="shared" si="28"/>
        <v>3.0943551826461638E-3</v>
      </c>
      <c r="FA40" t="s">
        <v>144</v>
      </c>
      <c r="FB40" t="s">
        <v>145</v>
      </c>
      <c r="FD40" t="s">
        <v>146</v>
      </c>
      <c r="FF40" t="s">
        <v>119</v>
      </c>
      <c r="FH40" t="s">
        <v>147</v>
      </c>
      <c r="FI40" t="s">
        <v>119</v>
      </c>
      <c r="FL40" t="s">
        <v>147</v>
      </c>
      <c r="FM40" t="s">
        <v>148</v>
      </c>
      <c r="FQ40" t="s">
        <v>149</v>
      </c>
      <c r="FU40" t="s">
        <v>150</v>
      </c>
      <c r="FY40" t="s">
        <v>33</v>
      </c>
      <c r="FZ40" t="s">
        <v>121</v>
      </c>
      <c r="GA40" t="s">
        <v>40</v>
      </c>
      <c r="GE40" t="s">
        <v>121</v>
      </c>
      <c r="GF40" t="s">
        <v>40</v>
      </c>
      <c r="GR40" t="s">
        <v>57</v>
      </c>
      <c r="GW40" t="s">
        <v>57</v>
      </c>
    </row>
    <row r="41" spans="1:208" x14ac:dyDescent="0.25">
      <c r="A41">
        <v>37</v>
      </c>
      <c r="B41" t="s">
        <v>453</v>
      </c>
      <c r="C41" t="s">
        <v>454</v>
      </c>
      <c r="D41">
        <v>72</v>
      </c>
      <c r="E41">
        <v>6.8</v>
      </c>
      <c r="F41" t="s">
        <v>63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36</v>
      </c>
      <c r="N41">
        <v>31</v>
      </c>
      <c r="O41">
        <v>30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 s="3">
        <f t="shared" si="34"/>
        <v>0</v>
      </c>
      <c r="W41" s="3">
        <f t="shared" si="34"/>
        <v>0</v>
      </c>
      <c r="X41" s="3">
        <f t="shared" si="34"/>
        <v>0</v>
      </c>
      <c r="Y41" s="3">
        <f t="shared" si="34"/>
        <v>0</v>
      </c>
      <c r="Z41" s="3">
        <f t="shared" si="34"/>
        <v>0</v>
      </c>
      <c r="AA41" s="3">
        <f t="shared" si="34"/>
        <v>0</v>
      </c>
      <c r="AB41" s="3">
        <f t="shared" si="34"/>
        <v>0.5</v>
      </c>
      <c r="AC41" s="3">
        <f t="shared" si="34"/>
        <v>0.43055555555555558</v>
      </c>
      <c r="AD41" s="3">
        <f t="shared" si="34"/>
        <v>0.41666666666666669</v>
      </c>
      <c r="AE41" s="3">
        <f t="shared" si="34"/>
        <v>0</v>
      </c>
      <c r="AF41" s="3">
        <f t="shared" si="34"/>
        <v>0</v>
      </c>
      <c r="AG41" s="3">
        <f t="shared" si="34"/>
        <v>0</v>
      </c>
      <c r="AH41" s="3">
        <f t="shared" si="34"/>
        <v>0</v>
      </c>
      <c r="AI41" s="3">
        <f t="shared" si="34"/>
        <v>0</v>
      </c>
      <c r="AJ41" s="3">
        <f t="shared" si="34"/>
        <v>0</v>
      </c>
      <c r="AK41" s="4">
        <f t="shared" si="35"/>
        <v>0</v>
      </c>
      <c r="AL41" s="5">
        <f t="shared" si="35"/>
        <v>0</v>
      </c>
      <c r="AM41" s="5">
        <f t="shared" si="35"/>
        <v>0</v>
      </c>
      <c r="AN41" s="5">
        <f t="shared" si="35"/>
        <v>0</v>
      </c>
      <c r="AO41" s="5">
        <f t="shared" si="35"/>
        <v>0</v>
      </c>
      <c r="AP41" s="5">
        <f t="shared" si="35"/>
        <v>0</v>
      </c>
      <c r="AQ41" s="5">
        <f t="shared" si="35"/>
        <v>1.0242893513783361E-2</v>
      </c>
      <c r="AR41" s="5">
        <f t="shared" si="35"/>
        <v>8.2975307122225388E-3</v>
      </c>
      <c r="AS41" s="5">
        <f t="shared" si="35"/>
        <v>7.9776489861461703E-3</v>
      </c>
      <c r="AT41" s="5">
        <f t="shared" si="35"/>
        <v>0</v>
      </c>
      <c r="AU41" s="5">
        <f t="shared" si="35"/>
        <v>0</v>
      </c>
      <c r="AV41" s="5">
        <f t="shared" si="35"/>
        <v>0</v>
      </c>
      <c r="AW41" s="5">
        <f t="shared" si="35"/>
        <v>0</v>
      </c>
      <c r="AX41" s="5">
        <f t="shared" si="35"/>
        <v>0</v>
      </c>
      <c r="AY41" s="5">
        <f t="shared" si="35"/>
        <v>0</v>
      </c>
      <c r="AZ41" s="4">
        <f t="shared" si="11"/>
        <v>0</v>
      </c>
      <c r="BA41" s="5">
        <f t="shared" si="12"/>
        <v>0</v>
      </c>
      <c r="BB41" s="5">
        <f t="shared" si="13"/>
        <v>8.8393577373840227E-3</v>
      </c>
      <c r="BC41" s="5">
        <f t="shared" si="14"/>
        <v>0</v>
      </c>
      <c r="BD41" s="9">
        <f t="shared" si="15"/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 s="3">
        <f t="shared" si="16"/>
        <v>0</v>
      </c>
      <c r="BU41" s="3">
        <f t="shared" si="16"/>
        <v>0</v>
      </c>
      <c r="BV41" s="3">
        <f t="shared" si="16"/>
        <v>0</v>
      </c>
      <c r="BW41" s="3">
        <f t="shared" si="16"/>
        <v>0</v>
      </c>
      <c r="BX41" s="3">
        <f t="shared" si="16"/>
        <v>0</v>
      </c>
      <c r="BY41" s="3">
        <f t="shared" si="30"/>
        <v>0</v>
      </c>
      <c r="BZ41" s="3">
        <f t="shared" si="30"/>
        <v>0</v>
      </c>
      <c r="CA41" s="3">
        <f t="shared" si="30"/>
        <v>0</v>
      </c>
      <c r="CB41" s="3">
        <f t="shared" si="30"/>
        <v>0</v>
      </c>
      <c r="CC41" s="3">
        <f t="shared" si="30"/>
        <v>0</v>
      </c>
      <c r="CD41" s="3">
        <f t="shared" si="30"/>
        <v>0</v>
      </c>
      <c r="CE41" s="3">
        <f t="shared" si="30"/>
        <v>0</v>
      </c>
      <c r="CF41" s="3">
        <f t="shared" si="30"/>
        <v>0</v>
      </c>
      <c r="CG41" s="3">
        <f t="shared" si="30"/>
        <v>0</v>
      </c>
      <c r="CH41" s="3">
        <f t="shared" si="30"/>
        <v>0</v>
      </c>
      <c r="CI41" s="4">
        <f t="shared" si="17"/>
        <v>0</v>
      </c>
      <c r="CJ41" s="5">
        <f t="shared" si="17"/>
        <v>0</v>
      </c>
      <c r="CK41" s="5">
        <f t="shared" si="17"/>
        <v>0</v>
      </c>
      <c r="CL41" s="5">
        <f t="shared" si="17"/>
        <v>0</v>
      </c>
      <c r="CM41" s="5">
        <f t="shared" si="31"/>
        <v>0</v>
      </c>
      <c r="CN41" s="5">
        <f t="shared" si="31"/>
        <v>0</v>
      </c>
      <c r="CO41" s="5">
        <f t="shared" si="31"/>
        <v>0</v>
      </c>
      <c r="CP41" s="5">
        <f t="shared" si="31"/>
        <v>0</v>
      </c>
      <c r="CQ41" s="5">
        <f t="shared" si="31"/>
        <v>0</v>
      </c>
      <c r="CR41" s="5">
        <f t="shared" si="31"/>
        <v>0</v>
      </c>
      <c r="CS41" s="5">
        <f t="shared" si="31"/>
        <v>0</v>
      </c>
      <c r="CT41" s="5">
        <f t="shared" si="31"/>
        <v>0</v>
      </c>
      <c r="CU41" s="5">
        <f t="shared" si="31"/>
        <v>0</v>
      </c>
      <c r="CV41" s="5">
        <f t="shared" si="31"/>
        <v>0</v>
      </c>
      <c r="CW41" s="5">
        <f t="shared" si="31"/>
        <v>0</v>
      </c>
      <c r="CX41" s="4">
        <f t="shared" si="18"/>
        <v>0</v>
      </c>
      <c r="CY41" s="5">
        <f t="shared" si="19"/>
        <v>0</v>
      </c>
      <c r="CZ41" s="5">
        <f t="shared" si="20"/>
        <v>0</v>
      </c>
      <c r="DA41" s="5">
        <f t="shared" si="21"/>
        <v>0</v>
      </c>
      <c r="DB41" s="9">
        <f t="shared" si="22"/>
        <v>0</v>
      </c>
      <c r="DC41">
        <v>4</v>
      </c>
      <c r="DD41">
        <v>5</v>
      </c>
      <c r="DE41">
        <v>3</v>
      </c>
      <c r="DF41">
        <v>21</v>
      </c>
      <c r="DG41">
        <v>18</v>
      </c>
      <c r="DH41">
        <v>18</v>
      </c>
      <c r="DI41">
        <v>36</v>
      </c>
      <c r="DJ41">
        <v>31</v>
      </c>
      <c r="DK41">
        <v>30</v>
      </c>
      <c r="DL41">
        <v>14</v>
      </c>
      <c r="DM41">
        <v>14</v>
      </c>
      <c r="DN41">
        <v>11</v>
      </c>
      <c r="DO41">
        <v>4</v>
      </c>
      <c r="DP41">
        <v>6</v>
      </c>
      <c r="DQ41">
        <v>5</v>
      </c>
      <c r="DR41" s="3">
        <f t="shared" si="23"/>
        <v>5.5555555555555552E-2</v>
      </c>
      <c r="DS41" s="3">
        <f t="shared" si="23"/>
        <v>6.9444444444444448E-2</v>
      </c>
      <c r="DT41" s="3">
        <f t="shared" si="23"/>
        <v>4.1666666666666664E-2</v>
      </c>
      <c r="DU41" s="3">
        <f t="shared" si="23"/>
        <v>0.29166666666666669</v>
      </c>
      <c r="DV41" s="3">
        <f t="shared" si="23"/>
        <v>0.25</v>
      </c>
      <c r="DW41" s="3">
        <f t="shared" si="32"/>
        <v>0.25</v>
      </c>
      <c r="DX41" s="3">
        <f t="shared" si="32"/>
        <v>0.5</v>
      </c>
      <c r="DY41" s="3">
        <f t="shared" si="32"/>
        <v>0.43055555555555558</v>
      </c>
      <c r="DZ41" s="3">
        <f t="shared" si="32"/>
        <v>0.41666666666666669</v>
      </c>
      <c r="EA41" s="3">
        <f t="shared" si="32"/>
        <v>0.19444444444444445</v>
      </c>
      <c r="EB41" s="3">
        <f t="shared" si="32"/>
        <v>0.19444444444444445</v>
      </c>
      <c r="EC41" s="3">
        <f t="shared" si="32"/>
        <v>0.15277777777777779</v>
      </c>
      <c r="ED41" s="3">
        <f t="shared" si="32"/>
        <v>5.5555555555555552E-2</v>
      </c>
      <c r="EE41" s="3">
        <f t="shared" si="32"/>
        <v>8.3333333333333329E-2</v>
      </c>
      <c r="EF41" s="3">
        <f t="shared" si="32"/>
        <v>6.9444444444444448E-2</v>
      </c>
      <c r="EG41" s="4">
        <f t="shared" si="24"/>
        <v>4.6554533720332371E-3</v>
      </c>
      <c r="EH41" s="5">
        <f t="shared" si="24"/>
        <v>4.9874535204424593E-3</v>
      </c>
      <c r="EI41" s="5">
        <f t="shared" si="24"/>
        <v>3.1736364371849337E-3</v>
      </c>
      <c r="EJ41" s="5">
        <f t="shared" si="24"/>
        <v>8.4051435707033738E-3</v>
      </c>
      <c r="EK41" s="5">
        <f t="shared" si="33"/>
        <v>7.8861400056660768E-3</v>
      </c>
      <c r="EL41" s="5">
        <f t="shared" si="33"/>
        <v>7.5431620554958102E-3</v>
      </c>
      <c r="EM41" s="5">
        <f t="shared" si="33"/>
        <v>1.0230831475258393E-2</v>
      </c>
      <c r="EN41" s="5">
        <f t="shared" si="33"/>
        <v>8.2948377448743872E-3</v>
      </c>
      <c r="EO41" s="5">
        <f t="shared" si="33"/>
        <v>7.9906111353847207E-3</v>
      </c>
      <c r="EP41" s="5">
        <f t="shared" si="33"/>
        <v>5.2083632267254359E-3</v>
      </c>
      <c r="EQ41" s="5">
        <f t="shared" si="33"/>
        <v>5.0500971100141592E-3</v>
      </c>
      <c r="ER41" s="5">
        <f t="shared" si="33"/>
        <v>4.1563154042809853E-3</v>
      </c>
      <c r="ES41" s="5">
        <f t="shared" si="33"/>
        <v>4.6281374120658563E-3</v>
      </c>
      <c r="ET41" s="5">
        <f t="shared" si="33"/>
        <v>6.2218551748346633E-3</v>
      </c>
      <c r="EU41" s="5">
        <f t="shared" si="33"/>
        <v>5.7910394952221797E-3</v>
      </c>
      <c r="EV41" s="4">
        <f t="shared" si="25"/>
        <v>4.2721811098868773E-3</v>
      </c>
      <c r="EW41" s="5">
        <f t="shared" si="29"/>
        <v>7.9448152106217518E-3</v>
      </c>
      <c r="EX41" s="5">
        <f t="shared" si="26"/>
        <v>8.8387601185058329E-3</v>
      </c>
      <c r="EY41" s="5">
        <f t="shared" si="27"/>
        <v>4.8049252470068601E-3</v>
      </c>
      <c r="EZ41" s="9">
        <f t="shared" si="28"/>
        <v>5.5470106940409001E-3</v>
      </c>
      <c r="FD41" t="s">
        <v>271</v>
      </c>
      <c r="FK41" t="s">
        <v>271</v>
      </c>
      <c r="FY41" t="s">
        <v>33</v>
      </c>
      <c r="GJ41" t="s">
        <v>194</v>
      </c>
      <c r="GP41" t="s">
        <v>203</v>
      </c>
      <c r="GR41" t="s">
        <v>194</v>
      </c>
    </row>
    <row r="42" spans="1:208" x14ac:dyDescent="0.25">
      <c r="A42">
        <v>38</v>
      </c>
      <c r="B42" t="s">
        <v>262</v>
      </c>
      <c r="C42" t="s">
        <v>263</v>
      </c>
      <c r="D42">
        <v>91</v>
      </c>
      <c r="E42">
        <v>7.25</v>
      </c>
      <c r="F42" t="s">
        <v>63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26</v>
      </c>
      <c r="N42">
        <v>24</v>
      </c>
      <c r="O42">
        <v>20</v>
      </c>
      <c r="P42">
        <v>3</v>
      </c>
      <c r="Q42">
        <v>2</v>
      </c>
      <c r="R42">
        <v>5</v>
      </c>
      <c r="S42">
        <v>0</v>
      </c>
      <c r="T42">
        <v>0</v>
      </c>
      <c r="U42">
        <v>0</v>
      </c>
      <c r="V42" s="3">
        <f t="shared" si="34"/>
        <v>0</v>
      </c>
      <c r="W42" s="3">
        <f t="shared" si="34"/>
        <v>0</v>
      </c>
      <c r="X42" s="3">
        <f t="shared" si="34"/>
        <v>0</v>
      </c>
      <c r="Y42" s="3">
        <f t="shared" si="34"/>
        <v>0</v>
      </c>
      <c r="Z42" s="3">
        <f t="shared" si="34"/>
        <v>0</v>
      </c>
      <c r="AA42" s="3">
        <f t="shared" si="34"/>
        <v>0</v>
      </c>
      <c r="AB42" s="3">
        <f t="shared" si="34"/>
        <v>0.2857142857142857</v>
      </c>
      <c r="AC42" s="3">
        <f t="shared" si="34"/>
        <v>0.26373626373626374</v>
      </c>
      <c r="AD42" s="3">
        <f t="shared" si="34"/>
        <v>0.21978021978021978</v>
      </c>
      <c r="AE42" s="3">
        <f t="shared" si="34"/>
        <v>3.2967032967032968E-2</v>
      </c>
      <c r="AF42" s="3">
        <f t="shared" si="34"/>
        <v>2.197802197802198E-2</v>
      </c>
      <c r="AG42" s="3">
        <f t="shared" si="34"/>
        <v>5.4945054945054944E-2</v>
      </c>
      <c r="AH42" s="3">
        <f t="shared" si="34"/>
        <v>0</v>
      </c>
      <c r="AI42" s="3">
        <f t="shared" si="34"/>
        <v>0</v>
      </c>
      <c r="AJ42" s="3">
        <f t="shared" si="34"/>
        <v>0</v>
      </c>
      <c r="AK42" s="4">
        <f t="shared" si="35"/>
        <v>0</v>
      </c>
      <c r="AL42" s="5">
        <f t="shared" si="35"/>
        <v>0</v>
      </c>
      <c r="AM42" s="5">
        <f t="shared" si="35"/>
        <v>0</v>
      </c>
      <c r="AN42" s="5">
        <f t="shared" si="35"/>
        <v>0</v>
      </c>
      <c r="AO42" s="5">
        <f t="shared" si="35"/>
        <v>0</v>
      </c>
      <c r="AP42" s="5">
        <f t="shared" si="35"/>
        <v>0</v>
      </c>
      <c r="AQ42" s="5">
        <f t="shared" si="35"/>
        <v>5.8530820078762057E-3</v>
      </c>
      <c r="AR42" s="5">
        <f t="shared" si="35"/>
        <v>5.0826419960016116E-3</v>
      </c>
      <c r="AS42" s="5">
        <f t="shared" si="35"/>
        <v>4.2079906740111663E-3</v>
      </c>
      <c r="AT42" s="5">
        <f t="shared" si="35"/>
        <v>3.5518164605426307E-3</v>
      </c>
      <c r="AU42" s="5">
        <f t="shared" si="35"/>
        <v>2.28789854608179E-3</v>
      </c>
      <c r="AV42" s="5">
        <f t="shared" si="35"/>
        <v>5.3762806496868466E-3</v>
      </c>
      <c r="AW42" s="5">
        <f t="shared" si="35"/>
        <v>0</v>
      </c>
      <c r="AX42" s="5">
        <f t="shared" si="35"/>
        <v>0</v>
      </c>
      <c r="AY42" s="5">
        <f t="shared" si="35"/>
        <v>0</v>
      </c>
      <c r="AZ42" s="4">
        <f t="shared" si="11"/>
        <v>0</v>
      </c>
      <c r="BA42" s="5">
        <f t="shared" si="12"/>
        <v>0</v>
      </c>
      <c r="BB42" s="5">
        <f t="shared" si="13"/>
        <v>5.0479048926296609E-3</v>
      </c>
      <c r="BC42" s="5">
        <f t="shared" si="14"/>
        <v>3.7386652187704223E-3</v>
      </c>
      <c r="BD42" s="9">
        <f t="shared" si="15"/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2</v>
      </c>
      <c r="BO42">
        <v>0</v>
      </c>
      <c r="BP42">
        <v>2</v>
      </c>
      <c r="BQ42">
        <v>2</v>
      </c>
      <c r="BR42">
        <v>0</v>
      </c>
      <c r="BS42">
        <v>0</v>
      </c>
      <c r="BT42" s="3">
        <f t="shared" si="16"/>
        <v>0</v>
      </c>
      <c r="BU42" s="3">
        <f t="shared" si="16"/>
        <v>0</v>
      </c>
      <c r="BV42" s="3">
        <f t="shared" si="16"/>
        <v>0</v>
      </c>
      <c r="BW42" s="3">
        <f t="shared" si="16"/>
        <v>0</v>
      </c>
      <c r="BX42" s="3">
        <f t="shared" si="16"/>
        <v>0</v>
      </c>
      <c r="BY42" s="3">
        <f t="shared" si="30"/>
        <v>0</v>
      </c>
      <c r="BZ42" s="3">
        <f t="shared" si="30"/>
        <v>0</v>
      </c>
      <c r="CA42" s="3">
        <f t="shared" si="30"/>
        <v>0</v>
      </c>
      <c r="CB42" s="3">
        <f t="shared" si="30"/>
        <v>0</v>
      </c>
      <c r="CC42" s="3">
        <f t="shared" si="30"/>
        <v>2.197802197802198E-2</v>
      </c>
      <c r="CD42" s="3">
        <f t="shared" si="30"/>
        <v>0</v>
      </c>
      <c r="CE42" s="3">
        <f t="shared" si="30"/>
        <v>2.197802197802198E-2</v>
      </c>
      <c r="CF42" s="3">
        <f t="shared" si="30"/>
        <v>2.197802197802198E-2</v>
      </c>
      <c r="CG42" s="3">
        <f t="shared" si="30"/>
        <v>0</v>
      </c>
      <c r="CH42" s="3">
        <f t="shared" si="30"/>
        <v>0</v>
      </c>
      <c r="CI42" s="4">
        <f t="shared" si="17"/>
        <v>0</v>
      </c>
      <c r="CJ42" s="5">
        <f t="shared" si="17"/>
        <v>0</v>
      </c>
      <c r="CK42" s="5">
        <f t="shared" si="17"/>
        <v>0</v>
      </c>
      <c r="CL42" s="5">
        <f t="shared" si="17"/>
        <v>0</v>
      </c>
      <c r="CM42" s="5">
        <f t="shared" si="31"/>
        <v>0</v>
      </c>
      <c r="CN42" s="5">
        <f t="shared" si="31"/>
        <v>0</v>
      </c>
      <c r="CO42" s="5">
        <f t="shared" si="31"/>
        <v>0</v>
      </c>
      <c r="CP42" s="5">
        <f t="shared" si="31"/>
        <v>0</v>
      </c>
      <c r="CQ42" s="5">
        <f t="shared" si="31"/>
        <v>0</v>
      </c>
      <c r="CR42" s="5">
        <f t="shared" si="31"/>
        <v>1.3171158413600786E-3</v>
      </c>
      <c r="CS42" s="5">
        <f t="shared" si="31"/>
        <v>0</v>
      </c>
      <c r="CT42" s="5">
        <f t="shared" si="31"/>
        <v>1.2996100177424588E-3</v>
      </c>
      <c r="CU42" s="5">
        <f t="shared" si="31"/>
        <v>1.0341285905026336E-3</v>
      </c>
      <c r="CV42" s="5">
        <f t="shared" si="31"/>
        <v>0</v>
      </c>
      <c r="CW42" s="5">
        <f t="shared" si="31"/>
        <v>0</v>
      </c>
      <c r="CX42" s="4">
        <f t="shared" si="18"/>
        <v>0</v>
      </c>
      <c r="CY42" s="5">
        <f t="shared" si="19"/>
        <v>0</v>
      </c>
      <c r="CZ42" s="5">
        <f t="shared" si="20"/>
        <v>0</v>
      </c>
      <c r="DA42" s="5">
        <f t="shared" si="21"/>
        <v>8.7224195303417919E-4</v>
      </c>
      <c r="DB42" s="9">
        <f t="shared" si="22"/>
        <v>3.4470953016754453E-4</v>
      </c>
      <c r="DC42">
        <v>2</v>
      </c>
      <c r="DD42">
        <v>4</v>
      </c>
      <c r="DE42">
        <v>0</v>
      </c>
      <c r="DF42">
        <v>20</v>
      </c>
      <c r="DG42">
        <v>14</v>
      </c>
      <c r="DH42">
        <v>19</v>
      </c>
      <c r="DI42">
        <v>26</v>
      </c>
      <c r="DJ42">
        <v>24</v>
      </c>
      <c r="DK42">
        <v>20</v>
      </c>
      <c r="DL42">
        <v>22</v>
      </c>
      <c r="DM42">
        <v>21</v>
      </c>
      <c r="DN42">
        <v>16</v>
      </c>
      <c r="DO42">
        <v>3</v>
      </c>
      <c r="DP42">
        <v>0</v>
      </c>
      <c r="DQ42">
        <v>0</v>
      </c>
      <c r="DR42" s="3">
        <f t="shared" si="23"/>
        <v>2.197802197802198E-2</v>
      </c>
      <c r="DS42" s="3">
        <f t="shared" si="23"/>
        <v>4.3956043956043959E-2</v>
      </c>
      <c r="DT42" s="3">
        <f t="shared" si="23"/>
        <v>0</v>
      </c>
      <c r="DU42" s="3">
        <f t="shared" si="23"/>
        <v>0.21978021978021978</v>
      </c>
      <c r="DV42" s="3">
        <f t="shared" si="23"/>
        <v>0.15384615384615385</v>
      </c>
      <c r="DW42" s="3">
        <f t="shared" si="32"/>
        <v>0.2087912087912088</v>
      </c>
      <c r="DX42" s="3">
        <f t="shared" si="32"/>
        <v>0.2857142857142857</v>
      </c>
      <c r="DY42" s="3">
        <f t="shared" si="32"/>
        <v>0.26373626373626374</v>
      </c>
      <c r="DZ42" s="3">
        <f t="shared" si="32"/>
        <v>0.21978021978021978</v>
      </c>
      <c r="EA42" s="3">
        <f t="shared" si="32"/>
        <v>0.24175824175824176</v>
      </c>
      <c r="EB42" s="3">
        <f t="shared" si="32"/>
        <v>0.23076923076923078</v>
      </c>
      <c r="EC42" s="3">
        <f t="shared" si="32"/>
        <v>0.17582417582417584</v>
      </c>
      <c r="ED42" s="3">
        <f t="shared" si="32"/>
        <v>3.2967032967032968E-2</v>
      </c>
      <c r="EE42" s="3">
        <f t="shared" si="32"/>
        <v>0</v>
      </c>
      <c r="EF42" s="3">
        <f t="shared" si="32"/>
        <v>0</v>
      </c>
      <c r="EG42" s="4">
        <f t="shared" si="24"/>
        <v>1.8417178175076543E-3</v>
      </c>
      <c r="EH42" s="5">
        <f t="shared" si="24"/>
        <v>3.1568936568954465E-3</v>
      </c>
      <c r="EI42" s="5">
        <f t="shared" si="24"/>
        <v>0</v>
      </c>
      <c r="EJ42" s="5">
        <f t="shared" si="24"/>
        <v>6.3335461757262467E-3</v>
      </c>
      <c r="EK42" s="5">
        <f t="shared" si="33"/>
        <v>4.8530092342560479E-3</v>
      </c>
      <c r="EL42" s="5">
        <f t="shared" si="33"/>
        <v>6.2997836946997975E-3</v>
      </c>
      <c r="EM42" s="5">
        <f t="shared" si="33"/>
        <v>5.8461894144333669E-3</v>
      </c>
      <c r="EN42" s="5">
        <f t="shared" si="33"/>
        <v>5.0809924222413828E-3</v>
      </c>
      <c r="EO42" s="5">
        <f t="shared" si="33"/>
        <v>4.2148278516315005E-3</v>
      </c>
      <c r="EP42" s="5">
        <f t="shared" si="33"/>
        <v>6.4757043572473243E-3</v>
      </c>
      <c r="EQ42" s="5">
        <f t="shared" si="33"/>
        <v>5.9935218448519696E-3</v>
      </c>
      <c r="ER42" s="5">
        <f t="shared" si="33"/>
        <v>4.7832920536780175E-3</v>
      </c>
      <c r="ES42" s="5">
        <f t="shared" si="33"/>
        <v>2.7463672555116071E-3</v>
      </c>
      <c r="ET42" s="5">
        <f t="shared" si="33"/>
        <v>0</v>
      </c>
      <c r="EU42" s="5">
        <f t="shared" si="33"/>
        <v>0</v>
      </c>
      <c r="EV42" s="4">
        <f t="shared" si="25"/>
        <v>1.6662038248010337E-3</v>
      </c>
      <c r="EW42" s="5">
        <f t="shared" si="29"/>
        <v>5.8287797015606976E-3</v>
      </c>
      <c r="EX42" s="5">
        <f t="shared" si="26"/>
        <v>5.0473365627687504E-3</v>
      </c>
      <c r="EY42" s="5">
        <f t="shared" si="27"/>
        <v>5.7508394185924365E-3</v>
      </c>
      <c r="EZ42" s="9">
        <f t="shared" si="28"/>
        <v>9.1545575183720233E-4</v>
      </c>
      <c r="FD42" t="s">
        <v>301</v>
      </c>
      <c r="FE42" t="s">
        <v>218</v>
      </c>
      <c r="FH42" t="s">
        <v>302</v>
      </c>
      <c r="FM42" t="s">
        <v>302</v>
      </c>
      <c r="FU42" t="s">
        <v>29</v>
      </c>
      <c r="FV42" t="s">
        <v>303</v>
      </c>
      <c r="FY42" t="s">
        <v>179</v>
      </c>
      <c r="FZ42" t="s">
        <v>303</v>
      </c>
      <c r="GC42" t="s">
        <v>37</v>
      </c>
      <c r="GJ42" t="s">
        <v>194</v>
      </c>
      <c r="GR42" t="s">
        <v>194</v>
      </c>
    </row>
    <row r="43" spans="1:208" x14ac:dyDescent="0.25">
      <c r="A43">
        <v>39</v>
      </c>
      <c r="B43" t="s">
        <v>340</v>
      </c>
      <c r="C43" t="s">
        <v>341</v>
      </c>
      <c r="D43">
        <v>52</v>
      </c>
      <c r="E43">
        <v>4.8099999999999996</v>
      </c>
      <c r="F43" t="s">
        <v>63</v>
      </c>
      <c r="G43">
        <v>2</v>
      </c>
      <c r="H43">
        <v>0</v>
      </c>
      <c r="I43">
        <v>2</v>
      </c>
      <c r="J43">
        <v>8</v>
      </c>
      <c r="K43">
        <v>7</v>
      </c>
      <c r="L43">
        <v>7</v>
      </c>
      <c r="M43">
        <v>6</v>
      </c>
      <c r="N43">
        <v>7</v>
      </c>
      <c r="O43">
        <v>4</v>
      </c>
      <c r="P43">
        <v>6</v>
      </c>
      <c r="Q43">
        <v>10</v>
      </c>
      <c r="R43">
        <v>10</v>
      </c>
      <c r="S43">
        <v>0</v>
      </c>
      <c r="T43">
        <v>0</v>
      </c>
      <c r="U43">
        <v>0</v>
      </c>
      <c r="V43" s="3">
        <f t="shared" si="34"/>
        <v>3.8461538461538464E-2</v>
      </c>
      <c r="W43" s="3">
        <f t="shared" si="34"/>
        <v>0</v>
      </c>
      <c r="X43" s="3">
        <f t="shared" si="34"/>
        <v>3.8461538461538464E-2</v>
      </c>
      <c r="Y43" s="3">
        <f t="shared" si="34"/>
        <v>0.15384615384615385</v>
      </c>
      <c r="Z43" s="3">
        <f t="shared" si="34"/>
        <v>0.13461538461538461</v>
      </c>
      <c r="AA43" s="3">
        <f t="shared" si="34"/>
        <v>0.13461538461538461</v>
      </c>
      <c r="AB43" s="3">
        <f t="shared" si="34"/>
        <v>0.11538461538461539</v>
      </c>
      <c r="AC43" s="3">
        <f t="shared" si="34"/>
        <v>0.13461538461538461</v>
      </c>
      <c r="AD43" s="3">
        <f t="shared" si="34"/>
        <v>7.6923076923076927E-2</v>
      </c>
      <c r="AE43" s="3">
        <f t="shared" si="34"/>
        <v>0.11538461538461539</v>
      </c>
      <c r="AF43" s="3">
        <f t="shared" si="34"/>
        <v>0.19230769230769232</v>
      </c>
      <c r="AG43" s="3">
        <f t="shared" si="34"/>
        <v>0.19230769230769232</v>
      </c>
      <c r="AH43" s="3">
        <f t="shared" si="34"/>
        <v>0</v>
      </c>
      <c r="AI43" s="3">
        <f t="shared" si="34"/>
        <v>0</v>
      </c>
      <c r="AJ43" s="3">
        <f t="shared" si="34"/>
        <v>0</v>
      </c>
      <c r="AK43" s="4">
        <f t="shared" si="35"/>
        <v>8.5731243267792648E-3</v>
      </c>
      <c r="AL43" s="5">
        <f t="shared" si="35"/>
        <v>0</v>
      </c>
      <c r="AM43" s="5">
        <f t="shared" si="35"/>
        <v>8.0220353179353936E-3</v>
      </c>
      <c r="AN43" s="5">
        <f t="shared" si="35"/>
        <v>1.5375525220563922E-2</v>
      </c>
      <c r="AO43" s="5">
        <f t="shared" si="35"/>
        <v>1.449682739156489E-2</v>
      </c>
      <c r="AP43" s="5">
        <f t="shared" si="35"/>
        <v>1.5313867563144085E-2</v>
      </c>
      <c r="AQ43" s="5">
        <f t="shared" si="35"/>
        <v>2.3637446570269295E-3</v>
      </c>
      <c r="AR43" s="5">
        <f t="shared" si="35"/>
        <v>2.5942651854591555E-3</v>
      </c>
      <c r="AS43" s="5">
        <f t="shared" si="35"/>
        <v>1.4727967359039085E-3</v>
      </c>
      <c r="AT43" s="5">
        <f t="shared" si="35"/>
        <v>1.2431357611899207E-2</v>
      </c>
      <c r="AU43" s="5">
        <f t="shared" si="35"/>
        <v>2.0019112278215661E-2</v>
      </c>
      <c r="AV43" s="5">
        <f t="shared" si="35"/>
        <v>1.8816982273903965E-2</v>
      </c>
      <c r="AW43" s="5">
        <f t="shared" si="35"/>
        <v>0</v>
      </c>
      <c r="AX43" s="5">
        <f t="shared" si="35"/>
        <v>0</v>
      </c>
      <c r="AY43" s="5">
        <f t="shared" si="35"/>
        <v>0</v>
      </c>
      <c r="AZ43" s="4">
        <f t="shared" si="11"/>
        <v>5.5317198815715528E-3</v>
      </c>
      <c r="BA43" s="5">
        <f t="shared" si="12"/>
        <v>1.506207339175763E-2</v>
      </c>
      <c r="BB43" s="5">
        <f t="shared" si="13"/>
        <v>2.1436021927966646E-3</v>
      </c>
      <c r="BC43" s="5">
        <f t="shared" si="14"/>
        <v>1.708915072133961E-2</v>
      </c>
      <c r="BD43" s="9">
        <f t="shared" si="15"/>
        <v>0</v>
      </c>
      <c r="BE43">
        <v>9</v>
      </c>
      <c r="BF43">
        <v>9</v>
      </c>
      <c r="BG43">
        <v>9</v>
      </c>
      <c r="BH43">
        <v>15</v>
      </c>
      <c r="BI43">
        <v>14</v>
      </c>
      <c r="BJ43">
        <v>14</v>
      </c>
      <c r="BK43">
        <v>9</v>
      </c>
      <c r="BL43">
        <v>9</v>
      </c>
      <c r="BM43">
        <v>11</v>
      </c>
      <c r="BN43">
        <v>5</v>
      </c>
      <c r="BO43">
        <v>6</v>
      </c>
      <c r="BP43">
        <v>7</v>
      </c>
      <c r="BQ43">
        <v>32</v>
      </c>
      <c r="BR43">
        <v>29</v>
      </c>
      <c r="BS43">
        <v>33</v>
      </c>
      <c r="BT43" s="3">
        <f t="shared" si="16"/>
        <v>0.17307692307692307</v>
      </c>
      <c r="BU43" s="3">
        <f t="shared" si="16"/>
        <v>0.17307692307692307</v>
      </c>
      <c r="BV43" s="3">
        <f t="shared" si="16"/>
        <v>0.17307692307692307</v>
      </c>
      <c r="BW43" s="3">
        <f t="shared" si="16"/>
        <v>0.28846153846153844</v>
      </c>
      <c r="BX43" s="3">
        <f t="shared" si="16"/>
        <v>0.26923076923076922</v>
      </c>
      <c r="BY43" s="3">
        <f t="shared" si="30"/>
        <v>0.26923076923076922</v>
      </c>
      <c r="BZ43" s="3">
        <f t="shared" si="30"/>
        <v>0.17307692307692307</v>
      </c>
      <c r="CA43" s="3">
        <f t="shared" si="30"/>
        <v>0.17307692307692307</v>
      </c>
      <c r="CB43" s="3">
        <f t="shared" si="30"/>
        <v>0.21153846153846154</v>
      </c>
      <c r="CC43" s="3">
        <f t="shared" si="30"/>
        <v>9.6153846153846159E-2</v>
      </c>
      <c r="CD43" s="3">
        <f t="shared" si="30"/>
        <v>0.11538461538461539</v>
      </c>
      <c r="CE43" s="3">
        <f t="shared" si="30"/>
        <v>0.13461538461538461</v>
      </c>
      <c r="CF43" s="3">
        <f t="shared" si="30"/>
        <v>0.61538461538461542</v>
      </c>
      <c r="CG43" s="3">
        <f t="shared" si="30"/>
        <v>0.55769230769230771</v>
      </c>
      <c r="CH43" s="3">
        <f t="shared" si="30"/>
        <v>0.63461538461538458</v>
      </c>
      <c r="CI43" s="4">
        <f t="shared" si="17"/>
        <v>2.6069463035798181E-2</v>
      </c>
      <c r="CJ43" s="5">
        <f t="shared" si="17"/>
        <v>2.8462029829929816E-2</v>
      </c>
      <c r="CK43" s="5">
        <f t="shared" si="17"/>
        <v>2.5541404597620727E-2</v>
      </c>
      <c r="CL43" s="5">
        <f t="shared" si="17"/>
        <v>3.8442318839991267E-2</v>
      </c>
      <c r="CM43" s="5">
        <f t="shared" si="31"/>
        <v>3.3885965542053809E-2</v>
      </c>
      <c r="CN43" s="5">
        <f t="shared" si="31"/>
        <v>3.5853195177226974E-2</v>
      </c>
      <c r="CO43" s="5">
        <f t="shared" si="31"/>
        <v>2.0956864318575946E-2</v>
      </c>
      <c r="CP43" s="5">
        <f t="shared" si="31"/>
        <v>2.1235687627577132E-2</v>
      </c>
      <c r="CQ43" s="5">
        <f t="shared" si="31"/>
        <v>2.4354738557554535E-2</v>
      </c>
      <c r="CR43" s="5">
        <f t="shared" si="31"/>
        <v>5.7623818059503442E-3</v>
      </c>
      <c r="CS43" s="5">
        <f t="shared" si="31"/>
        <v>6.8638684082715246E-3</v>
      </c>
      <c r="CT43" s="5">
        <f t="shared" si="31"/>
        <v>7.9601113586725593E-3</v>
      </c>
      <c r="CU43" s="5">
        <f t="shared" si="31"/>
        <v>2.8955600534073742E-2</v>
      </c>
      <c r="CV43" s="5">
        <f t="shared" si="31"/>
        <v>2.4430794322571021E-2</v>
      </c>
      <c r="CW43" s="5">
        <f t="shared" si="31"/>
        <v>2.7388106689918288E-2</v>
      </c>
      <c r="CX43" s="4">
        <f t="shared" si="18"/>
        <v>2.6690965821116241E-2</v>
      </c>
      <c r="CY43" s="5">
        <f t="shared" si="19"/>
        <v>3.6060493186424021E-2</v>
      </c>
      <c r="CZ43" s="5">
        <f t="shared" si="20"/>
        <v>2.2182430167902539E-2</v>
      </c>
      <c r="DA43" s="5">
        <f t="shared" si="21"/>
        <v>6.8621205242981424E-3</v>
      </c>
      <c r="DB43" s="9">
        <f t="shared" si="22"/>
        <v>2.6924833848854347E-2</v>
      </c>
      <c r="DC43">
        <v>7</v>
      </c>
      <c r="DD43">
        <v>5</v>
      </c>
      <c r="DE43">
        <v>7</v>
      </c>
      <c r="DF43">
        <v>7</v>
      </c>
      <c r="DG43">
        <v>5</v>
      </c>
      <c r="DH43">
        <v>8</v>
      </c>
      <c r="DI43">
        <v>6</v>
      </c>
      <c r="DJ43">
        <v>7</v>
      </c>
      <c r="DK43">
        <v>4</v>
      </c>
      <c r="DL43">
        <v>10</v>
      </c>
      <c r="DM43">
        <v>8</v>
      </c>
      <c r="DN43">
        <v>10</v>
      </c>
      <c r="DO43">
        <v>0</v>
      </c>
      <c r="DP43">
        <v>0</v>
      </c>
      <c r="DQ43">
        <v>0</v>
      </c>
      <c r="DR43" s="3">
        <f t="shared" si="23"/>
        <v>0.13461538461538461</v>
      </c>
      <c r="DS43" s="3">
        <f t="shared" si="23"/>
        <v>9.6153846153846159E-2</v>
      </c>
      <c r="DT43" s="3">
        <f t="shared" si="23"/>
        <v>0.13461538461538461</v>
      </c>
      <c r="DU43" s="3">
        <f t="shared" si="23"/>
        <v>0.13461538461538461</v>
      </c>
      <c r="DV43" s="3">
        <f t="shared" si="23"/>
        <v>9.6153846153846159E-2</v>
      </c>
      <c r="DW43" s="3">
        <f t="shared" si="32"/>
        <v>0.15384615384615385</v>
      </c>
      <c r="DX43" s="3">
        <f t="shared" si="32"/>
        <v>0.11538461538461539</v>
      </c>
      <c r="DY43" s="3">
        <f t="shared" si="32"/>
        <v>0.13461538461538461</v>
      </c>
      <c r="DZ43" s="3">
        <f t="shared" si="32"/>
        <v>7.6923076923076927E-2</v>
      </c>
      <c r="EA43" s="3">
        <f t="shared" si="32"/>
        <v>0.19230769230769232</v>
      </c>
      <c r="EB43" s="3">
        <f t="shared" si="32"/>
        <v>0.15384615384615385</v>
      </c>
      <c r="EC43" s="3">
        <f t="shared" si="32"/>
        <v>0.19230769230769232</v>
      </c>
      <c r="ED43" s="3">
        <f t="shared" si="32"/>
        <v>0</v>
      </c>
      <c r="EE43" s="3">
        <f t="shared" si="32"/>
        <v>0</v>
      </c>
      <c r="EF43" s="3">
        <f t="shared" si="32"/>
        <v>0</v>
      </c>
      <c r="EG43" s="4">
        <f t="shared" si="24"/>
        <v>1.1280521632234381E-2</v>
      </c>
      <c r="EH43" s="5">
        <f t="shared" si="24"/>
        <v>6.9057048744587896E-3</v>
      </c>
      <c r="EI43" s="5">
        <f t="shared" si="24"/>
        <v>1.0253286950905171E-2</v>
      </c>
      <c r="EJ43" s="5">
        <f t="shared" si="24"/>
        <v>3.879297032632326E-3</v>
      </c>
      <c r="EK43" s="5">
        <f t="shared" si="33"/>
        <v>3.0331307714100298E-3</v>
      </c>
      <c r="EL43" s="5">
        <f t="shared" si="33"/>
        <v>4.6419458803051141E-3</v>
      </c>
      <c r="EM43" s="5">
        <f t="shared" si="33"/>
        <v>2.3609611096750138E-3</v>
      </c>
      <c r="EN43" s="5">
        <f t="shared" si="33"/>
        <v>2.5934232155190389E-3</v>
      </c>
      <c r="EO43" s="5">
        <f t="shared" si="33"/>
        <v>1.4751897480710253E-3</v>
      </c>
      <c r="EP43" s="5">
        <f t="shared" si="33"/>
        <v>5.1511284659921898E-3</v>
      </c>
      <c r="EQ43" s="5">
        <f t="shared" si="33"/>
        <v>3.9956812299013133E-3</v>
      </c>
      <c r="ER43" s="5">
        <f t="shared" si="33"/>
        <v>5.231725683710331E-3</v>
      </c>
      <c r="ES43" s="5">
        <f t="shared" si="33"/>
        <v>0</v>
      </c>
      <c r="ET43" s="5">
        <f t="shared" si="33"/>
        <v>0</v>
      </c>
      <c r="EU43" s="5">
        <f t="shared" si="33"/>
        <v>0</v>
      </c>
      <c r="EV43" s="4">
        <f t="shared" si="25"/>
        <v>9.4798378191994475E-3</v>
      </c>
      <c r="EW43" s="5">
        <f t="shared" si="29"/>
        <v>3.8514578947824903E-3</v>
      </c>
      <c r="EX43" s="5">
        <f t="shared" si="26"/>
        <v>2.1431913577550261E-3</v>
      </c>
      <c r="EY43" s="5">
        <f t="shared" si="27"/>
        <v>4.7928451265346114E-3</v>
      </c>
      <c r="EZ43" s="9">
        <f t="shared" si="28"/>
        <v>0</v>
      </c>
      <c r="FB43" t="s">
        <v>306</v>
      </c>
      <c r="FD43" t="s">
        <v>307</v>
      </c>
      <c r="FF43" t="s">
        <v>65</v>
      </c>
      <c r="FH43" t="s">
        <v>91</v>
      </c>
      <c r="FI43" t="s">
        <v>65</v>
      </c>
      <c r="FK43" t="s">
        <v>307</v>
      </c>
      <c r="FL43" t="s">
        <v>125</v>
      </c>
      <c r="FM43" t="s">
        <v>104</v>
      </c>
      <c r="FQ43" t="s">
        <v>91</v>
      </c>
      <c r="FY43" t="s">
        <v>33</v>
      </c>
      <c r="GJ43" t="s">
        <v>86</v>
      </c>
      <c r="GR43" t="s">
        <v>86</v>
      </c>
    </row>
    <row r="44" spans="1:208" x14ac:dyDescent="0.25">
      <c r="A44">
        <v>40</v>
      </c>
      <c r="B44" t="s">
        <v>221</v>
      </c>
      <c r="C44" t="s">
        <v>222</v>
      </c>
      <c r="D44">
        <v>65</v>
      </c>
      <c r="E44">
        <v>8.17</v>
      </c>
      <c r="F44" t="s">
        <v>63</v>
      </c>
      <c r="G44">
        <v>0</v>
      </c>
      <c r="H44">
        <v>0</v>
      </c>
      <c r="I44">
        <v>0</v>
      </c>
      <c r="J44">
        <v>15</v>
      </c>
      <c r="K44">
        <v>12</v>
      </c>
      <c r="L44">
        <v>15</v>
      </c>
      <c r="M44">
        <v>9</v>
      </c>
      <c r="N44">
        <v>8</v>
      </c>
      <c r="O44">
        <v>12</v>
      </c>
      <c r="P44">
        <v>13</v>
      </c>
      <c r="Q44">
        <v>11</v>
      </c>
      <c r="R44">
        <v>14</v>
      </c>
      <c r="S44">
        <v>0</v>
      </c>
      <c r="T44">
        <v>0</v>
      </c>
      <c r="U44">
        <v>0</v>
      </c>
      <c r="V44" s="3">
        <f t="shared" si="34"/>
        <v>0</v>
      </c>
      <c r="W44" s="3">
        <f t="shared" si="34"/>
        <v>0</v>
      </c>
      <c r="X44" s="3">
        <f t="shared" si="34"/>
        <v>0</v>
      </c>
      <c r="Y44" s="3">
        <f t="shared" si="34"/>
        <v>0.23076923076923078</v>
      </c>
      <c r="Z44" s="3">
        <f t="shared" si="34"/>
        <v>0.18461538461538463</v>
      </c>
      <c r="AA44" s="3">
        <f t="shared" si="34"/>
        <v>0.23076923076923078</v>
      </c>
      <c r="AB44" s="3">
        <f t="shared" si="34"/>
        <v>0.13846153846153847</v>
      </c>
      <c r="AC44" s="3">
        <f t="shared" si="34"/>
        <v>0.12307692307692308</v>
      </c>
      <c r="AD44" s="3">
        <f t="shared" si="34"/>
        <v>0.18461538461538463</v>
      </c>
      <c r="AE44" s="3">
        <f t="shared" si="34"/>
        <v>0.2</v>
      </c>
      <c r="AF44" s="3">
        <f t="shared" si="34"/>
        <v>0.16923076923076924</v>
      </c>
      <c r="AG44" s="3">
        <f t="shared" si="34"/>
        <v>0.2153846153846154</v>
      </c>
      <c r="AH44" s="3">
        <f t="shared" si="34"/>
        <v>0</v>
      </c>
      <c r="AI44" s="3">
        <f t="shared" si="34"/>
        <v>0</v>
      </c>
      <c r="AJ44" s="3">
        <f t="shared" si="34"/>
        <v>0</v>
      </c>
      <c r="AK44" s="4">
        <f t="shared" si="35"/>
        <v>0</v>
      </c>
      <c r="AL44" s="5">
        <f t="shared" si="35"/>
        <v>0</v>
      </c>
      <c r="AM44" s="5">
        <f t="shared" si="35"/>
        <v>0</v>
      </c>
      <c r="AN44" s="5">
        <f t="shared" si="35"/>
        <v>2.3063287830845883E-2</v>
      </c>
      <c r="AO44" s="5">
        <f t="shared" si="35"/>
        <v>1.9881363279860422E-2</v>
      </c>
      <c r="AP44" s="5">
        <f t="shared" si="35"/>
        <v>2.6252344393961291E-2</v>
      </c>
      <c r="AQ44" s="5">
        <f t="shared" si="35"/>
        <v>2.8364935884323153E-3</v>
      </c>
      <c r="AR44" s="5">
        <f t="shared" si="35"/>
        <v>2.3718995981340855E-3</v>
      </c>
      <c r="AS44" s="5">
        <f t="shared" si="35"/>
        <v>3.5347121661693801E-3</v>
      </c>
      <c r="AT44" s="5">
        <f t="shared" si="35"/>
        <v>2.154768652729196E-2</v>
      </c>
      <c r="AU44" s="5">
        <f t="shared" si="35"/>
        <v>1.7616818804829782E-2</v>
      </c>
      <c r="AV44" s="5">
        <f t="shared" si="35"/>
        <v>2.1075020146772441E-2</v>
      </c>
      <c r="AW44" s="5">
        <f t="shared" si="35"/>
        <v>0</v>
      </c>
      <c r="AX44" s="5">
        <f t="shared" si="35"/>
        <v>0</v>
      </c>
      <c r="AY44" s="5">
        <f t="shared" si="35"/>
        <v>0</v>
      </c>
      <c r="AZ44" s="4">
        <f t="shared" si="11"/>
        <v>0</v>
      </c>
      <c r="BA44" s="5">
        <f t="shared" si="12"/>
        <v>2.3065665168222532E-2</v>
      </c>
      <c r="BB44" s="5">
        <f t="shared" si="13"/>
        <v>2.9143684509119268E-3</v>
      </c>
      <c r="BC44" s="5">
        <f t="shared" si="14"/>
        <v>2.0079841826298062E-2</v>
      </c>
      <c r="BD44" s="9">
        <f t="shared" si="15"/>
        <v>0</v>
      </c>
      <c r="BE44">
        <v>15</v>
      </c>
      <c r="BF44">
        <v>17</v>
      </c>
      <c r="BG44">
        <v>14</v>
      </c>
      <c r="BH44">
        <v>12</v>
      </c>
      <c r="BI44">
        <v>14</v>
      </c>
      <c r="BJ44">
        <v>11</v>
      </c>
      <c r="BK44">
        <v>13</v>
      </c>
      <c r="BL44">
        <v>12</v>
      </c>
      <c r="BM44">
        <v>10</v>
      </c>
      <c r="BN44">
        <v>0</v>
      </c>
      <c r="BO44">
        <v>0</v>
      </c>
      <c r="BP44">
        <v>7</v>
      </c>
      <c r="BQ44">
        <v>34</v>
      </c>
      <c r="BR44">
        <v>35</v>
      </c>
      <c r="BS44">
        <v>35</v>
      </c>
      <c r="BT44" s="3">
        <f t="shared" si="16"/>
        <v>0.23076923076923078</v>
      </c>
      <c r="BU44" s="3">
        <f t="shared" si="16"/>
        <v>0.26153846153846155</v>
      </c>
      <c r="BV44" s="3">
        <f t="shared" si="16"/>
        <v>0.2153846153846154</v>
      </c>
      <c r="BW44" s="3">
        <f t="shared" si="16"/>
        <v>0.18461538461538463</v>
      </c>
      <c r="BX44" s="3">
        <f t="shared" si="16"/>
        <v>0.2153846153846154</v>
      </c>
      <c r="BY44" s="3">
        <f t="shared" si="30"/>
        <v>0.16923076923076924</v>
      </c>
      <c r="BZ44" s="3">
        <f t="shared" si="30"/>
        <v>0.2</v>
      </c>
      <c r="CA44" s="3">
        <f t="shared" si="30"/>
        <v>0.18461538461538463</v>
      </c>
      <c r="CB44" s="3">
        <f t="shared" si="30"/>
        <v>0.15384615384615385</v>
      </c>
      <c r="CC44" s="3">
        <f t="shared" si="30"/>
        <v>0</v>
      </c>
      <c r="CD44" s="3">
        <f t="shared" si="30"/>
        <v>0</v>
      </c>
      <c r="CE44" s="3">
        <f t="shared" si="30"/>
        <v>0.1076923076923077</v>
      </c>
      <c r="CF44" s="3">
        <f t="shared" si="30"/>
        <v>0.52307692307692311</v>
      </c>
      <c r="CG44" s="3">
        <f t="shared" si="30"/>
        <v>0.53846153846153844</v>
      </c>
      <c r="CH44" s="3">
        <f t="shared" si="30"/>
        <v>0.53846153846153844</v>
      </c>
      <c r="CI44" s="4">
        <f t="shared" si="17"/>
        <v>3.4759284047730911E-2</v>
      </c>
      <c r="CJ44" s="5">
        <f t="shared" si="17"/>
        <v>4.300928952078284E-2</v>
      </c>
      <c r="CK44" s="5">
        <f t="shared" si="17"/>
        <v>3.1784859054816907E-2</v>
      </c>
      <c r="CL44" s="5">
        <f t="shared" si="17"/>
        <v>2.4603084057594416E-2</v>
      </c>
      <c r="CM44" s="5">
        <f t="shared" si="31"/>
        <v>2.7108772433643052E-2</v>
      </c>
      <c r="CN44" s="5">
        <f t="shared" si="31"/>
        <v>2.2536294111399811E-2</v>
      </c>
      <c r="CO44" s="5">
        <f t="shared" si="31"/>
        <v>2.4216820990354427E-2</v>
      </c>
      <c r="CP44" s="5">
        <f t="shared" si="31"/>
        <v>2.2651400136082276E-2</v>
      </c>
      <c r="CQ44" s="5">
        <f t="shared" si="31"/>
        <v>1.7712537132766937E-2</v>
      </c>
      <c r="CR44" s="5">
        <f t="shared" si="31"/>
        <v>0</v>
      </c>
      <c r="CS44" s="5">
        <f t="shared" si="31"/>
        <v>0</v>
      </c>
      <c r="CT44" s="5">
        <f t="shared" si="31"/>
        <v>6.3680890869380483E-3</v>
      </c>
      <c r="CU44" s="5">
        <f t="shared" si="31"/>
        <v>2.461226045396268E-2</v>
      </c>
      <c r="CV44" s="5">
        <f t="shared" si="31"/>
        <v>2.3588353139034086E-2</v>
      </c>
      <c r="CW44" s="5">
        <f t="shared" si="31"/>
        <v>2.3238393555082185E-2</v>
      </c>
      <c r="CX44" s="4">
        <f t="shared" si="18"/>
        <v>3.651781087444355E-2</v>
      </c>
      <c r="CY44" s="5">
        <f t="shared" si="19"/>
        <v>2.4749383534212428E-2</v>
      </c>
      <c r="CZ44" s="5">
        <f t="shared" si="20"/>
        <v>2.1526919419734548E-2</v>
      </c>
      <c r="DA44" s="5">
        <f t="shared" si="21"/>
        <v>2.1226963623126828E-3</v>
      </c>
      <c r="DB44" s="9">
        <f t="shared" si="22"/>
        <v>2.3813002382692985E-2</v>
      </c>
      <c r="DC44">
        <v>11</v>
      </c>
      <c r="DD44">
        <v>13</v>
      </c>
      <c r="DE44">
        <v>9</v>
      </c>
      <c r="DF44">
        <v>10</v>
      </c>
      <c r="DG44">
        <v>8</v>
      </c>
      <c r="DH44">
        <v>8</v>
      </c>
      <c r="DI44">
        <v>9</v>
      </c>
      <c r="DJ44">
        <v>8</v>
      </c>
      <c r="DK44">
        <v>12</v>
      </c>
      <c r="DL44">
        <v>11</v>
      </c>
      <c r="DM44">
        <v>11</v>
      </c>
      <c r="DN44">
        <v>14</v>
      </c>
      <c r="DO44">
        <v>5</v>
      </c>
      <c r="DP44">
        <v>4</v>
      </c>
      <c r="DQ44">
        <v>0</v>
      </c>
      <c r="DR44" s="3">
        <f t="shared" si="23"/>
        <v>0.16923076923076924</v>
      </c>
      <c r="DS44" s="3">
        <f t="shared" si="23"/>
        <v>0.2</v>
      </c>
      <c r="DT44" s="3">
        <f t="shared" si="23"/>
        <v>0.13846153846153847</v>
      </c>
      <c r="DU44" s="3">
        <f t="shared" si="23"/>
        <v>0.15384615384615385</v>
      </c>
      <c r="DV44" s="3">
        <f t="shared" si="23"/>
        <v>0.12307692307692308</v>
      </c>
      <c r="DW44" s="3">
        <f t="shared" si="32"/>
        <v>0.12307692307692308</v>
      </c>
      <c r="DX44" s="3">
        <f t="shared" si="32"/>
        <v>0.13846153846153847</v>
      </c>
      <c r="DY44" s="3">
        <f t="shared" si="32"/>
        <v>0.12307692307692308</v>
      </c>
      <c r="DZ44" s="3">
        <f t="shared" si="32"/>
        <v>0.18461538461538463</v>
      </c>
      <c r="EA44" s="3">
        <f t="shared" si="32"/>
        <v>0.16923076923076924</v>
      </c>
      <c r="EB44" s="3">
        <f t="shared" si="32"/>
        <v>0.16923076923076924</v>
      </c>
      <c r="EC44" s="3">
        <f t="shared" si="32"/>
        <v>0.2153846153846154</v>
      </c>
      <c r="ED44" s="3">
        <f t="shared" si="32"/>
        <v>7.6923076923076927E-2</v>
      </c>
      <c r="EE44" s="3">
        <f t="shared" si="32"/>
        <v>6.1538461538461542E-2</v>
      </c>
      <c r="EF44" s="3">
        <f t="shared" si="32"/>
        <v>0</v>
      </c>
      <c r="EG44" s="4">
        <f t="shared" si="24"/>
        <v>1.4181227194808939E-2</v>
      </c>
      <c r="EH44" s="5">
        <f t="shared" si="24"/>
        <v>1.4363866138874281E-2</v>
      </c>
      <c r="EI44" s="5">
        <f t="shared" si="24"/>
        <v>1.0546238006645319E-2</v>
      </c>
      <c r="EJ44" s="5">
        <f t="shared" si="24"/>
        <v>4.4334823230083725E-3</v>
      </c>
      <c r="EK44" s="5">
        <f t="shared" si="33"/>
        <v>3.8824073874048383E-3</v>
      </c>
      <c r="EL44" s="5">
        <f t="shared" si="33"/>
        <v>3.7135567042440912E-3</v>
      </c>
      <c r="EM44" s="5">
        <f t="shared" si="33"/>
        <v>2.8331533316100169E-3</v>
      </c>
      <c r="EN44" s="5">
        <f t="shared" si="33"/>
        <v>2.3711297970459787E-3</v>
      </c>
      <c r="EO44" s="5">
        <f t="shared" si="33"/>
        <v>3.5404553953704608E-3</v>
      </c>
      <c r="EP44" s="5">
        <f t="shared" si="33"/>
        <v>4.532993050073127E-3</v>
      </c>
      <c r="EQ44" s="5">
        <f t="shared" si="33"/>
        <v>4.3952493528914447E-3</v>
      </c>
      <c r="ER44" s="5">
        <f t="shared" si="33"/>
        <v>5.8595327657555707E-3</v>
      </c>
      <c r="ES44" s="5">
        <f t="shared" si="33"/>
        <v>6.4081902628604168E-3</v>
      </c>
      <c r="ET44" s="5">
        <f t="shared" si="33"/>
        <v>4.5946007444932907E-3</v>
      </c>
      <c r="EU44" s="5">
        <f t="shared" si="33"/>
        <v>0</v>
      </c>
      <c r="EV44" s="4">
        <f t="shared" si="25"/>
        <v>1.3030443780109513E-2</v>
      </c>
      <c r="EW44" s="5">
        <f t="shared" si="29"/>
        <v>4.0098154715524342E-3</v>
      </c>
      <c r="EX44" s="5">
        <f t="shared" si="26"/>
        <v>2.9149128413421522E-3</v>
      </c>
      <c r="EY44" s="5">
        <f t="shared" si="27"/>
        <v>4.9292583895733802E-3</v>
      </c>
      <c r="EZ44" s="9">
        <f t="shared" si="28"/>
        <v>3.6675970024512357E-3</v>
      </c>
      <c r="FB44" t="s">
        <v>310</v>
      </c>
      <c r="FD44" t="s">
        <v>311</v>
      </c>
      <c r="FF44" t="s">
        <v>312</v>
      </c>
      <c r="FI44" t="s">
        <v>312</v>
      </c>
      <c r="FK44" t="s">
        <v>313</v>
      </c>
      <c r="FM44" t="s">
        <v>310</v>
      </c>
      <c r="FQ44" t="s">
        <v>310</v>
      </c>
      <c r="FY44" t="s">
        <v>179</v>
      </c>
      <c r="GJ44" t="s">
        <v>79</v>
      </c>
      <c r="GP44" t="s">
        <v>314</v>
      </c>
      <c r="GR44" t="s">
        <v>314</v>
      </c>
    </row>
    <row r="45" spans="1:208" x14ac:dyDescent="0.25">
      <c r="A45">
        <v>41</v>
      </c>
      <c r="B45" t="s">
        <v>253</v>
      </c>
      <c r="C45" t="s">
        <v>254</v>
      </c>
      <c r="D45">
        <v>77</v>
      </c>
      <c r="E45">
        <v>7.13</v>
      </c>
      <c r="F45" t="s">
        <v>63</v>
      </c>
      <c r="G45">
        <v>0</v>
      </c>
      <c r="H45">
        <v>0</v>
      </c>
      <c r="I45">
        <v>0</v>
      </c>
      <c r="J45">
        <v>5</v>
      </c>
      <c r="K45">
        <v>4</v>
      </c>
      <c r="L45">
        <v>2</v>
      </c>
      <c r="M45">
        <v>18</v>
      </c>
      <c r="N45">
        <v>21</v>
      </c>
      <c r="O45">
        <v>17</v>
      </c>
      <c r="P45">
        <v>2</v>
      </c>
      <c r="Q45">
        <v>3</v>
      </c>
      <c r="R45">
        <v>2</v>
      </c>
      <c r="S45">
        <v>0</v>
      </c>
      <c r="T45">
        <v>0</v>
      </c>
      <c r="U45">
        <v>0</v>
      </c>
      <c r="V45" s="3">
        <f t="shared" si="34"/>
        <v>0</v>
      </c>
      <c r="W45" s="3">
        <f t="shared" si="34"/>
        <v>0</v>
      </c>
      <c r="X45" s="3">
        <f t="shared" si="34"/>
        <v>0</v>
      </c>
      <c r="Y45" s="3">
        <f t="shared" si="34"/>
        <v>6.4935064935064929E-2</v>
      </c>
      <c r="Z45" s="3">
        <f t="shared" si="34"/>
        <v>5.1948051948051951E-2</v>
      </c>
      <c r="AA45" s="3">
        <f t="shared" si="34"/>
        <v>2.5974025974025976E-2</v>
      </c>
      <c r="AB45" s="3">
        <f t="shared" si="34"/>
        <v>0.23376623376623376</v>
      </c>
      <c r="AC45" s="3">
        <f t="shared" si="34"/>
        <v>0.27272727272727271</v>
      </c>
      <c r="AD45" s="3">
        <f t="shared" si="34"/>
        <v>0.22077922077922077</v>
      </c>
      <c r="AE45" s="3">
        <f t="shared" si="34"/>
        <v>2.5974025974025976E-2</v>
      </c>
      <c r="AF45" s="3">
        <f t="shared" si="34"/>
        <v>3.896103896103896E-2</v>
      </c>
      <c r="AG45" s="3">
        <f t="shared" si="34"/>
        <v>2.5974025974025976E-2</v>
      </c>
      <c r="AH45" s="3">
        <f t="shared" si="34"/>
        <v>0</v>
      </c>
      <c r="AI45" s="3">
        <f t="shared" si="34"/>
        <v>0</v>
      </c>
      <c r="AJ45" s="3">
        <f t="shared" si="34"/>
        <v>0</v>
      </c>
      <c r="AK45" s="4">
        <f t="shared" si="35"/>
        <v>0</v>
      </c>
      <c r="AL45" s="5">
        <f t="shared" si="35"/>
        <v>0</v>
      </c>
      <c r="AM45" s="5">
        <f t="shared" si="35"/>
        <v>0</v>
      </c>
      <c r="AN45" s="5">
        <f t="shared" si="35"/>
        <v>6.4896697359523043E-3</v>
      </c>
      <c r="AO45" s="5">
        <f t="shared" si="35"/>
        <v>5.5943230008265264E-3</v>
      </c>
      <c r="AP45" s="5">
        <f t="shared" si="35"/>
        <v>2.9548093257272447E-3</v>
      </c>
      <c r="AQ45" s="5">
        <f t="shared" si="35"/>
        <v>4.7888852791714408E-3</v>
      </c>
      <c r="AR45" s="5">
        <f t="shared" si="35"/>
        <v>5.2559138822289384E-3</v>
      </c>
      <c r="AS45" s="5">
        <f t="shared" si="35"/>
        <v>4.227117904347581E-3</v>
      </c>
      <c r="AT45" s="5">
        <f t="shared" si="35"/>
        <v>2.7984008477002545E-3</v>
      </c>
      <c r="AU45" s="5">
        <f t="shared" si="35"/>
        <v>4.0558201498722638E-3</v>
      </c>
      <c r="AV45" s="5">
        <f t="shared" si="35"/>
        <v>2.5415144889428731E-3</v>
      </c>
      <c r="AW45" s="5">
        <f t="shared" si="35"/>
        <v>0</v>
      </c>
      <c r="AX45" s="5">
        <f t="shared" si="35"/>
        <v>0</v>
      </c>
      <c r="AY45" s="5">
        <f t="shared" si="35"/>
        <v>0</v>
      </c>
      <c r="AZ45" s="4">
        <f t="shared" si="11"/>
        <v>0</v>
      </c>
      <c r="BA45" s="5">
        <f t="shared" si="12"/>
        <v>5.0129340208353588E-3</v>
      </c>
      <c r="BB45" s="5">
        <f t="shared" si="13"/>
        <v>4.7573056885826534E-3</v>
      </c>
      <c r="BC45" s="5">
        <f t="shared" si="14"/>
        <v>3.1319118288384643E-3</v>
      </c>
      <c r="BD45" s="9">
        <f t="shared" si="15"/>
        <v>0</v>
      </c>
      <c r="BE45">
        <v>0</v>
      </c>
      <c r="BF45">
        <v>0</v>
      </c>
      <c r="BG45">
        <v>0</v>
      </c>
      <c r="BH45">
        <v>6</v>
      </c>
      <c r="BI45">
        <v>7</v>
      </c>
      <c r="BJ45">
        <v>6</v>
      </c>
      <c r="BK45">
        <v>2</v>
      </c>
      <c r="BL45">
        <v>3</v>
      </c>
      <c r="BM45">
        <v>3</v>
      </c>
      <c r="BN45">
        <v>2</v>
      </c>
      <c r="BO45">
        <v>2</v>
      </c>
      <c r="BP45">
        <v>4</v>
      </c>
      <c r="BQ45">
        <v>3</v>
      </c>
      <c r="BR45">
        <v>4</v>
      </c>
      <c r="BS45">
        <v>4</v>
      </c>
      <c r="BT45" s="3">
        <f t="shared" si="16"/>
        <v>0</v>
      </c>
      <c r="BU45" s="3">
        <f t="shared" si="16"/>
        <v>0</v>
      </c>
      <c r="BV45" s="3">
        <f t="shared" si="16"/>
        <v>0</v>
      </c>
      <c r="BW45" s="3">
        <f t="shared" si="16"/>
        <v>7.792207792207792E-2</v>
      </c>
      <c r="BX45" s="3">
        <f t="shared" si="16"/>
        <v>9.0909090909090912E-2</v>
      </c>
      <c r="BY45" s="3">
        <f t="shared" si="30"/>
        <v>7.792207792207792E-2</v>
      </c>
      <c r="BZ45" s="3">
        <f t="shared" si="30"/>
        <v>2.5974025974025976E-2</v>
      </c>
      <c r="CA45" s="3">
        <f t="shared" si="30"/>
        <v>3.896103896103896E-2</v>
      </c>
      <c r="CB45" s="3">
        <f t="shared" si="30"/>
        <v>3.896103896103896E-2</v>
      </c>
      <c r="CC45" s="3">
        <f t="shared" si="30"/>
        <v>2.5974025974025976E-2</v>
      </c>
      <c r="CD45" s="3">
        <f t="shared" si="30"/>
        <v>2.5974025974025976E-2</v>
      </c>
      <c r="CE45" s="3">
        <f t="shared" si="30"/>
        <v>5.1948051948051951E-2</v>
      </c>
      <c r="CF45" s="3">
        <f t="shared" si="30"/>
        <v>3.896103896103896E-2</v>
      </c>
      <c r="CG45" s="3">
        <f t="shared" si="30"/>
        <v>5.1948051948051951E-2</v>
      </c>
      <c r="CH45" s="3">
        <f t="shared" si="30"/>
        <v>5.1948051948051951E-2</v>
      </c>
      <c r="CI45" s="4">
        <f t="shared" si="17"/>
        <v>0</v>
      </c>
      <c r="CJ45" s="5">
        <f t="shared" si="17"/>
        <v>0</v>
      </c>
      <c r="CK45" s="5">
        <f t="shared" si="17"/>
        <v>0</v>
      </c>
      <c r="CL45" s="5">
        <f t="shared" si="17"/>
        <v>1.0384418595737903E-2</v>
      </c>
      <c r="CM45" s="5">
        <f t="shared" si="31"/>
        <v>1.1442014338875314E-2</v>
      </c>
      <c r="CN45" s="5">
        <f t="shared" si="31"/>
        <v>1.0376806025319867E-2</v>
      </c>
      <c r="CO45" s="5">
        <f t="shared" si="31"/>
        <v>3.1450416870590168E-3</v>
      </c>
      <c r="CP45" s="5">
        <f t="shared" si="31"/>
        <v>4.7803279507965838E-3</v>
      </c>
      <c r="CQ45" s="5">
        <f t="shared" si="31"/>
        <v>4.4856425206357825E-3</v>
      </c>
      <c r="CR45" s="5">
        <f t="shared" si="31"/>
        <v>1.556591448880093E-3</v>
      </c>
      <c r="CS45" s="5">
        <f t="shared" si="31"/>
        <v>1.5451132347624212E-3</v>
      </c>
      <c r="CT45" s="5">
        <f t="shared" si="31"/>
        <v>3.0718054964821756E-3</v>
      </c>
      <c r="CU45" s="5">
        <f t="shared" si="31"/>
        <v>1.8332279558910321E-3</v>
      </c>
      <c r="CV45" s="5">
        <f t="shared" si="31"/>
        <v>2.2756852750088546E-3</v>
      </c>
      <c r="CW45" s="5">
        <f t="shared" si="31"/>
        <v>2.2419229403789864E-3</v>
      </c>
      <c r="CX45" s="4">
        <f t="shared" si="18"/>
        <v>0</v>
      </c>
      <c r="CY45" s="5">
        <f t="shared" si="19"/>
        <v>1.0734412986644362E-2</v>
      </c>
      <c r="CZ45" s="5">
        <f t="shared" si="20"/>
        <v>4.137004052830461E-3</v>
      </c>
      <c r="DA45" s="5">
        <f t="shared" si="21"/>
        <v>2.05783672670823E-3</v>
      </c>
      <c r="DB45" s="9">
        <f t="shared" si="22"/>
        <v>2.116945390426291E-3</v>
      </c>
      <c r="DC45">
        <v>3</v>
      </c>
      <c r="DD45">
        <v>2</v>
      </c>
      <c r="DE45">
        <v>3</v>
      </c>
      <c r="DF45">
        <v>11</v>
      </c>
      <c r="DG45">
        <v>11</v>
      </c>
      <c r="DH45">
        <v>9</v>
      </c>
      <c r="DI45">
        <v>18</v>
      </c>
      <c r="DJ45">
        <v>21</v>
      </c>
      <c r="DK45">
        <v>17</v>
      </c>
      <c r="DL45">
        <v>19</v>
      </c>
      <c r="DM45">
        <v>18</v>
      </c>
      <c r="DN45">
        <v>15</v>
      </c>
      <c r="DO45">
        <v>5</v>
      </c>
      <c r="DP45">
        <v>4</v>
      </c>
      <c r="DQ45">
        <v>4</v>
      </c>
      <c r="DR45" s="3">
        <f t="shared" si="23"/>
        <v>3.896103896103896E-2</v>
      </c>
      <c r="DS45" s="3">
        <f t="shared" si="23"/>
        <v>2.5974025974025976E-2</v>
      </c>
      <c r="DT45" s="3">
        <f t="shared" si="23"/>
        <v>3.896103896103896E-2</v>
      </c>
      <c r="DU45" s="3">
        <f t="shared" si="23"/>
        <v>0.14285714285714285</v>
      </c>
      <c r="DV45" s="3">
        <f t="shared" si="23"/>
        <v>0.14285714285714285</v>
      </c>
      <c r="DW45" s="3">
        <f t="shared" si="32"/>
        <v>0.11688311688311688</v>
      </c>
      <c r="DX45" s="3">
        <f t="shared" si="32"/>
        <v>0.23376623376623376</v>
      </c>
      <c r="DY45" s="3">
        <f t="shared" si="32"/>
        <v>0.27272727272727271</v>
      </c>
      <c r="DZ45" s="3">
        <f t="shared" si="32"/>
        <v>0.22077922077922077</v>
      </c>
      <c r="EA45" s="3">
        <f t="shared" si="32"/>
        <v>0.24675324675324675</v>
      </c>
      <c r="EB45" s="3">
        <f t="shared" si="32"/>
        <v>0.23376623376623376</v>
      </c>
      <c r="EC45" s="3">
        <f t="shared" si="32"/>
        <v>0.19480519480519481</v>
      </c>
      <c r="ED45" s="3">
        <f t="shared" si="32"/>
        <v>6.4935064935064929E-2</v>
      </c>
      <c r="EE45" s="3">
        <f t="shared" si="32"/>
        <v>5.1948051948051951E-2</v>
      </c>
      <c r="EF45" s="3">
        <f t="shared" si="32"/>
        <v>5.1948051948051951E-2</v>
      </c>
      <c r="EG45" s="4">
        <f t="shared" si="24"/>
        <v>3.2648634037635688E-3</v>
      </c>
      <c r="EH45" s="5">
        <f t="shared" si="24"/>
        <v>1.8654371608927639E-3</v>
      </c>
      <c r="EI45" s="5">
        <f t="shared" si="24"/>
        <v>2.9675561490560419E-3</v>
      </c>
      <c r="EJ45" s="5">
        <f t="shared" si="24"/>
        <v>4.1168050142220596E-3</v>
      </c>
      <c r="EK45" s="5">
        <f t="shared" si="33"/>
        <v>4.5063657175234721E-3</v>
      </c>
      <c r="EL45" s="5">
        <f t="shared" si="33"/>
        <v>3.5266731688032358E-3</v>
      </c>
      <c r="EM45" s="5">
        <f t="shared" si="33"/>
        <v>4.7832458845363914E-3</v>
      </c>
      <c r="EN45" s="5">
        <f t="shared" si="33"/>
        <v>5.2542080729996114E-3</v>
      </c>
      <c r="EO45" s="5">
        <f t="shared" si="33"/>
        <v>4.2339861600480073E-3</v>
      </c>
      <c r="EP45" s="5">
        <f t="shared" si="33"/>
        <v>6.6094999018185491E-3</v>
      </c>
      <c r="EQ45" s="5">
        <f t="shared" si="33"/>
        <v>6.0713597908890081E-3</v>
      </c>
      <c r="ER45" s="5">
        <f t="shared" si="33"/>
        <v>5.299670173109167E-3</v>
      </c>
      <c r="ES45" s="5">
        <f t="shared" si="33"/>
        <v>5.4095112608561948E-3</v>
      </c>
      <c r="ET45" s="5">
        <f t="shared" si="33"/>
        <v>3.8785590700268035E-3</v>
      </c>
      <c r="EU45" s="5">
        <f t="shared" si="33"/>
        <v>4.3319983756467213E-3</v>
      </c>
      <c r="EV45" s="4">
        <f t="shared" si="25"/>
        <v>2.699285571237458E-3</v>
      </c>
      <c r="EW45" s="5">
        <f t="shared" si="29"/>
        <v>4.049947966849589E-3</v>
      </c>
      <c r="EX45" s="5">
        <f t="shared" si="26"/>
        <v>4.7571467058613376E-3</v>
      </c>
      <c r="EY45" s="5">
        <f t="shared" si="27"/>
        <v>5.9935099552722417E-3</v>
      </c>
      <c r="EZ45" s="9">
        <f t="shared" si="28"/>
        <v>4.5400229021765734E-3</v>
      </c>
      <c r="FB45" t="s">
        <v>317</v>
      </c>
      <c r="FD45" t="s">
        <v>65</v>
      </c>
      <c r="FE45" t="s">
        <v>318</v>
      </c>
      <c r="FF45" t="s">
        <v>319</v>
      </c>
      <c r="FG45" t="s">
        <v>163</v>
      </c>
      <c r="FI45" t="s">
        <v>319</v>
      </c>
      <c r="FK45" t="s">
        <v>70</v>
      </c>
      <c r="FM45" t="s">
        <v>66</v>
      </c>
      <c r="FO45" t="s">
        <v>320</v>
      </c>
      <c r="FP45" t="s">
        <v>320</v>
      </c>
      <c r="FQ45" t="s">
        <v>321</v>
      </c>
      <c r="FS45" t="s">
        <v>320</v>
      </c>
      <c r="FT45" t="s">
        <v>28</v>
      </c>
      <c r="FU45" t="s">
        <v>29</v>
      </c>
      <c r="FV45" t="s">
        <v>322</v>
      </c>
      <c r="FW45" t="s">
        <v>31</v>
      </c>
      <c r="FX45" t="s">
        <v>323</v>
      </c>
      <c r="FY45" t="s">
        <v>33</v>
      </c>
      <c r="FZ45" t="s">
        <v>322</v>
      </c>
      <c r="GA45" t="s">
        <v>35</v>
      </c>
      <c r="GC45" t="s">
        <v>37</v>
      </c>
      <c r="GE45" t="s">
        <v>324</v>
      </c>
      <c r="GF45" t="s">
        <v>266</v>
      </c>
      <c r="GH45" t="s">
        <v>42</v>
      </c>
      <c r="GJ45" t="s">
        <v>325</v>
      </c>
      <c r="GP45" t="s">
        <v>326</v>
      </c>
      <c r="GR45" t="s">
        <v>42</v>
      </c>
      <c r="GZ45" t="s">
        <v>80</v>
      </c>
    </row>
    <row r="46" spans="1:208" x14ac:dyDescent="0.25">
      <c r="A46">
        <v>42</v>
      </c>
      <c r="B46" t="s">
        <v>206</v>
      </c>
      <c r="C46" t="s">
        <v>207</v>
      </c>
      <c r="D46">
        <v>60</v>
      </c>
      <c r="E46">
        <v>8.16</v>
      </c>
      <c r="F46" t="s">
        <v>63</v>
      </c>
      <c r="G46">
        <v>0</v>
      </c>
      <c r="H46">
        <v>0</v>
      </c>
      <c r="I46">
        <v>0</v>
      </c>
      <c r="J46">
        <v>7</v>
      </c>
      <c r="K46">
        <v>7</v>
      </c>
      <c r="L46">
        <v>5</v>
      </c>
      <c r="M46">
        <v>4</v>
      </c>
      <c r="N46">
        <v>0</v>
      </c>
      <c r="O46">
        <v>0</v>
      </c>
      <c r="P46">
        <v>4</v>
      </c>
      <c r="Q46">
        <v>7</v>
      </c>
      <c r="R46">
        <v>5</v>
      </c>
      <c r="S46">
        <v>3</v>
      </c>
      <c r="T46">
        <v>4</v>
      </c>
      <c r="U46">
        <v>4</v>
      </c>
      <c r="V46" s="3">
        <f t="shared" si="34"/>
        <v>0</v>
      </c>
      <c r="W46" s="3">
        <f t="shared" si="34"/>
        <v>0</v>
      </c>
      <c r="X46" s="3">
        <f t="shared" si="34"/>
        <v>0</v>
      </c>
      <c r="Y46" s="3">
        <f t="shared" si="34"/>
        <v>0.11666666666666667</v>
      </c>
      <c r="Z46" s="3">
        <f t="shared" si="34"/>
        <v>0.11666666666666667</v>
      </c>
      <c r="AA46" s="3">
        <f t="shared" si="34"/>
        <v>8.3333333333333329E-2</v>
      </c>
      <c r="AB46" s="3">
        <f t="shared" si="34"/>
        <v>6.6666666666666666E-2</v>
      </c>
      <c r="AC46" s="3">
        <f t="shared" si="34"/>
        <v>0</v>
      </c>
      <c r="AD46" s="3">
        <f t="shared" si="34"/>
        <v>0</v>
      </c>
      <c r="AE46" s="3">
        <f t="shared" si="34"/>
        <v>6.6666666666666666E-2</v>
      </c>
      <c r="AF46" s="3">
        <f t="shared" si="34"/>
        <v>0.11666666666666667</v>
      </c>
      <c r="AG46" s="3">
        <f t="shared" si="34"/>
        <v>8.3333333333333329E-2</v>
      </c>
      <c r="AH46" s="3">
        <f t="shared" si="34"/>
        <v>0.05</v>
      </c>
      <c r="AI46" s="3">
        <f t="shared" si="34"/>
        <v>6.6666666666666666E-2</v>
      </c>
      <c r="AJ46" s="3">
        <f t="shared" si="34"/>
        <v>6.6666666666666666E-2</v>
      </c>
      <c r="AK46" s="4">
        <f t="shared" si="35"/>
        <v>0</v>
      </c>
      <c r="AL46" s="5">
        <f t="shared" si="35"/>
        <v>0</v>
      </c>
      <c r="AM46" s="5">
        <f t="shared" si="35"/>
        <v>0</v>
      </c>
      <c r="AN46" s="5">
        <f t="shared" si="35"/>
        <v>1.1659773292260974E-2</v>
      </c>
      <c r="AO46" s="5">
        <f t="shared" si="35"/>
        <v>1.2563917072689572E-2</v>
      </c>
      <c r="AP46" s="5">
        <f t="shared" si="35"/>
        <v>9.4800132533749103E-3</v>
      </c>
      <c r="AQ46" s="5">
        <f t="shared" si="35"/>
        <v>1.3657191351711146E-3</v>
      </c>
      <c r="AR46" s="5">
        <f t="shared" si="35"/>
        <v>0</v>
      </c>
      <c r="AS46" s="5">
        <f t="shared" si="35"/>
        <v>0</v>
      </c>
      <c r="AT46" s="5">
        <f t="shared" si="35"/>
        <v>7.1825621757639858E-3</v>
      </c>
      <c r="AU46" s="5">
        <f t="shared" si="35"/>
        <v>1.2144928115450834E-2</v>
      </c>
      <c r="AV46" s="5">
        <f t="shared" si="35"/>
        <v>8.1540256520250508E-3</v>
      </c>
      <c r="AW46" s="5">
        <f t="shared" si="35"/>
        <v>8.4414481797102023E-3</v>
      </c>
      <c r="AX46" s="5">
        <f t="shared" si="35"/>
        <v>1.2292492972486619E-2</v>
      </c>
      <c r="AY46" s="5">
        <f t="shared" si="35"/>
        <v>1.159282845736569E-2</v>
      </c>
      <c r="AZ46" s="4">
        <f t="shared" si="11"/>
        <v>0</v>
      </c>
      <c r="BA46" s="5">
        <f t="shared" si="12"/>
        <v>1.1234567872775153E-2</v>
      </c>
      <c r="BB46" s="5">
        <f t="shared" si="13"/>
        <v>4.5523971172370484E-4</v>
      </c>
      <c r="BC46" s="5">
        <f t="shared" si="14"/>
        <v>9.1605053144132899E-3</v>
      </c>
      <c r="BD46" s="9">
        <f t="shared" si="15"/>
        <v>1.0775589869854172E-2</v>
      </c>
      <c r="BE46">
        <v>7</v>
      </c>
      <c r="BF46">
        <v>9</v>
      </c>
      <c r="BG46">
        <v>10</v>
      </c>
      <c r="BH46">
        <v>17</v>
      </c>
      <c r="BI46">
        <v>12</v>
      </c>
      <c r="BJ46">
        <v>17</v>
      </c>
      <c r="BK46">
        <v>7</v>
      </c>
      <c r="BL46">
        <v>9</v>
      </c>
      <c r="BM46">
        <v>7</v>
      </c>
      <c r="BN46">
        <v>5</v>
      </c>
      <c r="BO46">
        <v>3</v>
      </c>
      <c r="BP46">
        <v>5</v>
      </c>
      <c r="BQ46">
        <v>33</v>
      </c>
      <c r="BR46">
        <v>38</v>
      </c>
      <c r="BS46">
        <v>32</v>
      </c>
      <c r="BT46" s="3">
        <f t="shared" si="16"/>
        <v>0.11666666666666667</v>
      </c>
      <c r="BU46" s="3">
        <f t="shared" si="16"/>
        <v>0.15</v>
      </c>
      <c r="BV46" s="3">
        <f t="shared" si="16"/>
        <v>0.16666666666666666</v>
      </c>
      <c r="BW46" s="3">
        <f t="shared" si="16"/>
        <v>0.28333333333333333</v>
      </c>
      <c r="BX46" s="3">
        <f t="shared" si="16"/>
        <v>0.2</v>
      </c>
      <c r="BY46" s="3">
        <f t="shared" si="30"/>
        <v>0.28333333333333333</v>
      </c>
      <c r="BZ46" s="3">
        <f t="shared" si="30"/>
        <v>0.11666666666666667</v>
      </c>
      <c r="CA46" s="3">
        <f t="shared" si="30"/>
        <v>0.15</v>
      </c>
      <c r="CB46" s="3">
        <f t="shared" si="30"/>
        <v>0.11666666666666667</v>
      </c>
      <c r="CC46" s="3">
        <f t="shared" si="30"/>
        <v>8.3333333333333329E-2</v>
      </c>
      <c r="CD46" s="3">
        <f t="shared" si="30"/>
        <v>0.05</v>
      </c>
      <c r="CE46" s="3">
        <f t="shared" si="30"/>
        <v>8.3333333333333329E-2</v>
      </c>
      <c r="CF46" s="3">
        <f t="shared" si="30"/>
        <v>0.55000000000000004</v>
      </c>
      <c r="CG46" s="3">
        <f t="shared" si="30"/>
        <v>0.6333333333333333</v>
      </c>
      <c r="CH46" s="3">
        <f t="shared" si="30"/>
        <v>0.53333333333333333</v>
      </c>
      <c r="CI46" s="4">
        <f t="shared" si="17"/>
        <v>1.7572749157463961E-2</v>
      </c>
      <c r="CJ46" s="5">
        <f t="shared" si="17"/>
        <v>2.4667092519272509E-2</v>
      </c>
      <c r="CK46" s="5">
        <f t="shared" si="17"/>
        <v>2.4595426649560697E-2</v>
      </c>
      <c r="CL46" s="5">
        <f t="shared" si="17"/>
        <v>3.7758899838391431E-2</v>
      </c>
      <c r="CM46" s="5">
        <f t="shared" si="31"/>
        <v>2.5172431545525693E-2</v>
      </c>
      <c r="CN46" s="5">
        <f t="shared" si="31"/>
        <v>3.7731219686510289E-2</v>
      </c>
      <c r="CO46" s="5">
        <f t="shared" ref="CO46:CW74" si="36">BZ46/CO$3</f>
        <v>1.4126478911040082E-2</v>
      </c>
      <c r="CP46" s="5">
        <f t="shared" si="36"/>
        <v>1.8404262610566848E-2</v>
      </c>
      <c r="CQ46" s="5">
        <f t="shared" si="36"/>
        <v>1.3432007325681592E-2</v>
      </c>
      <c r="CR46" s="5">
        <f t="shared" si="36"/>
        <v>4.9940642318236309E-3</v>
      </c>
      <c r="CS46" s="5">
        <f t="shared" si="36"/>
        <v>2.9743429769176605E-3</v>
      </c>
      <c r="CT46" s="5">
        <f t="shared" si="36"/>
        <v>4.927687983940156E-3</v>
      </c>
      <c r="CU46" s="5">
        <f t="shared" si="36"/>
        <v>2.5879067977328408E-2</v>
      </c>
      <c r="CV46" s="5">
        <f t="shared" si="36"/>
        <v>2.7744396311149614E-2</v>
      </c>
      <c r="CW46" s="5">
        <f t="shared" si="36"/>
        <v>2.301707552122426E-2</v>
      </c>
      <c r="CX46" s="4">
        <f t="shared" si="18"/>
        <v>2.2278422775432391E-2</v>
      </c>
      <c r="CY46" s="5">
        <f t="shared" si="19"/>
        <v>3.3554183690142472E-2</v>
      </c>
      <c r="CZ46" s="5">
        <f t="shared" si="20"/>
        <v>1.5320916282429506E-2</v>
      </c>
      <c r="DA46" s="5">
        <f t="shared" si="21"/>
        <v>4.298698397560482E-3</v>
      </c>
      <c r="DB46" s="9">
        <f t="shared" si="22"/>
        <v>2.5546846603234096E-2</v>
      </c>
      <c r="DC46">
        <v>11</v>
      </c>
      <c r="DD46">
        <v>8</v>
      </c>
      <c r="DE46">
        <v>9</v>
      </c>
      <c r="DF46">
        <v>5</v>
      </c>
      <c r="DG46">
        <v>6</v>
      </c>
      <c r="DH46">
        <v>4</v>
      </c>
      <c r="DI46">
        <v>4</v>
      </c>
      <c r="DJ46">
        <v>0</v>
      </c>
      <c r="DK46">
        <v>0</v>
      </c>
      <c r="DL46">
        <v>5</v>
      </c>
      <c r="DM46">
        <v>5</v>
      </c>
      <c r="DN46">
        <v>5</v>
      </c>
      <c r="DO46">
        <v>0</v>
      </c>
      <c r="DP46">
        <v>0</v>
      </c>
      <c r="DQ46">
        <v>0</v>
      </c>
      <c r="DR46" s="3">
        <f t="shared" si="23"/>
        <v>0.18333333333333332</v>
      </c>
      <c r="DS46" s="3">
        <f t="shared" si="23"/>
        <v>0.13333333333333333</v>
      </c>
      <c r="DT46" s="3">
        <f t="shared" si="23"/>
        <v>0.15</v>
      </c>
      <c r="DU46" s="3">
        <f t="shared" si="23"/>
        <v>8.3333333333333329E-2</v>
      </c>
      <c r="DV46" s="3">
        <f t="shared" si="23"/>
        <v>0.1</v>
      </c>
      <c r="DW46" s="3">
        <f t="shared" si="32"/>
        <v>6.6666666666666666E-2</v>
      </c>
      <c r="DX46" s="3">
        <f t="shared" si="32"/>
        <v>6.6666666666666666E-2</v>
      </c>
      <c r="DY46" s="3">
        <f t="shared" si="32"/>
        <v>0</v>
      </c>
      <c r="DZ46" s="3">
        <f t="shared" si="32"/>
        <v>0</v>
      </c>
      <c r="EA46" s="3">
        <f t="shared" si="32"/>
        <v>8.3333333333333329E-2</v>
      </c>
      <c r="EB46" s="3">
        <f t="shared" si="32"/>
        <v>8.3333333333333329E-2</v>
      </c>
      <c r="EC46" s="3">
        <f t="shared" si="32"/>
        <v>8.3333333333333329E-2</v>
      </c>
      <c r="ED46" s="3">
        <f t="shared" si="32"/>
        <v>0</v>
      </c>
      <c r="EE46" s="3">
        <f t="shared" si="32"/>
        <v>0</v>
      </c>
      <c r="EF46" s="3">
        <f t="shared" si="32"/>
        <v>0</v>
      </c>
      <c r="EG46" s="4">
        <f t="shared" si="24"/>
        <v>1.5362996127709682E-2</v>
      </c>
      <c r="EH46" s="5">
        <f t="shared" si="24"/>
        <v>9.5759107592495209E-3</v>
      </c>
      <c r="EI46" s="5">
        <f t="shared" si="24"/>
        <v>1.1425091173865762E-2</v>
      </c>
      <c r="EJ46" s="5">
        <f t="shared" si="24"/>
        <v>2.4014695916295351E-3</v>
      </c>
      <c r="EK46" s="5">
        <f t="shared" si="33"/>
        <v>3.1544560022664309E-3</v>
      </c>
      <c r="EL46" s="5">
        <f t="shared" si="33"/>
        <v>2.0115098814655493E-3</v>
      </c>
      <c r="EM46" s="5">
        <f t="shared" ref="EM46:EU74" si="37">DX46/EM$3</f>
        <v>1.3641108633677857E-3</v>
      </c>
      <c r="EN46" s="5">
        <f t="shared" si="37"/>
        <v>0</v>
      </c>
      <c r="EO46" s="5">
        <f t="shared" si="37"/>
        <v>0</v>
      </c>
      <c r="EP46" s="5">
        <f t="shared" si="37"/>
        <v>2.2321556685966151E-3</v>
      </c>
      <c r="EQ46" s="5">
        <f t="shared" si="37"/>
        <v>2.1643273328632111E-3</v>
      </c>
      <c r="ER46" s="5">
        <f t="shared" si="37"/>
        <v>2.2670811296078099E-3</v>
      </c>
      <c r="ES46" s="5">
        <f t="shared" si="37"/>
        <v>0</v>
      </c>
      <c r="ET46" s="5">
        <f t="shared" si="37"/>
        <v>0</v>
      </c>
      <c r="EU46" s="5">
        <f t="shared" si="37"/>
        <v>0</v>
      </c>
      <c r="EV46" s="4">
        <f t="shared" si="25"/>
        <v>1.2121332686941655E-2</v>
      </c>
      <c r="EW46" s="5">
        <f t="shared" si="29"/>
        <v>2.5224784917871716E-3</v>
      </c>
      <c r="EX46" s="5">
        <f t="shared" si="26"/>
        <v>4.5470362112259524E-4</v>
      </c>
      <c r="EY46" s="5">
        <f t="shared" si="27"/>
        <v>2.2211880436892122E-3</v>
      </c>
      <c r="EZ46" s="9">
        <f t="shared" si="28"/>
        <v>0</v>
      </c>
      <c r="FB46" t="s">
        <v>329</v>
      </c>
      <c r="FD46" t="s">
        <v>330</v>
      </c>
      <c r="FK46" t="s">
        <v>331</v>
      </c>
      <c r="FQ46" t="s">
        <v>332</v>
      </c>
      <c r="FY46" t="s">
        <v>33</v>
      </c>
      <c r="FZ46" t="s">
        <v>241</v>
      </c>
      <c r="GJ46" t="s">
        <v>194</v>
      </c>
      <c r="GK46" t="s">
        <v>333</v>
      </c>
      <c r="GR46" t="s">
        <v>333</v>
      </c>
    </row>
    <row r="47" spans="1:208" x14ac:dyDescent="0.25">
      <c r="A47">
        <v>43</v>
      </c>
      <c r="B47" t="s">
        <v>235</v>
      </c>
      <c r="C47" t="s">
        <v>236</v>
      </c>
      <c r="D47">
        <v>501</v>
      </c>
      <c r="E47">
        <v>5.77</v>
      </c>
      <c r="F47" t="s">
        <v>63</v>
      </c>
      <c r="G47">
        <v>2</v>
      </c>
      <c r="H47">
        <v>3</v>
      </c>
      <c r="I47">
        <v>4</v>
      </c>
      <c r="J47">
        <v>2</v>
      </c>
      <c r="K47">
        <v>2</v>
      </c>
      <c r="L47">
        <v>0</v>
      </c>
      <c r="M47">
        <v>18</v>
      </c>
      <c r="N47">
        <v>21</v>
      </c>
      <c r="O47">
        <v>18</v>
      </c>
      <c r="P47">
        <v>13</v>
      </c>
      <c r="Q47">
        <v>9</v>
      </c>
      <c r="R47">
        <v>12</v>
      </c>
      <c r="S47">
        <v>0</v>
      </c>
      <c r="T47">
        <v>0</v>
      </c>
      <c r="U47">
        <v>0</v>
      </c>
      <c r="V47" s="3">
        <f t="shared" si="34"/>
        <v>3.9920159680638719E-3</v>
      </c>
      <c r="W47" s="3">
        <f t="shared" si="34"/>
        <v>5.9880239520958087E-3</v>
      </c>
      <c r="X47" s="3">
        <f t="shared" si="34"/>
        <v>7.9840319361277438E-3</v>
      </c>
      <c r="Y47" s="3">
        <f t="shared" si="34"/>
        <v>3.9920159680638719E-3</v>
      </c>
      <c r="Z47" s="3">
        <f t="shared" si="34"/>
        <v>3.9920159680638719E-3</v>
      </c>
      <c r="AA47" s="3">
        <f t="shared" si="34"/>
        <v>0</v>
      </c>
      <c r="AB47" s="3">
        <f t="shared" si="34"/>
        <v>3.5928143712574849E-2</v>
      </c>
      <c r="AC47" s="3">
        <f t="shared" si="34"/>
        <v>4.1916167664670656E-2</v>
      </c>
      <c r="AD47" s="3">
        <f t="shared" si="34"/>
        <v>3.5928143712574849E-2</v>
      </c>
      <c r="AE47" s="3">
        <f t="shared" si="34"/>
        <v>2.5948103792415168E-2</v>
      </c>
      <c r="AF47" s="3">
        <f t="shared" si="34"/>
        <v>1.7964071856287425E-2</v>
      </c>
      <c r="AG47" s="3">
        <f t="shared" si="34"/>
        <v>2.3952095808383235E-2</v>
      </c>
      <c r="AH47" s="3">
        <f t="shared" si="34"/>
        <v>0</v>
      </c>
      <c r="AI47" s="3">
        <f t="shared" si="34"/>
        <v>0</v>
      </c>
      <c r="AJ47" s="3">
        <f t="shared" si="34"/>
        <v>0</v>
      </c>
      <c r="AK47" s="4">
        <f t="shared" si="35"/>
        <v>8.8982527942619107E-4</v>
      </c>
      <c r="AL47" s="5">
        <f t="shared" si="35"/>
        <v>1.2412972132234414E-3</v>
      </c>
      <c r="AM47" s="5">
        <f t="shared" si="35"/>
        <v>1.6652528404496624E-3</v>
      </c>
      <c r="AN47" s="5">
        <f t="shared" si="35"/>
        <v>3.9896572428608975E-4</v>
      </c>
      <c r="AO47" s="5">
        <f t="shared" si="35"/>
        <v>4.2990306493377486E-4</v>
      </c>
      <c r="AP47" s="5">
        <f t="shared" si="35"/>
        <v>0</v>
      </c>
      <c r="AQ47" s="5">
        <f t="shared" si="35"/>
        <v>7.3601630039161862E-4</v>
      </c>
      <c r="AR47" s="5">
        <f t="shared" si="35"/>
        <v>8.0779514756812031E-4</v>
      </c>
      <c r="AS47" s="5">
        <f t="shared" si="35"/>
        <v>6.878930862305679E-4</v>
      </c>
      <c r="AT47" s="5">
        <f t="shared" si="35"/>
        <v>2.7956080324829883E-3</v>
      </c>
      <c r="AU47" s="5">
        <f t="shared" si="35"/>
        <v>1.8700488116177502E-3</v>
      </c>
      <c r="AV47" s="5">
        <f t="shared" si="35"/>
        <v>2.3436720436958232E-3</v>
      </c>
      <c r="AW47" s="5">
        <f t="shared" si="35"/>
        <v>0</v>
      </c>
      <c r="AX47" s="5">
        <f t="shared" si="35"/>
        <v>0</v>
      </c>
      <c r="AY47" s="5">
        <f t="shared" si="35"/>
        <v>0</v>
      </c>
      <c r="AZ47" s="4">
        <f t="shared" si="11"/>
        <v>1.2654584443664316E-3</v>
      </c>
      <c r="BA47" s="5">
        <f t="shared" si="12"/>
        <v>2.762895964066215E-4</v>
      </c>
      <c r="BB47" s="5">
        <f t="shared" si="13"/>
        <v>7.4390151139676894E-4</v>
      </c>
      <c r="BC47" s="5">
        <f t="shared" si="14"/>
        <v>2.3364429625988541E-3</v>
      </c>
      <c r="BD47" s="9">
        <f t="shared" si="15"/>
        <v>0</v>
      </c>
      <c r="BE47">
        <v>2</v>
      </c>
      <c r="BF47">
        <v>2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7</v>
      </c>
      <c r="BO47">
        <v>6</v>
      </c>
      <c r="BP47">
        <v>9</v>
      </c>
      <c r="BQ47">
        <v>2</v>
      </c>
      <c r="BR47">
        <v>2</v>
      </c>
      <c r="BS47">
        <v>2</v>
      </c>
      <c r="BT47" s="3">
        <f t="shared" si="16"/>
        <v>3.9920159680638719E-3</v>
      </c>
      <c r="BU47" s="3">
        <f t="shared" si="16"/>
        <v>3.9920159680638719E-3</v>
      </c>
      <c r="BV47" s="3">
        <f t="shared" si="16"/>
        <v>0</v>
      </c>
      <c r="BW47" s="3">
        <f t="shared" si="16"/>
        <v>0</v>
      </c>
      <c r="BX47" s="3">
        <f t="shared" si="16"/>
        <v>0</v>
      </c>
      <c r="BY47" s="3">
        <f t="shared" si="30"/>
        <v>0</v>
      </c>
      <c r="BZ47" s="3">
        <f t="shared" si="30"/>
        <v>0</v>
      </c>
      <c r="CA47" s="3">
        <f t="shared" si="30"/>
        <v>0</v>
      </c>
      <c r="CB47" s="3">
        <f t="shared" si="30"/>
        <v>0</v>
      </c>
      <c r="CC47" s="3">
        <f t="shared" si="30"/>
        <v>1.3972055888223553E-2</v>
      </c>
      <c r="CD47" s="3">
        <f t="shared" si="30"/>
        <v>1.1976047904191617E-2</v>
      </c>
      <c r="CE47" s="3">
        <f t="shared" si="30"/>
        <v>1.7964071856287425E-2</v>
      </c>
      <c r="CF47" s="3">
        <f t="shared" si="30"/>
        <v>3.9920159680638719E-3</v>
      </c>
      <c r="CG47" s="3">
        <f t="shared" si="30"/>
        <v>3.9920159680638719E-3</v>
      </c>
      <c r="CH47" s="3">
        <f t="shared" si="30"/>
        <v>3.9920159680638719E-3</v>
      </c>
      <c r="CI47" s="4">
        <f t="shared" si="17"/>
        <v>6.0129167348037498E-4</v>
      </c>
      <c r="CJ47" s="5">
        <f t="shared" si="17"/>
        <v>6.5647618148429821E-4</v>
      </c>
      <c r="CK47" s="5">
        <f t="shared" si="17"/>
        <v>0</v>
      </c>
      <c r="CL47" s="5">
        <f t="shared" si="17"/>
        <v>0</v>
      </c>
      <c r="CM47" s="5">
        <f t="shared" si="17"/>
        <v>0</v>
      </c>
      <c r="CN47" s="5">
        <f t="shared" si="17"/>
        <v>0</v>
      </c>
      <c r="CO47" s="5">
        <f t="shared" si="36"/>
        <v>0</v>
      </c>
      <c r="CP47" s="5">
        <f t="shared" si="36"/>
        <v>0</v>
      </c>
      <c r="CQ47" s="5">
        <f t="shared" si="36"/>
        <v>0</v>
      </c>
      <c r="CR47" s="5">
        <f t="shared" si="36"/>
        <v>8.3732813467701599E-4</v>
      </c>
      <c r="CS47" s="5">
        <f t="shared" si="36"/>
        <v>7.1241747950123615E-4</v>
      </c>
      <c r="CT47" s="5">
        <f t="shared" si="36"/>
        <v>1.0622560923463809E-3</v>
      </c>
      <c r="CU47" s="5">
        <f t="shared" si="36"/>
        <v>1.8783573200746435E-4</v>
      </c>
      <c r="CV47" s="5">
        <f t="shared" si="36"/>
        <v>1.7487801015537104E-4</v>
      </c>
      <c r="CW47" s="5">
        <f t="shared" si="36"/>
        <v>1.722834994103612E-4</v>
      </c>
      <c r="CX47" s="4">
        <f t="shared" si="18"/>
        <v>4.1925595165489106E-4</v>
      </c>
      <c r="CY47" s="5">
        <f t="shared" si="19"/>
        <v>0</v>
      </c>
      <c r="CZ47" s="5">
        <f t="shared" si="20"/>
        <v>0</v>
      </c>
      <c r="DA47" s="5">
        <f t="shared" si="21"/>
        <v>8.7066723550821101E-4</v>
      </c>
      <c r="DB47" s="9">
        <f t="shared" si="22"/>
        <v>1.783324138577322E-4</v>
      </c>
      <c r="DC47">
        <v>0</v>
      </c>
      <c r="DD47">
        <v>0</v>
      </c>
      <c r="DE47">
        <v>0</v>
      </c>
      <c r="DF47">
        <v>14</v>
      </c>
      <c r="DG47">
        <v>11</v>
      </c>
      <c r="DH47">
        <v>11</v>
      </c>
      <c r="DI47">
        <v>19</v>
      </c>
      <c r="DJ47">
        <v>20</v>
      </c>
      <c r="DK47">
        <v>19</v>
      </c>
      <c r="DL47">
        <v>22</v>
      </c>
      <c r="DM47">
        <v>23</v>
      </c>
      <c r="DN47">
        <v>24</v>
      </c>
      <c r="DO47">
        <v>0</v>
      </c>
      <c r="DP47">
        <v>0</v>
      </c>
      <c r="DQ47">
        <v>0</v>
      </c>
      <c r="DR47" s="3">
        <f t="shared" si="23"/>
        <v>0</v>
      </c>
      <c r="DS47" s="3">
        <f t="shared" si="23"/>
        <v>0</v>
      </c>
      <c r="DT47" s="3">
        <f t="shared" si="23"/>
        <v>0</v>
      </c>
      <c r="DU47" s="3">
        <f t="shared" si="23"/>
        <v>2.7944111776447105E-2</v>
      </c>
      <c r="DV47" s="3">
        <f t="shared" si="23"/>
        <v>2.1956087824351298E-2</v>
      </c>
      <c r="DW47" s="3">
        <f t="shared" si="32"/>
        <v>2.1956087824351298E-2</v>
      </c>
      <c r="DX47" s="3">
        <f t="shared" si="32"/>
        <v>3.7924151696606789E-2</v>
      </c>
      <c r="DY47" s="3">
        <f t="shared" si="32"/>
        <v>3.9920159680638723E-2</v>
      </c>
      <c r="DZ47" s="3">
        <f t="shared" si="32"/>
        <v>3.7924151696606789E-2</v>
      </c>
      <c r="EA47" s="3">
        <f t="shared" si="32"/>
        <v>4.3912175648702596E-2</v>
      </c>
      <c r="EB47" s="3">
        <f t="shared" si="32"/>
        <v>4.590818363273453E-2</v>
      </c>
      <c r="EC47" s="3">
        <f t="shared" si="32"/>
        <v>4.790419161676647E-2</v>
      </c>
      <c r="ED47" s="3">
        <f t="shared" si="32"/>
        <v>0</v>
      </c>
      <c r="EE47" s="3">
        <f t="shared" si="32"/>
        <v>0</v>
      </c>
      <c r="EF47" s="3">
        <f t="shared" si="32"/>
        <v>0</v>
      </c>
      <c r="EG47" s="4">
        <f t="shared" si="24"/>
        <v>0</v>
      </c>
      <c r="EH47" s="5">
        <f t="shared" si="24"/>
        <v>0</v>
      </c>
      <c r="EI47" s="5">
        <f t="shared" si="24"/>
        <v>0</v>
      </c>
      <c r="EJ47" s="5">
        <f t="shared" si="24"/>
        <v>8.0528321635481412E-4</v>
      </c>
      <c r="EK47" s="5">
        <f t="shared" si="24"/>
        <v>6.9259513023813848E-4</v>
      </c>
      <c r="EL47" s="5">
        <f t="shared" si="24"/>
        <v>6.6247331425512107E-4</v>
      </c>
      <c r="EM47" s="5">
        <f t="shared" si="37"/>
        <v>7.759912097002375E-4</v>
      </c>
      <c r="EN47" s="5">
        <f t="shared" si="37"/>
        <v>7.6907902598796708E-4</v>
      </c>
      <c r="EO47" s="5">
        <f t="shared" si="37"/>
        <v>7.2728915723262134E-4</v>
      </c>
      <c r="EP47" s="5">
        <f t="shared" si="37"/>
        <v>1.1762257415359411E-3</v>
      </c>
      <c r="EQ47" s="5">
        <f t="shared" si="37"/>
        <v>1.1923240396611702E-3</v>
      </c>
      <c r="ER47" s="5">
        <f t="shared" si="37"/>
        <v>1.3032322661218549E-3</v>
      </c>
      <c r="ES47" s="5">
        <f t="shared" si="37"/>
        <v>0</v>
      </c>
      <c r="ET47" s="5">
        <f t="shared" si="37"/>
        <v>0</v>
      </c>
      <c r="EU47" s="5">
        <f t="shared" si="37"/>
        <v>0</v>
      </c>
      <c r="EV47" s="4">
        <f t="shared" si="25"/>
        <v>0</v>
      </c>
      <c r="EW47" s="5">
        <f t="shared" si="29"/>
        <v>7.2011722028269122E-4</v>
      </c>
      <c r="EX47" s="5">
        <f t="shared" si="26"/>
        <v>7.5745313097360864E-4</v>
      </c>
      <c r="EY47" s="5">
        <f t="shared" si="27"/>
        <v>1.2239273491063223E-3</v>
      </c>
      <c r="EZ47" s="9">
        <f t="shared" si="28"/>
        <v>0</v>
      </c>
      <c r="FB47" t="s">
        <v>146</v>
      </c>
      <c r="FD47" t="s">
        <v>146</v>
      </c>
      <c r="FF47" t="s">
        <v>119</v>
      </c>
      <c r="FH47" t="s">
        <v>85</v>
      </c>
      <c r="FI47" t="s">
        <v>68</v>
      </c>
      <c r="FJ47" t="s">
        <v>68</v>
      </c>
      <c r="FK47" t="s">
        <v>191</v>
      </c>
      <c r="FM47" t="s">
        <v>148</v>
      </c>
      <c r="FQ47" t="s">
        <v>85</v>
      </c>
      <c r="FT47" t="s">
        <v>192</v>
      </c>
      <c r="FU47" t="s">
        <v>192</v>
      </c>
      <c r="FW47" t="s">
        <v>75</v>
      </c>
      <c r="FY47" t="s">
        <v>33</v>
      </c>
      <c r="FZ47" t="s">
        <v>75</v>
      </c>
      <c r="GA47" t="s">
        <v>40</v>
      </c>
      <c r="GD47" t="s">
        <v>75</v>
      </c>
      <c r="GE47" t="s">
        <v>336</v>
      </c>
      <c r="GF47" t="s">
        <v>40</v>
      </c>
      <c r="GJ47" t="s">
        <v>194</v>
      </c>
      <c r="GP47" t="s">
        <v>94</v>
      </c>
      <c r="GR47" t="s">
        <v>94</v>
      </c>
    </row>
    <row r="48" spans="1:208" x14ac:dyDescent="0.25">
      <c r="A48">
        <v>44</v>
      </c>
      <c r="B48" t="s">
        <v>391</v>
      </c>
      <c r="C48" t="s">
        <v>392</v>
      </c>
      <c r="D48">
        <v>100</v>
      </c>
      <c r="E48">
        <v>5.49</v>
      </c>
      <c r="F48" t="s">
        <v>63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28</v>
      </c>
      <c r="N48">
        <v>27</v>
      </c>
      <c r="O48">
        <v>30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 s="3">
        <f t="shared" si="34"/>
        <v>0</v>
      </c>
      <c r="W48" s="3">
        <f t="shared" si="34"/>
        <v>0</v>
      </c>
      <c r="X48" s="3">
        <f t="shared" si="34"/>
        <v>0</v>
      </c>
      <c r="Y48" s="3">
        <f t="shared" si="34"/>
        <v>0</v>
      </c>
      <c r="Z48" s="3">
        <f t="shared" si="34"/>
        <v>0</v>
      </c>
      <c r="AA48" s="3">
        <f t="shared" si="34"/>
        <v>0</v>
      </c>
      <c r="AB48" s="3">
        <f t="shared" si="34"/>
        <v>0.28000000000000003</v>
      </c>
      <c r="AC48" s="3">
        <f t="shared" si="34"/>
        <v>0.27</v>
      </c>
      <c r="AD48" s="3">
        <f t="shared" si="34"/>
        <v>0.3</v>
      </c>
      <c r="AE48" s="3">
        <f t="shared" si="34"/>
        <v>0</v>
      </c>
      <c r="AF48" s="3">
        <f t="shared" si="34"/>
        <v>0</v>
      </c>
      <c r="AG48" s="3">
        <f t="shared" si="34"/>
        <v>0</v>
      </c>
      <c r="AH48" s="3">
        <f t="shared" si="34"/>
        <v>0</v>
      </c>
      <c r="AI48" s="3">
        <f t="shared" si="34"/>
        <v>0</v>
      </c>
      <c r="AJ48" s="3">
        <f t="shared" si="34"/>
        <v>0</v>
      </c>
      <c r="AK48" s="4">
        <f t="shared" si="35"/>
        <v>0</v>
      </c>
      <c r="AL48" s="5">
        <f t="shared" si="35"/>
        <v>0</v>
      </c>
      <c r="AM48" s="5">
        <f t="shared" si="35"/>
        <v>0</v>
      </c>
      <c r="AN48" s="5">
        <f t="shared" si="35"/>
        <v>0</v>
      </c>
      <c r="AO48" s="5">
        <f t="shared" si="35"/>
        <v>0</v>
      </c>
      <c r="AP48" s="5">
        <f t="shared" si="35"/>
        <v>0</v>
      </c>
      <c r="AQ48" s="5">
        <f t="shared" si="35"/>
        <v>5.7360203677186824E-3</v>
      </c>
      <c r="AR48" s="5">
        <f t="shared" si="35"/>
        <v>5.2033547434066499E-3</v>
      </c>
      <c r="AS48" s="5">
        <f t="shared" si="35"/>
        <v>5.7439072700252421E-3</v>
      </c>
      <c r="AT48" s="5">
        <f t="shared" si="35"/>
        <v>0</v>
      </c>
      <c r="AU48" s="5">
        <f t="shared" si="35"/>
        <v>0</v>
      </c>
      <c r="AV48" s="5">
        <f t="shared" si="35"/>
        <v>0</v>
      </c>
      <c r="AW48" s="5">
        <f t="shared" si="35"/>
        <v>0</v>
      </c>
      <c r="AX48" s="5">
        <f t="shared" si="35"/>
        <v>0</v>
      </c>
      <c r="AY48" s="5">
        <f t="shared" si="35"/>
        <v>0</v>
      </c>
      <c r="AZ48" s="4">
        <f t="shared" si="11"/>
        <v>0</v>
      </c>
      <c r="BA48" s="5">
        <f t="shared" si="12"/>
        <v>0</v>
      </c>
      <c r="BB48" s="5">
        <f t="shared" si="13"/>
        <v>5.5610941270501915E-3</v>
      </c>
      <c r="BC48" s="5">
        <f t="shared" si="14"/>
        <v>0</v>
      </c>
      <c r="BD48" s="9">
        <f t="shared" si="15"/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 s="3">
        <f t="shared" si="16"/>
        <v>0</v>
      </c>
      <c r="BU48" s="3">
        <f t="shared" si="16"/>
        <v>0</v>
      </c>
      <c r="BV48" s="3">
        <f t="shared" si="16"/>
        <v>0</v>
      </c>
      <c r="BW48" s="3">
        <f t="shared" si="16"/>
        <v>0</v>
      </c>
      <c r="BX48" s="3">
        <f t="shared" si="16"/>
        <v>0</v>
      </c>
      <c r="BY48" s="3">
        <f t="shared" si="30"/>
        <v>0</v>
      </c>
      <c r="BZ48" s="3">
        <f t="shared" si="30"/>
        <v>0</v>
      </c>
      <c r="CA48" s="3">
        <f t="shared" si="30"/>
        <v>0</v>
      </c>
      <c r="CB48" s="3">
        <f t="shared" si="30"/>
        <v>0</v>
      </c>
      <c r="CC48" s="3">
        <f t="shared" si="30"/>
        <v>0</v>
      </c>
      <c r="CD48" s="3">
        <f t="shared" ref="CD48:CH98" si="38">BO48/$D48</f>
        <v>0</v>
      </c>
      <c r="CE48" s="3">
        <f t="shared" si="38"/>
        <v>0</v>
      </c>
      <c r="CF48" s="3">
        <f t="shared" si="38"/>
        <v>0</v>
      </c>
      <c r="CG48" s="3">
        <f t="shared" si="38"/>
        <v>0</v>
      </c>
      <c r="CH48" s="3">
        <f t="shared" si="38"/>
        <v>0</v>
      </c>
      <c r="CI48" s="4">
        <f t="shared" si="17"/>
        <v>0</v>
      </c>
      <c r="CJ48" s="5">
        <f t="shared" si="17"/>
        <v>0</v>
      </c>
      <c r="CK48" s="5">
        <f t="shared" si="17"/>
        <v>0</v>
      </c>
      <c r="CL48" s="5">
        <f t="shared" si="17"/>
        <v>0</v>
      </c>
      <c r="CM48" s="5">
        <f t="shared" si="17"/>
        <v>0</v>
      </c>
      <c r="CN48" s="5">
        <f t="shared" si="17"/>
        <v>0</v>
      </c>
      <c r="CO48" s="5">
        <f t="shared" si="36"/>
        <v>0</v>
      </c>
      <c r="CP48" s="5">
        <f t="shared" si="36"/>
        <v>0</v>
      </c>
      <c r="CQ48" s="5">
        <f t="shared" si="36"/>
        <v>0</v>
      </c>
      <c r="CR48" s="5">
        <f t="shared" si="36"/>
        <v>0</v>
      </c>
      <c r="CS48" s="5">
        <f t="shared" si="36"/>
        <v>0</v>
      </c>
      <c r="CT48" s="5">
        <f t="shared" si="36"/>
        <v>0</v>
      </c>
      <c r="CU48" s="5">
        <f t="shared" si="36"/>
        <v>0</v>
      </c>
      <c r="CV48" s="5">
        <f t="shared" si="36"/>
        <v>0</v>
      </c>
      <c r="CW48" s="5">
        <f t="shared" si="36"/>
        <v>0</v>
      </c>
      <c r="CX48" s="4">
        <f t="shared" si="18"/>
        <v>0</v>
      </c>
      <c r="CY48" s="5">
        <f t="shared" si="19"/>
        <v>0</v>
      </c>
      <c r="CZ48" s="5">
        <f t="shared" si="20"/>
        <v>0</v>
      </c>
      <c r="DA48" s="5">
        <f t="shared" si="21"/>
        <v>0</v>
      </c>
      <c r="DB48" s="9">
        <f t="shared" si="22"/>
        <v>0</v>
      </c>
      <c r="DC48">
        <v>5</v>
      </c>
      <c r="DD48">
        <v>5</v>
      </c>
      <c r="DE48">
        <v>3</v>
      </c>
      <c r="DF48">
        <v>20</v>
      </c>
      <c r="DG48">
        <v>13</v>
      </c>
      <c r="DH48">
        <v>17</v>
      </c>
      <c r="DI48">
        <v>28</v>
      </c>
      <c r="DJ48">
        <v>27</v>
      </c>
      <c r="DK48">
        <v>30</v>
      </c>
      <c r="DL48">
        <v>14</v>
      </c>
      <c r="DM48">
        <v>16</v>
      </c>
      <c r="DN48">
        <v>15</v>
      </c>
      <c r="DO48">
        <v>0</v>
      </c>
      <c r="DP48">
        <v>2</v>
      </c>
      <c r="DQ48">
        <v>3</v>
      </c>
      <c r="DR48" s="3">
        <f t="shared" si="23"/>
        <v>0.05</v>
      </c>
      <c r="DS48" s="3">
        <f t="shared" si="23"/>
        <v>0.05</v>
      </c>
      <c r="DT48" s="3">
        <f t="shared" si="23"/>
        <v>0.03</v>
      </c>
      <c r="DU48" s="3">
        <f t="shared" si="23"/>
        <v>0.2</v>
      </c>
      <c r="DV48" s="3">
        <f t="shared" si="23"/>
        <v>0.13</v>
      </c>
      <c r="DW48" s="3">
        <f t="shared" si="32"/>
        <v>0.17</v>
      </c>
      <c r="DX48" s="3">
        <f t="shared" si="32"/>
        <v>0.28000000000000003</v>
      </c>
      <c r="DY48" s="3">
        <f t="shared" si="32"/>
        <v>0.27</v>
      </c>
      <c r="DZ48" s="3">
        <f t="shared" si="32"/>
        <v>0.3</v>
      </c>
      <c r="EA48" s="3">
        <f t="shared" si="32"/>
        <v>0.14000000000000001</v>
      </c>
      <c r="EB48" s="3">
        <f t="shared" ref="EB48:EF98" si="39">DM48/$D48</f>
        <v>0.16</v>
      </c>
      <c r="EC48" s="3">
        <f t="shared" si="39"/>
        <v>0.15</v>
      </c>
      <c r="ED48" s="3">
        <f t="shared" si="39"/>
        <v>0</v>
      </c>
      <c r="EE48" s="3">
        <f t="shared" si="39"/>
        <v>0.02</v>
      </c>
      <c r="EF48" s="3">
        <f t="shared" si="39"/>
        <v>0.03</v>
      </c>
      <c r="EG48" s="4">
        <f t="shared" si="24"/>
        <v>4.1899080348299133E-3</v>
      </c>
      <c r="EH48" s="5">
        <f t="shared" si="24"/>
        <v>3.5909665347185703E-3</v>
      </c>
      <c r="EI48" s="5">
        <f t="shared" si="24"/>
        <v>2.2850182347731521E-3</v>
      </c>
      <c r="EJ48" s="5">
        <f t="shared" si="24"/>
        <v>5.7635270199108846E-3</v>
      </c>
      <c r="EK48" s="5">
        <f t="shared" si="24"/>
        <v>4.1007928029463602E-3</v>
      </c>
      <c r="EL48" s="5">
        <f t="shared" si="24"/>
        <v>5.1293501977371508E-3</v>
      </c>
      <c r="EM48" s="5">
        <f t="shared" si="37"/>
        <v>5.7292656261447011E-3</v>
      </c>
      <c r="EN48" s="5">
        <f t="shared" si="37"/>
        <v>5.2016659922696157E-3</v>
      </c>
      <c r="EO48" s="5">
        <f t="shared" si="37"/>
        <v>5.7532400174769988E-3</v>
      </c>
      <c r="EP48" s="5">
        <f t="shared" si="37"/>
        <v>3.7500215232423141E-3</v>
      </c>
      <c r="EQ48" s="5">
        <f t="shared" si="37"/>
        <v>4.1555084790973655E-3</v>
      </c>
      <c r="ER48" s="5">
        <f t="shared" si="37"/>
        <v>4.0807460332940582E-3</v>
      </c>
      <c r="ES48" s="5">
        <f t="shared" si="37"/>
        <v>0</v>
      </c>
      <c r="ET48" s="5">
        <f t="shared" si="37"/>
        <v>1.4932452419603194E-3</v>
      </c>
      <c r="EU48" s="5">
        <f t="shared" si="37"/>
        <v>2.5017290619359814E-3</v>
      </c>
      <c r="EV48" s="4">
        <f t="shared" si="25"/>
        <v>3.3552976014405451E-3</v>
      </c>
      <c r="EW48" s="5">
        <f t="shared" si="29"/>
        <v>4.9978900068647983E-3</v>
      </c>
      <c r="EX48" s="5">
        <f t="shared" si="26"/>
        <v>5.5613905452971055E-3</v>
      </c>
      <c r="EY48" s="5">
        <f t="shared" si="27"/>
        <v>3.9954253452112462E-3</v>
      </c>
      <c r="EZ48" s="9">
        <f t="shared" si="28"/>
        <v>1.3316581012987668E-3</v>
      </c>
      <c r="FD48" t="s">
        <v>339</v>
      </c>
      <c r="FE48" t="s">
        <v>224</v>
      </c>
      <c r="FM48" t="s">
        <v>224</v>
      </c>
      <c r="FU48" t="s">
        <v>36</v>
      </c>
      <c r="FV48" t="s">
        <v>140</v>
      </c>
      <c r="FY48" t="s">
        <v>179</v>
      </c>
      <c r="FZ48" t="s">
        <v>140</v>
      </c>
      <c r="GA48" t="s">
        <v>35</v>
      </c>
      <c r="GB48" t="s">
        <v>36</v>
      </c>
      <c r="GC48" t="s">
        <v>37</v>
      </c>
      <c r="GE48" t="s">
        <v>140</v>
      </c>
      <c r="GF48" t="s">
        <v>40</v>
      </c>
      <c r="GR48" t="s">
        <v>141</v>
      </c>
      <c r="GW48" t="s">
        <v>141</v>
      </c>
    </row>
    <row r="49" spans="1:205" x14ac:dyDescent="0.25">
      <c r="A49">
        <v>45</v>
      </c>
      <c r="B49" t="s">
        <v>351</v>
      </c>
      <c r="C49" t="s">
        <v>352</v>
      </c>
      <c r="D49">
        <v>188</v>
      </c>
      <c r="E49">
        <v>6.49</v>
      </c>
      <c r="F49" t="s">
        <v>63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24</v>
      </c>
      <c r="N49">
        <v>23</v>
      </c>
      <c r="O49">
        <v>25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3">
        <f t="shared" si="34"/>
        <v>0</v>
      </c>
      <c r="W49" s="3">
        <f t="shared" si="34"/>
        <v>0</v>
      </c>
      <c r="X49" s="3">
        <f t="shared" si="34"/>
        <v>0</v>
      </c>
      <c r="Y49" s="3">
        <f t="shared" si="34"/>
        <v>0</v>
      </c>
      <c r="Z49" s="3">
        <f t="shared" si="34"/>
        <v>0</v>
      </c>
      <c r="AA49" s="3">
        <f t="shared" si="34"/>
        <v>0</v>
      </c>
      <c r="AB49" s="3">
        <f t="shared" si="34"/>
        <v>0.1276595744680851</v>
      </c>
      <c r="AC49" s="3">
        <f t="shared" si="34"/>
        <v>0.12234042553191489</v>
      </c>
      <c r="AD49" s="3">
        <f t="shared" si="34"/>
        <v>0.13297872340425532</v>
      </c>
      <c r="AE49" s="3">
        <f t="shared" si="34"/>
        <v>0</v>
      </c>
      <c r="AF49" s="3">
        <f t="shared" si="34"/>
        <v>0</v>
      </c>
      <c r="AG49" s="3">
        <f t="shared" si="34"/>
        <v>0</v>
      </c>
      <c r="AH49" s="3">
        <f t="shared" si="34"/>
        <v>0</v>
      </c>
      <c r="AI49" s="3">
        <f t="shared" si="34"/>
        <v>0</v>
      </c>
      <c r="AJ49" s="3">
        <f t="shared" si="34"/>
        <v>0</v>
      </c>
      <c r="AK49" s="4">
        <f t="shared" si="35"/>
        <v>0</v>
      </c>
      <c r="AL49" s="5">
        <f t="shared" si="35"/>
        <v>0</v>
      </c>
      <c r="AM49" s="5">
        <f t="shared" si="35"/>
        <v>0</v>
      </c>
      <c r="AN49" s="5">
        <f t="shared" si="35"/>
        <v>0</v>
      </c>
      <c r="AO49" s="5">
        <f t="shared" si="35"/>
        <v>0</v>
      </c>
      <c r="AP49" s="5">
        <f t="shared" si="35"/>
        <v>0</v>
      </c>
      <c r="AQ49" s="5">
        <f t="shared" si="35"/>
        <v>2.6152068545829852E-3</v>
      </c>
      <c r="AR49" s="5">
        <f t="shared" si="35"/>
        <v>2.3577060500069532E-3</v>
      </c>
      <c r="AS49" s="5">
        <f t="shared" si="35"/>
        <v>2.5460581870679266E-3</v>
      </c>
      <c r="AT49" s="5">
        <f t="shared" si="35"/>
        <v>0</v>
      </c>
      <c r="AU49" s="5">
        <f t="shared" si="35"/>
        <v>0</v>
      </c>
      <c r="AV49" s="5">
        <f t="shared" si="35"/>
        <v>0</v>
      </c>
      <c r="AW49" s="5">
        <f t="shared" si="35"/>
        <v>0</v>
      </c>
      <c r="AX49" s="5">
        <f t="shared" si="35"/>
        <v>0</v>
      </c>
      <c r="AY49" s="5">
        <f t="shared" si="35"/>
        <v>0</v>
      </c>
      <c r="AZ49" s="4">
        <f t="shared" si="11"/>
        <v>0</v>
      </c>
      <c r="BA49" s="5">
        <f t="shared" si="12"/>
        <v>0</v>
      </c>
      <c r="BB49" s="5">
        <f t="shared" si="13"/>
        <v>2.5063236972192884E-3</v>
      </c>
      <c r="BC49" s="5">
        <f t="shared" si="14"/>
        <v>0</v>
      </c>
      <c r="BD49" s="9">
        <f t="shared" si="15"/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 s="3">
        <f t="shared" si="16"/>
        <v>0</v>
      </c>
      <c r="BU49" s="3">
        <f t="shared" si="16"/>
        <v>0</v>
      </c>
      <c r="BV49" s="3">
        <f t="shared" si="16"/>
        <v>0</v>
      </c>
      <c r="BW49" s="3">
        <f t="shared" si="16"/>
        <v>0</v>
      </c>
      <c r="BX49" s="3">
        <f t="shared" si="16"/>
        <v>0</v>
      </c>
      <c r="BY49" s="3">
        <f t="shared" si="16"/>
        <v>0</v>
      </c>
      <c r="BZ49" s="3">
        <f t="shared" si="16"/>
        <v>0</v>
      </c>
      <c r="CA49" s="3">
        <f t="shared" si="16"/>
        <v>0</v>
      </c>
      <c r="CB49" s="3">
        <f t="shared" si="16"/>
        <v>0</v>
      </c>
      <c r="CC49" s="3">
        <f t="shared" si="16"/>
        <v>0</v>
      </c>
      <c r="CD49" s="3">
        <f t="shared" si="38"/>
        <v>0</v>
      </c>
      <c r="CE49" s="3">
        <f t="shared" si="38"/>
        <v>0</v>
      </c>
      <c r="CF49" s="3">
        <f t="shared" si="38"/>
        <v>0</v>
      </c>
      <c r="CG49" s="3">
        <f t="shared" si="38"/>
        <v>0</v>
      </c>
      <c r="CH49" s="3">
        <f t="shared" si="38"/>
        <v>0</v>
      </c>
      <c r="CI49" s="4">
        <f t="shared" si="17"/>
        <v>0</v>
      </c>
      <c r="CJ49" s="5">
        <f t="shared" si="17"/>
        <v>0</v>
      </c>
      <c r="CK49" s="5">
        <f t="shared" si="17"/>
        <v>0</v>
      </c>
      <c r="CL49" s="5">
        <f t="shared" si="17"/>
        <v>0</v>
      </c>
      <c r="CM49" s="5">
        <f t="shared" si="17"/>
        <v>0</v>
      </c>
      <c r="CN49" s="5">
        <f t="shared" si="17"/>
        <v>0</v>
      </c>
      <c r="CO49" s="5">
        <f t="shared" si="36"/>
        <v>0</v>
      </c>
      <c r="CP49" s="5">
        <f t="shared" si="36"/>
        <v>0</v>
      </c>
      <c r="CQ49" s="5">
        <f t="shared" si="36"/>
        <v>0</v>
      </c>
      <c r="CR49" s="5">
        <f t="shared" si="36"/>
        <v>0</v>
      </c>
      <c r="CS49" s="5">
        <f t="shared" si="36"/>
        <v>0</v>
      </c>
      <c r="CT49" s="5">
        <f t="shared" si="36"/>
        <v>0</v>
      </c>
      <c r="CU49" s="5">
        <f t="shared" si="36"/>
        <v>0</v>
      </c>
      <c r="CV49" s="5">
        <f t="shared" si="36"/>
        <v>0</v>
      </c>
      <c r="CW49" s="5">
        <f t="shared" si="36"/>
        <v>0</v>
      </c>
      <c r="CX49" s="4">
        <f t="shared" si="18"/>
        <v>0</v>
      </c>
      <c r="CY49" s="5">
        <f t="shared" si="19"/>
        <v>0</v>
      </c>
      <c r="CZ49" s="5">
        <f t="shared" si="20"/>
        <v>0</v>
      </c>
      <c r="DA49" s="5">
        <f t="shared" si="21"/>
        <v>0</v>
      </c>
      <c r="DB49" s="9">
        <f t="shared" si="22"/>
        <v>0</v>
      </c>
      <c r="DC49">
        <v>0</v>
      </c>
      <c r="DD49">
        <v>2</v>
      </c>
      <c r="DE49">
        <v>2</v>
      </c>
      <c r="DF49">
        <v>15</v>
      </c>
      <c r="DG49">
        <v>14</v>
      </c>
      <c r="DH49">
        <v>14</v>
      </c>
      <c r="DI49">
        <v>24</v>
      </c>
      <c r="DJ49">
        <v>23</v>
      </c>
      <c r="DK49">
        <v>25</v>
      </c>
      <c r="DL49">
        <v>13</v>
      </c>
      <c r="DM49">
        <v>14</v>
      </c>
      <c r="DN49">
        <v>15</v>
      </c>
      <c r="DO49">
        <v>0</v>
      </c>
      <c r="DP49">
        <v>0</v>
      </c>
      <c r="DQ49">
        <v>2</v>
      </c>
      <c r="DR49" s="3">
        <f t="shared" si="23"/>
        <v>0</v>
      </c>
      <c r="DS49" s="3">
        <f t="shared" si="23"/>
        <v>1.0638297872340425E-2</v>
      </c>
      <c r="DT49" s="3">
        <f t="shared" si="23"/>
        <v>1.0638297872340425E-2</v>
      </c>
      <c r="DU49" s="3">
        <f t="shared" si="23"/>
        <v>7.9787234042553196E-2</v>
      </c>
      <c r="DV49" s="3">
        <f t="shared" si="23"/>
        <v>7.4468085106382975E-2</v>
      </c>
      <c r="DW49" s="3">
        <f t="shared" si="23"/>
        <v>7.4468085106382975E-2</v>
      </c>
      <c r="DX49" s="3">
        <f t="shared" si="23"/>
        <v>0.1276595744680851</v>
      </c>
      <c r="DY49" s="3">
        <f t="shared" si="23"/>
        <v>0.12234042553191489</v>
      </c>
      <c r="DZ49" s="3">
        <f t="shared" si="23"/>
        <v>0.13297872340425532</v>
      </c>
      <c r="EA49" s="3">
        <f t="shared" si="23"/>
        <v>6.9148936170212769E-2</v>
      </c>
      <c r="EB49" s="3">
        <f t="shared" si="39"/>
        <v>7.4468085106382975E-2</v>
      </c>
      <c r="EC49" s="3">
        <f t="shared" si="39"/>
        <v>7.9787234042553196E-2</v>
      </c>
      <c r="ED49" s="3">
        <f t="shared" si="39"/>
        <v>0</v>
      </c>
      <c r="EE49" s="3">
        <f t="shared" si="39"/>
        <v>0</v>
      </c>
      <c r="EF49" s="3">
        <f t="shared" si="39"/>
        <v>1.0638297872340425E-2</v>
      </c>
      <c r="EG49" s="4">
        <f t="shared" si="24"/>
        <v>0</v>
      </c>
      <c r="EH49" s="5">
        <f t="shared" si="24"/>
        <v>7.6403543291884469E-4</v>
      </c>
      <c r="EI49" s="5">
        <f t="shared" si="24"/>
        <v>8.1029015417487672E-4</v>
      </c>
      <c r="EJ49" s="5">
        <f t="shared" si="24"/>
        <v>2.2992793962410443E-3</v>
      </c>
      <c r="EK49" s="5">
        <f t="shared" si="24"/>
        <v>2.3490629804111718E-3</v>
      </c>
      <c r="EL49" s="5">
        <f t="shared" si="24"/>
        <v>2.2468993356796027E-3</v>
      </c>
      <c r="EM49" s="5">
        <f t="shared" si="37"/>
        <v>2.6121271851723554E-3</v>
      </c>
      <c r="EN49" s="5">
        <f t="shared" si="37"/>
        <v>2.3569408554413151E-3</v>
      </c>
      <c r="EO49" s="5">
        <f t="shared" si="37"/>
        <v>2.5501950432078894E-3</v>
      </c>
      <c r="EP49" s="5">
        <f t="shared" si="37"/>
        <v>1.8522142781971917E-3</v>
      </c>
      <c r="EQ49" s="5">
        <f t="shared" si="37"/>
        <v>1.9340797442607418E-3</v>
      </c>
      <c r="ER49" s="5">
        <f t="shared" si="37"/>
        <v>2.1706095921776906E-3</v>
      </c>
      <c r="ES49" s="5">
        <f t="shared" si="37"/>
        <v>0</v>
      </c>
      <c r="ET49" s="5">
        <f t="shared" si="37"/>
        <v>0</v>
      </c>
      <c r="EU49" s="5">
        <f t="shared" si="37"/>
        <v>8.8713796522552524E-4</v>
      </c>
      <c r="EV49" s="4">
        <f t="shared" si="25"/>
        <v>5.247751956979071E-4</v>
      </c>
      <c r="EW49" s="5">
        <f t="shared" si="29"/>
        <v>2.2984139041106063E-3</v>
      </c>
      <c r="EX49" s="5">
        <f t="shared" si="26"/>
        <v>2.5064210279405201E-3</v>
      </c>
      <c r="EY49" s="5">
        <f t="shared" si="27"/>
        <v>1.9856345382118748E-3</v>
      </c>
      <c r="EZ49" s="9">
        <f t="shared" si="28"/>
        <v>2.957126550751751E-4</v>
      </c>
      <c r="FD49" t="s">
        <v>342</v>
      </c>
      <c r="FE49" t="s">
        <v>224</v>
      </c>
      <c r="FM49" t="s">
        <v>220</v>
      </c>
      <c r="FQ49" t="s">
        <v>343</v>
      </c>
      <c r="FU49" t="s">
        <v>344</v>
      </c>
      <c r="FV49" t="s">
        <v>140</v>
      </c>
      <c r="FY49" t="s">
        <v>179</v>
      </c>
      <c r="FZ49" t="s">
        <v>37</v>
      </c>
      <c r="GC49" t="s">
        <v>37</v>
      </c>
      <c r="GE49" t="s">
        <v>140</v>
      </c>
      <c r="GR49" t="s">
        <v>141</v>
      </c>
      <c r="GW49" t="s">
        <v>141</v>
      </c>
    </row>
    <row r="50" spans="1:205" x14ac:dyDescent="0.25">
      <c r="A50">
        <v>46</v>
      </c>
      <c r="B50" t="s">
        <v>204</v>
      </c>
      <c r="C50" t="s">
        <v>205</v>
      </c>
      <c r="D50">
        <v>23</v>
      </c>
      <c r="E50">
        <v>9.0500000000000007</v>
      </c>
      <c r="F50" t="s">
        <v>63</v>
      </c>
      <c r="G50">
        <v>2</v>
      </c>
      <c r="H50">
        <v>4</v>
      </c>
      <c r="I50">
        <v>3</v>
      </c>
      <c r="J50">
        <v>6</v>
      </c>
      <c r="K50">
        <v>6</v>
      </c>
      <c r="L50">
        <v>7</v>
      </c>
      <c r="M50">
        <v>14</v>
      </c>
      <c r="N50">
        <v>8</v>
      </c>
      <c r="O50">
        <v>11</v>
      </c>
      <c r="P50">
        <v>7</v>
      </c>
      <c r="Q50">
        <v>5</v>
      </c>
      <c r="R50">
        <v>4</v>
      </c>
      <c r="S50">
        <v>4</v>
      </c>
      <c r="T50">
        <v>3</v>
      </c>
      <c r="U50">
        <v>5</v>
      </c>
      <c r="V50" s="3">
        <f t="shared" si="34"/>
        <v>8.6956521739130432E-2</v>
      </c>
      <c r="W50" s="3">
        <f t="shared" si="34"/>
        <v>0.17391304347826086</v>
      </c>
      <c r="X50" s="3">
        <f t="shared" si="34"/>
        <v>0.13043478260869565</v>
      </c>
      <c r="Y50" s="3">
        <f t="shared" si="34"/>
        <v>0.2608695652173913</v>
      </c>
      <c r="Z50" s="3">
        <f t="shared" si="34"/>
        <v>0.2608695652173913</v>
      </c>
      <c r="AA50" s="3">
        <f t="shared" si="34"/>
        <v>0.30434782608695654</v>
      </c>
      <c r="AB50" s="3">
        <f t="shared" si="34"/>
        <v>0.60869565217391308</v>
      </c>
      <c r="AC50" s="3">
        <f t="shared" si="34"/>
        <v>0.34782608695652173</v>
      </c>
      <c r="AD50" s="3">
        <f t="shared" si="34"/>
        <v>0.47826086956521741</v>
      </c>
      <c r="AE50" s="3">
        <f t="shared" si="34"/>
        <v>0.30434782608695654</v>
      </c>
      <c r="AF50" s="3">
        <f t="shared" si="34"/>
        <v>0.21739130434782608</v>
      </c>
      <c r="AG50" s="3">
        <f t="shared" si="34"/>
        <v>0.17391304347826086</v>
      </c>
      <c r="AH50" s="3">
        <f t="shared" si="34"/>
        <v>0.17391304347826086</v>
      </c>
      <c r="AI50" s="3">
        <f t="shared" si="34"/>
        <v>0.13043478260869565</v>
      </c>
      <c r="AJ50" s="3">
        <f t="shared" si="34"/>
        <v>0.21739130434782608</v>
      </c>
      <c r="AK50" s="4">
        <f t="shared" si="35"/>
        <v>1.9382715869240074E-2</v>
      </c>
      <c r="AL50" s="5">
        <f t="shared" si="35"/>
        <v>3.6051588627532993E-2</v>
      </c>
      <c r="AM50" s="5">
        <f t="shared" si="35"/>
        <v>2.7205163252128725E-2</v>
      </c>
      <c r="AN50" s="5">
        <f t="shared" si="35"/>
        <v>2.6071542765304042E-2</v>
      </c>
      <c r="AO50" s="5">
        <f t="shared" si="35"/>
        <v>2.8093230721541899E-2</v>
      </c>
      <c r="AP50" s="5">
        <f t="shared" si="35"/>
        <v>3.4622657099282285E-2</v>
      </c>
      <c r="AQ50" s="5">
        <f t="shared" si="35"/>
        <v>1.2469609495040612E-2</v>
      </c>
      <c r="AR50" s="5">
        <f t="shared" si="35"/>
        <v>6.7031945164658926E-3</v>
      </c>
      <c r="AS50" s="5">
        <f t="shared" si="35"/>
        <v>9.1569536188808223E-3</v>
      </c>
      <c r="AT50" s="5">
        <f t="shared" si="35"/>
        <v>3.2789957758922544E-2</v>
      </c>
      <c r="AU50" s="5">
        <f t="shared" si="35"/>
        <v>2.2630300836243789E-2</v>
      </c>
      <c r="AV50" s="5">
        <f t="shared" si="35"/>
        <v>1.7017097012921846E-2</v>
      </c>
      <c r="AW50" s="5">
        <f t="shared" si="35"/>
        <v>2.9361558885948526E-2</v>
      </c>
      <c r="AX50" s="5">
        <f t="shared" si="35"/>
        <v>2.4050529728778167E-2</v>
      </c>
      <c r="AY50" s="5">
        <f t="shared" si="35"/>
        <v>3.7802701491409858E-2</v>
      </c>
      <c r="AZ50" s="4">
        <f t="shared" si="11"/>
        <v>2.7546489249633932E-2</v>
      </c>
      <c r="BA50" s="5">
        <f t="shared" si="12"/>
        <v>2.9595810195376077E-2</v>
      </c>
      <c r="BB50" s="5">
        <f t="shared" si="13"/>
        <v>9.4432525434624427E-3</v>
      </c>
      <c r="BC50" s="5">
        <f t="shared" si="14"/>
        <v>2.4145785202696057E-2</v>
      </c>
      <c r="BD50" s="9">
        <f t="shared" si="15"/>
        <v>3.0404930035378853E-2</v>
      </c>
      <c r="BE50">
        <v>8</v>
      </c>
      <c r="BF50">
        <v>4</v>
      </c>
      <c r="BG50">
        <v>5</v>
      </c>
      <c r="BH50">
        <v>2</v>
      </c>
      <c r="BI50">
        <v>4</v>
      </c>
      <c r="BJ50">
        <v>3</v>
      </c>
      <c r="BK50">
        <v>4</v>
      </c>
      <c r="BL50">
        <v>3</v>
      </c>
      <c r="BM50">
        <v>7</v>
      </c>
      <c r="BN50">
        <v>9</v>
      </c>
      <c r="BO50">
        <v>11</v>
      </c>
      <c r="BP50">
        <v>10</v>
      </c>
      <c r="BQ50">
        <v>11</v>
      </c>
      <c r="BR50">
        <v>9</v>
      </c>
      <c r="BS50">
        <v>9</v>
      </c>
      <c r="BT50" s="3">
        <f t="shared" si="16"/>
        <v>0.34782608695652173</v>
      </c>
      <c r="BU50" s="3">
        <f t="shared" si="16"/>
        <v>0.17391304347826086</v>
      </c>
      <c r="BV50" s="3">
        <f t="shared" si="16"/>
        <v>0.21739130434782608</v>
      </c>
      <c r="BW50" s="3">
        <f t="shared" si="16"/>
        <v>8.6956521739130432E-2</v>
      </c>
      <c r="BX50" s="3">
        <f t="shared" si="16"/>
        <v>0.17391304347826086</v>
      </c>
      <c r="BY50" s="3">
        <f t="shared" si="16"/>
        <v>0.13043478260869565</v>
      </c>
      <c r="BZ50" s="3">
        <f t="shared" si="16"/>
        <v>0.17391304347826086</v>
      </c>
      <c r="CA50" s="3">
        <f t="shared" si="16"/>
        <v>0.13043478260869565</v>
      </c>
      <c r="CB50" s="3">
        <f t="shared" si="16"/>
        <v>0.30434782608695654</v>
      </c>
      <c r="CC50" s="3">
        <f t="shared" si="16"/>
        <v>0.39130434782608697</v>
      </c>
      <c r="CD50" s="3">
        <f t="shared" si="38"/>
        <v>0.47826086956521741</v>
      </c>
      <c r="CE50" s="3">
        <f t="shared" si="38"/>
        <v>0.43478260869565216</v>
      </c>
      <c r="CF50" s="3">
        <f t="shared" si="38"/>
        <v>0.47826086956521741</v>
      </c>
      <c r="CG50" s="3">
        <f t="shared" si="38"/>
        <v>0.39130434782608697</v>
      </c>
      <c r="CH50" s="3">
        <f t="shared" si="38"/>
        <v>0.39130434782608697</v>
      </c>
      <c r="CI50" s="4">
        <f t="shared" si="17"/>
        <v>5.2390804941507454E-2</v>
      </c>
      <c r="CJ50" s="5">
        <f t="shared" si="17"/>
        <v>2.859952755857682E-2</v>
      </c>
      <c r="CK50" s="5">
        <f t="shared" si="17"/>
        <v>3.2080991282035697E-2</v>
      </c>
      <c r="CL50" s="5">
        <f t="shared" si="17"/>
        <v>1.1588409157562587E-2</v>
      </c>
      <c r="CM50" s="5">
        <f t="shared" si="17"/>
        <v>2.1889070909152774E-2</v>
      </c>
      <c r="CN50" s="5">
        <f t="shared" si="17"/>
        <v>1.7369870955426733E-2</v>
      </c>
      <c r="CO50" s="5">
        <f t="shared" si="36"/>
        <v>2.105810520900385E-2</v>
      </c>
      <c r="CP50" s="5">
        <f t="shared" si="36"/>
        <v>1.6003706617884216E-2</v>
      </c>
      <c r="CQ50" s="5">
        <f t="shared" si="36"/>
        <v>3.5040019110473719E-2</v>
      </c>
      <c r="CR50" s="5">
        <f t="shared" si="36"/>
        <v>2.3450388566824007E-2</v>
      </c>
      <c r="CS50" s="5">
        <f t="shared" si="36"/>
        <v>2.8450237170516753E-2</v>
      </c>
      <c r="CT50" s="5">
        <f t="shared" si="36"/>
        <v>2.570967643794864E-2</v>
      </c>
      <c r="CU50" s="5">
        <f t="shared" si="36"/>
        <v>2.2503537371589919E-2</v>
      </c>
      <c r="CV50" s="5">
        <f t="shared" si="36"/>
        <v>1.7141846691099305E-2</v>
      </c>
      <c r="CW50" s="5">
        <f t="shared" si="36"/>
        <v>1.6887528235680842E-2</v>
      </c>
      <c r="CX50" s="4">
        <f t="shared" si="18"/>
        <v>3.7690441260706663E-2</v>
      </c>
      <c r="CY50" s="5">
        <f t="shared" si="19"/>
        <v>1.6949117007380696E-2</v>
      </c>
      <c r="CZ50" s="5">
        <f t="shared" si="20"/>
        <v>2.4033943645787259E-2</v>
      </c>
      <c r="DA50" s="5">
        <f t="shared" si="21"/>
        <v>2.5870100725096466E-2</v>
      </c>
      <c r="DB50" s="9">
        <f t="shared" si="22"/>
        <v>1.8844304099456689E-2</v>
      </c>
      <c r="DC50">
        <v>0</v>
      </c>
      <c r="DD50">
        <v>3</v>
      </c>
      <c r="DE50">
        <v>0</v>
      </c>
      <c r="DF50">
        <v>4</v>
      </c>
      <c r="DG50">
        <v>5</v>
      </c>
      <c r="DH50">
        <v>8</v>
      </c>
      <c r="DI50">
        <v>14</v>
      </c>
      <c r="DJ50">
        <v>8</v>
      </c>
      <c r="DK50">
        <v>11</v>
      </c>
      <c r="DL50">
        <v>5</v>
      </c>
      <c r="DM50">
        <v>6</v>
      </c>
      <c r="DN50">
        <v>5</v>
      </c>
      <c r="DO50">
        <v>0</v>
      </c>
      <c r="DP50">
        <v>4</v>
      </c>
      <c r="DQ50">
        <v>3</v>
      </c>
      <c r="DR50" s="3">
        <f t="shared" si="23"/>
        <v>0</v>
      </c>
      <c r="DS50" s="3">
        <f t="shared" si="23"/>
        <v>0.13043478260869565</v>
      </c>
      <c r="DT50" s="3">
        <f t="shared" si="23"/>
        <v>0</v>
      </c>
      <c r="DU50" s="3">
        <f t="shared" si="23"/>
        <v>0.17391304347826086</v>
      </c>
      <c r="DV50" s="3">
        <f t="shared" si="23"/>
        <v>0.21739130434782608</v>
      </c>
      <c r="DW50" s="3">
        <f t="shared" si="23"/>
        <v>0.34782608695652173</v>
      </c>
      <c r="DX50" s="3">
        <f t="shared" si="23"/>
        <v>0.60869565217391308</v>
      </c>
      <c r="DY50" s="3">
        <f t="shared" si="23"/>
        <v>0.34782608695652173</v>
      </c>
      <c r="DZ50" s="3">
        <f t="shared" si="23"/>
        <v>0.47826086956521741</v>
      </c>
      <c r="EA50" s="3">
        <f t="shared" si="23"/>
        <v>0.21739130434782608</v>
      </c>
      <c r="EB50" s="3">
        <f t="shared" si="39"/>
        <v>0.2608695652173913</v>
      </c>
      <c r="EC50" s="3">
        <f t="shared" si="39"/>
        <v>0.21739130434782608</v>
      </c>
      <c r="ED50" s="3">
        <f t="shared" si="39"/>
        <v>0</v>
      </c>
      <c r="EE50" s="3">
        <f t="shared" si="39"/>
        <v>0.17391304347826086</v>
      </c>
      <c r="EF50" s="3">
        <f t="shared" si="39"/>
        <v>0.13043478260869565</v>
      </c>
      <c r="EG50" s="4">
        <f t="shared" si="24"/>
        <v>0</v>
      </c>
      <c r="EH50" s="5">
        <f t="shared" si="24"/>
        <v>9.3677387862223568E-3</v>
      </c>
      <c r="EI50" s="5">
        <f t="shared" si="24"/>
        <v>0</v>
      </c>
      <c r="EJ50" s="5">
        <f t="shared" si="24"/>
        <v>5.0117626260094642E-3</v>
      </c>
      <c r="EK50" s="5">
        <f t="shared" si="24"/>
        <v>6.8575130484052841E-3</v>
      </c>
      <c r="EL50" s="5">
        <f t="shared" si="24"/>
        <v>1.0494834164168083E-2</v>
      </c>
      <c r="EM50" s="5">
        <f t="shared" si="37"/>
        <v>1.245492527422761E-2</v>
      </c>
      <c r="EN50" s="5">
        <f t="shared" si="37"/>
        <v>6.7010189916516787E-3</v>
      </c>
      <c r="EO50" s="5">
        <f t="shared" si="37"/>
        <v>9.1718319119198539E-3</v>
      </c>
      <c r="EP50" s="5">
        <f t="shared" si="37"/>
        <v>5.8230147876433443E-3</v>
      </c>
      <c r="EQ50" s="5">
        <f t="shared" si="37"/>
        <v>6.7752855637457044E-3</v>
      </c>
      <c r="ER50" s="5">
        <f t="shared" si="37"/>
        <v>5.9141246859334175E-3</v>
      </c>
      <c r="ES50" s="5">
        <f t="shared" si="37"/>
        <v>0</v>
      </c>
      <c r="ET50" s="5">
        <f t="shared" si="37"/>
        <v>1.2984741234437559E-2</v>
      </c>
      <c r="EU50" s="5">
        <f t="shared" si="37"/>
        <v>1.0877082877982527E-2</v>
      </c>
      <c r="EV50" s="4">
        <f t="shared" si="25"/>
        <v>3.1225795954074524E-3</v>
      </c>
      <c r="EW50" s="5">
        <f t="shared" si="29"/>
        <v>7.4547032795276103E-3</v>
      </c>
      <c r="EX50" s="5">
        <f t="shared" si="26"/>
        <v>9.4425920592663814E-3</v>
      </c>
      <c r="EY50" s="5">
        <f t="shared" si="27"/>
        <v>6.1708083457741557E-3</v>
      </c>
      <c r="EZ50" s="9">
        <f t="shared" si="28"/>
        <v>7.9539413708066952E-3</v>
      </c>
      <c r="FB50" t="s">
        <v>255</v>
      </c>
      <c r="FD50" t="s">
        <v>255</v>
      </c>
      <c r="FF50" t="s">
        <v>347</v>
      </c>
      <c r="FI50" t="s">
        <v>347</v>
      </c>
      <c r="FU50" t="s">
        <v>348</v>
      </c>
      <c r="FY50" t="s">
        <v>33</v>
      </c>
      <c r="FZ50" t="s">
        <v>348</v>
      </c>
      <c r="GA50" t="s">
        <v>348</v>
      </c>
      <c r="GD50" t="s">
        <v>348</v>
      </c>
      <c r="GE50" t="s">
        <v>348</v>
      </c>
      <c r="GJ50" t="s">
        <v>349</v>
      </c>
      <c r="GK50" t="s">
        <v>350</v>
      </c>
      <c r="GR50" t="s">
        <v>350</v>
      </c>
    </row>
    <row r="51" spans="1:205" x14ac:dyDescent="0.25">
      <c r="A51">
        <v>47</v>
      </c>
      <c r="B51" t="s">
        <v>402</v>
      </c>
      <c r="C51" t="s">
        <v>403</v>
      </c>
      <c r="D51">
        <v>39</v>
      </c>
      <c r="E51">
        <v>6.15</v>
      </c>
      <c r="F51" t="s">
        <v>63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27</v>
      </c>
      <c r="N51">
        <v>27</v>
      </c>
      <c r="O51">
        <v>26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3">
        <f t="shared" si="34"/>
        <v>0</v>
      </c>
      <c r="W51" s="3">
        <f t="shared" si="34"/>
        <v>0</v>
      </c>
      <c r="X51" s="3">
        <f t="shared" si="34"/>
        <v>0</v>
      </c>
      <c r="Y51" s="3">
        <f t="shared" si="34"/>
        <v>0</v>
      </c>
      <c r="Z51" s="3">
        <f t="shared" si="34"/>
        <v>0</v>
      </c>
      <c r="AA51" s="3">
        <f t="shared" si="34"/>
        <v>0</v>
      </c>
      <c r="AB51" s="3">
        <f t="shared" si="34"/>
        <v>0.69230769230769229</v>
      </c>
      <c r="AC51" s="3">
        <f t="shared" si="34"/>
        <v>0.69230769230769229</v>
      </c>
      <c r="AD51" s="3">
        <f t="shared" si="34"/>
        <v>0.66666666666666663</v>
      </c>
      <c r="AE51" s="3">
        <f t="shared" si="34"/>
        <v>0</v>
      </c>
      <c r="AF51" s="3">
        <f t="shared" si="34"/>
        <v>0</v>
      </c>
      <c r="AG51" s="3">
        <f t="shared" si="34"/>
        <v>0</v>
      </c>
      <c r="AH51" s="3">
        <f t="shared" si="34"/>
        <v>0</v>
      </c>
      <c r="AI51" s="3">
        <f t="shared" si="34"/>
        <v>0</v>
      </c>
      <c r="AJ51" s="3">
        <f t="shared" si="34"/>
        <v>0</v>
      </c>
      <c r="AK51" s="4">
        <f t="shared" si="35"/>
        <v>0</v>
      </c>
      <c r="AL51" s="5">
        <f t="shared" si="35"/>
        <v>0</v>
      </c>
      <c r="AM51" s="5">
        <f t="shared" si="35"/>
        <v>0</v>
      </c>
      <c r="AN51" s="5">
        <f t="shared" si="35"/>
        <v>0</v>
      </c>
      <c r="AO51" s="5">
        <f t="shared" si="35"/>
        <v>0</v>
      </c>
      <c r="AP51" s="5">
        <f t="shared" si="35"/>
        <v>0</v>
      </c>
      <c r="AQ51" s="5">
        <f t="shared" si="35"/>
        <v>1.4182467942161575E-2</v>
      </c>
      <c r="AR51" s="5">
        <f t="shared" si="35"/>
        <v>1.334193523950423E-2</v>
      </c>
      <c r="AS51" s="5">
        <f t="shared" si="35"/>
        <v>1.2764238377833872E-2</v>
      </c>
      <c r="AT51" s="5">
        <f t="shared" si="35"/>
        <v>0</v>
      </c>
      <c r="AU51" s="5">
        <f t="shared" si="35"/>
        <v>0</v>
      </c>
      <c r="AV51" s="5">
        <f t="shared" si="35"/>
        <v>0</v>
      </c>
      <c r="AW51" s="5">
        <f t="shared" si="35"/>
        <v>0</v>
      </c>
      <c r="AX51" s="5">
        <f t="shared" si="35"/>
        <v>0</v>
      </c>
      <c r="AY51" s="5">
        <f t="shared" si="35"/>
        <v>0</v>
      </c>
      <c r="AZ51" s="4">
        <f t="shared" si="11"/>
        <v>0</v>
      </c>
      <c r="BA51" s="5">
        <f t="shared" si="12"/>
        <v>0</v>
      </c>
      <c r="BB51" s="5">
        <f t="shared" si="13"/>
        <v>1.3429547186499892E-2</v>
      </c>
      <c r="BC51" s="5">
        <f t="shared" si="14"/>
        <v>0</v>
      </c>
      <c r="BD51" s="9">
        <f t="shared" si="15"/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 s="3">
        <f t="shared" si="16"/>
        <v>0</v>
      </c>
      <c r="BU51" s="3">
        <f t="shared" si="16"/>
        <v>0</v>
      </c>
      <c r="BV51" s="3">
        <f t="shared" si="16"/>
        <v>0</v>
      </c>
      <c r="BW51" s="3">
        <f t="shared" si="16"/>
        <v>0</v>
      </c>
      <c r="BX51" s="3">
        <f t="shared" si="16"/>
        <v>0</v>
      </c>
      <c r="BY51" s="3">
        <f t="shared" si="16"/>
        <v>0</v>
      </c>
      <c r="BZ51" s="3">
        <f t="shared" si="16"/>
        <v>0</v>
      </c>
      <c r="CA51" s="3">
        <f t="shared" si="16"/>
        <v>0</v>
      </c>
      <c r="CB51" s="3">
        <f t="shared" si="16"/>
        <v>0</v>
      </c>
      <c r="CC51" s="3">
        <f t="shared" si="16"/>
        <v>0</v>
      </c>
      <c r="CD51" s="3">
        <f t="shared" si="38"/>
        <v>0</v>
      </c>
      <c r="CE51" s="3">
        <f t="shared" si="38"/>
        <v>0</v>
      </c>
      <c r="CF51" s="3">
        <f t="shared" si="38"/>
        <v>0</v>
      </c>
      <c r="CG51" s="3">
        <f t="shared" si="38"/>
        <v>0</v>
      </c>
      <c r="CH51" s="3">
        <f t="shared" si="38"/>
        <v>0</v>
      </c>
      <c r="CI51" s="4">
        <f t="shared" si="17"/>
        <v>0</v>
      </c>
      <c r="CJ51" s="5">
        <f t="shared" si="17"/>
        <v>0</v>
      </c>
      <c r="CK51" s="5">
        <f t="shared" si="17"/>
        <v>0</v>
      </c>
      <c r="CL51" s="5">
        <f t="shared" si="17"/>
        <v>0</v>
      </c>
      <c r="CM51" s="5">
        <f t="shared" si="17"/>
        <v>0</v>
      </c>
      <c r="CN51" s="5">
        <f t="shared" si="17"/>
        <v>0</v>
      </c>
      <c r="CO51" s="5">
        <f t="shared" si="36"/>
        <v>0</v>
      </c>
      <c r="CP51" s="5">
        <f t="shared" si="36"/>
        <v>0</v>
      </c>
      <c r="CQ51" s="5">
        <f t="shared" si="36"/>
        <v>0</v>
      </c>
      <c r="CR51" s="5">
        <f t="shared" si="36"/>
        <v>0</v>
      </c>
      <c r="CS51" s="5">
        <f t="shared" si="36"/>
        <v>0</v>
      </c>
      <c r="CT51" s="5">
        <f t="shared" si="36"/>
        <v>0</v>
      </c>
      <c r="CU51" s="5">
        <f t="shared" si="36"/>
        <v>0</v>
      </c>
      <c r="CV51" s="5">
        <f t="shared" si="36"/>
        <v>0</v>
      </c>
      <c r="CW51" s="5">
        <f t="shared" si="36"/>
        <v>0</v>
      </c>
      <c r="CX51" s="4">
        <f t="shared" si="18"/>
        <v>0</v>
      </c>
      <c r="CY51" s="5">
        <f t="shared" si="19"/>
        <v>0</v>
      </c>
      <c r="CZ51" s="5">
        <f t="shared" si="20"/>
        <v>0</v>
      </c>
      <c r="DA51" s="5">
        <f t="shared" si="21"/>
        <v>0</v>
      </c>
      <c r="DB51" s="9">
        <f t="shared" si="22"/>
        <v>0</v>
      </c>
      <c r="DC51">
        <v>4</v>
      </c>
      <c r="DD51">
        <v>4</v>
      </c>
      <c r="DE51">
        <v>3</v>
      </c>
      <c r="DF51">
        <v>16</v>
      </c>
      <c r="DG51">
        <v>13</v>
      </c>
      <c r="DH51">
        <v>20</v>
      </c>
      <c r="DI51">
        <v>27</v>
      </c>
      <c r="DJ51">
        <v>27</v>
      </c>
      <c r="DK51">
        <v>26</v>
      </c>
      <c r="DL51">
        <v>9</v>
      </c>
      <c r="DM51">
        <v>10</v>
      </c>
      <c r="DN51">
        <v>11</v>
      </c>
      <c r="DO51">
        <v>3</v>
      </c>
      <c r="DP51">
        <v>3</v>
      </c>
      <c r="DQ51">
        <v>2</v>
      </c>
      <c r="DR51" s="3">
        <f t="shared" si="23"/>
        <v>0.10256410256410256</v>
      </c>
      <c r="DS51" s="3">
        <f t="shared" si="23"/>
        <v>0.10256410256410256</v>
      </c>
      <c r="DT51" s="3">
        <f t="shared" si="23"/>
        <v>7.6923076923076927E-2</v>
      </c>
      <c r="DU51" s="3">
        <f t="shared" si="23"/>
        <v>0.41025641025641024</v>
      </c>
      <c r="DV51" s="3">
        <f t="shared" si="23"/>
        <v>0.33333333333333331</v>
      </c>
      <c r="DW51" s="3">
        <f t="shared" si="23"/>
        <v>0.51282051282051277</v>
      </c>
      <c r="DX51" s="3">
        <f t="shared" si="23"/>
        <v>0.69230769230769229</v>
      </c>
      <c r="DY51" s="3">
        <f t="shared" si="23"/>
        <v>0.69230769230769229</v>
      </c>
      <c r="DZ51" s="3">
        <f t="shared" si="23"/>
        <v>0.66666666666666663</v>
      </c>
      <c r="EA51" s="3">
        <f t="shared" si="23"/>
        <v>0.23076923076923078</v>
      </c>
      <c r="EB51" s="3">
        <f t="shared" si="39"/>
        <v>0.25641025641025639</v>
      </c>
      <c r="EC51" s="3">
        <f t="shared" si="39"/>
        <v>0.28205128205128205</v>
      </c>
      <c r="ED51" s="3">
        <f t="shared" si="39"/>
        <v>7.6923076923076927E-2</v>
      </c>
      <c r="EE51" s="3">
        <f t="shared" si="39"/>
        <v>7.6923076923076927E-2</v>
      </c>
      <c r="EF51" s="3">
        <f t="shared" si="39"/>
        <v>5.128205128205128E-2</v>
      </c>
      <c r="EG51" s="4">
        <f t="shared" si="24"/>
        <v>8.594683148369052E-3</v>
      </c>
      <c r="EH51" s="5">
        <f t="shared" si="24"/>
        <v>7.366085199422708E-3</v>
      </c>
      <c r="EI51" s="5">
        <f t="shared" si="24"/>
        <v>5.8590211148029552E-3</v>
      </c>
      <c r="EJ51" s="5">
        <f t="shared" si="24"/>
        <v>1.1822619528022327E-2</v>
      </c>
      <c r="EK51" s="5">
        <f t="shared" si="24"/>
        <v>1.0514853340888102E-2</v>
      </c>
      <c r="EL51" s="5">
        <f t="shared" si="24"/>
        <v>1.5473152934350379E-2</v>
      </c>
      <c r="EM51" s="5">
        <f t="shared" si="37"/>
        <v>1.4165766658050083E-2</v>
      </c>
      <c r="EN51" s="5">
        <f t="shared" si="37"/>
        <v>1.3337605108383629E-2</v>
      </c>
      <c r="EO51" s="5">
        <f t="shared" si="37"/>
        <v>1.2784977816615552E-2</v>
      </c>
      <c r="EP51" s="5">
        <f t="shared" si="37"/>
        <v>6.1813541591906277E-3</v>
      </c>
      <c r="EQ51" s="5">
        <f t="shared" si="37"/>
        <v>6.6594687165021874E-3</v>
      </c>
      <c r="ER51" s="5">
        <f t="shared" si="37"/>
        <v>7.6731976694418185E-3</v>
      </c>
      <c r="ES51" s="5">
        <f t="shared" si="37"/>
        <v>6.4081902628604168E-3</v>
      </c>
      <c r="ET51" s="5">
        <f t="shared" si="37"/>
        <v>5.7432509306166134E-3</v>
      </c>
      <c r="EU51" s="5">
        <f t="shared" si="37"/>
        <v>4.2764599349333016E-3</v>
      </c>
      <c r="EV51" s="4">
        <f t="shared" si="25"/>
        <v>7.2732631541982387E-3</v>
      </c>
      <c r="EW51" s="5">
        <f t="shared" si="29"/>
        <v>1.2603541934420268E-2</v>
      </c>
      <c r="EX51" s="5">
        <f t="shared" si="26"/>
        <v>1.3429449861016421E-2</v>
      </c>
      <c r="EY51" s="5">
        <f t="shared" si="27"/>
        <v>6.8380068483782112E-3</v>
      </c>
      <c r="EZ51" s="9">
        <f t="shared" si="28"/>
        <v>5.4759670428034439E-3</v>
      </c>
      <c r="FB51" t="s">
        <v>230</v>
      </c>
      <c r="FD51" t="s">
        <v>353</v>
      </c>
      <c r="FE51" t="s">
        <v>354</v>
      </c>
      <c r="FH51" t="s">
        <v>353</v>
      </c>
      <c r="FI51" t="s">
        <v>353</v>
      </c>
      <c r="FJ51" t="s">
        <v>353</v>
      </c>
      <c r="FK51" t="s">
        <v>230</v>
      </c>
      <c r="FM51" t="s">
        <v>355</v>
      </c>
      <c r="FQ51" t="s">
        <v>356</v>
      </c>
      <c r="FY51" t="s">
        <v>33</v>
      </c>
      <c r="GA51" t="s">
        <v>357</v>
      </c>
      <c r="GF51" t="s">
        <v>357</v>
      </c>
      <c r="GJ51" t="s">
        <v>358</v>
      </c>
      <c r="GP51" t="s">
        <v>94</v>
      </c>
      <c r="GR51" t="s">
        <v>94</v>
      </c>
    </row>
    <row r="52" spans="1:205" x14ac:dyDescent="0.25">
      <c r="A52">
        <v>48</v>
      </c>
      <c r="B52" t="s">
        <v>359</v>
      </c>
      <c r="C52" t="s">
        <v>360</v>
      </c>
      <c r="D52">
        <v>263</v>
      </c>
      <c r="E52">
        <v>5.45</v>
      </c>
      <c r="F52" t="s">
        <v>63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28</v>
      </c>
      <c r="N52">
        <v>28</v>
      </c>
      <c r="O52">
        <v>23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3">
        <f t="shared" si="34"/>
        <v>0</v>
      </c>
      <c r="W52" s="3">
        <f t="shared" si="34"/>
        <v>0</v>
      </c>
      <c r="X52" s="3">
        <f t="shared" si="34"/>
        <v>0</v>
      </c>
      <c r="Y52" s="3">
        <f t="shared" si="34"/>
        <v>0</v>
      </c>
      <c r="Z52" s="3">
        <f t="shared" si="34"/>
        <v>0</v>
      </c>
      <c r="AA52" s="3">
        <f t="shared" si="34"/>
        <v>0</v>
      </c>
      <c r="AB52" s="3">
        <f t="shared" si="34"/>
        <v>0.10646387832699619</v>
      </c>
      <c r="AC52" s="3">
        <f t="shared" si="34"/>
        <v>0.10646387832699619</v>
      </c>
      <c r="AD52" s="3">
        <f t="shared" si="34"/>
        <v>8.7452471482889732E-2</v>
      </c>
      <c r="AE52" s="3">
        <f t="shared" si="34"/>
        <v>0</v>
      </c>
      <c r="AF52" s="3">
        <f t="shared" si="34"/>
        <v>0</v>
      </c>
      <c r="AG52" s="3">
        <f t="shared" si="34"/>
        <v>0</v>
      </c>
      <c r="AH52" s="3">
        <f t="shared" si="34"/>
        <v>0</v>
      </c>
      <c r="AI52" s="3">
        <f t="shared" si="34"/>
        <v>0</v>
      </c>
      <c r="AJ52" s="3">
        <f t="shared" si="34"/>
        <v>0</v>
      </c>
      <c r="AK52" s="4">
        <f t="shared" si="35"/>
        <v>0</v>
      </c>
      <c r="AL52" s="5">
        <f t="shared" si="35"/>
        <v>0</v>
      </c>
      <c r="AM52" s="5">
        <f t="shared" si="35"/>
        <v>0</v>
      </c>
      <c r="AN52" s="5">
        <f t="shared" si="35"/>
        <v>0</v>
      </c>
      <c r="AO52" s="5">
        <f t="shared" si="35"/>
        <v>0</v>
      </c>
      <c r="AP52" s="5">
        <f t="shared" si="35"/>
        <v>0</v>
      </c>
      <c r="AQ52" s="5">
        <f t="shared" si="35"/>
        <v>2.1809963375356203E-3</v>
      </c>
      <c r="AR52" s="5">
        <f t="shared" si="35"/>
        <v>2.051738245534237E-3</v>
      </c>
      <c r="AS52" s="5">
        <f t="shared" si="35"/>
        <v>1.6743962891074852E-3</v>
      </c>
      <c r="AT52" s="5">
        <f t="shared" si="35"/>
        <v>0</v>
      </c>
      <c r="AU52" s="5">
        <f t="shared" si="35"/>
        <v>0</v>
      </c>
      <c r="AV52" s="5">
        <f t="shared" si="35"/>
        <v>0</v>
      </c>
      <c r="AW52" s="5">
        <f t="shared" si="35"/>
        <v>0</v>
      </c>
      <c r="AX52" s="5">
        <f t="shared" si="35"/>
        <v>0</v>
      </c>
      <c r="AY52" s="5">
        <f t="shared" si="35"/>
        <v>0</v>
      </c>
      <c r="AZ52" s="4">
        <f t="shared" si="11"/>
        <v>0</v>
      </c>
      <c r="BA52" s="5">
        <f t="shared" si="12"/>
        <v>0</v>
      </c>
      <c r="BB52" s="5">
        <f t="shared" si="13"/>
        <v>1.969043624059114E-3</v>
      </c>
      <c r="BC52" s="5">
        <f t="shared" si="14"/>
        <v>0</v>
      </c>
      <c r="BD52" s="9">
        <f t="shared" si="15"/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 s="3">
        <f t="shared" si="16"/>
        <v>0</v>
      </c>
      <c r="BU52" s="3">
        <f t="shared" si="16"/>
        <v>0</v>
      </c>
      <c r="BV52" s="3">
        <f t="shared" si="16"/>
        <v>0</v>
      </c>
      <c r="BW52" s="3">
        <f t="shared" si="16"/>
        <v>0</v>
      </c>
      <c r="BX52" s="3">
        <f t="shared" si="16"/>
        <v>0</v>
      </c>
      <c r="BY52" s="3">
        <f t="shared" si="16"/>
        <v>0</v>
      </c>
      <c r="BZ52" s="3">
        <f t="shared" si="16"/>
        <v>0</v>
      </c>
      <c r="CA52" s="3">
        <f t="shared" si="16"/>
        <v>0</v>
      </c>
      <c r="CB52" s="3">
        <f t="shared" si="16"/>
        <v>0</v>
      </c>
      <c r="CC52" s="3">
        <f t="shared" si="16"/>
        <v>0</v>
      </c>
      <c r="CD52" s="3">
        <f t="shared" si="38"/>
        <v>0</v>
      </c>
      <c r="CE52" s="3">
        <f t="shared" si="38"/>
        <v>0</v>
      </c>
      <c r="CF52" s="3">
        <f t="shared" si="38"/>
        <v>0</v>
      </c>
      <c r="CG52" s="3">
        <f t="shared" si="38"/>
        <v>0</v>
      </c>
      <c r="CH52" s="3">
        <f t="shared" si="38"/>
        <v>0</v>
      </c>
      <c r="CI52" s="4">
        <f t="shared" si="17"/>
        <v>0</v>
      </c>
      <c r="CJ52" s="5">
        <f t="shared" si="17"/>
        <v>0</v>
      </c>
      <c r="CK52" s="5">
        <f t="shared" si="17"/>
        <v>0</v>
      </c>
      <c r="CL52" s="5">
        <f t="shared" si="17"/>
        <v>0</v>
      </c>
      <c r="CM52" s="5">
        <f t="shared" si="17"/>
        <v>0</v>
      </c>
      <c r="CN52" s="5">
        <f t="shared" si="17"/>
        <v>0</v>
      </c>
      <c r="CO52" s="5">
        <f t="shared" si="36"/>
        <v>0</v>
      </c>
      <c r="CP52" s="5">
        <f t="shared" si="36"/>
        <v>0</v>
      </c>
      <c r="CQ52" s="5">
        <f t="shared" si="36"/>
        <v>0</v>
      </c>
      <c r="CR52" s="5">
        <f t="shared" si="36"/>
        <v>0</v>
      </c>
      <c r="CS52" s="5">
        <f t="shared" si="36"/>
        <v>0</v>
      </c>
      <c r="CT52" s="5">
        <f t="shared" si="36"/>
        <v>0</v>
      </c>
      <c r="CU52" s="5">
        <f t="shared" si="36"/>
        <v>0</v>
      </c>
      <c r="CV52" s="5">
        <f t="shared" si="36"/>
        <v>0</v>
      </c>
      <c r="CW52" s="5">
        <f t="shared" si="36"/>
        <v>0</v>
      </c>
      <c r="CX52" s="4">
        <f t="shared" si="18"/>
        <v>0</v>
      </c>
      <c r="CY52" s="5">
        <f t="shared" si="19"/>
        <v>0</v>
      </c>
      <c r="CZ52" s="5">
        <f t="shared" si="20"/>
        <v>0</v>
      </c>
      <c r="DA52" s="5">
        <f t="shared" si="21"/>
        <v>0</v>
      </c>
      <c r="DB52" s="9">
        <f t="shared" si="22"/>
        <v>0</v>
      </c>
      <c r="DC52">
        <v>0</v>
      </c>
      <c r="DD52">
        <v>2</v>
      </c>
      <c r="DE52">
        <v>0</v>
      </c>
      <c r="DF52">
        <v>15</v>
      </c>
      <c r="DG52">
        <v>12</v>
      </c>
      <c r="DH52">
        <v>13</v>
      </c>
      <c r="DI52">
        <v>28</v>
      </c>
      <c r="DJ52">
        <v>28</v>
      </c>
      <c r="DK52">
        <v>23</v>
      </c>
      <c r="DL52">
        <v>9</v>
      </c>
      <c r="DM52">
        <v>9</v>
      </c>
      <c r="DN52">
        <v>13</v>
      </c>
      <c r="DO52">
        <v>2</v>
      </c>
      <c r="DP52">
        <v>0</v>
      </c>
      <c r="DQ52">
        <v>0</v>
      </c>
      <c r="DR52" s="3">
        <f t="shared" si="23"/>
        <v>0</v>
      </c>
      <c r="DS52" s="3">
        <f t="shared" si="23"/>
        <v>7.6045627376425855E-3</v>
      </c>
      <c r="DT52" s="3">
        <f t="shared" si="23"/>
        <v>0</v>
      </c>
      <c r="DU52" s="3">
        <f t="shared" si="23"/>
        <v>5.7034220532319393E-2</v>
      </c>
      <c r="DV52" s="3">
        <f t="shared" si="23"/>
        <v>4.5627376425855515E-2</v>
      </c>
      <c r="DW52" s="3">
        <f t="shared" si="23"/>
        <v>4.9429657794676805E-2</v>
      </c>
      <c r="DX52" s="3">
        <f t="shared" si="23"/>
        <v>0.10646387832699619</v>
      </c>
      <c r="DY52" s="3">
        <f t="shared" si="23"/>
        <v>0.10646387832699619</v>
      </c>
      <c r="DZ52" s="3">
        <f t="shared" si="23"/>
        <v>8.7452471482889732E-2</v>
      </c>
      <c r="EA52" s="3">
        <f t="shared" si="23"/>
        <v>3.4220532319391636E-2</v>
      </c>
      <c r="EB52" s="3">
        <f t="shared" si="39"/>
        <v>3.4220532319391636E-2</v>
      </c>
      <c r="EC52" s="3">
        <f t="shared" si="39"/>
        <v>4.9429657794676805E-2</v>
      </c>
      <c r="ED52" s="3">
        <f t="shared" si="39"/>
        <v>7.6045627376425855E-3</v>
      </c>
      <c r="EE52" s="3">
        <f t="shared" si="39"/>
        <v>0</v>
      </c>
      <c r="EF52" s="3">
        <f t="shared" si="39"/>
        <v>0</v>
      </c>
      <c r="EG52" s="4">
        <f t="shared" si="24"/>
        <v>0</v>
      </c>
      <c r="EH52" s="5">
        <f t="shared" si="24"/>
        <v>5.4615460604084715E-4</v>
      </c>
      <c r="EI52" s="5">
        <f t="shared" si="24"/>
        <v>0</v>
      </c>
      <c r="EJ52" s="5">
        <f t="shared" si="24"/>
        <v>1.6435913554878948E-3</v>
      </c>
      <c r="EK52" s="5">
        <f t="shared" si="24"/>
        <v>1.4392955143420977E-3</v>
      </c>
      <c r="EL52" s="5">
        <f t="shared" si="24"/>
        <v>1.4914236763717951E-3</v>
      </c>
      <c r="EM52" s="5">
        <f t="shared" si="37"/>
        <v>2.1784279947318253E-3</v>
      </c>
      <c r="EN52" s="5">
        <f t="shared" si="37"/>
        <v>2.0510723529580232E-3</v>
      </c>
      <c r="EO52" s="5">
        <f t="shared" si="37"/>
        <v>1.6771168618754241E-3</v>
      </c>
      <c r="EP52" s="5">
        <f t="shared" si="37"/>
        <v>9.1662666238948465E-4</v>
      </c>
      <c r="EQ52" s="5">
        <f t="shared" si="37"/>
        <v>8.8877320132785861E-4</v>
      </c>
      <c r="ER52" s="5">
        <f t="shared" si="37"/>
        <v>1.3447325331514006E-3</v>
      </c>
      <c r="ES52" s="5">
        <f t="shared" si="37"/>
        <v>6.3350930355274076E-4</v>
      </c>
      <c r="ET52" s="5">
        <f t="shared" si="37"/>
        <v>0</v>
      </c>
      <c r="EU52" s="5">
        <f t="shared" si="37"/>
        <v>0</v>
      </c>
      <c r="EV52" s="4">
        <f t="shared" si="25"/>
        <v>1.8205153534694906E-4</v>
      </c>
      <c r="EW52" s="5">
        <f t="shared" si="29"/>
        <v>1.5247701820672625E-3</v>
      </c>
      <c r="EX52" s="5">
        <f t="shared" si="26"/>
        <v>1.968872403188424E-3</v>
      </c>
      <c r="EY52" s="5">
        <f t="shared" si="27"/>
        <v>1.0500441322895814E-3</v>
      </c>
      <c r="EZ52" s="9">
        <f t="shared" si="28"/>
        <v>2.1116976785091359E-4</v>
      </c>
      <c r="FA52" t="s">
        <v>97</v>
      </c>
      <c r="FB52" t="s">
        <v>361</v>
      </c>
      <c r="FD52" t="s">
        <v>361</v>
      </c>
      <c r="FE52" t="s">
        <v>361</v>
      </c>
      <c r="FF52" t="s">
        <v>119</v>
      </c>
      <c r="FH52" t="s">
        <v>68</v>
      </c>
      <c r="FI52" t="s">
        <v>119</v>
      </c>
      <c r="FJ52" t="s">
        <v>68</v>
      </c>
      <c r="FK52" t="s">
        <v>362</v>
      </c>
      <c r="FM52" t="s">
        <v>363</v>
      </c>
      <c r="FQ52" t="s">
        <v>148</v>
      </c>
      <c r="FU52" t="s">
        <v>121</v>
      </c>
      <c r="FY52" t="s">
        <v>33</v>
      </c>
      <c r="FZ52" t="s">
        <v>121</v>
      </c>
      <c r="GA52" t="s">
        <v>259</v>
      </c>
      <c r="GE52" t="s">
        <v>121</v>
      </c>
      <c r="GF52" t="s">
        <v>259</v>
      </c>
      <c r="GJ52" t="s">
        <v>364</v>
      </c>
      <c r="GP52" t="s">
        <v>365</v>
      </c>
      <c r="GR52" t="s">
        <v>365</v>
      </c>
    </row>
    <row r="53" spans="1:205" x14ac:dyDescent="0.25">
      <c r="A53">
        <v>49</v>
      </c>
      <c r="B53" t="s">
        <v>417</v>
      </c>
      <c r="C53" t="s">
        <v>418</v>
      </c>
      <c r="D53">
        <v>52</v>
      </c>
      <c r="E53">
        <v>5.16</v>
      </c>
      <c r="F53" t="s">
        <v>63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20</v>
      </c>
      <c r="N53">
        <v>18</v>
      </c>
      <c r="O53">
        <v>21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3">
        <f t="shared" si="34"/>
        <v>0</v>
      </c>
      <c r="W53" s="3">
        <f t="shared" si="34"/>
        <v>0</v>
      </c>
      <c r="X53" s="3">
        <f t="shared" si="34"/>
        <v>0</v>
      </c>
      <c r="Y53" s="3">
        <f t="shared" si="34"/>
        <v>0</v>
      </c>
      <c r="Z53" s="3">
        <f t="shared" si="34"/>
        <v>0</v>
      </c>
      <c r="AA53" s="3">
        <f t="shared" si="34"/>
        <v>0</v>
      </c>
      <c r="AB53" s="3">
        <f t="shared" si="34"/>
        <v>0.38461538461538464</v>
      </c>
      <c r="AC53" s="3">
        <f t="shared" si="34"/>
        <v>0.34615384615384615</v>
      </c>
      <c r="AD53" s="3">
        <f t="shared" si="34"/>
        <v>0.40384615384615385</v>
      </c>
      <c r="AE53" s="3">
        <f t="shared" si="34"/>
        <v>0</v>
      </c>
      <c r="AF53" s="3">
        <f t="shared" si="34"/>
        <v>0</v>
      </c>
      <c r="AG53" s="3">
        <f t="shared" si="34"/>
        <v>0</v>
      </c>
      <c r="AH53" s="3">
        <f t="shared" si="34"/>
        <v>0</v>
      </c>
      <c r="AI53" s="3">
        <f t="shared" si="34"/>
        <v>0</v>
      </c>
      <c r="AJ53" s="3">
        <f t="shared" si="34"/>
        <v>0</v>
      </c>
      <c r="AK53" s="4">
        <f t="shared" si="35"/>
        <v>0</v>
      </c>
      <c r="AL53" s="5">
        <f t="shared" si="35"/>
        <v>0</v>
      </c>
      <c r="AM53" s="5">
        <f t="shared" si="35"/>
        <v>0</v>
      </c>
      <c r="AN53" s="5">
        <f t="shared" si="35"/>
        <v>0</v>
      </c>
      <c r="AO53" s="5">
        <f t="shared" si="35"/>
        <v>0</v>
      </c>
      <c r="AP53" s="5">
        <f t="shared" si="35"/>
        <v>0</v>
      </c>
      <c r="AQ53" s="5">
        <f t="shared" si="35"/>
        <v>7.8791488567564304E-3</v>
      </c>
      <c r="AR53" s="5">
        <f t="shared" si="35"/>
        <v>6.6709676197521149E-3</v>
      </c>
      <c r="AS53" s="5">
        <f t="shared" si="35"/>
        <v>7.7321828634955188E-3</v>
      </c>
      <c r="AT53" s="5">
        <f t="shared" si="35"/>
        <v>0</v>
      </c>
      <c r="AU53" s="5">
        <f t="shared" si="35"/>
        <v>0</v>
      </c>
      <c r="AV53" s="5">
        <f t="shared" si="35"/>
        <v>0</v>
      </c>
      <c r="AW53" s="5">
        <f t="shared" si="35"/>
        <v>0</v>
      </c>
      <c r="AX53" s="5">
        <f t="shared" si="35"/>
        <v>0</v>
      </c>
      <c r="AY53" s="5">
        <f t="shared" si="35"/>
        <v>0</v>
      </c>
      <c r="AZ53" s="4">
        <f t="shared" si="11"/>
        <v>0</v>
      </c>
      <c r="BA53" s="5">
        <f t="shared" si="12"/>
        <v>0</v>
      </c>
      <c r="BB53" s="5">
        <f t="shared" si="13"/>
        <v>7.4274331133346886E-3</v>
      </c>
      <c r="BC53" s="5">
        <f t="shared" si="14"/>
        <v>0</v>
      </c>
      <c r="BD53" s="9">
        <f t="shared" si="15"/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 s="3">
        <f t="shared" si="16"/>
        <v>0</v>
      </c>
      <c r="BU53" s="3">
        <f t="shared" si="16"/>
        <v>0</v>
      </c>
      <c r="BV53" s="3">
        <f t="shared" si="16"/>
        <v>0</v>
      </c>
      <c r="BW53" s="3">
        <f t="shared" si="16"/>
        <v>0</v>
      </c>
      <c r="BX53" s="3">
        <f t="shared" si="16"/>
        <v>0</v>
      </c>
      <c r="BY53" s="3">
        <f t="shared" si="16"/>
        <v>0</v>
      </c>
      <c r="BZ53" s="3">
        <f t="shared" si="16"/>
        <v>0</v>
      </c>
      <c r="CA53" s="3">
        <f t="shared" si="16"/>
        <v>0</v>
      </c>
      <c r="CB53" s="3">
        <f t="shared" si="16"/>
        <v>0</v>
      </c>
      <c r="CC53" s="3">
        <f t="shared" si="16"/>
        <v>0</v>
      </c>
      <c r="CD53" s="3">
        <f t="shared" si="38"/>
        <v>0</v>
      </c>
      <c r="CE53" s="3">
        <f t="shared" si="38"/>
        <v>0</v>
      </c>
      <c r="CF53" s="3">
        <f t="shared" si="38"/>
        <v>0</v>
      </c>
      <c r="CG53" s="3">
        <f t="shared" si="38"/>
        <v>0</v>
      </c>
      <c r="CH53" s="3">
        <f t="shared" si="38"/>
        <v>0</v>
      </c>
      <c r="CI53" s="4">
        <f t="shared" si="17"/>
        <v>0</v>
      </c>
      <c r="CJ53" s="5">
        <f t="shared" si="17"/>
        <v>0</v>
      </c>
      <c r="CK53" s="5">
        <f t="shared" si="17"/>
        <v>0</v>
      </c>
      <c r="CL53" s="5">
        <f t="shared" si="17"/>
        <v>0</v>
      </c>
      <c r="CM53" s="5">
        <f t="shared" si="17"/>
        <v>0</v>
      </c>
      <c r="CN53" s="5">
        <f t="shared" si="17"/>
        <v>0</v>
      </c>
      <c r="CO53" s="5">
        <f t="shared" si="36"/>
        <v>0</v>
      </c>
      <c r="CP53" s="5">
        <f t="shared" si="36"/>
        <v>0</v>
      </c>
      <c r="CQ53" s="5">
        <f t="shared" si="36"/>
        <v>0</v>
      </c>
      <c r="CR53" s="5">
        <f t="shared" si="36"/>
        <v>0</v>
      </c>
      <c r="CS53" s="5">
        <f t="shared" si="36"/>
        <v>0</v>
      </c>
      <c r="CT53" s="5">
        <f t="shared" si="36"/>
        <v>0</v>
      </c>
      <c r="CU53" s="5">
        <f t="shared" si="36"/>
        <v>0</v>
      </c>
      <c r="CV53" s="5">
        <f t="shared" si="36"/>
        <v>0</v>
      </c>
      <c r="CW53" s="5">
        <f t="shared" si="36"/>
        <v>0</v>
      </c>
      <c r="CX53" s="4">
        <f t="shared" si="18"/>
        <v>0</v>
      </c>
      <c r="CY53" s="5">
        <f t="shared" si="19"/>
        <v>0</v>
      </c>
      <c r="CZ53" s="5">
        <f t="shared" si="20"/>
        <v>0</v>
      </c>
      <c r="DA53" s="5">
        <f t="shared" si="21"/>
        <v>0</v>
      </c>
      <c r="DB53" s="9">
        <f t="shared" si="22"/>
        <v>0</v>
      </c>
      <c r="DC53">
        <v>0</v>
      </c>
      <c r="DD53">
        <v>3</v>
      </c>
      <c r="DE53">
        <v>3</v>
      </c>
      <c r="DF53">
        <v>13</v>
      </c>
      <c r="DG53">
        <v>15</v>
      </c>
      <c r="DH53">
        <v>17</v>
      </c>
      <c r="DI53">
        <v>20</v>
      </c>
      <c r="DJ53">
        <v>18</v>
      </c>
      <c r="DK53">
        <v>21</v>
      </c>
      <c r="DL53">
        <v>11</v>
      </c>
      <c r="DM53">
        <v>12</v>
      </c>
      <c r="DN53">
        <v>16</v>
      </c>
      <c r="DO53">
        <v>5</v>
      </c>
      <c r="DP53">
        <v>6</v>
      </c>
      <c r="DQ53">
        <v>5</v>
      </c>
      <c r="DR53" s="3">
        <f t="shared" si="23"/>
        <v>0</v>
      </c>
      <c r="DS53" s="3">
        <f t="shared" si="23"/>
        <v>5.7692307692307696E-2</v>
      </c>
      <c r="DT53" s="3">
        <f t="shared" si="23"/>
        <v>5.7692307692307696E-2</v>
      </c>
      <c r="DU53" s="3">
        <f t="shared" si="23"/>
        <v>0.25</v>
      </c>
      <c r="DV53" s="3">
        <f t="shared" si="23"/>
        <v>0.28846153846153844</v>
      </c>
      <c r="DW53" s="3">
        <f t="shared" si="23"/>
        <v>0.32692307692307693</v>
      </c>
      <c r="DX53" s="3">
        <f t="shared" si="23"/>
        <v>0.38461538461538464</v>
      </c>
      <c r="DY53" s="3">
        <f t="shared" si="23"/>
        <v>0.34615384615384615</v>
      </c>
      <c r="DZ53" s="3">
        <f t="shared" si="23"/>
        <v>0.40384615384615385</v>
      </c>
      <c r="EA53" s="3">
        <f t="shared" si="23"/>
        <v>0.21153846153846154</v>
      </c>
      <c r="EB53" s="3">
        <f t="shared" si="39"/>
        <v>0.23076923076923078</v>
      </c>
      <c r="EC53" s="3">
        <f t="shared" si="39"/>
        <v>0.30769230769230771</v>
      </c>
      <c r="ED53" s="3">
        <f t="shared" si="39"/>
        <v>9.6153846153846159E-2</v>
      </c>
      <c r="EE53" s="3">
        <f t="shared" si="39"/>
        <v>0.11538461538461539</v>
      </c>
      <c r="EF53" s="3">
        <f t="shared" si="39"/>
        <v>9.6153846153846159E-2</v>
      </c>
      <c r="EG53" s="4">
        <f t="shared" si="24"/>
        <v>0</v>
      </c>
      <c r="EH53" s="5">
        <f t="shared" si="24"/>
        <v>4.1434229246752738E-3</v>
      </c>
      <c r="EI53" s="5">
        <f t="shared" si="24"/>
        <v>4.3942658361022166E-3</v>
      </c>
      <c r="EJ53" s="5">
        <f t="shared" si="24"/>
        <v>7.2044087748886054E-3</v>
      </c>
      <c r="EK53" s="5">
        <f t="shared" si="24"/>
        <v>9.0993923142300877E-3</v>
      </c>
      <c r="EL53" s="5">
        <f t="shared" si="24"/>
        <v>9.8641349956483677E-3</v>
      </c>
      <c r="EM53" s="5">
        <f t="shared" si="37"/>
        <v>7.8698703655833806E-3</v>
      </c>
      <c r="EN53" s="5">
        <f t="shared" si="37"/>
        <v>6.6688025541918146E-3</v>
      </c>
      <c r="EO53" s="5">
        <f t="shared" si="37"/>
        <v>7.7447461773728831E-3</v>
      </c>
      <c r="EP53" s="5">
        <f t="shared" si="37"/>
        <v>5.6662413125914083E-3</v>
      </c>
      <c r="EQ53" s="5">
        <f t="shared" si="37"/>
        <v>5.9935218448519696E-3</v>
      </c>
      <c r="ER53" s="5">
        <f t="shared" si="37"/>
        <v>8.3707610939365296E-3</v>
      </c>
      <c r="ES53" s="5">
        <f t="shared" si="37"/>
        <v>8.0102378285755206E-3</v>
      </c>
      <c r="ET53" s="5">
        <f t="shared" si="37"/>
        <v>8.6148763959249201E-3</v>
      </c>
      <c r="EU53" s="5">
        <f t="shared" si="37"/>
        <v>8.0183623779999415E-3</v>
      </c>
      <c r="EV53" s="4">
        <f t="shared" si="25"/>
        <v>2.8458962535924969E-3</v>
      </c>
      <c r="EW53" s="5">
        <f t="shared" si="29"/>
        <v>8.7226453615890185E-3</v>
      </c>
      <c r="EX53" s="5">
        <f t="shared" si="26"/>
        <v>7.4278063657160264E-3</v>
      </c>
      <c r="EY53" s="5">
        <f t="shared" si="27"/>
        <v>6.6768414171266355E-3</v>
      </c>
      <c r="EZ53" s="9">
        <f t="shared" si="28"/>
        <v>8.2144922008334613E-3</v>
      </c>
      <c r="FB53" t="s">
        <v>368</v>
      </c>
      <c r="FD53" t="s">
        <v>119</v>
      </c>
      <c r="FE53" t="s">
        <v>369</v>
      </c>
      <c r="FF53" t="s">
        <v>119</v>
      </c>
      <c r="FH53" t="s">
        <v>370</v>
      </c>
      <c r="FI53" t="s">
        <v>119</v>
      </c>
      <c r="FK53" t="s">
        <v>166</v>
      </c>
      <c r="FL53" t="s">
        <v>71</v>
      </c>
      <c r="FM53" t="s">
        <v>371</v>
      </c>
      <c r="FQ53" t="s">
        <v>372</v>
      </c>
      <c r="FT53" t="s">
        <v>28</v>
      </c>
      <c r="FU53" t="s">
        <v>29</v>
      </c>
      <c r="FW53" t="s">
        <v>31</v>
      </c>
      <c r="FY53" t="s">
        <v>33</v>
      </c>
      <c r="FZ53" t="s">
        <v>121</v>
      </c>
      <c r="GA53" t="s">
        <v>373</v>
      </c>
      <c r="GB53" t="s">
        <v>373</v>
      </c>
      <c r="GC53" t="s">
        <v>37</v>
      </c>
      <c r="GD53" t="s">
        <v>373</v>
      </c>
      <c r="GE53" t="s">
        <v>121</v>
      </c>
      <c r="GJ53" t="s">
        <v>151</v>
      </c>
      <c r="GR53" t="s">
        <v>151</v>
      </c>
    </row>
    <row r="54" spans="1:205" x14ac:dyDescent="0.25">
      <c r="A54">
        <v>50</v>
      </c>
      <c r="B54" t="s">
        <v>421</v>
      </c>
      <c r="C54" t="s">
        <v>422</v>
      </c>
      <c r="D54">
        <v>45</v>
      </c>
      <c r="E54">
        <v>5.05</v>
      </c>
      <c r="F54" t="s">
        <v>63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20</v>
      </c>
      <c r="N54">
        <v>17</v>
      </c>
      <c r="O54">
        <v>15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3">
        <f t="shared" ref="V54:AJ70" si="40">G54/$D54</f>
        <v>0</v>
      </c>
      <c r="W54" s="3">
        <f t="shared" si="40"/>
        <v>0</v>
      </c>
      <c r="X54" s="3">
        <f t="shared" si="40"/>
        <v>0</v>
      </c>
      <c r="Y54" s="3">
        <f t="shared" si="40"/>
        <v>0</v>
      </c>
      <c r="Z54" s="3">
        <f t="shared" si="40"/>
        <v>0</v>
      </c>
      <c r="AA54" s="3">
        <f t="shared" si="40"/>
        <v>0</v>
      </c>
      <c r="AB54" s="3">
        <f t="shared" si="40"/>
        <v>0.44444444444444442</v>
      </c>
      <c r="AC54" s="3">
        <f t="shared" si="40"/>
        <v>0.37777777777777777</v>
      </c>
      <c r="AD54" s="3">
        <f t="shared" si="40"/>
        <v>0.33333333333333331</v>
      </c>
      <c r="AE54" s="3">
        <f t="shared" si="40"/>
        <v>0</v>
      </c>
      <c r="AF54" s="3">
        <f t="shared" si="40"/>
        <v>0</v>
      </c>
      <c r="AG54" s="3">
        <f t="shared" si="40"/>
        <v>0</v>
      </c>
      <c r="AH54" s="3">
        <f t="shared" si="40"/>
        <v>0</v>
      </c>
      <c r="AI54" s="3">
        <f t="shared" si="40"/>
        <v>0</v>
      </c>
      <c r="AJ54" s="3">
        <f t="shared" si="40"/>
        <v>0</v>
      </c>
      <c r="AK54" s="4">
        <f t="shared" ref="AK54:AY70" si="41">V54/AK$3</f>
        <v>0</v>
      </c>
      <c r="AL54" s="5">
        <f t="shared" si="41"/>
        <v>0</v>
      </c>
      <c r="AM54" s="5">
        <f t="shared" si="41"/>
        <v>0</v>
      </c>
      <c r="AN54" s="5">
        <f t="shared" si="41"/>
        <v>0</v>
      </c>
      <c r="AO54" s="5">
        <f t="shared" si="41"/>
        <v>0</v>
      </c>
      <c r="AP54" s="5">
        <f t="shared" si="41"/>
        <v>0</v>
      </c>
      <c r="AQ54" s="5">
        <f t="shared" si="41"/>
        <v>9.1047942344740975E-3</v>
      </c>
      <c r="AR54" s="5">
        <f t="shared" si="41"/>
        <v>7.2804140442726782E-3</v>
      </c>
      <c r="AS54" s="5">
        <f t="shared" si="41"/>
        <v>6.3821191889169362E-3</v>
      </c>
      <c r="AT54" s="5">
        <f t="shared" si="41"/>
        <v>0</v>
      </c>
      <c r="AU54" s="5">
        <f t="shared" si="41"/>
        <v>0</v>
      </c>
      <c r="AV54" s="5">
        <f t="shared" si="41"/>
        <v>0</v>
      </c>
      <c r="AW54" s="5">
        <f t="shared" si="41"/>
        <v>0</v>
      </c>
      <c r="AX54" s="5">
        <f t="shared" si="41"/>
        <v>0</v>
      </c>
      <c r="AY54" s="5">
        <f t="shared" si="41"/>
        <v>0</v>
      </c>
      <c r="AZ54" s="4">
        <f t="shared" si="11"/>
        <v>0</v>
      </c>
      <c r="BA54" s="5">
        <f t="shared" si="12"/>
        <v>0</v>
      </c>
      <c r="BB54" s="5">
        <f t="shared" si="13"/>
        <v>7.5891091558879034E-3</v>
      </c>
      <c r="BC54" s="5">
        <f t="shared" si="14"/>
        <v>0</v>
      </c>
      <c r="BD54" s="9">
        <f t="shared" si="15"/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s="3">
        <f t="shared" si="16"/>
        <v>0</v>
      </c>
      <c r="BU54" s="3">
        <f t="shared" si="16"/>
        <v>0</v>
      </c>
      <c r="BV54" s="3">
        <f t="shared" si="16"/>
        <v>0</v>
      </c>
      <c r="BW54" s="3">
        <f t="shared" si="16"/>
        <v>0</v>
      </c>
      <c r="BX54" s="3">
        <f t="shared" si="16"/>
        <v>0</v>
      </c>
      <c r="BY54" s="3">
        <f t="shared" si="16"/>
        <v>0</v>
      </c>
      <c r="BZ54" s="3">
        <f t="shared" si="16"/>
        <v>0</v>
      </c>
      <c r="CA54" s="3">
        <f t="shared" si="16"/>
        <v>0</v>
      </c>
      <c r="CB54" s="3">
        <f t="shared" si="16"/>
        <v>0</v>
      </c>
      <c r="CC54" s="3">
        <f t="shared" si="16"/>
        <v>0</v>
      </c>
      <c r="CD54" s="3">
        <f t="shared" si="38"/>
        <v>0</v>
      </c>
      <c r="CE54" s="3">
        <f t="shared" si="38"/>
        <v>0</v>
      </c>
      <c r="CF54" s="3">
        <f t="shared" si="38"/>
        <v>0</v>
      </c>
      <c r="CG54" s="3">
        <f t="shared" si="38"/>
        <v>0</v>
      </c>
      <c r="CH54" s="3">
        <f t="shared" si="38"/>
        <v>0</v>
      </c>
      <c r="CI54" s="4">
        <f t="shared" si="17"/>
        <v>0</v>
      </c>
      <c r="CJ54" s="5">
        <f t="shared" si="17"/>
        <v>0</v>
      </c>
      <c r="CK54" s="5">
        <f t="shared" si="17"/>
        <v>0</v>
      </c>
      <c r="CL54" s="5">
        <f t="shared" si="17"/>
        <v>0</v>
      </c>
      <c r="CM54" s="5">
        <f t="shared" si="17"/>
        <v>0</v>
      </c>
      <c r="CN54" s="5">
        <f t="shared" si="17"/>
        <v>0</v>
      </c>
      <c r="CO54" s="5">
        <f t="shared" si="36"/>
        <v>0</v>
      </c>
      <c r="CP54" s="5">
        <f t="shared" si="36"/>
        <v>0</v>
      </c>
      <c r="CQ54" s="5">
        <f t="shared" si="36"/>
        <v>0</v>
      </c>
      <c r="CR54" s="5">
        <f t="shared" si="36"/>
        <v>0</v>
      </c>
      <c r="CS54" s="5">
        <f t="shared" si="36"/>
        <v>0</v>
      </c>
      <c r="CT54" s="5">
        <f t="shared" si="36"/>
        <v>0</v>
      </c>
      <c r="CU54" s="5">
        <f t="shared" si="36"/>
        <v>0</v>
      </c>
      <c r="CV54" s="5">
        <f t="shared" si="36"/>
        <v>0</v>
      </c>
      <c r="CW54" s="5">
        <f t="shared" si="36"/>
        <v>0</v>
      </c>
      <c r="CX54" s="4">
        <f t="shared" si="18"/>
        <v>0</v>
      </c>
      <c r="CY54" s="5">
        <f t="shared" si="19"/>
        <v>0</v>
      </c>
      <c r="CZ54" s="5">
        <f t="shared" si="20"/>
        <v>0</v>
      </c>
      <c r="DA54" s="5">
        <f t="shared" si="21"/>
        <v>0</v>
      </c>
      <c r="DB54" s="9">
        <f t="shared" si="22"/>
        <v>0</v>
      </c>
      <c r="DC54">
        <v>6</v>
      </c>
      <c r="DD54">
        <v>6</v>
      </c>
      <c r="DE54">
        <v>5</v>
      </c>
      <c r="DF54">
        <v>12</v>
      </c>
      <c r="DG54">
        <v>14</v>
      </c>
      <c r="DH54">
        <v>14</v>
      </c>
      <c r="DI54">
        <v>20</v>
      </c>
      <c r="DJ54">
        <v>17</v>
      </c>
      <c r="DK54">
        <v>15</v>
      </c>
      <c r="DL54">
        <v>14</v>
      </c>
      <c r="DM54">
        <v>13</v>
      </c>
      <c r="DN54">
        <v>14</v>
      </c>
      <c r="DO54">
        <v>3</v>
      </c>
      <c r="DP54">
        <v>2</v>
      </c>
      <c r="DQ54">
        <v>0</v>
      </c>
      <c r="DR54" s="3">
        <f t="shared" si="23"/>
        <v>0.13333333333333333</v>
      </c>
      <c r="DS54" s="3">
        <f t="shared" si="23"/>
        <v>0.13333333333333333</v>
      </c>
      <c r="DT54" s="3">
        <f t="shared" si="23"/>
        <v>0.1111111111111111</v>
      </c>
      <c r="DU54" s="3">
        <f t="shared" si="23"/>
        <v>0.26666666666666666</v>
      </c>
      <c r="DV54" s="3">
        <f t="shared" si="23"/>
        <v>0.31111111111111112</v>
      </c>
      <c r="DW54" s="3">
        <f t="shared" si="23"/>
        <v>0.31111111111111112</v>
      </c>
      <c r="DX54" s="3">
        <f t="shared" si="23"/>
        <v>0.44444444444444442</v>
      </c>
      <c r="DY54" s="3">
        <f t="shared" si="23"/>
        <v>0.37777777777777777</v>
      </c>
      <c r="DZ54" s="3">
        <f t="shared" si="23"/>
        <v>0.33333333333333331</v>
      </c>
      <c r="EA54" s="3">
        <f t="shared" si="23"/>
        <v>0.31111111111111112</v>
      </c>
      <c r="EB54" s="3">
        <f t="shared" si="39"/>
        <v>0.28888888888888886</v>
      </c>
      <c r="EC54" s="3">
        <f t="shared" si="39"/>
        <v>0.31111111111111112</v>
      </c>
      <c r="ED54" s="3">
        <f t="shared" si="39"/>
        <v>6.6666666666666666E-2</v>
      </c>
      <c r="EE54" s="3">
        <f t="shared" si="39"/>
        <v>4.4444444444444446E-2</v>
      </c>
      <c r="EF54" s="3">
        <f t="shared" si="39"/>
        <v>0</v>
      </c>
      <c r="EG54" s="4">
        <f t="shared" si="24"/>
        <v>1.1173088092879769E-2</v>
      </c>
      <c r="EH54" s="5">
        <f t="shared" si="24"/>
        <v>9.5759107592495209E-3</v>
      </c>
      <c r="EI54" s="5">
        <f t="shared" si="24"/>
        <v>8.4630304991598227E-3</v>
      </c>
      <c r="EJ54" s="5">
        <f t="shared" si="24"/>
        <v>7.6847026932145126E-3</v>
      </c>
      <c r="EK54" s="5">
        <f t="shared" si="24"/>
        <v>9.8138631181622291E-3</v>
      </c>
      <c r="EL54" s="5">
        <f t="shared" si="24"/>
        <v>9.387046113505897E-3</v>
      </c>
      <c r="EM54" s="5">
        <f t="shared" si="37"/>
        <v>9.094072422451905E-3</v>
      </c>
      <c r="EN54" s="5">
        <f t="shared" si="37"/>
        <v>7.2780511825994614E-3</v>
      </c>
      <c r="EO54" s="5">
        <f t="shared" si="37"/>
        <v>6.3924889083077762E-3</v>
      </c>
      <c r="EP54" s="5">
        <f t="shared" si="37"/>
        <v>8.3333811627606981E-3</v>
      </c>
      <c r="EQ54" s="5">
        <f t="shared" si="37"/>
        <v>7.503001420592465E-3</v>
      </c>
      <c r="ER54" s="5">
        <f t="shared" si="37"/>
        <v>8.4637695505358247E-3</v>
      </c>
      <c r="ES54" s="5">
        <f t="shared" si="37"/>
        <v>5.5537648944790274E-3</v>
      </c>
      <c r="ET54" s="5">
        <f t="shared" si="37"/>
        <v>3.3183227599118208E-3</v>
      </c>
      <c r="EU54" s="5">
        <f t="shared" si="37"/>
        <v>0</v>
      </c>
      <c r="EV54" s="4">
        <f t="shared" si="25"/>
        <v>9.7373431170963698E-3</v>
      </c>
      <c r="EW54" s="5">
        <f t="shared" si="29"/>
        <v>8.9618706416275465E-3</v>
      </c>
      <c r="EX54" s="5">
        <f t="shared" si="26"/>
        <v>7.5882041711197142E-3</v>
      </c>
      <c r="EY54" s="5">
        <f t="shared" si="27"/>
        <v>8.1000507112963301E-3</v>
      </c>
      <c r="EZ54" s="9">
        <f t="shared" si="28"/>
        <v>2.9573625514636159E-3</v>
      </c>
      <c r="FB54" t="s">
        <v>84</v>
      </c>
      <c r="FD54" t="s">
        <v>84</v>
      </c>
      <c r="FF54" t="s">
        <v>65</v>
      </c>
      <c r="FH54" t="s">
        <v>91</v>
      </c>
      <c r="FI54" t="s">
        <v>65</v>
      </c>
      <c r="FK54" t="s">
        <v>84</v>
      </c>
      <c r="FQ54" t="s">
        <v>91</v>
      </c>
      <c r="FY54" t="s">
        <v>33</v>
      </c>
      <c r="GA54" t="s">
        <v>40</v>
      </c>
      <c r="GF54" t="s">
        <v>40</v>
      </c>
      <c r="GJ54" t="s">
        <v>86</v>
      </c>
      <c r="GR54" t="s">
        <v>86</v>
      </c>
    </row>
    <row r="55" spans="1:205" x14ac:dyDescent="0.25">
      <c r="A55">
        <v>51</v>
      </c>
      <c r="B55" t="s">
        <v>477</v>
      </c>
      <c r="C55" t="s">
        <v>478</v>
      </c>
      <c r="D55">
        <v>63</v>
      </c>
      <c r="E55">
        <v>5.27</v>
      </c>
      <c r="F55" t="s">
        <v>63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12</v>
      </c>
      <c r="N55">
        <v>9</v>
      </c>
      <c r="O55">
        <v>11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s="3">
        <f t="shared" si="40"/>
        <v>0</v>
      </c>
      <c r="W55" s="3">
        <f t="shared" si="40"/>
        <v>0</v>
      </c>
      <c r="X55" s="3">
        <f t="shared" si="40"/>
        <v>0</v>
      </c>
      <c r="Y55" s="3">
        <f t="shared" si="40"/>
        <v>0</v>
      </c>
      <c r="Z55" s="3">
        <f t="shared" si="40"/>
        <v>0</v>
      </c>
      <c r="AA55" s="3">
        <f t="shared" si="40"/>
        <v>0</v>
      </c>
      <c r="AB55" s="3">
        <f t="shared" si="40"/>
        <v>0.19047619047619047</v>
      </c>
      <c r="AC55" s="3">
        <f t="shared" si="40"/>
        <v>0.14285714285714285</v>
      </c>
      <c r="AD55" s="3">
        <f t="shared" si="40"/>
        <v>0.17460317460317459</v>
      </c>
      <c r="AE55" s="3">
        <f t="shared" si="40"/>
        <v>0</v>
      </c>
      <c r="AF55" s="3">
        <f t="shared" si="40"/>
        <v>0</v>
      </c>
      <c r="AG55" s="3">
        <f t="shared" si="40"/>
        <v>0</v>
      </c>
      <c r="AH55" s="3">
        <f t="shared" si="40"/>
        <v>0</v>
      </c>
      <c r="AI55" s="3">
        <f t="shared" si="40"/>
        <v>0</v>
      </c>
      <c r="AJ55" s="3">
        <f t="shared" si="40"/>
        <v>0</v>
      </c>
      <c r="AK55" s="4">
        <f t="shared" si="41"/>
        <v>0</v>
      </c>
      <c r="AL55" s="5">
        <f t="shared" si="41"/>
        <v>0</v>
      </c>
      <c r="AM55" s="5">
        <f t="shared" si="41"/>
        <v>0</v>
      </c>
      <c r="AN55" s="5">
        <f t="shared" si="41"/>
        <v>0</v>
      </c>
      <c r="AO55" s="5">
        <f t="shared" si="41"/>
        <v>0</v>
      </c>
      <c r="AP55" s="5">
        <f t="shared" si="41"/>
        <v>0</v>
      </c>
      <c r="AQ55" s="5">
        <f t="shared" si="41"/>
        <v>3.9020546719174703E-3</v>
      </c>
      <c r="AR55" s="5">
        <f t="shared" si="41"/>
        <v>2.7530977478342059E-3</v>
      </c>
      <c r="AS55" s="5">
        <f t="shared" si="41"/>
        <v>3.3430148132422045E-3</v>
      </c>
      <c r="AT55" s="5">
        <f t="shared" si="41"/>
        <v>0</v>
      </c>
      <c r="AU55" s="5">
        <f t="shared" si="41"/>
        <v>0</v>
      </c>
      <c r="AV55" s="5">
        <f t="shared" si="41"/>
        <v>0</v>
      </c>
      <c r="AW55" s="5">
        <f t="shared" si="41"/>
        <v>0</v>
      </c>
      <c r="AX55" s="5">
        <f t="shared" si="41"/>
        <v>0</v>
      </c>
      <c r="AY55" s="5">
        <f t="shared" si="41"/>
        <v>0</v>
      </c>
      <c r="AZ55" s="4">
        <f t="shared" si="11"/>
        <v>0</v>
      </c>
      <c r="BA55" s="5">
        <f t="shared" si="12"/>
        <v>0</v>
      </c>
      <c r="BB55" s="5">
        <f t="shared" si="13"/>
        <v>3.3327224109979598E-3</v>
      </c>
      <c r="BC55" s="5">
        <f t="shared" si="14"/>
        <v>0</v>
      </c>
      <c r="BD55" s="9">
        <f t="shared" si="15"/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 s="3">
        <f t="shared" si="16"/>
        <v>0</v>
      </c>
      <c r="BU55" s="3">
        <f t="shared" si="16"/>
        <v>0</v>
      </c>
      <c r="BV55" s="3">
        <f t="shared" si="16"/>
        <v>0</v>
      </c>
      <c r="BW55" s="3">
        <f t="shared" si="16"/>
        <v>0</v>
      </c>
      <c r="BX55" s="3">
        <f t="shared" si="16"/>
        <v>0</v>
      </c>
      <c r="BY55" s="3">
        <f t="shared" si="16"/>
        <v>0</v>
      </c>
      <c r="BZ55" s="3">
        <f t="shared" si="16"/>
        <v>0</v>
      </c>
      <c r="CA55" s="3">
        <f t="shared" si="16"/>
        <v>0</v>
      </c>
      <c r="CB55" s="3">
        <f t="shared" si="16"/>
        <v>0</v>
      </c>
      <c r="CC55" s="3">
        <f t="shared" si="16"/>
        <v>0</v>
      </c>
      <c r="CD55" s="3">
        <f t="shared" si="38"/>
        <v>0</v>
      </c>
      <c r="CE55" s="3">
        <f t="shared" si="38"/>
        <v>0</v>
      </c>
      <c r="CF55" s="3">
        <f t="shared" si="38"/>
        <v>0</v>
      </c>
      <c r="CG55" s="3">
        <f t="shared" si="38"/>
        <v>0</v>
      </c>
      <c r="CH55" s="3">
        <f t="shared" si="38"/>
        <v>0</v>
      </c>
      <c r="CI55" s="4">
        <f t="shared" si="17"/>
        <v>0</v>
      </c>
      <c r="CJ55" s="5">
        <f t="shared" si="17"/>
        <v>0</v>
      </c>
      <c r="CK55" s="5">
        <f t="shared" si="17"/>
        <v>0</v>
      </c>
      <c r="CL55" s="5">
        <f t="shared" si="17"/>
        <v>0</v>
      </c>
      <c r="CM55" s="5">
        <f t="shared" si="17"/>
        <v>0</v>
      </c>
      <c r="CN55" s="5">
        <f t="shared" si="17"/>
        <v>0</v>
      </c>
      <c r="CO55" s="5">
        <f t="shared" si="36"/>
        <v>0</v>
      </c>
      <c r="CP55" s="5">
        <f t="shared" si="36"/>
        <v>0</v>
      </c>
      <c r="CQ55" s="5">
        <f t="shared" si="36"/>
        <v>0</v>
      </c>
      <c r="CR55" s="5">
        <f t="shared" si="36"/>
        <v>0</v>
      </c>
      <c r="CS55" s="5">
        <f t="shared" si="36"/>
        <v>0</v>
      </c>
      <c r="CT55" s="5">
        <f t="shared" si="36"/>
        <v>0</v>
      </c>
      <c r="CU55" s="5">
        <f t="shared" si="36"/>
        <v>0</v>
      </c>
      <c r="CV55" s="5">
        <f t="shared" si="36"/>
        <v>0</v>
      </c>
      <c r="CW55" s="5">
        <f t="shared" si="36"/>
        <v>0</v>
      </c>
      <c r="CX55" s="4">
        <f t="shared" si="18"/>
        <v>0</v>
      </c>
      <c r="CY55" s="5">
        <f t="shared" si="19"/>
        <v>0</v>
      </c>
      <c r="CZ55" s="5">
        <f t="shared" si="20"/>
        <v>0</v>
      </c>
      <c r="DA55" s="5">
        <f t="shared" si="21"/>
        <v>0</v>
      </c>
      <c r="DB55" s="9">
        <f t="shared" si="22"/>
        <v>0</v>
      </c>
      <c r="DC55">
        <v>8</v>
      </c>
      <c r="DD55">
        <v>10</v>
      </c>
      <c r="DE55">
        <v>9</v>
      </c>
      <c r="DF55">
        <v>13</v>
      </c>
      <c r="DG55">
        <v>11</v>
      </c>
      <c r="DH55">
        <v>15</v>
      </c>
      <c r="DI55">
        <v>12</v>
      </c>
      <c r="DJ55">
        <v>9</v>
      </c>
      <c r="DK55">
        <v>11</v>
      </c>
      <c r="DL55">
        <v>22</v>
      </c>
      <c r="DM55">
        <v>22</v>
      </c>
      <c r="DN55">
        <v>20</v>
      </c>
      <c r="DO55">
        <v>9</v>
      </c>
      <c r="DP55">
        <v>8</v>
      </c>
      <c r="DQ55">
        <v>7</v>
      </c>
      <c r="DR55" s="3">
        <f t="shared" si="23"/>
        <v>0.12698412698412698</v>
      </c>
      <c r="DS55" s="3">
        <f t="shared" si="23"/>
        <v>0.15873015873015872</v>
      </c>
      <c r="DT55" s="3">
        <f t="shared" si="23"/>
        <v>0.14285714285714285</v>
      </c>
      <c r="DU55" s="3">
        <f t="shared" si="23"/>
        <v>0.20634920634920634</v>
      </c>
      <c r="DV55" s="3">
        <f t="shared" si="23"/>
        <v>0.17460317460317459</v>
      </c>
      <c r="DW55" s="3">
        <f t="shared" si="23"/>
        <v>0.23809523809523808</v>
      </c>
      <c r="DX55" s="3">
        <f t="shared" si="23"/>
        <v>0.19047619047619047</v>
      </c>
      <c r="DY55" s="3">
        <f t="shared" si="23"/>
        <v>0.14285714285714285</v>
      </c>
      <c r="DZ55" s="3">
        <f t="shared" si="23"/>
        <v>0.17460317460317459</v>
      </c>
      <c r="EA55" s="3">
        <f t="shared" si="23"/>
        <v>0.34920634920634919</v>
      </c>
      <c r="EB55" s="3">
        <f t="shared" si="39"/>
        <v>0.34920634920634919</v>
      </c>
      <c r="EC55" s="3">
        <f t="shared" si="39"/>
        <v>0.31746031746031744</v>
      </c>
      <c r="ED55" s="3">
        <f t="shared" si="39"/>
        <v>0.14285714285714285</v>
      </c>
      <c r="EE55" s="3">
        <f t="shared" si="39"/>
        <v>0.12698412698412698</v>
      </c>
      <c r="EF55" s="3">
        <f t="shared" si="39"/>
        <v>0.1111111111111111</v>
      </c>
      <c r="EG55" s="4">
        <f t="shared" si="24"/>
        <v>1.0641036278933112E-2</v>
      </c>
      <c r="EH55" s="5">
        <f t="shared" si="24"/>
        <v>1.1399893761011333E-2</v>
      </c>
      <c r="EI55" s="5">
        <f t="shared" si="24"/>
        <v>1.0881039213205487E-2</v>
      </c>
      <c r="EJ55" s="5">
        <f t="shared" si="24"/>
        <v>5.9464961316540868E-3</v>
      </c>
      <c r="EK55" s="5">
        <f t="shared" si="24"/>
        <v>5.5077803214175769E-3</v>
      </c>
      <c r="EL55" s="5">
        <f t="shared" si="24"/>
        <v>7.1839638623769613E-3</v>
      </c>
      <c r="EM55" s="5">
        <f t="shared" si="37"/>
        <v>3.8974596096222449E-3</v>
      </c>
      <c r="EN55" s="5">
        <f t="shared" si="37"/>
        <v>2.7522042287140822E-3</v>
      </c>
      <c r="EO55" s="5">
        <f t="shared" si="37"/>
        <v>3.3484465710183586E-3</v>
      </c>
      <c r="EP55" s="5">
        <f t="shared" si="37"/>
        <v>9.3537951826905778E-3</v>
      </c>
      <c r="EQ55" s="5">
        <f t="shared" si="37"/>
        <v>9.069562156760122E-3</v>
      </c>
      <c r="ER55" s="5">
        <f t="shared" si="37"/>
        <v>8.6364995413630852E-3</v>
      </c>
      <c r="ES55" s="5">
        <f t="shared" si="37"/>
        <v>1.1900924773883629E-2</v>
      </c>
      <c r="ET55" s="5">
        <f t="shared" si="37"/>
        <v>9.4809221711766294E-3</v>
      </c>
      <c r="EU55" s="5">
        <f t="shared" si="37"/>
        <v>9.2656631923554861E-3</v>
      </c>
      <c r="EV55" s="4">
        <f t="shared" si="25"/>
        <v>1.0973989751049976E-2</v>
      </c>
      <c r="EW55" s="5">
        <f t="shared" si="29"/>
        <v>6.2127467718162089E-3</v>
      </c>
      <c r="EX55" s="5">
        <f t="shared" si="26"/>
        <v>3.3327034697848957E-3</v>
      </c>
      <c r="EY55" s="5">
        <f t="shared" si="27"/>
        <v>9.019952293604595E-3</v>
      </c>
      <c r="EZ55" s="9">
        <f t="shared" si="28"/>
        <v>1.0215836712471916E-2</v>
      </c>
      <c r="FB55" t="s">
        <v>83</v>
      </c>
      <c r="FD55" t="s">
        <v>83</v>
      </c>
      <c r="FH55" t="s">
        <v>91</v>
      </c>
      <c r="FK55" t="s">
        <v>83</v>
      </c>
      <c r="FQ55" t="s">
        <v>85</v>
      </c>
      <c r="FY55" t="s">
        <v>33</v>
      </c>
    </row>
    <row r="56" spans="1:205" x14ac:dyDescent="0.25">
      <c r="A56">
        <v>52</v>
      </c>
      <c r="B56" t="s">
        <v>415</v>
      </c>
      <c r="C56" t="s">
        <v>416</v>
      </c>
      <c r="D56">
        <v>77</v>
      </c>
      <c r="E56">
        <v>4.59</v>
      </c>
      <c r="F56" t="s">
        <v>63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19</v>
      </c>
      <c r="N56">
        <v>18</v>
      </c>
      <c r="O56">
        <v>18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s="3">
        <f t="shared" si="40"/>
        <v>0</v>
      </c>
      <c r="W56" s="3">
        <f t="shared" si="40"/>
        <v>0</v>
      </c>
      <c r="X56" s="3">
        <f t="shared" si="40"/>
        <v>0</v>
      </c>
      <c r="Y56" s="3">
        <f t="shared" si="40"/>
        <v>0</v>
      </c>
      <c r="Z56" s="3">
        <f t="shared" si="40"/>
        <v>0</v>
      </c>
      <c r="AA56" s="3">
        <f t="shared" si="40"/>
        <v>0</v>
      </c>
      <c r="AB56" s="3">
        <f t="shared" si="40"/>
        <v>0.24675324675324675</v>
      </c>
      <c r="AC56" s="3">
        <f t="shared" si="40"/>
        <v>0.23376623376623376</v>
      </c>
      <c r="AD56" s="3">
        <f t="shared" si="40"/>
        <v>0.23376623376623376</v>
      </c>
      <c r="AE56" s="3">
        <f t="shared" si="40"/>
        <v>0</v>
      </c>
      <c r="AF56" s="3">
        <f t="shared" si="40"/>
        <v>0</v>
      </c>
      <c r="AG56" s="3">
        <f t="shared" si="40"/>
        <v>0</v>
      </c>
      <c r="AH56" s="3">
        <f t="shared" si="40"/>
        <v>0</v>
      </c>
      <c r="AI56" s="3">
        <f t="shared" si="40"/>
        <v>0</v>
      </c>
      <c r="AJ56" s="3">
        <f t="shared" si="40"/>
        <v>0</v>
      </c>
      <c r="AK56" s="4">
        <f t="shared" si="41"/>
        <v>0</v>
      </c>
      <c r="AL56" s="5">
        <f t="shared" si="41"/>
        <v>0</v>
      </c>
      <c r="AM56" s="5">
        <f t="shared" si="41"/>
        <v>0</v>
      </c>
      <c r="AN56" s="5">
        <f t="shared" si="41"/>
        <v>0</v>
      </c>
      <c r="AO56" s="5">
        <f t="shared" si="41"/>
        <v>0</v>
      </c>
      <c r="AP56" s="5">
        <f t="shared" si="41"/>
        <v>0</v>
      </c>
      <c r="AQ56" s="5">
        <f t="shared" si="41"/>
        <v>5.0549344613476325E-3</v>
      </c>
      <c r="AR56" s="5">
        <f t="shared" si="41"/>
        <v>4.5050690419105189E-3</v>
      </c>
      <c r="AS56" s="5">
        <f t="shared" si="41"/>
        <v>4.4757718987209682E-3</v>
      </c>
      <c r="AT56" s="5">
        <f t="shared" si="41"/>
        <v>0</v>
      </c>
      <c r="AU56" s="5">
        <f t="shared" si="41"/>
        <v>0</v>
      </c>
      <c r="AV56" s="5">
        <f t="shared" si="41"/>
        <v>0</v>
      </c>
      <c r="AW56" s="5">
        <f t="shared" si="41"/>
        <v>0</v>
      </c>
      <c r="AX56" s="5">
        <f t="shared" si="41"/>
        <v>0</v>
      </c>
      <c r="AY56" s="5">
        <f t="shared" si="41"/>
        <v>0</v>
      </c>
      <c r="AZ56" s="4">
        <f t="shared" si="11"/>
        <v>0</v>
      </c>
      <c r="BA56" s="5">
        <f t="shared" si="12"/>
        <v>0</v>
      </c>
      <c r="BB56" s="5">
        <f t="shared" si="13"/>
        <v>4.6785918006597071E-3</v>
      </c>
      <c r="BC56" s="5">
        <f t="shared" si="14"/>
        <v>0</v>
      </c>
      <c r="BD56" s="9">
        <f t="shared" si="15"/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 s="3">
        <f t="shared" si="16"/>
        <v>0</v>
      </c>
      <c r="BU56" s="3">
        <f t="shared" si="16"/>
        <v>0</v>
      </c>
      <c r="BV56" s="3">
        <f t="shared" si="16"/>
        <v>0</v>
      </c>
      <c r="BW56" s="3">
        <f t="shared" si="16"/>
        <v>0</v>
      </c>
      <c r="BX56" s="3">
        <f t="shared" si="16"/>
        <v>0</v>
      </c>
      <c r="BY56" s="3">
        <f t="shared" si="16"/>
        <v>0</v>
      </c>
      <c r="BZ56" s="3">
        <f t="shared" si="16"/>
        <v>0</v>
      </c>
      <c r="CA56" s="3">
        <f t="shared" si="16"/>
        <v>0</v>
      </c>
      <c r="CB56" s="3">
        <f t="shared" si="16"/>
        <v>0</v>
      </c>
      <c r="CC56" s="3">
        <f t="shared" si="16"/>
        <v>0</v>
      </c>
      <c r="CD56" s="3">
        <f t="shared" si="38"/>
        <v>0</v>
      </c>
      <c r="CE56" s="3">
        <f t="shared" si="38"/>
        <v>0</v>
      </c>
      <c r="CF56" s="3">
        <f t="shared" si="38"/>
        <v>0</v>
      </c>
      <c r="CG56" s="3">
        <f t="shared" si="38"/>
        <v>0</v>
      </c>
      <c r="CH56" s="3">
        <f t="shared" si="38"/>
        <v>0</v>
      </c>
      <c r="CI56" s="4">
        <f t="shared" si="17"/>
        <v>0</v>
      </c>
      <c r="CJ56" s="5">
        <f t="shared" si="17"/>
        <v>0</v>
      </c>
      <c r="CK56" s="5">
        <f t="shared" si="17"/>
        <v>0</v>
      </c>
      <c r="CL56" s="5">
        <f t="shared" si="17"/>
        <v>0</v>
      </c>
      <c r="CM56" s="5">
        <f t="shared" si="17"/>
        <v>0</v>
      </c>
      <c r="CN56" s="5">
        <f t="shared" si="17"/>
        <v>0</v>
      </c>
      <c r="CO56" s="5">
        <f t="shared" si="36"/>
        <v>0</v>
      </c>
      <c r="CP56" s="5">
        <f t="shared" si="36"/>
        <v>0</v>
      </c>
      <c r="CQ56" s="5">
        <f t="shared" si="36"/>
        <v>0</v>
      </c>
      <c r="CR56" s="5">
        <f t="shared" si="36"/>
        <v>0</v>
      </c>
      <c r="CS56" s="5">
        <f t="shared" si="36"/>
        <v>0</v>
      </c>
      <c r="CT56" s="5">
        <f t="shared" si="36"/>
        <v>0</v>
      </c>
      <c r="CU56" s="5">
        <f t="shared" si="36"/>
        <v>0</v>
      </c>
      <c r="CV56" s="5">
        <f t="shared" si="36"/>
        <v>0</v>
      </c>
      <c r="CW56" s="5">
        <f t="shared" si="36"/>
        <v>0</v>
      </c>
      <c r="CX56" s="4">
        <f t="shared" si="18"/>
        <v>0</v>
      </c>
      <c r="CY56" s="5">
        <f t="shared" si="19"/>
        <v>0</v>
      </c>
      <c r="CZ56" s="5">
        <f t="shared" si="20"/>
        <v>0</v>
      </c>
      <c r="DA56" s="5">
        <f t="shared" si="21"/>
        <v>0</v>
      </c>
      <c r="DB56" s="9">
        <f t="shared" si="22"/>
        <v>0</v>
      </c>
      <c r="DC56">
        <v>2</v>
      </c>
      <c r="DD56">
        <v>2</v>
      </c>
      <c r="DE56">
        <v>4</v>
      </c>
      <c r="DF56">
        <v>8</v>
      </c>
      <c r="DG56">
        <v>9</v>
      </c>
      <c r="DH56">
        <v>11</v>
      </c>
      <c r="DI56">
        <v>19</v>
      </c>
      <c r="DJ56">
        <v>18</v>
      </c>
      <c r="DK56">
        <v>18</v>
      </c>
      <c r="DL56">
        <v>11</v>
      </c>
      <c r="DM56">
        <v>16</v>
      </c>
      <c r="DN56">
        <v>13</v>
      </c>
      <c r="DO56">
        <v>2</v>
      </c>
      <c r="DP56">
        <v>3</v>
      </c>
      <c r="DQ56">
        <v>2</v>
      </c>
      <c r="DR56" s="3">
        <f t="shared" si="23"/>
        <v>2.5974025974025976E-2</v>
      </c>
      <c r="DS56" s="3">
        <f t="shared" si="23"/>
        <v>2.5974025974025976E-2</v>
      </c>
      <c r="DT56" s="3">
        <f t="shared" si="23"/>
        <v>5.1948051948051951E-2</v>
      </c>
      <c r="DU56" s="3">
        <f t="shared" si="23"/>
        <v>0.1038961038961039</v>
      </c>
      <c r="DV56" s="3">
        <f t="shared" si="23"/>
        <v>0.11688311688311688</v>
      </c>
      <c r="DW56" s="3">
        <f t="shared" si="23"/>
        <v>0.14285714285714285</v>
      </c>
      <c r="DX56" s="3">
        <f t="shared" si="23"/>
        <v>0.24675324675324675</v>
      </c>
      <c r="DY56" s="3">
        <f t="shared" si="23"/>
        <v>0.23376623376623376</v>
      </c>
      <c r="DZ56" s="3">
        <f t="shared" si="23"/>
        <v>0.23376623376623376</v>
      </c>
      <c r="EA56" s="3">
        <f t="shared" si="23"/>
        <v>0.14285714285714285</v>
      </c>
      <c r="EB56" s="3">
        <f t="shared" si="39"/>
        <v>0.20779220779220781</v>
      </c>
      <c r="EC56" s="3">
        <f t="shared" si="39"/>
        <v>0.16883116883116883</v>
      </c>
      <c r="ED56" s="3">
        <f t="shared" si="39"/>
        <v>2.5974025974025976E-2</v>
      </c>
      <c r="EE56" s="3">
        <f t="shared" si="39"/>
        <v>3.896103896103896E-2</v>
      </c>
      <c r="EF56" s="3">
        <f t="shared" si="39"/>
        <v>2.5974025974025976E-2</v>
      </c>
      <c r="EG56" s="4">
        <f t="shared" si="24"/>
        <v>2.1765756025090462E-3</v>
      </c>
      <c r="EH56" s="5">
        <f t="shared" si="24"/>
        <v>1.8654371608927639E-3</v>
      </c>
      <c r="EI56" s="5">
        <f t="shared" si="24"/>
        <v>3.9567415320747226E-3</v>
      </c>
      <c r="EJ56" s="5">
        <f t="shared" si="24"/>
        <v>2.9940400103433168E-3</v>
      </c>
      <c r="EK56" s="5">
        <f t="shared" si="24"/>
        <v>3.6870264961555684E-3</v>
      </c>
      <c r="EL56" s="5">
        <f t="shared" si="24"/>
        <v>4.3103783174261766E-3</v>
      </c>
      <c r="EM56" s="5">
        <f t="shared" si="37"/>
        <v>5.0489817670106357E-3</v>
      </c>
      <c r="EN56" s="5">
        <f t="shared" si="37"/>
        <v>4.5036069197139528E-3</v>
      </c>
      <c r="EO56" s="5">
        <f t="shared" si="37"/>
        <v>4.4830441694625961E-3</v>
      </c>
      <c r="EP56" s="5">
        <f t="shared" si="37"/>
        <v>3.8265525747370548E-3</v>
      </c>
      <c r="EQ56" s="5">
        <f t="shared" si="37"/>
        <v>5.3967642585680074E-3</v>
      </c>
      <c r="ER56" s="5">
        <f t="shared" si="37"/>
        <v>4.5930474833612775E-3</v>
      </c>
      <c r="ES56" s="5">
        <f t="shared" si="37"/>
        <v>2.1638045043424784E-3</v>
      </c>
      <c r="ET56" s="5">
        <f t="shared" si="37"/>
        <v>2.9089193025201025E-3</v>
      </c>
      <c r="EU56" s="5">
        <f t="shared" si="37"/>
        <v>2.1659991878233606E-3</v>
      </c>
      <c r="EV56" s="4">
        <f t="shared" si="25"/>
        <v>2.6662514318255108E-3</v>
      </c>
      <c r="EW56" s="5">
        <f t="shared" si="29"/>
        <v>3.6638149413083542E-3</v>
      </c>
      <c r="EX56" s="5">
        <f t="shared" si="26"/>
        <v>4.6785442853957276E-3</v>
      </c>
      <c r="EY56" s="5">
        <f t="shared" si="27"/>
        <v>4.6054547722221137E-3</v>
      </c>
      <c r="EZ56" s="9">
        <f t="shared" si="28"/>
        <v>2.4129076648953143E-3</v>
      </c>
      <c r="FB56" t="s">
        <v>378</v>
      </c>
      <c r="FD56" t="s">
        <v>90</v>
      </c>
      <c r="FF56" t="s">
        <v>67</v>
      </c>
      <c r="FI56" t="s">
        <v>67</v>
      </c>
      <c r="FK56" t="s">
        <v>120</v>
      </c>
      <c r="FM56" t="s">
        <v>72</v>
      </c>
      <c r="FQ56" t="s">
        <v>132</v>
      </c>
      <c r="FU56" t="s">
        <v>76</v>
      </c>
      <c r="FX56" t="s">
        <v>76</v>
      </c>
      <c r="FY56" t="s">
        <v>33</v>
      </c>
      <c r="FZ56" t="s">
        <v>76</v>
      </c>
      <c r="GJ56" t="s">
        <v>379</v>
      </c>
      <c r="GP56" t="s">
        <v>50</v>
      </c>
      <c r="GR56" t="s">
        <v>50</v>
      </c>
    </row>
    <row r="57" spans="1:205" x14ac:dyDescent="0.25">
      <c r="A57">
        <v>53</v>
      </c>
      <c r="B57" t="s">
        <v>393</v>
      </c>
      <c r="C57" t="s">
        <v>394</v>
      </c>
      <c r="D57">
        <v>47</v>
      </c>
      <c r="E57">
        <v>5.31</v>
      </c>
      <c r="F57" t="s">
        <v>63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19</v>
      </c>
      <c r="N57">
        <v>23</v>
      </c>
      <c r="O57">
        <v>18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s="3">
        <f t="shared" si="40"/>
        <v>0</v>
      </c>
      <c r="W57" s="3">
        <f t="shared" si="40"/>
        <v>0</v>
      </c>
      <c r="X57" s="3">
        <f t="shared" si="40"/>
        <v>0</v>
      </c>
      <c r="Y57" s="3">
        <f t="shared" si="40"/>
        <v>0</v>
      </c>
      <c r="Z57" s="3">
        <f t="shared" si="40"/>
        <v>0</v>
      </c>
      <c r="AA57" s="3">
        <f t="shared" si="40"/>
        <v>0</v>
      </c>
      <c r="AB57" s="3">
        <f t="shared" si="40"/>
        <v>0.40425531914893614</v>
      </c>
      <c r="AC57" s="3">
        <f t="shared" si="40"/>
        <v>0.48936170212765956</v>
      </c>
      <c r="AD57" s="3">
        <f t="shared" si="40"/>
        <v>0.38297872340425532</v>
      </c>
      <c r="AE57" s="3">
        <f t="shared" si="40"/>
        <v>0</v>
      </c>
      <c r="AF57" s="3">
        <f t="shared" si="40"/>
        <v>0</v>
      </c>
      <c r="AG57" s="3">
        <f t="shared" si="40"/>
        <v>0</v>
      </c>
      <c r="AH57" s="3">
        <f t="shared" si="40"/>
        <v>0</v>
      </c>
      <c r="AI57" s="3">
        <f t="shared" si="40"/>
        <v>0</v>
      </c>
      <c r="AJ57" s="3">
        <f t="shared" si="40"/>
        <v>0</v>
      </c>
      <c r="AK57" s="4">
        <f t="shared" si="41"/>
        <v>0</v>
      </c>
      <c r="AL57" s="5">
        <f t="shared" si="41"/>
        <v>0</v>
      </c>
      <c r="AM57" s="5">
        <f t="shared" si="41"/>
        <v>0</v>
      </c>
      <c r="AN57" s="5">
        <f t="shared" si="41"/>
        <v>0</v>
      </c>
      <c r="AO57" s="5">
        <f t="shared" si="41"/>
        <v>0</v>
      </c>
      <c r="AP57" s="5">
        <f t="shared" si="41"/>
        <v>0</v>
      </c>
      <c r="AQ57" s="5">
        <f t="shared" si="41"/>
        <v>8.2814883728461203E-3</v>
      </c>
      <c r="AR57" s="5">
        <f t="shared" si="41"/>
        <v>9.4308242000278129E-3</v>
      </c>
      <c r="AS57" s="5">
        <f t="shared" si="41"/>
        <v>7.3326475787556288E-3</v>
      </c>
      <c r="AT57" s="5">
        <f t="shared" si="41"/>
        <v>0</v>
      </c>
      <c r="AU57" s="5">
        <f t="shared" si="41"/>
        <v>0</v>
      </c>
      <c r="AV57" s="5">
        <f t="shared" si="41"/>
        <v>0</v>
      </c>
      <c r="AW57" s="5">
        <f t="shared" si="41"/>
        <v>0</v>
      </c>
      <c r="AX57" s="5">
        <f t="shared" si="41"/>
        <v>0</v>
      </c>
      <c r="AY57" s="5">
        <f t="shared" si="41"/>
        <v>0</v>
      </c>
      <c r="AZ57" s="4">
        <f t="shared" si="11"/>
        <v>0</v>
      </c>
      <c r="BA57" s="5">
        <f t="shared" si="12"/>
        <v>0</v>
      </c>
      <c r="BB57" s="5">
        <f t="shared" si="13"/>
        <v>8.348320050543187E-3</v>
      </c>
      <c r="BC57" s="5">
        <f t="shared" si="14"/>
        <v>0</v>
      </c>
      <c r="BD57" s="9">
        <f t="shared" si="15"/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 s="3">
        <f t="shared" si="16"/>
        <v>0</v>
      </c>
      <c r="BU57" s="3">
        <f t="shared" si="16"/>
        <v>0</v>
      </c>
      <c r="BV57" s="3">
        <f t="shared" si="16"/>
        <v>0</v>
      </c>
      <c r="BW57" s="3">
        <f t="shared" si="16"/>
        <v>0</v>
      </c>
      <c r="BX57" s="3">
        <f t="shared" si="16"/>
        <v>0</v>
      </c>
      <c r="BY57" s="3">
        <f t="shared" si="16"/>
        <v>0</v>
      </c>
      <c r="BZ57" s="3">
        <f t="shared" si="16"/>
        <v>0</v>
      </c>
      <c r="CA57" s="3">
        <f t="shared" si="16"/>
        <v>0</v>
      </c>
      <c r="CB57" s="3">
        <f t="shared" si="16"/>
        <v>0</v>
      </c>
      <c r="CC57" s="3">
        <f t="shared" si="16"/>
        <v>0</v>
      </c>
      <c r="CD57" s="3">
        <f t="shared" si="38"/>
        <v>0</v>
      </c>
      <c r="CE57" s="3">
        <f t="shared" si="38"/>
        <v>0</v>
      </c>
      <c r="CF57" s="3">
        <f t="shared" si="38"/>
        <v>0</v>
      </c>
      <c r="CG57" s="3">
        <f t="shared" si="38"/>
        <v>0</v>
      </c>
      <c r="CH57" s="3">
        <f t="shared" si="38"/>
        <v>0</v>
      </c>
      <c r="CI57" s="4">
        <f t="shared" si="17"/>
        <v>0</v>
      </c>
      <c r="CJ57" s="5">
        <f t="shared" si="17"/>
        <v>0</v>
      </c>
      <c r="CK57" s="5">
        <f t="shared" si="17"/>
        <v>0</v>
      </c>
      <c r="CL57" s="5">
        <f t="shared" si="17"/>
        <v>0</v>
      </c>
      <c r="CM57" s="5">
        <f t="shared" si="17"/>
        <v>0</v>
      </c>
      <c r="CN57" s="5">
        <f t="shared" si="17"/>
        <v>0</v>
      </c>
      <c r="CO57" s="5">
        <f t="shared" si="36"/>
        <v>0</v>
      </c>
      <c r="CP57" s="5">
        <f t="shared" si="36"/>
        <v>0</v>
      </c>
      <c r="CQ57" s="5">
        <f t="shared" si="36"/>
        <v>0</v>
      </c>
      <c r="CR57" s="5">
        <f t="shared" si="36"/>
        <v>0</v>
      </c>
      <c r="CS57" s="5">
        <f t="shared" si="36"/>
        <v>0</v>
      </c>
      <c r="CT57" s="5">
        <f t="shared" si="36"/>
        <v>0</v>
      </c>
      <c r="CU57" s="5">
        <f t="shared" si="36"/>
        <v>0</v>
      </c>
      <c r="CV57" s="5">
        <f t="shared" si="36"/>
        <v>0</v>
      </c>
      <c r="CW57" s="5">
        <f t="shared" si="36"/>
        <v>0</v>
      </c>
      <c r="CX57" s="4">
        <f t="shared" si="18"/>
        <v>0</v>
      </c>
      <c r="CY57" s="5">
        <f t="shared" si="19"/>
        <v>0</v>
      </c>
      <c r="CZ57" s="5">
        <f t="shared" si="20"/>
        <v>0</v>
      </c>
      <c r="DA57" s="5">
        <f t="shared" si="21"/>
        <v>0</v>
      </c>
      <c r="DB57" s="9">
        <f t="shared" si="22"/>
        <v>0</v>
      </c>
      <c r="DC57">
        <v>0</v>
      </c>
      <c r="DD57">
        <v>0</v>
      </c>
      <c r="DE57">
        <v>0</v>
      </c>
      <c r="DF57">
        <v>13</v>
      </c>
      <c r="DG57">
        <v>8</v>
      </c>
      <c r="DH57">
        <v>12</v>
      </c>
      <c r="DI57">
        <v>19</v>
      </c>
      <c r="DJ57">
        <v>23</v>
      </c>
      <c r="DK57">
        <v>18</v>
      </c>
      <c r="DL57">
        <v>13</v>
      </c>
      <c r="DM57">
        <v>11</v>
      </c>
      <c r="DN57">
        <v>14</v>
      </c>
      <c r="DO57">
        <v>0</v>
      </c>
      <c r="DP57">
        <v>0</v>
      </c>
      <c r="DQ57">
        <v>0</v>
      </c>
      <c r="DR57" s="3">
        <f t="shared" si="23"/>
        <v>0</v>
      </c>
      <c r="DS57" s="3">
        <f t="shared" si="23"/>
        <v>0</v>
      </c>
      <c r="DT57" s="3">
        <f t="shared" si="23"/>
        <v>0</v>
      </c>
      <c r="DU57" s="3">
        <f t="shared" si="23"/>
        <v>0.27659574468085107</v>
      </c>
      <c r="DV57" s="3">
        <f t="shared" si="23"/>
        <v>0.1702127659574468</v>
      </c>
      <c r="DW57" s="3">
        <f t="shared" si="23"/>
        <v>0.25531914893617019</v>
      </c>
      <c r="DX57" s="3">
        <f t="shared" si="23"/>
        <v>0.40425531914893614</v>
      </c>
      <c r="DY57" s="3">
        <f t="shared" si="23"/>
        <v>0.48936170212765956</v>
      </c>
      <c r="DZ57" s="3">
        <f t="shared" si="23"/>
        <v>0.38297872340425532</v>
      </c>
      <c r="EA57" s="3">
        <f t="shared" si="23"/>
        <v>0.27659574468085107</v>
      </c>
      <c r="EB57" s="3">
        <f t="shared" si="39"/>
        <v>0.23404255319148937</v>
      </c>
      <c r="EC57" s="3">
        <f t="shared" si="39"/>
        <v>0.2978723404255319</v>
      </c>
      <c r="ED57" s="3">
        <f t="shared" si="39"/>
        <v>0</v>
      </c>
      <c r="EE57" s="3">
        <f t="shared" si="39"/>
        <v>0</v>
      </c>
      <c r="EF57" s="3">
        <f t="shared" si="39"/>
        <v>0</v>
      </c>
      <c r="EG57" s="4">
        <f t="shared" si="24"/>
        <v>0</v>
      </c>
      <c r="EH57" s="5">
        <f t="shared" si="24"/>
        <v>0</v>
      </c>
      <c r="EI57" s="5">
        <f t="shared" si="24"/>
        <v>0</v>
      </c>
      <c r="EJ57" s="5">
        <f t="shared" si="24"/>
        <v>7.9708352403022875E-3</v>
      </c>
      <c r="EK57" s="5">
        <f t="shared" si="24"/>
        <v>5.3692868123683931E-3</v>
      </c>
      <c r="EL57" s="5">
        <f t="shared" si="24"/>
        <v>7.70365486518721E-3</v>
      </c>
      <c r="EM57" s="5">
        <f t="shared" si="37"/>
        <v>8.2717360863791261E-3</v>
      </c>
      <c r="EN57" s="5">
        <f t="shared" si="37"/>
        <v>9.4277634217652603E-3</v>
      </c>
      <c r="EO57" s="5">
        <f t="shared" si="37"/>
        <v>7.344561724438722E-3</v>
      </c>
      <c r="EP57" s="5">
        <f t="shared" si="37"/>
        <v>7.4088571127887666E-3</v>
      </c>
      <c r="EQ57" s="5">
        <f t="shared" si="37"/>
        <v>6.0785363391051891E-3</v>
      </c>
      <c r="ER57" s="5">
        <f t="shared" si="37"/>
        <v>8.1036091441300442E-3</v>
      </c>
      <c r="ES57" s="5">
        <f t="shared" si="37"/>
        <v>0</v>
      </c>
      <c r="ET57" s="5">
        <f t="shared" si="37"/>
        <v>0</v>
      </c>
      <c r="EU57" s="5">
        <f t="shared" si="37"/>
        <v>0</v>
      </c>
      <c r="EV57" s="4">
        <f t="shared" si="25"/>
        <v>0</v>
      </c>
      <c r="EW57" s="5">
        <f t="shared" si="29"/>
        <v>7.0145923059526305E-3</v>
      </c>
      <c r="EX57" s="5">
        <f t="shared" si="26"/>
        <v>8.3480204108610373E-3</v>
      </c>
      <c r="EY57" s="5">
        <f t="shared" si="27"/>
        <v>7.1970008653413327E-3</v>
      </c>
      <c r="EZ57" s="9">
        <f t="shared" si="28"/>
        <v>0</v>
      </c>
      <c r="FB57" t="s">
        <v>104</v>
      </c>
      <c r="FH57" t="s">
        <v>91</v>
      </c>
      <c r="FL57" t="s">
        <v>125</v>
      </c>
      <c r="FM57" t="s">
        <v>104</v>
      </c>
      <c r="FQ57" t="s">
        <v>91</v>
      </c>
      <c r="FY57" t="s">
        <v>33</v>
      </c>
      <c r="GJ57" t="s">
        <v>86</v>
      </c>
      <c r="GR57" t="s">
        <v>382</v>
      </c>
    </row>
    <row r="58" spans="1:205" x14ac:dyDescent="0.25">
      <c r="A58">
        <v>54</v>
      </c>
      <c r="B58" t="s">
        <v>337</v>
      </c>
      <c r="C58" t="s">
        <v>338</v>
      </c>
      <c r="D58">
        <v>62</v>
      </c>
      <c r="E58">
        <v>7.91</v>
      </c>
      <c r="F58" t="s">
        <v>63</v>
      </c>
      <c r="G58">
        <v>0</v>
      </c>
      <c r="H58">
        <v>0</v>
      </c>
      <c r="I58">
        <v>0</v>
      </c>
      <c r="J58">
        <v>9</v>
      </c>
      <c r="K58">
        <v>8</v>
      </c>
      <c r="L58">
        <v>9</v>
      </c>
      <c r="M58">
        <v>7</v>
      </c>
      <c r="N58">
        <v>0</v>
      </c>
      <c r="O58">
        <v>5</v>
      </c>
      <c r="P58">
        <v>6</v>
      </c>
      <c r="Q58">
        <v>7</v>
      </c>
      <c r="R58">
        <v>6</v>
      </c>
      <c r="S58">
        <v>0</v>
      </c>
      <c r="T58">
        <v>0</v>
      </c>
      <c r="U58">
        <v>0</v>
      </c>
      <c r="V58" s="3">
        <f t="shared" si="40"/>
        <v>0</v>
      </c>
      <c r="W58" s="3">
        <f t="shared" si="40"/>
        <v>0</v>
      </c>
      <c r="X58" s="3">
        <f t="shared" si="40"/>
        <v>0</v>
      </c>
      <c r="Y58" s="3">
        <f t="shared" si="40"/>
        <v>0.14516129032258066</v>
      </c>
      <c r="Z58" s="3">
        <f t="shared" si="40"/>
        <v>0.12903225806451613</v>
      </c>
      <c r="AA58" s="3">
        <f t="shared" si="40"/>
        <v>0.14516129032258066</v>
      </c>
      <c r="AB58" s="3">
        <f t="shared" si="40"/>
        <v>0.11290322580645161</v>
      </c>
      <c r="AC58" s="3">
        <f t="shared" si="40"/>
        <v>0</v>
      </c>
      <c r="AD58" s="3">
        <f t="shared" si="40"/>
        <v>8.0645161290322578E-2</v>
      </c>
      <c r="AE58" s="3">
        <f t="shared" si="40"/>
        <v>9.6774193548387094E-2</v>
      </c>
      <c r="AF58" s="3">
        <f t="shared" si="40"/>
        <v>0.11290322580645161</v>
      </c>
      <c r="AG58" s="3">
        <f t="shared" si="40"/>
        <v>9.6774193548387094E-2</v>
      </c>
      <c r="AH58" s="3">
        <f t="shared" si="40"/>
        <v>0</v>
      </c>
      <c r="AI58" s="3">
        <f t="shared" si="40"/>
        <v>0</v>
      </c>
      <c r="AJ58" s="3">
        <f t="shared" si="40"/>
        <v>0</v>
      </c>
      <c r="AK58" s="4">
        <f t="shared" si="41"/>
        <v>0</v>
      </c>
      <c r="AL58" s="5">
        <f t="shared" si="41"/>
        <v>0</v>
      </c>
      <c r="AM58" s="5">
        <f t="shared" si="41"/>
        <v>0</v>
      </c>
      <c r="AN58" s="5">
        <f t="shared" si="41"/>
        <v>1.4507552022628862E-2</v>
      </c>
      <c r="AO58" s="5">
        <f t="shared" si="41"/>
        <v>1.389557648592395E-2</v>
      </c>
      <c r="AP58" s="5">
        <f t="shared" si="41"/>
        <v>1.6513571473620814E-2</v>
      </c>
      <c r="AQ58" s="5">
        <f t="shared" si="41"/>
        <v>2.3129114385962426E-3</v>
      </c>
      <c r="AR58" s="5">
        <f t="shared" si="41"/>
        <v>0</v>
      </c>
      <c r="AS58" s="5">
        <f t="shared" si="41"/>
        <v>1.5440610940928071E-3</v>
      </c>
      <c r="AT58" s="5">
        <f t="shared" si="41"/>
        <v>1.0426299932560624E-2</v>
      </c>
      <c r="AU58" s="5">
        <f t="shared" si="41"/>
        <v>1.1753156240758872E-2</v>
      </c>
      <c r="AV58" s="5">
        <f t="shared" si="41"/>
        <v>9.4691910797710267E-3</v>
      </c>
      <c r="AW58" s="5">
        <f t="shared" si="41"/>
        <v>0</v>
      </c>
      <c r="AX58" s="5">
        <f t="shared" si="41"/>
        <v>0</v>
      </c>
      <c r="AY58" s="5">
        <f t="shared" si="41"/>
        <v>0</v>
      </c>
      <c r="AZ58" s="4">
        <f t="shared" si="11"/>
        <v>0</v>
      </c>
      <c r="BA58" s="5">
        <f t="shared" si="12"/>
        <v>1.4972233327391208E-2</v>
      </c>
      <c r="BB58" s="5">
        <f t="shared" si="13"/>
        <v>1.2856575108963499E-3</v>
      </c>
      <c r="BC58" s="5">
        <f t="shared" si="14"/>
        <v>1.0549549084363508E-2</v>
      </c>
      <c r="BD58" s="9">
        <f t="shared" si="15"/>
        <v>0</v>
      </c>
      <c r="BE58">
        <v>10</v>
      </c>
      <c r="BF58">
        <v>10</v>
      </c>
      <c r="BG58">
        <v>12</v>
      </c>
      <c r="BH58">
        <v>15</v>
      </c>
      <c r="BI58">
        <v>12</v>
      </c>
      <c r="BJ58">
        <v>12</v>
      </c>
      <c r="BK58">
        <v>8</v>
      </c>
      <c r="BL58">
        <v>8</v>
      </c>
      <c r="BM58">
        <v>7</v>
      </c>
      <c r="BN58">
        <v>6</v>
      </c>
      <c r="BO58">
        <v>5</v>
      </c>
      <c r="BP58">
        <v>6</v>
      </c>
      <c r="BQ58">
        <v>29</v>
      </c>
      <c r="BR58">
        <v>26</v>
      </c>
      <c r="BS58">
        <v>27</v>
      </c>
      <c r="BT58" s="3">
        <f t="shared" si="16"/>
        <v>0.16129032258064516</v>
      </c>
      <c r="BU58" s="3">
        <f t="shared" si="16"/>
        <v>0.16129032258064516</v>
      </c>
      <c r="BV58" s="3">
        <f t="shared" si="16"/>
        <v>0.19354838709677419</v>
      </c>
      <c r="BW58" s="3">
        <f t="shared" si="16"/>
        <v>0.24193548387096775</v>
      </c>
      <c r="BX58" s="3">
        <f t="shared" si="16"/>
        <v>0.19354838709677419</v>
      </c>
      <c r="BY58" s="3">
        <f t="shared" si="16"/>
        <v>0.19354838709677419</v>
      </c>
      <c r="BZ58" s="3">
        <f t="shared" si="16"/>
        <v>0.12903225806451613</v>
      </c>
      <c r="CA58" s="3">
        <f t="shared" si="16"/>
        <v>0.12903225806451613</v>
      </c>
      <c r="CB58" s="3">
        <f t="shared" si="16"/>
        <v>0.11290322580645161</v>
      </c>
      <c r="CC58" s="3">
        <f t="shared" si="16"/>
        <v>9.6774193548387094E-2</v>
      </c>
      <c r="CD58" s="3">
        <f t="shared" si="38"/>
        <v>8.0645161290322578E-2</v>
      </c>
      <c r="CE58" s="3">
        <f t="shared" si="38"/>
        <v>9.6774193548387094E-2</v>
      </c>
      <c r="CF58" s="3">
        <f t="shared" si="38"/>
        <v>0.46774193548387094</v>
      </c>
      <c r="CG58" s="3">
        <f t="shared" si="38"/>
        <v>0.41935483870967744</v>
      </c>
      <c r="CH58" s="3">
        <f t="shared" si="38"/>
        <v>0.43548387096774194</v>
      </c>
      <c r="CI58" s="4">
        <f t="shared" si="17"/>
        <v>2.4294123259166765E-2</v>
      </c>
      <c r="CJ58" s="5">
        <f t="shared" si="17"/>
        <v>2.6523755397067212E-2</v>
      </c>
      <c r="CK58" s="5">
        <f t="shared" si="17"/>
        <v>2.856243094787694E-2</v>
      </c>
      <c r="CL58" s="5">
        <f t="shared" si="17"/>
        <v>3.2241944833541071E-2</v>
      </c>
      <c r="CM58" s="5">
        <f t="shared" si="17"/>
        <v>2.4360417624702278E-2</v>
      </c>
      <c r="CN58" s="5">
        <f t="shared" si="17"/>
        <v>2.5774647224181602E-2</v>
      </c>
      <c r="CO58" s="5">
        <f t="shared" si="36"/>
        <v>1.5623755477648016E-2</v>
      </c>
      <c r="CP58" s="5">
        <f t="shared" si="36"/>
        <v>1.5831623751025245E-2</v>
      </c>
      <c r="CQ58" s="5">
        <f t="shared" si="36"/>
        <v>1.2998716766788638E-2</v>
      </c>
      <c r="CR58" s="5">
        <f t="shared" si="36"/>
        <v>5.7995584627629259E-3</v>
      </c>
      <c r="CS58" s="5">
        <f t="shared" si="36"/>
        <v>4.7973273821252591E-3</v>
      </c>
      <c r="CT58" s="5">
        <f t="shared" si="36"/>
        <v>5.7224763684466332E-3</v>
      </c>
      <c r="CU58" s="5">
        <f t="shared" si="36"/>
        <v>2.200859153497137E-2</v>
      </c>
      <c r="CV58" s="5">
        <f t="shared" si="36"/>
        <v>1.8370652905515025E-2</v>
      </c>
      <c r="CW58" s="5">
        <f t="shared" si="36"/>
        <v>1.8794184649386744E-2</v>
      </c>
      <c r="CX58" s="4">
        <f t="shared" si="18"/>
        <v>2.6460103201370308E-2</v>
      </c>
      <c r="CY58" s="5">
        <f t="shared" si="19"/>
        <v>2.7459003227474982E-2</v>
      </c>
      <c r="CZ58" s="5">
        <f t="shared" si="20"/>
        <v>1.48180319984873E-2</v>
      </c>
      <c r="DA58" s="5">
        <f t="shared" si="21"/>
        <v>5.43978740444494E-3</v>
      </c>
      <c r="DB58" s="9">
        <f t="shared" si="22"/>
        <v>1.9724476363291044E-2</v>
      </c>
      <c r="DC58">
        <v>9</v>
      </c>
      <c r="DD58">
        <v>8</v>
      </c>
      <c r="DE58">
        <v>8</v>
      </c>
      <c r="DF58">
        <v>0</v>
      </c>
      <c r="DG58">
        <v>6</v>
      </c>
      <c r="DH58">
        <v>7</v>
      </c>
      <c r="DI58">
        <v>7</v>
      </c>
      <c r="DJ58">
        <v>0</v>
      </c>
      <c r="DK58">
        <v>5</v>
      </c>
      <c r="DL58">
        <v>6</v>
      </c>
      <c r="DM58">
        <v>6</v>
      </c>
      <c r="DN58">
        <v>4</v>
      </c>
      <c r="DO58">
        <v>0</v>
      </c>
      <c r="DP58">
        <v>5</v>
      </c>
      <c r="DQ58">
        <v>0</v>
      </c>
      <c r="DR58" s="3">
        <f t="shared" si="23"/>
        <v>0.14516129032258066</v>
      </c>
      <c r="DS58" s="3">
        <f t="shared" si="23"/>
        <v>0.12903225806451613</v>
      </c>
      <c r="DT58" s="3">
        <f t="shared" si="23"/>
        <v>0.12903225806451613</v>
      </c>
      <c r="DU58" s="3">
        <f t="shared" si="23"/>
        <v>0</v>
      </c>
      <c r="DV58" s="3">
        <f t="shared" si="23"/>
        <v>9.6774193548387094E-2</v>
      </c>
      <c r="DW58" s="3">
        <f t="shared" si="23"/>
        <v>0.11290322580645161</v>
      </c>
      <c r="DX58" s="3">
        <f t="shared" si="23"/>
        <v>0.11290322580645161</v>
      </c>
      <c r="DY58" s="3">
        <f t="shared" si="23"/>
        <v>0</v>
      </c>
      <c r="DZ58" s="3">
        <f t="shared" si="23"/>
        <v>8.0645161290322578E-2</v>
      </c>
      <c r="EA58" s="3">
        <f t="shared" si="23"/>
        <v>9.6774193548387094E-2</v>
      </c>
      <c r="EB58" s="3">
        <f t="shared" si="39"/>
        <v>9.6774193548387094E-2</v>
      </c>
      <c r="EC58" s="3">
        <f t="shared" si="39"/>
        <v>6.4516129032258063E-2</v>
      </c>
      <c r="ED58" s="3">
        <f t="shared" si="39"/>
        <v>0</v>
      </c>
      <c r="EE58" s="3">
        <f t="shared" si="39"/>
        <v>8.0645161290322578E-2</v>
      </c>
      <c r="EF58" s="3">
        <f t="shared" si="39"/>
        <v>0</v>
      </c>
      <c r="EG58" s="4">
        <f t="shared" si="24"/>
        <v>1.2164249133377169E-2</v>
      </c>
      <c r="EH58" s="5">
        <f t="shared" si="24"/>
        <v>9.2670104121769549E-3</v>
      </c>
      <c r="EI58" s="5">
        <f t="shared" si="24"/>
        <v>9.8280354183791496E-3</v>
      </c>
      <c r="EJ58" s="5">
        <f t="shared" si="24"/>
        <v>0</v>
      </c>
      <c r="EK58" s="5">
        <f t="shared" si="24"/>
        <v>3.0526993570320297E-3</v>
      </c>
      <c r="EL58" s="5">
        <f t="shared" si="24"/>
        <v>3.4065893153852043E-3</v>
      </c>
      <c r="EM58" s="5">
        <f t="shared" si="37"/>
        <v>2.3101877524777017E-3</v>
      </c>
      <c r="EN58" s="5">
        <f t="shared" si="37"/>
        <v>0</v>
      </c>
      <c r="EO58" s="5">
        <f t="shared" si="37"/>
        <v>1.5465698971712362E-3</v>
      </c>
      <c r="EP58" s="5">
        <f t="shared" si="37"/>
        <v>2.5921807764347792E-3</v>
      </c>
      <c r="EQ58" s="5">
        <f t="shared" si="37"/>
        <v>2.5134123865508257E-3</v>
      </c>
      <c r="ER58" s="5">
        <f t="shared" si="37"/>
        <v>1.7551595842124981E-3</v>
      </c>
      <c r="ES58" s="5">
        <f t="shared" si="37"/>
        <v>0</v>
      </c>
      <c r="ET58" s="5">
        <f t="shared" si="37"/>
        <v>6.0211501691948355E-3</v>
      </c>
      <c r="EU58" s="5">
        <f t="shared" si="37"/>
        <v>0</v>
      </c>
      <c r="EV58" s="4">
        <f t="shared" si="25"/>
        <v>1.0419764987977758E-2</v>
      </c>
      <c r="EW58" s="5">
        <f t="shared" si="29"/>
        <v>2.1530962241390777E-3</v>
      </c>
      <c r="EX58" s="5">
        <f t="shared" si="26"/>
        <v>1.2855858832163125E-3</v>
      </c>
      <c r="EY58" s="5">
        <f t="shared" si="27"/>
        <v>2.2869175823993673E-3</v>
      </c>
      <c r="EZ58" s="9">
        <f t="shared" si="28"/>
        <v>2.0070500563982786E-3</v>
      </c>
      <c r="FB58" t="s">
        <v>146</v>
      </c>
      <c r="FD58" t="s">
        <v>146</v>
      </c>
      <c r="FF58" t="s">
        <v>119</v>
      </c>
      <c r="FI58" t="s">
        <v>119</v>
      </c>
      <c r="FM58" t="s">
        <v>240</v>
      </c>
      <c r="FQ58" t="s">
        <v>146</v>
      </c>
      <c r="FT58" t="s">
        <v>28</v>
      </c>
      <c r="FU58" t="s">
        <v>31</v>
      </c>
      <c r="FW58" t="s">
        <v>31</v>
      </c>
      <c r="FY58" t="s">
        <v>33</v>
      </c>
      <c r="FZ58" t="s">
        <v>121</v>
      </c>
      <c r="GA58" t="s">
        <v>35</v>
      </c>
      <c r="GE58" t="s">
        <v>121</v>
      </c>
      <c r="GF58" t="s">
        <v>40</v>
      </c>
      <c r="GJ58" t="s">
        <v>349</v>
      </c>
      <c r="GK58" t="s">
        <v>195</v>
      </c>
      <c r="GR58" t="s">
        <v>349</v>
      </c>
    </row>
    <row r="59" spans="1:205" x14ac:dyDescent="0.25">
      <c r="A59">
        <v>55</v>
      </c>
      <c r="B59" t="s">
        <v>526</v>
      </c>
      <c r="C59" t="s">
        <v>527</v>
      </c>
      <c r="D59">
        <v>48</v>
      </c>
      <c r="E59">
        <v>5.19</v>
      </c>
      <c r="F59" t="s">
        <v>63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19</v>
      </c>
      <c r="N59">
        <v>15</v>
      </c>
      <c r="O59">
        <v>20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3">
        <f t="shared" si="40"/>
        <v>0</v>
      </c>
      <c r="W59" s="3">
        <f t="shared" si="40"/>
        <v>0</v>
      </c>
      <c r="X59" s="3">
        <f t="shared" si="40"/>
        <v>0</v>
      </c>
      <c r="Y59" s="3">
        <f t="shared" si="40"/>
        <v>0</v>
      </c>
      <c r="Z59" s="3">
        <f t="shared" si="40"/>
        <v>0</v>
      </c>
      <c r="AA59" s="3">
        <f t="shared" si="40"/>
        <v>0</v>
      </c>
      <c r="AB59" s="3">
        <f t="shared" si="40"/>
        <v>0.39583333333333331</v>
      </c>
      <c r="AC59" s="3">
        <f t="shared" si="40"/>
        <v>0.3125</v>
      </c>
      <c r="AD59" s="3">
        <f t="shared" si="40"/>
        <v>0.41666666666666669</v>
      </c>
      <c r="AE59" s="3">
        <f t="shared" si="40"/>
        <v>0</v>
      </c>
      <c r="AF59" s="3">
        <f t="shared" si="40"/>
        <v>0</v>
      </c>
      <c r="AG59" s="3">
        <f t="shared" si="40"/>
        <v>0</v>
      </c>
      <c r="AH59" s="3">
        <f t="shared" si="40"/>
        <v>0</v>
      </c>
      <c r="AI59" s="3">
        <f t="shared" si="40"/>
        <v>0</v>
      </c>
      <c r="AJ59" s="3">
        <f t="shared" si="40"/>
        <v>0</v>
      </c>
      <c r="AK59" s="4">
        <f t="shared" si="41"/>
        <v>0</v>
      </c>
      <c r="AL59" s="5">
        <f t="shared" si="41"/>
        <v>0</v>
      </c>
      <c r="AM59" s="5">
        <f t="shared" si="41"/>
        <v>0</v>
      </c>
      <c r="AN59" s="5">
        <f t="shared" si="41"/>
        <v>0</v>
      </c>
      <c r="AO59" s="5">
        <f t="shared" si="41"/>
        <v>0</v>
      </c>
      <c r="AP59" s="5">
        <f t="shared" si="41"/>
        <v>0</v>
      </c>
      <c r="AQ59" s="5">
        <f t="shared" si="41"/>
        <v>8.1089573650784934E-3</v>
      </c>
      <c r="AR59" s="5">
        <f t="shared" si="41"/>
        <v>6.0224013233873257E-3</v>
      </c>
      <c r="AS59" s="5">
        <f t="shared" si="41"/>
        <v>7.9776489861461703E-3</v>
      </c>
      <c r="AT59" s="5">
        <f t="shared" si="41"/>
        <v>0</v>
      </c>
      <c r="AU59" s="5">
        <f t="shared" si="41"/>
        <v>0</v>
      </c>
      <c r="AV59" s="5">
        <f t="shared" si="41"/>
        <v>0</v>
      </c>
      <c r="AW59" s="5">
        <f t="shared" si="41"/>
        <v>0</v>
      </c>
      <c r="AX59" s="5">
        <f t="shared" si="41"/>
        <v>0</v>
      </c>
      <c r="AY59" s="5">
        <f t="shared" si="41"/>
        <v>0</v>
      </c>
      <c r="AZ59" s="4">
        <f t="shared" si="11"/>
        <v>0</v>
      </c>
      <c r="BA59" s="5">
        <f t="shared" si="12"/>
        <v>0</v>
      </c>
      <c r="BB59" s="5">
        <f t="shared" si="13"/>
        <v>7.3696692248706635E-3</v>
      </c>
      <c r="BC59" s="5">
        <f t="shared" si="14"/>
        <v>0</v>
      </c>
      <c r="BD59" s="9">
        <f t="shared" si="15"/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 s="3">
        <f t="shared" si="16"/>
        <v>0</v>
      </c>
      <c r="BU59" s="3">
        <f t="shared" si="16"/>
        <v>0</v>
      </c>
      <c r="BV59" s="3">
        <f t="shared" si="16"/>
        <v>0</v>
      </c>
      <c r="BW59" s="3">
        <f t="shared" si="16"/>
        <v>0</v>
      </c>
      <c r="BX59" s="3">
        <f t="shared" si="16"/>
        <v>0</v>
      </c>
      <c r="BY59" s="3">
        <f t="shared" si="16"/>
        <v>0</v>
      </c>
      <c r="BZ59" s="3">
        <f t="shared" si="16"/>
        <v>0</v>
      </c>
      <c r="CA59" s="3">
        <f t="shared" si="16"/>
        <v>0</v>
      </c>
      <c r="CB59" s="3">
        <f t="shared" si="16"/>
        <v>0</v>
      </c>
      <c r="CC59" s="3">
        <f t="shared" si="16"/>
        <v>0</v>
      </c>
      <c r="CD59" s="3">
        <f t="shared" si="38"/>
        <v>0</v>
      </c>
      <c r="CE59" s="3">
        <f t="shared" si="38"/>
        <v>0</v>
      </c>
      <c r="CF59" s="3">
        <f t="shared" si="38"/>
        <v>0</v>
      </c>
      <c r="CG59" s="3">
        <f t="shared" si="38"/>
        <v>0</v>
      </c>
      <c r="CH59" s="3">
        <f t="shared" si="38"/>
        <v>0</v>
      </c>
      <c r="CI59" s="4">
        <f t="shared" si="17"/>
        <v>0</v>
      </c>
      <c r="CJ59" s="5">
        <f t="shared" si="17"/>
        <v>0</v>
      </c>
      <c r="CK59" s="5">
        <f t="shared" si="17"/>
        <v>0</v>
      </c>
      <c r="CL59" s="5">
        <f t="shared" si="17"/>
        <v>0</v>
      </c>
      <c r="CM59" s="5">
        <f t="shared" si="17"/>
        <v>0</v>
      </c>
      <c r="CN59" s="5">
        <f t="shared" si="17"/>
        <v>0</v>
      </c>
      <c r="CO59" s="5">
        <f t="shared" si="36"/>
        <v>0</v>
      </c>
      <c r="CP59" s="5">
        <f t="shared" si="36"/>
        <v>0</v>
      </c>
      <c r="CQ59" s="5">
        <f t="shared" si="36"/>
        <v>0</v>
      </c>
      <c r="CR59" s="5">
        <f t="shared" si="36"/>
        <v>0</v>
      </c>
      <c r="CS59" s="5">
        <f t="shared" si="36"/>
        <v>0</v>
      </c>
      <c r="CT59" s="5">
        <f t="shared" si="36"/>
        <v>0</v>
      </c>
      <c r="CU59" s="5">
        <f t="shared" si="36"/>
        <v>0</v>
      </c>
      <c r="CV59" s="5">
        <f t="shared" si="36"/>
        <v>0</v>
      </c>
      <c r="CW59" s="5">
        <f t="shared" si="36"/>
        <v>0</v>
      </c>
      <c r="CX59" s="4">
        <f t="shared" si="18"/>
        <v>0</v>
      </c>
      <c r="CY59" s="5">
        <f t="shared" si="19"/>
        <v>0</v>
      </c>
      <c r="CZ59" s="5">
        <f t="shared" si="20"/>
        <v>0</v>
      </c>
      <c r="DA59" s="5">
        <f t="shared" si="21"/>
        <v>0</v>
      </c>
      <c r="DB59" s="9">
        <f t="shared" si="22"/>
        <v>0</v>
      </c>
      <c r="DC59">
        <v>0</v>
      </c>
      <c r="DD59">
        <v>0</v>
      </c>
      <c r="DE59">
        <v>0</v>
      </c>
      <c r="DF59">
        <v>9</v>
      </c>
      <c r="DG59">
        <v>10</v>
      </c>
      <c r="DH59">
        <v>11</v>
      </c>
      <c r="DI59">
        <v>19</v>
      </c>
      <c r="DJ59">
        <v>15</v>
      </c>
      <c r="DK59">
        <v>20</v>
      </c>
      <c r="DL59">
        <v>7</v>
      </c>
      <c r="DM59">
        <v>7</v>
      </c>
      <c r="DN59">
        <v>7</v>
      </c>
      <c r="DO59">
        <v>0</v>
      </c>
      <c r="DP59">
        <v>3</v>
      </c>
      <c r="DQ59">
        <v>0</v>
      </c>
      <c r="DR59" s="3">
        <f t="shared" si="23"/>
        <v>0</v>
      </c>
      <c r="DS59" s="3">
        <f t="shared" si="23"/>
        <v>0</v>
      </c>
      <c r="DT59" s="3">
        <f t="shared" si="23"/>
        <v>0</v>
      </c>
      <c r="DU59" s="3">
        <f t="shared" si="23"/>
        <v>0.1875</v>
      </c>
      <c r="DV59" s="3">
        <f t="shared" si="23"/>
        <v>0.20833333333333334</v>
      </c>
      <c r="DW59" s="3">
        <f t="shared" si="23"/>
        <v>0.22916666666666666</v>
      </c>
      <c r="DX59" s="3">
        <f t="shared" si="23"/>
        <v>0.39583333333333331</v>
      </c>
      <c r="DY59" s="3">
        <f t="shared" si="23"/>
        <v>0.3125</v>
      </c>
      <c r="DZ59" s="3">
        <f t="shared" si="23"/>
        <v>0.41666666666666669</v>
      </c>
      <c r="EA59" s="3">
        <f t="shared" si="23"/>
        <v>0.14583333333333334</v>
      </c>
      <c r="EB59" s="3">
        <f t="shared" si="39"/>
        <v>0.14583333333333334</v>
      </c>
      <c r="EC59" s="3">
        <f t="shared" si="39"/>
        <v>0.14583333333333334</v>
      </c>
      <c r="ED59" s="3">
        <f t="shared" si="39"/>
        <v>0</v>
      </c>
      <c r="EE59" s="3">
        <f t="shared" si="39"/>
        <v>6.25E-2</v>
      </c>
      <c r="EF59" s="3">
        <f t="shared" si="39"/>
        <v>0</v>
      </c>
      <c r="EG59" s="4">
        <f t="shared" si="24"/>
        <v>0</v>
      </c>
      <c r="EH59" s="5">
        <f t="shared" si="24"/>
        <v>0</v>
      </c>
      <c r="EI59" s="5">
        <f t="shared" si="24"/>
        <v>0</v>
      </c>
      <c r="EJ59" s="5">
        <f t="shared" si="24"/>
        <v>5.4033065811664545E-3</v>
      </c>
      <c r="EK59" s="5">
        <f t="shared" si="24"/>
        <v>6.5717833380550643E-3</v>
      </c>
      <c r="EL59" s="5">
        <f t="shared" si="24"/>
        <v>6.9145652175378255E-3</v>
      </c>
      <c r="EM59" s="5">
        <f t="shared" si="37"/>
        <v>8.0994082512462276E-3</v>
      </c>
      <c r="EN59" s="5">
        <f t="shared" si="37"/>
        <v>6.0204467503120552E-3</v>
      </c>
      <c r="EO59" s="5">
        <f t="shared" si="37"/>
        <v>7.9906111353847207E-3</v>
      </c>
      <c r="EP59" s="5">
        <f t="shared" si="37"/>
        <v>3.9062724200440773E-3</v>
      </c>
      <c r="EQ59" s="5">
        <f t="shared" si="37"/>
        <v>3.7875728325106198E-3</v>
      </c>
      <c r="ER59" s="5">
        <f t="shared" si="37"/>
        <v>3.9673919768136679E-3</v>
      </c>
      <c r="ES59" s="5">
        <f t="shared" si="37"/>
        <v>0</v>
      </c>
      <c r="ET59" s="5">
        <f t="shared" si="37"/>
        <v>4.6663913811259977E-3</v>
      </c>
      <c r="EU59" s="5">
        <f t="shared" si="37"/>
        <v>0</v>
      </c>
      <c r="EV59" s="4">
        <f t="shared" si="25"/>
        <v>0</v>
      </c>
      <c r="EW59" s="5">
        <f t="shared" si="29"/>
        <v>6.2965517122531151E-3</v>
      </c>
      <c r="EX59" s="5">
        <f t="shared" si="26"/>
        <v>7.370155378981E-3</v>
      </c>
      <c r="EY59" s="5">
        <f t="shared" si="27"/>
        <v>3.8870790764561221E-3</v>
      </c>
      <c r="EZ59" s="9">
        <f t="shared" si="28"/>
        <v>1.5554637937086658E-3</v>
      </c>
      <c r="FB59" t="s">
        <v>104</v>
      </c>
      <c r="FD59" t="s">
        <v>385</v>
      </c>
      <c r="FE59" t="s">
        <v>290</v>
      </c>
      <c r="FH59" t="s">
        <v>85</v>
      </c>
      <c r="FI59" t="s">
        <v>290</v>
      </c>
      <c r="FM59" t="s">
        <v>104</v>
      </c>
      <c r="FQ59" t="s">
        <v>85</v>
      </c>
      <c r="FU59" t="s">
        <v>386</v>
      </c>
      <c r="FV59" t="s">
        <v>30</v>
      </c>
      <c r="FY59" t="s">
        <v>179</v>
      </c>
      <c r="FZ59" t="s">
        <v>37</v>
      </c>
      <c r="GA59" t="s">
        <v>35</v>
      </c>
      <c r="GC59" t="s">
        <v>37</v>
      </c>
      <c r="GE59" t="s">
        <v>387</v>
      </c>
      <c r="GF59" t="s">
        <v>40</v>
      </c>
      <c r="GJ59" t="s">
        <v>388</v>
      </c>
      <c r="GR59" t="s">
        <v>141</v>
      </c>
      <c r="GW59" t="s">
        <v>141</v>
      </c>
    </row>
    <row r="60" spans="1:205" x14ac:dyDescent="0.25">
      <c r="A60">
        <v>56</v>
      </c>
      <c r="B60" t="s">
        <v>304</v>
      </c>
      <c r="C60" t="s">
        <v>305</v>
      </c>
      <c r="D60">
        <v>38</v>
      </c>
      <c r="E60">
        <v>6.49</v>
      </c>
      <c r="F60" t="s">
        <v>63</v>
      </c>
      <c r="G60">
        <v>0</v>
      </c>
      <c r="H60">
        <v>0</v>
      </c>
      <c r="I60">
        <v>2</v>
      </c>
      <c r="J60">
        <v>5</v>
      </c>
      <c r="K60">
        <v>5</v>
      </c>
      <c r="L60">
        <v>3</v>
      </c>
      <c r="M60">
        <v>12</v>
      </c>
      <c r="N60">
        <v>9</v>
      </c>
      <c r="O60">
        <v>10</v>
      </c>
      <c r="P60">
        <v>0</v>
      </c>
      <c r="Q60">
        <v>0</v>
      </c>
      <c r="R60">
        <v>3</v>
      </c>
      <c r="S60">
        <v>2</v>
      </c>
      <c r="T60">
        <v>2</v>
      </c>
      <c r="U60">
        <v>0</v>
      </c>
      <c r="V60" s="3">
        <f t="shared" si="40"/>
        <v>0</v>
      </c>
      <c r="W60" s="3">
        <f t="shared" si="40"/>
        <v>0</v>
      </c>
      <c r="X60" s="3">
        <f t="shared" si="40"/>
        <v>5.2631578947368418E-2</v>
      </c>
      <c r="Y60" s="3">
        <f t="shared" si="40"/>
        <v>0.13157894736842105</v>
      </c>
      <c r="Z60" s="3">
        <f t="shared" si="40"/>
        <v>0.13157894736842105</v>
      </c>
      <c r="AA60" s="3">
        <f t="shared" si="40"/>
        <v>7.8947368421052627E-2</v>
      </c>
      <c r="AB60" s="3">
        <f t="shared" si="40"/>
        <v>0.31578947368421051</v>
      </c>
      <c r="AC60" s="3">
        <f t="shared" si="40"/>
        <v>0.23684210526315788</v>
      </c>
      <c r="AD60" s="3">
        <f t="shared" si="40"/>
        <v>0.26315789473684209</v>
      </c>
      <c r="AE60" s="3">
        <f t="shared" si="40"/>
        <v>0</v>
      </c>
      <c r="AF60" s="3">
        <f t="shared" si="40"/>
        <v>0</v>
      </c>
      <c r="AG60" s="3">
        <f t="shared" si="40"/>
        <v>7.8947368421052627E-2</v>
      </c>
      <c r="AH60" s="3">
        <f t="shared" si="40"/>
        <v>5.2631578947368418E-2</v>
      </c>
      <c r="AI60" s="3">
        <f t="shared" si="40"/>
        <v>5.2631578947368418E-2</v>
      </c>
      <c r="AJ60" s="3">
        <f t="shared" si="40"/>
        <v>0</v>
      </c>
      <c r="AK60" s="4">
        <f t="shared" si="41"/>
        <v>0</v>
      </c>
      <c r="AL60" s="5">
        <f t="shared" si="41"/>
        <v>0</v>
      </c>
      <c r="AM60" s="5">
        <f t="shared" si="41"/>
        <v>1.0977522014016854E-2</v>
      </c>
      <c r="AN60" s="5">
        <f t="shared" si="41"/>
        <v>1.315012025442967E-2</v>
      </c>
      <c r="AO60" s="5">
        <f t="shared" si="41"/>
        <v>1.4169831284988239E-2</v>
      </c>
      <c r="AP60" s="5">
        <f t="shared" si="41"/>
        <v>8.9810651874078096E-3</v>
      </c>
      <c r="AQ60" s="5">
        <f t="shared" si="41"/>
        <v>6.469195903442122E-3</v>
      </c>
      <c r="AR60" s="5">
        <f t="shared" si="41"/>
        <v>4.5643462661461836E-3</v>
      </c>
      <c r="AS60" s="5">
        <f t="shared" si="41"/>
        <v>5.0385151491449493E-3</v>
      </c>
      <c r="AT60" s="5">
        <f t="shared" si="41"/>
        <v>0</v>
      </c>
      <c r="AU60" s="5">
        <f t="shared" si="41"/>
        <v>0</v>
      </c>
      <c r="AV60" s="5">
        <f t="shared" si="41"/>
        <v>7.7248664071816273E-3</v>
      </c>
      <c r="AW60" s="5">
        <f t="shared" si="41"/>
        <v>8.8857349260107379E-3</v>
      </c>
      <c r="AX60" s="5">
        <f t="shared" si="41"/>
        <v>9.7045997151210157E-3</v>
      </c>
      <c r="AY60" s="5">
        <f t="shared" si="41"/>
        <v>0</v>
      </c>
      <c r="AZ60" s="4">
        <f t="shared" si="11"/>
        <v>3.6591740046722845E-3</v>
      </c>
      <c r="BA60" s="5">
        <f t="shared" si="12"/>
        <v>1.2100338908941905E-2</v>
      </c>
      <c r="BB60" s="5">
        <f t="shared" si="13"/>
        <v>5.3573524395777519E-3</v>
      </c>
      <c r="BC60" s="5">
        <f t="shared" si="14"/>
        <v>2.5749554690605424E-3</v>
      </c>
      <c r="BD60" s="9">
        <f t="shared" si="15"/>
        <v>6.196778213710584E-3</v>
      </c>
      <c r="BE60">
        <v>2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0</v>
      </c>
      <c r="BL60">
        <v>0</v>
      </c>
      <c r="BM60">
        <v>0</v>
      </c>
      <c r="BN60">
        <v>4</v>
      </c>
      <c r="BO60">
        <v>4</v>
      </c>
      <c r="BP60">
        <v>4</v>
      </c>
      <c r="BQ60">
        <v>3</v>
      </c>
      <c r="BR60">
        <v>3</v>
      </c>
      <c r="BS60">
        <v>3</v>
      </c>
      <c r="BT60" s="3">
        <f t="shared" si="16"/>
        <v>5.2631578947368418E-2</v>
      </c>
      <c r="BU60" s="3">
        <f t="shared" si="16"/>
        <v>5.2631578947368418E-2</v>
      </c>
      <c r="BV60" s="3">
        <f t="shared" ref="BV60:CC91" si="42">BG60/$D60</f>
        <v>5.2631578947368418E-2</v>
      </c>
      <c r="BW60" s="3">
        <f t="shared" si="42"/>
        <v>5.2631578947368418E-2</v>
      </c>
      <c r="BX60" s="3">
        <f t="shared" si="42"/>
        <v>5.2631578947368418E-2</v>
      </c>
      <c r="BY60" s="3">
        <f t="shared" si="42"/>
        <v>5.2631578947368418E-2</v>
      </c>
      <c r="BZ60" s="3">
        <f t="shared" si="42"/>
        <v>0</v>
      </c>
      <c r="CA60" s="3">
        <f t="shared" si="42"/>
        <v>0</v>
      </c>
      <c r="CB60" s="3">
        <f t="shared" si="42"/>
        <v>0</v>
      </c>
      <c r="CC60" s="3">
        <f t="shared" si="42"/>
        <v>0.10526315789473684</v>
      </c>
      <c r="CD60" s="3">
        <f t="shared" si="38"/>
        <v>0.10526315789473684</v>
      </c>
      <c r="CE60" s="3">
        <f t="shared" si="38"/>
        <v>0.10526315789473684</v>
      </c>
      <c r="CF60" s="3">
        <f t="shared" si="38"/>
        <v>7.8947368421052627E-2</v>
      </c>
      <c r="CG60" s="3">
        <f t="shared" si="38"/>
        <v>7.8947368421052627E-2</v>
      </c>
      <c r="CH60" s="3">
        <f t="shared" si="38"/>
        <v>7.8947368421052627E-2</v>
      </c>
      <c r="CI60" s="4">
        <f t="shared" si="17"/>
        <v>7.9275560108859975E-3</v>
      </c>
      <c r="CJ60" s="5">
        <f t="shared" si="17"/>
        <v>8.6551201822008799E-3</v>
      </c>
      <c r="CK60" s="5">
        <f t="shared" si="17"/>
        <v>7.7669768367033785E-3</v>
      </c>
      <c r="CL60" s="5">
        <f t="shared" si="17"/>
        <v>7.0140371216826179E-3</v>
      </c>
      <c r="CM60" s="5">
        <f t="shared" si="17"/>
        <v>6.624324090927813E-3</v>
      </c>
      <c r="CN60" s="5">
        <f t="shared" si="17"/>
        <v>7.0088952978037689E-3</v>
      </c>
      <c r="CO60" s="5">
        <f t="shared" si="36"/>
        <v>0</v>
      </c>
      <c r="CP60" s="5">
        <f t="shared" si="36"/>
        <v>0</v>
      </c>
      <c r="CQ60" s="5">
        <f t="shared" si="36"/>
        <v>0</v>
      </c>
      <c r="CR60" s="5">
        <f t="shared" si="36"/>
        <v>6.3082916612509018E-3</v>
      </c>
      <c r="CS60" s="5">
        <f t="shared" si="36"/>
        <v>6.2617746882477066E-3</v>
      </c>
      <c r="CT60" s="5">
        <f t="shared" si="36"/>
        <v>6.2244479797138813E-3</v>
      </c>
      <c r="CU60" s="5">
        <f t="shared" si="36"/>
        <v>3.7146987527265649E-3</v>
      </c>
      <c r="CV60" s="5">
        <f t="shared" si="36"/>
        <v>3.4584427534674034E-3</v>
      </c>
      <c r="CW60" s="5">
        <f t="shared" si="36"/>
        <v>3.4071328896549068E-3</v>
      </c>
      <c r="CX60" s="4">
        <f t="shared" si="18"/>
        <v>8.1165510099300859E-3</v>
      </c>
      <c r="CY60" s="5">
        <f t="shared" si="19"/>
        <v>6.8824188368047335E-3</v>
      </c>
      <c r="CZ60" s="5">
        <f t="shared" si="20"/>
        <v>0</v>
      </c>
      <c r="DA60" s="5">
        <f t="shared" si="21"/>
        <v>6.264838109737496E-3</v>
      </c>
      <c r="DB60" s="9">
        <f t="shared" si="22"/>
        <v>3.5267581319496249E-3</v>
      </c>
      <c r="DC60">
        <v>3</v>
      </c>
      <c r="DD60">
        <v>2</v>
      </c>
      <c r="DE60">
        <v>2</v>
      </c>
      <c r="DF60">
        <v>7</v>
      </c>
      <c r="DG60">
        <v>5</v>
      </c>
      <c r="DH60">
        <v>9</v>
      </c>
      <c r="DI60">
        <v>12</v>
      </c>
      <c r="DJ60">
        <v>9</v>
      </c>
      <c r="DK60">
        <v>10</v>
      </c>
      <c r="DL60">
        <v>8</v>
      </c>
      <c r="DM60">
        <v>6</v>
      </c>
      <c r="DN60">
        <v>6</v>
      </c>
      <c r="DO60">
        <v>4</v>
      </c>
      <c r="DP60">
        <v>4</v>
      </c>
      <c r="DQ60">
        <v>3</v>
      </c>
      <c r="DR60" s="3">
        <f t="shared" si="23"/>
        <v>7.8947368421052627E-2</v>
      </c>
      <c r="DS60" s="3">
        <f t="shared" si="23"/>
        <v>5.2631578947368418E-2</v>
      </c>
      <c r="DT60" s="3">
        <f t="shared" ref="DT60:EA91" si="43">DE60/$D60</f>
        <v>5.2631578947368418E-2</v>
      </c>
      <c r="DU60" s="3">
        <f t="shared" si="43"/>
        <v>0.18421052631578946</v>
      </c>
      <c r="DV60" s="3">
        <f t="shared" si="43"/>
        <v>0.13157894736842105</v>
      </c>
      <c r="DW60" s="3">
        <f t="shared" si="43"/>
        <v>0.23684210526315788</v>
      </c>
      <c r="DX60" s="3">
        <f t="shared" si="43"/>
        <v>0.31578947368421051</v>
      </c>
      <c r="DY60" s="3">
        <f t="shared" si="43"/>
        <v>0.23684210526315788</v>
      </c>
      <c r="DZ60" s="3">
        <f t="shared" si="43"/>
        <v>0.26315789473684209</v>
      </c>
      <c r="EA60" s="3">
        <f t="shared" si="43"/>
        <v>0.21052631578947367</v>
      </c>
      <c r="EB60" s="3">
        <f t="shared" si="39"/>
        <v>0.15789473684210525</v>
      </c>
      <c r="EC60" s="3">
        <f t="shared" si="39"/>
        <v>0.15789473684210525</v>
      </c>
      <c r="ED60" s="3">
        <f t="shared" si="39"/>
        <v>0.10526315789473684</v>
      </c>
      <c r="EE60" s="3">
        <f t="shared" si="39"/>
        <v>0.10526315789473684</v>
      </c>
      <c r="EF60" s="3">
        <f t="shared" si="39"/>
        <v>7.8947368421052627E-2</v>
      </c>
      <c r="EG60" s="4">
        <f t="shared" si="24"/>
        <v>6.6156442655209155E-3</v>
      </c>
      <c r="EH60" s="5">
        <f t="shared" si="24"/>
        <v>3.7799647733879685E-3</v>
      </c>
      <c r="EI60" s="5">
        <f t="shared" si="24"/>
        <v>4.0088039206546532E-3</v>
      </c>
      <c r="EJ60" s="5">
        <f t="shared" si="24"/>
        <v>5.3085117288652877E-3</v>
      </c>
      <c r="EK60" s="5">
        <f t="shared" si="24"/>
        <v>4.1506000029821457E-3</v>
      </c>
      <c r="EL60" s="5">
        <f t="shared" si="24"/>
        <v>7.1461535262591878E-3</v>
      </c>
      <c r="EM60" s="5">
        <f t="shared" si="37"/>
        <v>6.4615777738474059E-3</v>
      </c>
      <c r="EN60" s="5">
        <f t="shared" si="37"/>
        <v>4.562864905499662E-3</v>
      </c>
      <c r="EO60" s="5">
        <f t="shared" si="37"/>
        <v>5.0467017697166652E-3</v>
      </c>
      <c r="EP60" s="5">
        <f t="shared" si="37"/>
        <v>5.6391301101388173E-3</v>
      </c>
      <c r="EQ60" s="5">
        <f t="shared" si="37"/>
        <v>4.1008307359513474E-3</v>
      </c>
      <c r="ER60" s="5">
        <f t="shared" si="37"/>
        <v>4.2955221403095344E-3</v>
      </c>
      <c r="ES60" s="5">
        <f t="shared" si="37"/>
        <v>8.7691024649668853E-3</v>
      </c>
      <c r="ET60" s="5">
        <f t="shared" si="37"/>
        <v>7.8591854840016802E-3</v>
      </c>
      <c r="EU60" s="5">
        <f t="shared" si="37"/>
        <v>6.583497531410477E-3</v>
      </c>
      <c r="EV60" s="4">
        <f t="shared" si="25"/>
        <v>4.8014709865211785E-3</v>
      </c>
      <c r="EW60" s="5">
        <f t="shared" si="29"/>
        <v>5.5350884193688735E-3</v>
      </c>
      <c r="EX60" s="5">
        <f t="shared" si="26"/>
        <v>5.357048149687911E-3</v>
      </c>
      <c r="EY60" s="5">
        <f t="shared" si="27"/>
        <v>4.6784943287998997E-3</v>
      </c>
      <c r="EZ60" s="9">
        <f t="shared" si="28"/>
        <v>7.7372618267930139E-3</v>
      </c>
      <c r="FB60" t="s">
        <v>104</v>
      </c>
      <c r="FD60" t="s">
        <v>83</v>
      </c>
      <c r="FH60" t="s">
        <v>84</v>
      </c>
      <c r="FK60" t="s">
        <v>83</v>
      </c>
      <c r="FM60" t="s">
        <v>104</v>
      </c>
      <c r="FQ60" t="s">
        <v>85</v>
      </c>
      <c r="FY60" t="s">
        <v>33</v>
      </c>
      <c r="GJ60" t="s">
        <v>86</v>
      </c>
      <c r="GR60" t="s">
        <v>86</v>
      </c>
    </row>
    <row r="61" spans="1:205" x14ac:dyDescent="0.25">
      <c r="A61">
        <v>57</v>
      </c>
      <c r="B61" t="s">
        <v>518</v>
      </c>
      <c r="C61" t="s">
        <v>519</v>
      </c>
      <c r="D61">
        <v>55</v>
      </c>
      <c r="E61">
        <v>5.74</v>
      </c>
      <c r="F61" t="s">
        <v>63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15</v>
      </c>
      <c r="N61">
        <v>14</v>
      </c>
      <c r="O61">
        <v>16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3">
        <f t="shared" si="40"/>
        <v>0</v>
      </c>
      <c r="W61" s="3">
        <f t="shared" si="40"/>
        <v>0</v>
      </c>
      <c r="X61" s="3">
        <f t="shared" si="40"/>
        <v>0</v>
      </c>
      <c r="Y61" s="3">
        <f t="shared" si="40"/>
        <v>0</v>
      </c>
      <c r="Z61" s="3">
        <f t="shared" si="40"/>
        <v>0</v>
      </c>
      <c r="AA61" s="3">
        <f t="shared" si="40"/>
        <v>0</v>
      </c>
      <c r="AB61" s="3">
        <f t="shared" si="40"/>
        <v>0.27272727272727271</v>
      </c>
      <c r="AC61" s="3">
        <f t="shared" si="40"/>
        <v>0.25454545454545452</v>
      </c>
      <c r="AD61" s="3">
        <f t="shared" si="40"/>
        <v>0.29090909090909089</v>
      </c>
      <c r="AE61" s="3">
        <f t="shared" si="40"/>
        <v>0</v>
      </c>
      <c r="AF61" s="3">
        <f t="shared" si="40"/>
        <v>0</v>
      </c>
      <c r="AG61" s="3">
        <f t="shared" si="40"/>
        <v>0</v>
      </c>
      <c r="AH61" s="3">
        <f t="shared" si="40"/>
        <v>0</v>
      </c>
      <c r="AI61" s="3">
        <f t="shared" si="40"/>
        <v>0</v>
      </c>
      <c r="AJ61" s="3">
        <f t="shared" si="40"/>
        <v>0</v>
      </c>
      <c r="AK61" s="4">
        <f t="shared" si="41"/>
        <v>0</v>
      </c>
      <c r="AL61" s="5">
        <f t="shared" si="41"/>
        <v>0</v>
      </c>
      <c r="AM61" s="5">
        <f t="shared" si="41"/>
        <v>0</v>
      </c>
      <c r="AN61" s="5">
        <f t="shared" si="41"/>
        <v>0</v>
      </c>
      <c r="AO61" s="5">
        <f t="shared" si="41"/>
        <v>0</v>
      </c>
      <c r="AP61" s="5">
        <f t="shared" si="41"/>
        <v>0</v>
      </c>
      <c r="AQ61" s="5">
        <f t="shared" si="41"/>
        <v>5.587032825700014E-3</v>
      </c>
      <c r="AR61" s="5">
        <f t="shared" si="41"/>
        <v>4.9055196234136754E-3</v>
      </c>
      <c r="AS61" s="5">
        <f t="shared" si="41"/>
        <v>5.5698494739638716E-3</v>
      </c>
      <c r="AT61" s="5">
        <f t="shared" si="41"/>
        <v>0</v>
      </c>
      <c r="AU61" s="5">
        <f t="shared" si="41"/>
        <v>0</v>
      </c>
      <c r="AV61" s="5">
        <f t="shared" si="41"/>
        <v>0</v>
      </c>
      <c r="AW61" s="5">
        <f t="shared" si="41"/>
        <v>0</v>
      </c>
      <c r="AX61" s="5">
        <f t="shared" si="41"/>
        <v>0</v>
      </c>
      <c r="AY61" s="5">
        <f t="shared" si="41"/>
        <v>0</v>
      </c>
      <c r="AZ61" s="4">
        <f t="shared" si="11"/>
        <v>0</v>
      </c>
      <c r="BA61" s="5">
        <f t="shared" si="12"/>
        <v>0</v>
      </c>
      <c r="BB61" s="5">
        <f t="shared" si="13"/>
        <v>5.3541339743591876E-3</v>
      </c>
      <c r="BC61" s="5">
        <f t="shared" si="14"/>
        <v>0</v>
      </c>
      <c r="BD61" s="9">
        <f t="shared" si="15"/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 s="3">
        <f t="shared" ref="BT61:CB113" si="44">BE61/$D61</f>
        <v>0</v>
      </c>
      <c r="BU61" s="3">
        <f t="shared" si="44"/>
        <v>0</v>
      </c>
      <c r="BV61" s="3">
        <f t="shared" si="42"/>
        <v>0</v>
      </c>
      <c r="BW61" s="3">
        <f t="shared" si="42"/>
        <v>0</v>
      </c>
      <c r="BX61" s="3">
        <f t="shared" si="42"/>
        <v>0</v>
      </c>
      <c r="BY61" s="3">
        <f t="shared" si="42"/>
        <v>0</v>
      </c>
      <c r="BZ61" s="3">
        <f t="shared" si="42"/>
        <v>0</v>
      </c>
      <c r="CA61" s="3">
        <f t="shared" si="42"/>
        <v>0</v>
      </c>
      <c r="CB61" s="3">
        <f t="shared" si="42"/>
        <v>0</v>
      </c>
      <c r="CC61" s="3">
        <f t="shared" si="42"/>
        <v>0</v>
      </c>
      <c r="CD61" s="3">
        <f t="shared" si="38"/>
        <v>0</v>
      </c>
      <c r="CE61" s="3">
        <f t="shared" si="38"/>
        <v>0</v>
      </c>
      <c r="CF61" s="3">
        <f t="shared" si="38"/>
        <v>0</v>
      </c>
      <c r="CG61" s="3">
        <f t="shared" si="38"/>
        <v>0</v>
      </c>
      <c r="CH61" s="3">
        <f t="shared" si="38"/>
        <v>0</v>
      </c>
      <c r="CI61" s="4">
        <f t="shared" si="17"/>
        <v>0</v>
      </c>
      <c r="CJ61" s="5">
        <f t="shared" si="17"/>
        <v>0</v>
      </c>
      <c r="CK61" s="5">
        <f t="shared" si="17"/>
        <v>0</v>
      </c>
      <c r="CL61" s="5">
        <f t="shared" si="17"/>
        <v>0</v>
      </c>
      <c r="CM61" s="5">
        <f t="shared" si="17"/>
        <v>0</v>
      </c>
      <c r="CN61" s="5">
        <f t="shared" si="17"/>
        <v>0</v>
      </c>
      <c r="CO61" s="5">
        <f t="shared" si="36"/>
        <v>0</v>
      </c>
      <c r="CP61" s="5">
        <f t="shared" si="36"/>
        <v>0</v>
      </c>
      <c r="CQ61" s="5">
        <f t="shared" si="36"/>
        <v>0</v>
      </c>
      <c r="CR61" s="5">
        <f t="shared" si="36"/>
        <v>0</v>
      </c>
      <c r="CS61" s="5">
        <f t="shared" si="36"/>
        <v>0</v>
      </c>
      <c r="CT61" s="5">
        <f t="shared" si="36"/>
        <v>0</v>
      </c>
      <c r="CU61" s="5">
        <f t="shared" si="36"/>
        <v>0</v>
      </c>
      <c r="CV61" s="5">
        <f t="shared" si="36"/>
        <v>0</v>
      </c>
      <c r="CW61" s="5">
        <f t="shared" si="36"/>
        <v>0</v>
      </c>
      <c r="CX61" s="4">
        <f t="shared" si="18"/>
        <v>0</v>
      </c>
      <c r="CY61" s="5">
        <f t="shared" si="19"/>
        <v>0</v>
      </c>
      <c r="CZ61" s="5">
        <f t="shared" si="20"/>
        <v>0</v>
      </c>
      <c r="DA61" s="5">
        <f t="shared" si="21"/>
        <v>0</v>
      </c>
      <c r="DB61" s="9">
        <f t="shared" si="22"/>
        <v>0</v>
      </c>
      <c r="DC61">
        <v>3</v>
      </c>
      <c r="DD61">
        <v>3</v>
      </c>
      <c r="DE61">
        <v>3</v>
      </c>
      <c r="DF61">
        <v>10</v>
      </c>
      <c r="DG61">
        <v>9</v>
      </c>
      <c r="DH61">
        <v>10</v>
      </c>
      <c r="DI61">
        <v>15</v>
      </c>
      <c r="DJ61">
        <v>14</v>
      </c>
      <c r="DK61">
        <v>16</v>
      </c>
      <c r="DL61">
        <v>8</v>
      </c>
      <c r="DM61">
        <v>9</v>
      </c>
      <c r="DN61">
        <v>7</v>
      </c>
      <c r="DO61">
        <v>4</v>
      </c>
      <c r="DP61">
        <v>4</v>
      </c>
      <c r="DQ61">
        <v>4</v>
      </c>
      <c r="DR61" s="3">
        <f t="shared" ref="DR61:DZ113" si="45">DC61/$D61</f>
        <v>5.4545454545454543E-2</v>
      </c>
      <c r="DS61" s="3">
        <f t="shared" si="45"/>
        <v>5.4545454545454543E-2</v>
      </c>
      <c r="DT61" s="3">
        <f t="shared" si="43"/>
        <v>5.4545454545454543E-2</v>
      </c>
      <c r="DU61" s="3">
        <f t="shared" si="43"/>
        <v>0.18181818181818182</v>
      </c>
      <c r="DV61" s="3">
        <f t="shared" si="43"/>
        <v>0.16363636363636364</v>
      </c>
      <c r="DW61" s="3">
        <f t="shared" si="43"/>
        <v>0.18181818181818182</v>
      </c>
      <c r="DX61" s="3">
        <f t="shared" si="43"/>
        <v>0.27272727272727271</v>
      </c>
      <c r="DY61" s="3">
        <f t="shared" si="43"/>
        <v>0.25454545454545452</v>
      </c>
      <c r="DZ61" s="3">
        <f t="shared" si="43"/>
        <v>0.29090909090909089</v>
      </c>
      <c r="EA61" s="3">
        <f t="shared" si="43"/>
        <v>0.14545454545454545</v>
      </c>
      <c r="EB61" s="3">
        <f t="shared" si="39"/>
        <v>0.16363636363636364</v>
      </c>
      <c r="EC61" s="3">
        <f t="shared" si="39"/>
        <v>0.12727272727272726</v>
      </c>
      <c r="ED61" s="3">
        <f t="shared" si="39"/>
        <v>7.2727272727272724E-2</v>
      </c>
      <c r="EE61" s="3">
        <f t="shared" si="39"/>
        <v>7.2727272727272724E-2</v>
      </c>
      <c r="EF61" s="3">
        <f t="shared" si="39"/>
        <v>7.2727272727272724E-2</v>
      </c>
      <c r="EG61" s="4">
        <f t="shared" si="24"/>
        <v>4.5708087652689966E-3</v>
      </c>
      <c r="EH61" s="5">
        <f t="shared" si="24"/>
        <v>3.9174180378748038E-3</v>
      </c>
      <c r="EI61" s="5">
        <f t="shared" si="24"/>
        <v>4.1545786086784582E-3</v>
      </c>
      <c r="EJ61" s="5">
        <f t="shared" si="24"/>
        <v>5.2395700181008037E-3</v>
      </c>
      <c r="EK61" s="5">
        <f t="shared" si="24"/>
        <v>5.1618370946177961E-3</v>
      </c>
      <c r="EL61" s="5">
        <f t="shared" si="24"/>
        <v>5.4859360403605893E-3</v>
      </c>
      <c r="EM61" s="5">
        <f t="shared" si="37"/>
        <v>5.5804535319591234E-3</v>
      </c>
      <c r="EN61" s="5">
        <f t="shared" si="37"/>
        <v>4.9039275347996366E-3</v>
      </c>
      <c r="EO61" s="5">
        <f t="shared" si="37"/>
        <v>5.5788994108867864E-3</v>
      </c>
      <c r="EP61" s="5">
        <f t="shared" si="37"/>
        <v>3.8961262579140922E-3</v>
      </c>
      <c r="EQ61" s="5">
        <f t="shared" si="37"/>
        <v>4.2499518536223057E-3</v>
      </c>
      <c r="ER61" s="5">
        <f t="shared" si="37"/>
        <v>3.4624511797646551E-3</v>
      </c>
      <c r="ES61" s="5">
        <f t="shared" si="37"/>
        <v>6.0586526121589393E-3</v>
      </c>
      <c r="ET61" s="5">
        <f t="shared" si="37"/>
        <v>5.4299826980375243E-3</v>
      </c>
      <c r="EU61" s="5">
        <f t="shared" si="37"/>
        <v>6.0647977259054089E-3</v>
      </c>
      <c r="EV61" s="4">
        <f t="shared" si="25"/>
        <v>4.2142684706074187E-3</v>
      </c>
      <c r="EW61" s="5">
        <f t="shared" si="29"/>
        <v>5.2957810510263969E-3</v>
      </c>
      <c r="EX61" s="5">
        <f t="shared" si="26"/>
        <v>5.3544268258818488E-3</v>
      </c>
      <c r="EY61" s="5">
        <f t="shared" si="27"/>
        <v>3.8695097637670172E-3</v>
      </c>
      <c r="EZ61" s="9">
        <f t="shared" si="28"/>
        <v>5.8511443453672903E-3</v>
      </c>
      <c r="FD61" t="s">
        <v>271</v>
      </c>
      <c r="FK61" t="s">
        <v>271</v>
      </c>
      <c r="FY61" t="s">
        <v>33</v>
      </c>
      <c r="GP61" t="s">
        <v>203</v>
      </c>
      <c r="GR61" t="s">
        <v>203</v>
      </c>
    </row>
    <row r="62" spans="1:205" x14ac:dyDescent="0.25">
      <c r="A62">
        <v>58</v>
      </c>
      <c r="B62" t="s">
        <v>389</v>
      </c>
      <c r="C62" t="s">
        <v>390</v>
      </c>
      <c r="D62">
        <v>41</v>
      </c>
      <c r="E62">
        <v>7.95</v>
      </c>
      <c r="F62" t="s">
        <v>63</v>
      </c>
      <c r="G62">
        <v>0</v>
      </c>
      <c r="H62">
        <v>0</v>
      </c>
      <c r="I62">
        <v>16</v>
      </c>
      <c r="J62">
        <v>0</v>
      </c>
      <c r="K62">
        <v>0</v>
      </c>
      <c r="L62">
        <v>0</v>
      </c>
      <c r="M62">
        <v>34</v>
      </c>
      <c r="N62">
        <v>33</v>
      </c>
      <c r="O62">
        <v>31</v>
      </c>
      <c r="P62">
        <v>0</v>
      </c>
      <c r="Q62">
        <v>0</v>
      </c>
      <c r="R62">
        <v>30</v>
      </c>
      <c r="S62">
        <v>0</v>
      </c>
      <c r="T62">
        <v>0</v>
      </c>
      <c r="U62">
        <v>0</v>
      </c>
      <c r="V62" s="3">
        <f t="shared" si="40"/>
        <v>0</v>
      </c>
      <c r="W62" s="3">
        <f t="shared" si="40"/>
        <v>0</v>
      </c>
      <c r="X62" s="3">
        <f t="shared" si="40"/>
        <v>0.3902439024390244</v>
      </c>
      <c r="Y62" s="3">
        <f t="shared" si="40"/>
        <v>0</v>
      </c>
      <c r="Z62" s="3">
        <f t="shared" si="40"/>
        <v>0</v>
      </c>
      <c r="AA62" s="3">
        <f t="shared" si="40"/>
        <v>0</v>
      </c>
      <c r="AB62" s="3">
        <f t="shared" si="40"/>
        <v>0.82926829268292679</v>
      </c>
      <c r="AC62" s="3">
        <f t="shared" si="40"/>
        <v>0.80487804878048785</v>
      </c>
      <c r="AD62" s="3">
        <f t="shared" si="40"/>
        <v>0.75609756097560976</v>
      </c>
      <c r="AE62" s="3">
        <f t="shared" si="40"/>
        <v>0</v>
      </c>
      <c r="AF62" s="3">
        <f t="shared" si="40"/>
        <v>0</v>
      </c>
      <c r="AG62" s="3">
        <f t="shared" si="40"/>
        <v>0.73170731707317072</v>
      </c>
      <c r="AH62" s="3">
        <f t="shared" si="40"/>
        <v>0</v>
      </c>
      <c r="AI62" s="3">
        <f t="shared" si="40"/>
        <v>0</v>
      </c>
      <c r="AJ62" s="3">
        <f t="shared" si="40"/>
        <v>0</v>
      </c>
      <c r="AK62" s="4">
        <f t="shared" si="41"/>
        <v>0</v>
      </c>
      <c r="AL62" s="5">
        <f t="shared" si="41"/>
        <v>0</v>
      </c>
      <c r="AM62" s="5">
        <f t="shared" si="41"/>
        <v>8.1394309567344489E-2</v>
      </c>
      <c r="AN62" s="5">
        <f t="shared" si="41"/>
        <v>0</v>
      </c>
      <c r="AO62" s="5">
        <f t="shared" si="41"/>
        <v>0</v>
      </c>
      <c r="AP62" s="5">
        <f t="shared" si="41"/>
        <v>0</v>
      </c>
      <c r="AQ62" s="5">
        <f t="shared" si="41"/>
        <v>1.6988213632616305E-2</v>
      </c>
      <c r="AR62" s="5">
        <f t="shared" si="41"/>
        <v>1.551135560365126E-2</v>
      </c>
      <c r="AS62" s="5">
        <f t="shared" si="41"/>
        <v>1.4476514257787197E-2</v>
      </c>
      <c r="AT62" s="5">
        <f t="shared" si="41"/>
        <v>0</v>
      </c>
      <c r="AU62" s="5">
        <f t="shared" si="41"/>
        <v>0</v>
      </c>
      <c r="AV62" s="5">
        <f t="shared" si="41"/>
        <v>7.1596322798268747E-2</v>
      </c>
      <c r="AW62" s="5">
        <f t="shared" si="41"/>
        <v>0</v>
      </c>
      <c r="AX62" s="5">
        <f t="shared" si="41"/>
        <v>0</v>
      </c>
      <c r="AY62" s="5">
        <f t="shared" si="41"/>
        <v>0</v>
      </c>
      <c r="AZ62" s="4">
        <f t="shared" si="11"/>
        <v>2.7131436522448163E-2</v>
      </c>
      <c r="BA62" s="5">
        <f t="shared" si="12"/>
        <v>0</v>
      </c>
      <c r="BB62" s="5">
        <f t="shared" si="13"/>
        <v>1.5658694498018256E-2</v>
      </c>
      <c r="BC62" s="5">
        <f t="shared" si="14"/>
        <v>2.3865440932756249E-2</v>
      </c>
      <c r="BD62" s="9">
        <f t="shared" si="15"/>
        <v>0</v>
      </c>
      <c r="BE62">
        <v>11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16</v>
      </c>
      <c r="BL62">
        <v>0</v>
      </c>
      <c r="BM62">
        <v>0</v>
      </c>
      <c r="BN62">
        <v>48</v>
      </c>
      <c r="BO62">
        <v>51</v>
      </c>
      <c r="BP62">
        <v>56</v>
      </c>
      <c r="BQ62">
        <v>0</v>
      </c>
      <c r="BR62">
        <v>44</v>
      </c>
      <c r="BS62">
        <v>52</v>
      </c>
      <c r="BT62" s="3">
        <f t="shared" si="44"/>
        <v>0.26829268292682928</v>
      </c>
      <c r="BU62" s="3">
        <f t="shared" si="44"/>
        <v>0</v>
      </c>
      <c r="BV62" s="3">
        <f t="shared" si="42"/>
        <v>0</v>
      </c>
      <c r="BW62" s="3">
        <f t="shared" si="42"/>
        <v>0</v>
      </c>
      <c r="BX62" s="3">
        <f t="shared" si="42"/>
        <v>0</v>
      </c>
      <c r="BY62" s="3">
        <f t="shared" si="42"/>
        <v>0</v>
      </c>
      <c r="BZ62" s="3">
        <f t="shared" si="42"/>
        <v>0.3902439024390244</v>
      </c>
      <c r="CA62" s="3">
        <f t="shared" si="42"/>
        <v>0</v>
      </c>
      <c r="CB62" s="3">
        <f t="shared" si="42"/>
        <v>0</v>
      </c>
      <c r="CC62" s="3">
        <f t="shared" si="42"/>
        <v>1.1707317073170731</v>
      </c>
      <c r="CD62" s="3">
        <f t="shared" si="38"/>
        <v>1.2439024390243902</v>
      </c>
      <c r="CE62" s="3">
        <f t="shared" si="38"/>
        <v>1.3658536585365855</v>
      </c>
      <c r="CF62" s="3">
        <f t="shared" si="38"/>
        <v>0</v>
      </c>
      <c r="CG62" s="3">
        <f t="shared" si="38"/>
        <v>1.0731707317073171</v>
      </c>
      <c r="CH62" s="3">
        <f t="shared" si="38"/>
        <v>1.2682926829268293</v>
      </c>
      <c r="CI62" s="4">
        <f t="shared" si="17"/>
        <v>4.0411200153053009E-2</v>
      </c>
      <c r="CJ62" s="5">
        <f t="shared" si="17"/>
        <v>0</v>
      </c>
      <c r="CK62" s="5">
        <f t="shared" si="17"/>
        <v>0</v>
      </c>
      <c r="CL62" s="5">
        <f t="shared" si="17"/>
        <v>0</v>
      </c>
      <c r="CM62" s="5">
        <f t="shared" si="17"/>
        <v>0</v>
      </c>
      <c r="CN62" s="5">
        <f t="shared" si="17"/>
        <v>0</v>
      </c>
      <c r="CO62" s="5">
        <f t="shared" si="36"/>
        <v>4.7252333639715954E-2</v>
      </c>
      <c r="CP62" s="5">
        <f t="shared" si="36"/>
        <v>0</v>
      </c>
      <c r="CQ62" s="5">
        <f t="shared" si="36"/>
        <v>0</v>
      </c>
      <c r="CR62" s="5">
        <f t="shared" si="36"/>
        <v>7.0160512134888081E-2</v>
      </c>
      <c r="CS62" s="5">
        <f t="shared" si="36"/>
        <v>7.3995849669658872E-2</v>
      </c>
      <c r="CT62" s="5">
        <f t="shared" si="36"/>
        <v>8.0766007931897199E-2</v>
      </c>
      <c r="CU62" s="5">
        <f t="shared" si="36"/>
        <v>0</v>
      </c>
      <c r="CV62" s="5">
        <f t="shared" si="36"/>
        <v>4.7012327510548776E-2</v>
      </c>
      <c r="CW62" s="5">
        <f t="shared" si="36"/>
        <v>5.4735728373643058E-2</v>
      </c>
      <c r="CX62" s="4">
        <f t="shared" si="18"/>
        <v>1.347040005101767E-2</v>
      </c>
      <c r="CY62" s="5">
        <f t="shared" si="19"/>
        <v>0</v>
      </c>
      <c r="CZ62" s="5">
        <f t="shared" si="20"/>
        <v>1.5750777879905319E-2</v>
      </c>
      <c r="DA62" s="5">
        <f t="shared" si="21"/>
        <v>7.4974123245481375E-2</v>
      </c>
      <c r="DB62" s="9">
        <f t="shared" si="22"/>
        <v>3.3916018628063947E-2</v>
      </c>
      <c r="DC62">
        <v>8</v>
      </c>
      <c r="DD62">
        <v>6</v>
      </c>
      <c r="DE62">
        <v>6</v>
      </c>
      <c r="DF62">
        <v>24</v>
      </c>
      <c r="DG62">
        <v>25</v>
      </c>
      <c r="DH62">
        <v>21</v>
      </c>
      <c r="DI62">
        <v>34</v>
      </c>
      <c r="DJ62">
        <v>33</v>
      </c>
      <c r="DK62">
        <v>32</v>
      </c>
      <c r="DL62">
        <v>25</v>
      </c>
      <c r="DM62">
        <v>31</v>
      </c>
      <c r="DN62">
        <v>30</v>
      </c>
      <c r="DO62">
        <v>0</v>
      </c>
      <c r="DP62">
        <v>0</v>
      </c>
      <c r="DQ62">
        <v>0</v>
      </c>
      <c r="DR62" s="3">
        <f t="shared" si="45"/>
        <v>0.1951219512195122</v>
      </c>
      <c r="DS62" s="3">
        <f t="shared" si="45"/>
        <v>0.14634146341463414</v>
      </c>
      <c r="DT62" s="3">
        <f t="shared" si="43"/>
        <v>0.14634146341463414</v>
      </c>
      <c r="DU62" s="3">
        <f t="shared" si="43"/>
        <v>0.58536585365853655</v>
      </c>
      <c r="DV62" s="3">
        <f t="shared" si="43"/>
        <v>0.6097560975609756</v>
      </c>
      <c r="DW62" s="3">
        <f t="shared" si="43"/>
        <v>0.51219512195121952</v>
      </c>
      <c r="DX62" s="3">
        <f t="shared" si="43"/>
        <v>0.82926829268292679</v>
      </c>
      <c r="DY62" s="3">
        <f t="shared" si="43"/>
        <v>0.80487804878048785</v>
      </c>
      <c r="DZ62" s="3">
        <f t="shared" si="43"/>
        <v>0.78048780487804881</v>
      </c>
      <c r="EA62" s="3">
        <f t="shared" si="43"/>
        <v>0.6097560975609756</v>
      </c>
      <c r="EB62" s="3">
        <f t="shared" si="39"/>
        <v>0.75609756097560976</v>
      </c>
      <c r="EC62" s="3">
        <f t="shared" si="39"/>
        <v>0.73170731707317072</v>
      </c>
      <c r="ED62" s="3">
        <f t="shared" si="39"/>
        <v>0</v>
      </c>
      <c r="EE62" s="3">
        <f t="shared" si="39"/>
        <v>0</v>
      </c>
      <c r="EF62" s="3">
        <f t="shared" si="39"/>
        <v>0</v>
      </c>
      <c r="EG62" s="4">
        <f t="shared" si="24"/>
        <v>1.6350860623726492E-2</v>
      </c>
      <c r="EH62" s="5">
        <f t="shared" si="24"/>
        <v>1.0510145955273864E-2</v>
      </c>
      <c r="EI62" s="5">
        <f t="shared" si="24"/>
        <v>1.1146430413527572E-2</v>
      </c>
      <c r="EJ62" s="5">
        <f t="shared" si="24"/>
        <v>1.6868859570470879E-2</v>
      </c>
      <c r="EK62" s="5">
        <f t="shared" si="24"/>
        <v>1.9234487818697747E-2</v>
      </c>
      <c r="EL62" s="5">
        <f t="shared" si="24"/>
        <v>1.5454283235649952E-2</v>
      </c>
      <c r="EM62" s="5">
        <f t="shared" si="37"/>
        <v>1.6968208300428552E-2</v>
      </c>
      <c r="EN62" s="5">
        <f t="shared" si="37"/>
        <v>1.5506321386169586E-2</v>
      </c>
      <c r="EO62" s="5">
        <f t="shared" si="37"/>
        <v>1.4967778907257232E-2</v>
      </c>
      <c r="EP62" s="5">
        <f t="shared" si="37"/>
        <v>1.633284635558499E-2</v>
      </c>
      <c r="EQ62" s="5">
        <f t="shared" si="37"/>
        <v>1.9637311410368646E-2</v>
      </c>
      <c r="ER62" s="5">
        <f t="shared" si="37"/>
        <v>1.9906078211190528E-2</v>
      </c>
      <c r="ES62" s="5">
        <f t="shared" si="37"/>
        <v>0</v>
      </c>
      <c r="ET62" s="5">
        <f t="shared" si="37"/>
        <v>0</v>
      </c>
      <c r="EU62" s="5">
        <f t="shared" si="37"/>
        <v>0</v>
      </c>
      <c r="EV62" s="4">
        <f t="shared" si="25"/>
        <v>1.2669145664175976E-2</v>
      </c>
      <c r="EW62" s="5">
        <f t="shared" si="29"/>
        <v>1.7185876874939523E-2</v>
      </c>
      <c r="EX62" s="5">
        <f t="shared" si="26"/>
        <v>1.5814102864618457E-2</v>
      </c>
      <c r="EY62" s="5">
        <f t="shared" si="27"/>
        <v>1.862541199238139E-2</v>
      </c>
      <c r="EZ62" s="9">
        <f t="shared" si="28"/>
        <v>0</v>
      </c>
      <c r="FB62" t="s">
        <v>83</v>
      </c>
      <c r="FD62" t="s">
        <v>65</v>
      </c>
      <c r="FF62" t="s">
        <v>65</v>
      </c>
      <c r="FH62" t="s">
        <v>91</v>
      </c>
      <c r="FI62" t="s">
        <v>65</v>
      </c>
      <c r="FK62" t="s">
        <v>83</v>
      </c>
      <c r="FQ62" t="s">
        <v>85</v>
      </c>
      <c r="FY62" t="s">
        <v>33</v>
      </c>
      <c r="GA62" t="s">
        <v>40</v>
      </c>
      <c r="GF62" t="s">
        <v>40</v>
      </c>
      <c r="GJ62" t="s">
        <v>86</v>
      </c>
      <c r="GR62" t="s">
        <v>86</v>
      </c>
    </row>
    <row r="63" spans="1:205" x14ac:dyDescent="0.25">
      <c r="A63">
        <v>59</v>
      </c>
      <c r="B63" t="s">
        <v>521</v>
      </c>
      <c r="C63" t="s">
        <v>522</v>
      </c>
      <c r="D63">
        <v>25</v>
      </c>
      <c r="E63">
        <v>5.32</v>
      </c>
      <c r="F63" t="s">
        <v>63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5</v>
      </c>
      <c r="N63">
        <v>4</v>
      </c>
      <c r="O63">
        <v>4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s="3">
        <f t="shared" si="40"/>
        <v>0</v>
      </c>
      <c r="W63" s="3">
        <f t="shared" si="40"/>
        <v>0</v>
      </c>
      <c r="X63" s="3">
        <f t="shared" si="40"/>
        <v>0</v>
      </c>
      <c r="Y63" s="3">
        <f t="shared" si="40"/>
        <v>0</v>
      </c>
      <c r="Z63" s="3">
        <f t="shared" si="40"/>
        <v>0</v>
      </c>
      <c r="AA63" s="3">
        <f t="shared" si="40"/>
        <v>0</v>
      </c>
      <c r="AB63" s="3">
        <f t="shared" si="40"/>
        <v>0.2</v>
      </c>
      <c r="AC63" s="3">
        <f t="shared" si="40"/>
        <v>0.16</v>
      </c>
      <c r="AD63" s="3">
        <f t="shared" si="40"/>
        <v>0.16</v>
      </c>
      <c r="AE63" s="3">
        <f t="shared" si="40"/>
        <v>0</v>
      </c>
      <c r="AF63" s="3">
        <f t="shared" si="40"/>
        <v>0</v>
      </c>
      <c r="AG63" s="3">
        <f t="shared" si="40"/>
        <v>0</v>
      </c>
      <c r="AH63" s="3">
        <f t="shared" si="40"/>
        <v>0</v>
      </c>
      <c r="AI63" s="3">
        <f t="shared" si="40"/>
        <v>0</v>
      </c>
      <c r="AJ63" s="3">
        <f t="shared" si="40"/>
        <v>0</v>
      </c>
      <c r="AK63" s="4">
        <f t="shared" si="41"/>
        <v>0</v>
      </c>
      <c r="AL63" s="5">
        <f t="shared" si="41"/>
        <v>0</v>
      </c>
      <c r="AM63" s="5">
        <f t="shared" si="41"/>
        <v>0</v>
      </c>
      <c r="AN63" s="5">
        <f t="shared" si="41"/>
        <v>0</v>
      </c>
      <c r="AO63" s="5">
        <f t="shared" si="41"/>
        <v>0</v>
      </c>
      <c r="AP63" s="5">
        <f t="shared" si="41"/>
        <v>0</v>
      </c>
      <c r="AQ63" s="5">
        <f t="shared" si="41"/>
        <v>4.097157405513344E-3</v>
      </c>
      <c r="AR63" s="5">
        <f t="shared" si="41"/>
        <v>3.083469477574311E-3</v>
      </c>
      <c r="AS63" s="5">
        <f t="shared" si="41"/>
        <v>3.0634172106801293E-3</v>
      </c>
      <c r="AT63" s="5">
        <f t="shared" si="41"/>
        <v>0</v>
      </c>
      <c r="AU63" s="5">
        <f t="shared" si="41"/>
        <v>0</v>
      </c>
      <c r="AV63" s="5">
        <f t="shared" si="41"/>
        <v>0</v>
      </c>
      <c r="AW63" s="5">
        <f t="shared" si="41"/>
        <v>0</v>
      </c>
      <c r="AX63" s="5">
        <f t="shared" si="41"/>
        <v>0</v>
      </c>
      <c r="AY63" s="5">
        <f t="shared" si="41"/>
        <v>0</v>
      </c>
      <c r="AZ63" s="4">
        <f t="shared" si="11"/>
        <v>0</v>
      </c>
      <c r="BA63" s="5">
        <f t="shared" si="12"/>
        <v>0</v>
      </c>
      <c r="BB63" s="5">
        <f t="shared" si="13"/>
        <v>3.4146813645892613E-3</v>
      </c>
      <c r="BC63" s="5">
        <f t="shared" si="14"/>
        <v>0</v>
      </c>
      <c r="BD63" s="9">
        <f t="shared" si="15"/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 s="3">
        <f t="shared" si="44"/>
        <v>0</v>
      </c>
      <c r="BU63" s="3">
        <f t="shared" si="44"/>
        <v>0</v>
      </c>
      <c r="BV63" s="3">
        <f t="shared" si="42"/>
        <v>0</v>
      </c>
      <c r="BW63" s="3">
        <f t="shared" si="42"/>
        <v>0</v>
      </c>
      <c r="BX63" s="3">
        <f t="shared" si="42"/>
        <v>0</v>
      </c>
      <c r="BY63" s="3">
        <f t="shared" si="42"/>
        <v>0</v>
      </c>
      <c r="BZ63" s="3">
        <f t="shared" si="42"/>
        <v>0</v>
      </c>
      <c r="CA63" s="3">
        <f t="shared" si="42"/>
        <v>0</v>
      </c>
      <c r="CB63" s="3">
        <f t="shared" si="42"/>
        <v>0</v>
      </c>
      <c r="CC63" s="3">
        <f t="shared" si="42"/>
        <v>0</v>
      </c>
      <c r="CD63" s="3">
        <f t="shared" si="38"/>
        <v>0</v>
      </c>
      <c r="CE63" s="3">
        <f t="shared" si="38"/>
        <v>0</v>
      </c>
      <c r="CF63" s="3">
        <f t="shared" si="38"/>
        <v>0</v>
      </c>
      <c r="CG63" s="3">
        <f t="shared" si="38"/>
        <v>0</v>
      </c>
      <c r="CH63" s="3">
        <f t="shared" si="38"/>
        <v>0</v>
      </c>
      <c r="CI63" s="4">
        <f t="shared" si="17"/>
        <v>0</v>
      </c>
      <c r="CJ63" s="5">
        <f t="shared" si="17"/>
        <v>0</v>
      </c>
      <c r="CK63" s="5">
        <f t="shared" si="17"/>
        <v>0</v>
      </c>
      <c r="CL63" s="5">
        <f t="shared" si="17"/>
        <v>0</v>
      </c>
      <c r="CM63" s="5">
        <f t="shared" si="17"/>
        <v>0</v>
      </c>
      <c r="CN63" s="5">
        <f t="shared" si="17"/>
        <v>0</v>
      </c>
      <c r="CO63" s="5">
        <f t="shared" si="36"/>
        <v>0</v>
      </c>
      <c r="CP63" s="5">
        <f t="shared" si="36"/>
        <v>0</v>
      </c>
      <c r="CQ63" s="5">
        <f t="shared" si="36"/>
        <v>0</v>
      </c>
      <c r="CR63" s="5">
        <f t="shared" si="36"/>
        <v>0</v>
      </c>
      <c r="CS63" s="5">
        <f t="shared" si="36"/>
        <v>0</v>
      </c>
      <c r="CT63" s="5">
        <f t="shared" si="36"/>
        <v>0</v>
      </c>
      <c r="CU63" s="5">
        <f t="shared" si="36"/>
        <v>0</v>
      </c>
      <c r="CV63" s="5">
        <f t="shared" si="36"/>
        <v>0</v>
      </c>
      <c r="CW63" s="5">
        <f t="shared" si="36"/>
        <v>0</v>
      </c>
      <c r="CX63" s="4">
        <f t="shared" si="18"/>
        <v>0</v>
      </c>
      <c r="CY63" s="5">
        <f t="shared" si="19"/>
        <v>0</v>
      </c>
      <c r="CZ63" s="5">
        <f t="shared" si="20"/>
        <v>0</v>
      </c>
      <c r="DA63" s="5">
        <f t="shared" si="21"/>
        <v>0</v>
      </c>
      <c r="DB63" s="9">
        <f t="shared" si="22"/>
        <v>0</v>
      </c>
      <c r="DC63">
        <v>10</v>
      </c>
      <c r="DD63">
        <v>12</v>
      </c>
      <c r="DE63">
        <v>5</v>
      </c>
      <c r="DF63">
        <v>12</v>
      </c>
      <c r="DG63">
        <v>15</v>
      </c>
      <c r="DH63">
        <v>8</v>
      </c>
      <c r="DI63">
        <v>5</v>
      </c>
      <c r="DJ63">
        <v>4</v>
      </c>
      <c r="DK63">
        <v>4</v>
      </c>
      <c r="DL63">
        <v>16</v>
      </c>
      <c r="DM63">
        <v>17</v>
      </c>
      <c r="DN63">
        <v>17</v>
      </c>
      <c r="DO63">
        <v>3</v>
      </c>
      <c r="DP63">
        <v>2</v>
      </c>
      <c r="DQ63">
        <v>2</v>
      </c>
      <c r="DR63" s="3">
        <f t="shared" si="45"/>
        <v>0.4</v>
      </c>
      <c r="DS63" s="3">
        <f t="shared" si="45"/>
        <v>0.48</v>
      </c>
      <c r="DT63" s="3">
        <f t="shared" si="43"/>
        <v>0.2</v>
      </c>
      <c r="DU63" s="3">
        <f t="shared" si="43"/>
        <v>0.48</v>
      </c>
      <c r="DV63" s="3">
        <f t="shared" si="43"/>
        <v>0.6</v>
      </c>
      <c r="DW63" s="3">
        <f t="shared" si="43"/>
        <v>0.32</v>
      </c>
      <c r="DX63" s="3">
        <f t="shared" si="43"/>
        <v>0.2</v>
      </c>
      <c r="DY63" s="3">
        <f t="shared" si="43"/>
        <v>0.16</v>
      </c>
      <c r="DZ63" s="3">
        <f t="shared" si="43"/>
        <v>0.16</v>
      </c>
      <c r="EA63" s="3">
        <f t="shared" si="43"/>
        <v>0.64</v>
      </c>
      <c r="EB63" s="3">
        <f t="shared" si="39"/>
        <v>0.68</v>
      </c>
      <c r="EC63" s="3">
        <f t="shared" si="39"/>
        <v>0.68</v>
      </c>
      <c r="ED63" s="3">
        <f t="shared" si="39"/>
        <v>0.12</v>
      </c>
      <c r="EE63" s="3">
        <f t="shared" si="39"/>
        <v>0.08</v>
      </c>
      <c r="EF63" s="3">
        <f t="shared" si="39"/>
        <v>0.08</v>
      </c>
      <c r="EG63" s="4">
        <f t="shared" si="24"/>
        <v>3.3519264278639306E-2</v>
      </c>
      <c r="EH63" s="5">
        <f t="shared" si="24"/>
        <v>3.4473278733298272E-2</v>
      </c>
      <c r="EI63" s="5">
        <f t="shared" si="24"/>
        <v>1.5233454898487684E-2</v>
      </c>
      <c r="EJ63" s="5">
        <f t="shared" si="24"/>
        <v>1.3832464847786122E-2</v>
      </c>
      <c r="EK63" s="5">
        <f t="shared" si="24"/>
        <v>1.8926736013598584E-2</v>
      </c>
      <c r="EL63" s="5">
        <f t="shared" si="24"/>
        <v>9.6552474310346373E-3</v>
      </c>
      <c r="EM63" s="5">
        <f t="shared" si="37"/>
        <v>4.0923325901033574E-3</v>
      </c>
      <c r="EN63" s="5">
        <f t="shared" si="37"/>
        <v>3.0824687361597721E-3</v>
      </c>
      <c r="EO63" s="5">
        <f t="shared" si="37"/>
        <v>3.0683946759877327E-3</v>
      </c>
      <c r="EP63" s="5">
        <f t="shared" si="37"/>
        <v>1.7142955534822008E-2</v>
      </c>
      <c r="EQ63" s="5">
        <f t="shared" si="37"/>
        <v>1.7660911036163806E-2</v>
      </c>
      <c r="ER63" s="5">
        <f t="shared" si="37"/>
        <v>1.8499382017599732E-2</v>
      </c>
      <c r="ES63" s="5">
        <f t="shared" si="37"/>
        <v>9.9967768100622488E-3</v>
      </c>
      <c r="ET63" s="5">
        <f t="shared" si="37"/>
        <v>5.9729809678412777E-3</v>
      </c>
      <c r="EU63" s="5">
        <f t="shared" si="37"/>
        <v>6.67127749849595E-3</v>
      </c>
      <c r="EV63" s="4">
        <f t="shared" si="25"/>
        <v>2.7741999303475085E-2</v>
      </c>
      <c r="EW63" s="5">
        <f t="shared" si="29"/>
        <v>1.4138149430806447E-2</v>
      </c>
      <c r="EX63" s="5">
        <f t="shared" si="26"/>
        <v>3.4143986674169541E-3</v>
      </c>
      <c r="EY63" s="5">
        <f t="shared" si="27"/>
        <v>1.7767749529528518E-2</v>
      </c>
      <c r="EZ63" s="9">
        <f t="shared" si="28"/>
        <v>7.5470117587998252E-3</v>
      </c>
      <c r="FB63" t="s">
        <v>148</v>
      </c>
      <c r="FD63" t="s">
        <v>146</v>
      </c>
      <c r="FF63" t="s">
        <v>119</v>
      </c>
      <c r="FI63" t="s">
        <v>119</v>
      </c>
      <c r="FL63" t="s">
        <v>395</v>
      </c>
      <c r="FM63" t="s">
        <v>148</v>
      </c>
      <c r="FQ63" t="s">
        <v>396</v>
      </c>
      <c r="FT63" t="s">
        <v>28</v>
      </c>
      <c r="FU63" t="s">
        <v>31</v>
      </c>
      <c r="FW63" t="s">
        <v>31</v>
      </c>
      <c r="FY63" t="s">
        <v>33</v>
      </c>
      <c r="FZ63" t="s">
        <v>121</v>
      </c>
      <c r="GE63" t="s">
        <v>121</v>
      </c>
      <c r="GJ63" t="s">
        <v>397</v>
      </c>
      <c r="GP63" t="s">
        <v>203</v>
      </c>
      <c r="GR63" t="s">
        <v>203</v>
      </c>
    </row>
    <row r="64" spans="1:205" x14ac:dyDescent="0.25">
      <c r="A64">
        <v>60</v>
      </c>
      <c r="B64" t="s">
        <v>398</v>
      </c>
      <c r="C64" t="s">
        <v>399</v>
      </c>
      <c r="D64">
        <v>60</v>
      </c>
      <c r="E64">
        <v>7.52</v>
      </c>
      <c r="F64" t="s">
        <v>63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15</v>
      </c>
      <c r="N64">
        <v>14</v>
      </c>
      <c r="O64">
        <v>17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 s="3">
        <f t="shared" si="40"/>
        <v>0</v>
      </c>
      <c r="W64" s="3">
        <f t="shared" si="40"/>
        <v>0</v>
      </c>
      <c r="X64" s="3">
        <f t="shared" si="40"/>
        <v>0</v>
      </c>
      <c r="Y64" s="3">
        <f t="shared" si="40"/>
        <v>0</v>
      </c>
      <c r="Z64" s="3">
        <f t="shared" si="40"/>
        <v>0</v>
      </c>
      <c r="AA64" s="3">
        <f t="shared" si="40"/>
        <v>0</v>
      </c>
      <c r="AB64" s="3">
        <f t="shared" si="40"/>
        <v>0.25</v>
      </c>
      <c r="AC64" s="3">
        <f t="shared" si="40"/>
        <v>0.23333333333333334</v>
      </c>
      <c r="AD64" s="3">
        <f t="shared" si="40"/>
        <v>0.28333333333333333</v>
      </c>
      <c r="AE64" s="3">
        <f t="shared" si="40"/>
        <v>0</v>
      </c>
      <c r="AF64" s="3">
        <f t="shared" si="40"/>
        <v>0</v>
      </c>
      <c r="AG64" s="3">
        <f t="shared" si="40"/>
        <v>0</v>
      </c>
      <c r="AH64" s="3">
        <f t="shared" si="40"/>
        <v>0</v>
      </c>
      <c r="AI64" s="3">
        <f t="shared" si="40"/>
        <v>0</v>
      </c>
      <c r="AJ64" s="3">
        <f t="shared" si="40"/>
        <v>0</v>
      </c>
      <c r="AK64" s="4">
        <f t="shared" si="41"/>
        <v>0</v>
      </c>
      <c r="AL64" s="5">
        <f t="shared" si="41"/>
        <v>0</v>
      </c>
      <c r="AM64" s="5">
        <f t="shared" si="41"/>
        <v>0</v>
      </c>
      <c r="AN64" s="5">
        <f t="shared" si="41"/>
        <v>0</v>
      </c>
      <c r="AO64" s="5">
        <f t="shared" si="41"/>
        <v>0</v>
      </c>
      <c r="AP64" s="5">
        <f t="shared" si="41"/>
        <v>0</v>
      </c>
      <c r="AQ64" s="5">
        <f t="shared" si="41"/>
        <v>5.1214467568916804E-3</v>
      </c>
      <c r="AR64" s="5">
        <f t="shared" si="41"/>
        <v>4.4967263214625366E-3</v>
      </c>
      <c r="AS64" s="5">
        <f t="shared" si="41"/>
        <v>5.4248013105793955E-3</v>
      </c>
      <c r="AT64" s="5">
        <f t="shared" si="41"/>
        <v>0</v>
      </c>
      <c r="AU64" s="5">
        <f t="shared" si="41"/>
        <v>0</v>
      </c>
      <c r="AV64" s="5">
        <f t="shared" si="41"/>
        <v>0</v>
      </c>
      <c r="AW64" s="5">
        <f t="shared" si="41"/>
        <v>0</v>
      </c>
      <c r="AX64" s="5">
        <f t="shared" si="41"/>
        <v>0</v>
      </c>
      <c r="AY64" s="5">
        <f t="shared" si="41"/>
        <v>0</v>
      </c>
      <c r="AZ64" s="4">
        <f t="shared" si="11"/>
        <v>0</v>
      </c>
      <c r="BA64" s="5">
        <f t="shared" si="12"/>
        <v>0</v>
      </c>
      <c r="BB64" s="5">
        <f t="shared" si="13"/>
        <v>5.0143247963112042E-3</v>
      </c>
      <c r="BC64" s="5">
        <f t="shared" si="14"/>
        <v>0</v>
      </c>
      <c r="BD64" s="9">
        <f t="shared" si="15"/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4</v>
      </c>
      <c r="BR64">
        <v>4</v>
      </c>
      <c r="BS64">
        <v>3</v>
      </c>
      <c r="BT64" s="3">
        <f t="shared" si="44"/>
        <v>0</v>
      </c>
      <c r="BU64" s="3">
        <f t="shared" si="44"/>
        <v>0</v>
      </c>
      <c r="BV64" s="3">
        <f t="shared" si="42"/>
        <v>0</v>
      </c>
      <c r="BW64" s="3">
        <f t="shared" si="42"/>
        <v>0</v>
      </c>
      <c r="BX64" s="3">
        <f t="shared" si="42"/>
        <v>0</v>
      </c>
      <c r="BY64" s="3">
        <f t="shared" si="42"/>
        <v>0</v>
      </c>
      <c r="BZ64" s="3">
        <f t="shared" si="42"/>
        <v>0</v>
      </c>
      <c r="CA64" s="3">
        <f t="shared" si="42"/>
        <v>0</v>
      </c>
      <c r="CB64" s="3">
        <f t="shared" si="42"/>
        <v>0</v>
      </c>
      <c r="CC64" s="3">
        <f t="shared" si="42"/>
        <v>0</v>
      </c>
      <c r="CD64" s="3">
        <f t="shared" si="38"/>
        <v>0</v>
      </c>
      <c r="CE64" s="3">
        <f t="shared" si="38"/>
        <v>0</v>
      </c>
      <c r="CF64" s="3">
        <f t="shared" si="38"/>
        <v>6.6666666666666666E-2</v>
      </c>
      <c r="CG64" s="3">
        <f t="shared" si="38"/>
        <v>6.6666666666666666E-2</v>
      </c>
      <c r="CH64" s="3">
        <f t="shared" si="38"/>
        <v>0.05</v>
      </c>
      <c r="CI64" s="4">
        <f t="shared" si="17"/>
        <v>0</v>
      </c>
      <c r="CJ64" s="5">
        <f t="shared" si="17"/>
        <v>0</v>
      </c>
      <c r="CK64" s="5">
        <f t="shared" si="17"/>
        <v>0</v>
      </c>
      <c r="CL64" s="5">
        <f t="shared" si="17"/>
        <v>0</v>
      </c>
      <c r="CM64" s="5">
        <f t="shared" si="17"/>
        <v>0</v>
      </c>
      <c r="CN64" s="5">
        <f t="shared" si="17"/>
        <v>0</v>
      </c>
      <c r="CO64" s="5">
        <f t="shared" si="36"/>
        <v>0</v>
      </c>
      <c r="CP64" s="5">
        <f t="shared" si="36"/>
        <v>0</v>
      </c>
      <c r="CQ64" s="5">
        <f t="shared" si="36"/>
        <v>0</v>
      </c>
      <c r="CR64" s="5">
        <f t="shared" si="36"/>
        <v>0</v>
      </c>
      <c r="CS64" s="5">
        <f t="shared" si="36"/>
        <v>0</v>
      </c>
      <c r="CT64" s="5">
        <f t="shared" si="36"/>
        <v>0</v>
      </c>
      <c r="CU64" s="5">
        <f t="shared" si="36"/>
        <v>3.136856724524655E-3</v>
      </c>
      <c r="CV64" s="5">
        <f t="shared" si="36"/>
        <v>2.9204627695946965E-3</v>
      </c>
      <c r="CW64" s="5">
        <f t="shared" si="36"/>
        <v>2.1578508301147744E-3</v>
      </c>
      <c r="CX64" s="4">
        <f t="shared" si="18"/>
        <v>0</v>
      </c>
      <c r="CY64" s="5">
        <f t="shared" si="19"/>
        <v>0</v>
      </c>
      <c r="CZ64" s="5">
        <f t="shared" si="20"/>
        <v>0</v>
      </c>
      <c r="DA64" s="5">
        <f t="shared" si="21"/>
        <v>0</v>
      </c>
      <c r="DB64" s="9">
        <f t="shared" si="22"/>
        <v>2.738390108078042E-3</v>
      </c>
      <c r="DC64">
        <v>0</v>
      </c>
      <c r="DD64">
        <v>0</v>
      </c>
      <c r="DE64">
        <v>0</v>
      </c>
      <c r="DF64">
        <v>5</v>
      </c>
      <c r="DG64">
        <v>6</v>
      </c>
      <c r="DH64">
        <v>5</v>
      </c>
      <c r="DI64">
        <v>15</v>
      </c>
      <c r="DJ64">
        <v>14</v>
      </c>
      <c r="DK64">
        <v>17</v>
      </c>
      <c r="DL64">
        <v>7</v>
      </c>
      <c r="DM64">
        <v>4</v>
      </c>
      <c r="DN64">
        <v>4</v>
      </c>
      <c r="DO64">
        <v>2</v>
      </c>
      <c r="DP64">
        <v>0</v>
      </c>
      <c r="DQ64">
        <v>3</v>
      </c>
      <c r="DR64" s="3">
        <f t="shared" si="45"/>
        <v>0</v>
      </c>
      <c r="DS64" s="3">
        <f t="shared" si="45"/>
        <v>0</v>
      </c>
      <c r="DT64" s="3">
        <f t="shared" si="43"/>
        <v>0</v>
      </c>
      <c r="DU64" s="3">
        <f t="shared" si="43"/>
        <v>8.3333333333333329E-2</v>
      </c>
      <c r="DV64" s="3">
        <f t="shared" si="43"/>
        <v>0.1</v>
      </c>
      <c r="DW64" s="3">
        <f t="shared" si="43"/>
        <v>8.3333333333333329E-2</v>
      </c>
      <c r="DX64" s="3">
        <f t="shared" si="43"/>
        <v>0.25</v>
      </c>
      <c r="DY64" s="3">
        <f t="shared" si="43"/>
        <v>0.23333333333333334</v>
      </c>
      <c r="DZ64" s="3">
        <f t="shared" si="43"/>
        <v>0.28333333333333333</v>
      </c>
      <c r="EA64" s="3">
        <f t="shared" si="43"/>
        <v>0.11666666666666667</v>
      </c>
      <c r="EB64" s="3">
        <f t="shared" si="39"/>
        <v>6.6666666666666666E-2</v>
      </c>
      <c r="EC64" s="3">
        <f t="shared" si="39"/>
        <v>6.6666666666666666E-2</v>
      </c>
      <c r="ED64" s="3">
        <f t="shared" si="39"/>
        <v>3.3333333333333333E-2</v>
      </c>
      <c r="EE64" s="3">
        <f t="shared" si="39"/>
        <v>0</v>
      </c>
      <c r="EF64" s="3">
        <f t="shared" si="39"/>
        <v>0.05</v>
      </c>
      <c r="EG64" s="4">
        <f t="shared" si="24"/>
        <v>0</v>
      </c>
      <c r="EH64" s="5">
        <f t="shared" si="24"/>
        <v>0</v>
      </c>
      <c r="EI64" s="5">
        <f t="shared" si="24"/>
        <v>0</v>
      </c>
      <c r="EJ64" s="5">
        <f t="shared" si="24"/>
        <v>2.4014695916295351E-3</v>
      </c>
      <c r="EK64" s="5">
        <f t="shared" si="24"/>
        <v>3.1544560022664309E-3</v>
      </c>
      <c r="EL64" s="5">
        <f t="shared" si="24"/>
        <v>2.5143873518319367E-3</v>
      </c>
      <c r="EM64" s="5">
        <f t="shared" si="37"/>
        <v>5.1154157376291963E-3</v>
      </c>
      <c r="EN64" s="5">
        <f t="shared" si="37"/>
        <v>4.4952669068996677E-3</v>
      </c>
      <c r="EO64" s="5">
        <f t="shared" si="37"/>
        <v>5.43361557206161E-3</v>
      </c>
      <c r="EP64" s="5">
        <f t="shared" si="37"/>
        <v>3.1250179360352618E-3</v>
      </c>
      <c r="EQ64" s="5">
        <f t="shared" si="37"/>
        <v>1.7314618662905689E-3</v>
      </c>
      <c r="ER64" s="5">
        <f t="shared" si="37"/>
        <v>1.813664903686248E-3</v>
      </c>
      <c r="ES64" s="5">
        <f t="shared" si="37"/>
        <v>2.7768824472395137E-3</v>
      </c>
      <c r="ET64" s="5">
        <f t="shared" si="37"/>
        <v>0</v>
      </c>
      <c r="EU64" s="5">
        <f t="shared" si="37"/>
        <v>4.1695484365599691E-3</v>
      </c>
      <c r="EV64" s="4">
        <f t="shared" si="25"/>
        <v>0</v>
      </c>
      <c r="EW64" s="5">
        <f t="shared" si="29"/>
        <v>2.6901043152426341E-3</v>
      </c>
      <c r="EX64" s="5">
        <f t="shared" si="26"/>
        <v>5.0147660721968244E-3</v>
      </c>
      <c r="EY64" s="5">
        <f t="shared" si="27"/>
        <v>2.223381568670693E-3</v>
      </c>
      <c r="EZ64" s="9">
        <f t="shared" si="28"/>
        <v>2.3154769612664943E-3</v>
      </c>
      <c r="FB64" t="s">
        <v>148</v>
      </c>
      <c r="FD64" t="s">
        <v>146</v>
      </c>
      <c r="FE64" t="s">
        <v>363</v>
      </c>
      <c r="FF64" t="s">
        <v>119</v>
      </c>
      <c r="FI64" t="s">
        <v>119</v>
      </c>
      <c r="FJ64" t="s">
        <v>400</v>
      </c>
      <c r="FL64" t="s">
        <v>401</v>
      </c>
      <c r="FM64" t="s">
        <v>363</v>
      </c>
      <c r="FQ64" t="s">
        <v>401</v>
      </c>
      <c r="FU64" t="s">
        <v>121</v>
      </c>
      <c r="FY64" t="s">
        <v>33</v>
      </c>
      <c r="FZ64" t="s">
        <v>121</v>
      </c>
      <c r="GA64" t="s">
        <v>40</v>
      </c>
      <c r="GE64" t="s">
        <v>121</v>
      </c>
      <c r="GF64" t="s">
        <v>40</v>
      </c>
      <c r="GJ64" t="s">
        <v>79</v>
      </c>
      <c r="GP64" t="s">
        <v>203</v>
      </c>
      <c r="GR64" t="s">
        <v>203</v>
      </c>
    </row>
    <row r="65" spans="1:208" x14ac:dyDescent="0.25">
      <c r="A65">
        <v>61</v>
      </c>
      <c r="B65" t="s">
        <v>374</v>
      </c>
      <c r="C65" t="s">
        <v>375</v>
      </c>
      <c r="D65">
        <v>26</v>
      </c>
      <c r="E65">
        <v>8.58</v>
      </c>
      <c r="F65" t="s">
        <v>63</v>
      </c>
      <c r="G65">
        <v>0</v>
      </c>
      <c r="H65">
        <v>0</v>
      </c>
      <c r="I65">
        <v>0</v>
      </c>
      <c r="J65">
        <v>2</v>
      </c>
      <c r="K65">
        <v>0</v>
      </c>
      <c r="L65">
        <v>2</v>
      </c>
      <c r="M65">
        <v>6</v>
      </c>
      <c r="N65">
        <v>7</v>
      </c>
      <c r="O65">
        <v>6</v>
      </c>
      <c r="P65">
        <v>0</v>
      </c>
      <c r="Q65">
        <v>3</v>
      </c>
      <c r="R65">
        <v>2</v>
      </c>
      <c r="S65">
        <v>2</v>
      </c>
      <c r="T65">
        <v>0</v>
      </c>
      <c r="U65">
        <v>3</v>
      </c>
      <c r="V65" s="3">
        <f t="shared" si="40"/>
        <v>0</v>
      </c>
      <c r="W65" s="3">
        <f t="shared" si="40"/>
        <v>0</v>
      </c>
      <c r="X65" s="3">
        <f t="shared" si="40"/>
        <v>0</v>
      </c>
      <c r="Y65" s="3">
        <f t="shared" si="40"/>
        <v>7.6923076923076927E-2</v>
      </c>
      <c r="Z65" s="3">
        <f t="shared" si="40"/>
        <v>0</v>
      </c>
      <c r="AA65" s="3">
        <f t="shared" si="40"/>
        <v>7.6923076923076927E-2</v>
      </c>
      <c r="AB65" s="3">
        <f t="shared" si="40"/>
        <v>0.23076923076923078</v>
      </c>
      <c r="AC65" s="3">
        <f t="shared" si="40"/>
        <v>0.26923076923076922</v>
      </c>
      <c r="AD65" s="3">
        <f t="shared" si="40"/>
        <v>0.23076923076923078</v>
      </c>
      <c r="AE65" s="3">
        <f t="shared" si="40"/>
        <v>0</v>
      </c>
      <c r="AF65" s="3">
        <f t="shared" si="40"/>
        <v>0.11538461538461539</v>
      </c>
      <c r="AG65" s="3">
        <f t="shared" si="40"/>
        <v>7.6923076923076927E-2</v>
      </c>
      <c r="AH65" s="3">
        <f t="shared" si="40"/>
        <v>7.6923076923076927E-2</v>
      </c>
      <c r="AI65" s="3">
        <f t="shared" si="40"/>
        <v>0</v>
      </c>
      <c r="AJ65" s="3">
        <f t="shared" si="40"/>
        <v>0.11538461538461539</v>
      </c>
      <c r="AK65" s="4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7.6877626102819611E-3</v>
      </c>
      <c r="AO65" s="5">
        <f t="shared" si="41"/>
        <v>0</v>
      </c>
      <c r="AP65" s="5">
        <f t="shared" si="41"/>
        <v>8.7507814646537643E-3</v>
      </c>
      <c r="AQ65" s="5">
        <f t="shared" si="41"/>
        <v>4.727489314053859E-3</v>
      </c>
      <c r="AR65" s="5">
        <f t="shared" si="41"/>
        <v>5.188530370918311E-3</v>
      </c>
      <c r="AS65" s="5">
        <f t="shared" si="41"/>
        <v>4.4183902077117249E-3</v>
      </c>
      <c r="AT65" s="5">
        <f t="shared" si="41"/>
        <v>0</v>
      </c>
      <c r="AU65" s="5">
        <f t="shared" si="41"/>
        <v>1.2011467366929396E-2</v>
      </c>
      <c r="AV65" s="5">
        <f t="shared" si="41"/>
        <v>7.5267929095615858E-3</v>
      </c>
      <c r="AW65" s="5">
        <f t="shared" si="41"/>
        <v>1.298684335340031E-2</v>
      </c>
      <c r="AX65" s="5">
        <f t="shared" si="41"/>
        <v>0</v>
      </c>
      <c r="AY65" s="5">
        <f t="shared" si="41"/>
        <v>2.0064510791594464E-2</v>
      </c>
      <c r="AZ65" s="4">
        <f t="shared" si="11"/>
        <v>0</v>
      </c>
      <c r="BA65" s="5">
        <f t="shared" si="12"/>
        <v>5.4795146916452415E-3</v>
      </c>
      <c r="BB65" s="5">
        <f t="shared" si="13"/>
        <v>4.7781366308946313E-3</v>
      </c>
      <c r="BC65" s="5">
        <f t="shared" si="14"/>
        <v>6.512753425496994E-3</v>
      </c>
      <c r="BD65" s="9">
        <f t="shared" si="15"/>
        <v>1.101711804833159E-2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3</v>
      </c>
      <c r="BL65">
        <v>3</v>
      </c>
      <c r="BM65">
        <v>4</v>
      </c>
      <c r="BN65">
        <v>7</v>
      </c>
      <c r="BO65">
        <v>4</v>
      </c>
      <c r="BP65">
        <v>6</v>
      </c>
      <c r="BQ65">
        <v>6</v>
      </c>
      <c r="BR65">
        <v>7</v>
      </c>
      <c r="BS65">
        <v>7</v>
      </c>
      <c r="BT65" s="3">
        <f t="shared" si="44"/>
        <v>0</v>
      </c>
      <c r="BU65" s="3">
        <f t="shared" si="44"/>
        <v>0</v>
      </c>
      <c r="BV65" s="3">
        <f t="shared" si="42"/>
        <v>0</v>
      </c>
      <c r="BW65" s="3">
        <f t="shared" si="42"/>
        <v>0</v>
      </c>
      <c r="BX65" s="3">
        <f t="shared" si="42"/>
        <v>0</v>
      </c>
      <c r="BY65" s="3">
        <f t="shared" si="42"/>
        <v>0</v>
      </c>
      <c r="BZ65" s="3">
        <f t="shared" si="42"/>
        <v>0.11538461538461539</v>
      </c>
      <c r="CA65" s="3">
        <f t="shared" si="42"/>
        <v>0.11538461538461539</v>
      </c>
      <c r="CB65" s="3">
        <f t="shared" si="42"/>
        <v>0.15384615384615385</v>
      </c>
      <c r="CC65" s="3">
        <f t="shared" si="42"/>
        <v>0.26923076923076922</v>
      </c>
      <c r="CD65" s="3">
        <f t="shared" si="38"/>
        <v>0.15384615384615385</v>
      </c>
      <c r="CE65" s="3">
        <f t="shared" si="38"/>
        <v>0.23076923076923078</v>
      </c>
      <c r="CF65" s="3">
        <f t="shared" si="38"/>
        <v>0.23076923076923078</v>
      </c>
      <c r="CG65" s="3">
        <f t="shared" si="38"/>
        <v>0.26923076923076922</v>
      </c>
      <c r="CH65" s="3">
        <f t="shared" si="38"/>
        <v>0.26923076923076922</v>
      </c>
      <c r="CI65" s="4">
        <f t="shared" si="17"/>
        <v>0</v>
      </c>
      <c r="CJ65" s="5">
        <f t="shared" si="17"/>
        <v>0</v>
      </c>
      <c r="CK65" s="5">
        <f t="shared" si="17"/>
        <v>0</v>
      </c>
      <c r="CL65" s="5">
        <f t="shared" si="17"/>
        <v>0</v>
      </c>
      <c r="CM65" s="5">
        <f t="shared" si="17"/>
        <v>0</v>
      </c>
      <c r="CN65" s="5">
        <f t="shared" si="17"/>
        <v>0</v>
      </c>
      <c r="CO65" s="5">
        <f t="shared" si="36"/>
        <v>1.3971242879050631E-2</v>
      </c>
      <c r="CP65" s="5">
        <f t="shared" si="36"/>
        <v>1.4157125085051422E-2</v>
      </c>
      <c r="CQ65" s="5">
        <f t="shared" si="36"/>
        <v>1.7712537132766937E-2</v>
      </c>
      <c r="CR65" s="5">
        <f t="shared" si="36"/>
        <v>1.6134669056660961E-2</v>
      </c>
      <c r="CS65" s="5">
        <f t="shared" si="36"/>
        <v>9.1518245443620323E-3</v>
      </c>
      <c r="CT65" s="5">
        <f t="shared" si="36"/>
        <v>1.3645905186295817E-2</v>
      </c>
      <c r="CU65" s="5">
        <f t="shared" si="36"/>
        <v>1.0858350200277653E-2</v>
      </c>
      <c r="CV65" s="5">
        <f t="shared" si="36"/>
        <v>1.1794176569517043E-2</v>
      </c>
      <c r="CW65" s="5">
        <f t="shared" si="36"/>
        <v>1.1619196777541092E-2</v>
      </c>
      <c r="CX65" s="4">
        <f t="shared" si="18"/>
        <v>0</v>
      </c>
      <c r="CY65" s="5">
        <f t="shared" si="19"/>
        <v>0</v>
      </c>
      <c r="CZ65" s="5">
        <f t="shared" si="20"/>
        <v>1.5280301698956328E-2</v>
      </c>
      <c r="DA65" s="5">
        <f t="shared" si="21"/>
        <v>1.2977466262439605E-2</v>
      </c>
      <c r="DB65" s="9">
        <f t="shared" si="22"/>
        <v>1.1423907849111931E-2</v>
      </c>
      <c r="DC65">
        <v>0</v>
      </c>
      <c r="DD65">
        <v>0</v>
      </c>
      <c r="DE65">
        <v>0</v>
      </c>
      <c r="DF65">
        <v>7</v>
      </c>
      <c r="DG65">
        <v>8</v>
      </c>
      <c r="DH65">
        <v>5</v>
      </c>
      <c r="DI65">
        <v>6</v>
      </c>
      <c r="DJ65">
        <v>7</v>
      </c>
      <c r="DK65">
        <v>6</v>
      </c>
      <c r="DL65">
        <v>7</v>
      </c>
      <c r="DM65">
        <v>9</v>
      </c>
      <c r="DN65">
        <v>6</v>
      </c>
      <c r="DO65">
        <v>0</v>
      </c>
      <c r="DP65">
        <v>0</v>
      </c>
      <c r="DQ65">
        <v>0</v>
      </c>
      <c r="DR65" s="3">
        <f t="shared" si="45"/>
        <v>0</v>
      </c>
      <c r="DS65" s="3">
        <f t="shared" si="45"/>
        <v>0</v>
      </c>
      <c r="DT65" s="3">
        <f t="shared" si="43"/>
        <v>0</v>
      </c>
      <c r="DU65" s="3">
        <f t="shared" si="43"/>
        <v>0.26923076923076922</v>
      </c>
      <c r="DV65" s="3">
        <f t="shared" si="43"/>
        <v>0.30769230769230771</v>
      </c>
      <c r="DW65" s="3">
        <f t="shared" si="43"/>
        <v>0.19230769230769232</v>
      </c>
      <c r="DX65" s="3">
        <f t="shared" si="43"/>
        <v>0.23076923076923078</v>
      </c>
      <c r="DY65" s="3">
        <f t="shared" si="43"/>
        <v>0.26923076923076922</v>
      </c>
      <c r="DZ65" s="3">
        <f t="shared" si="43"/>
        <v>0.23076923076923078</v>
      </c>
      <c r="EA65" s="3">
        <f t="shared" si="43"/>
        <v>0.26923076923076922</v>
      </c>
      <c r="EB65" s="3">
        <f t="shared" si="39"/>
        <v>0.34615384615384615</v>
      </c>
      <c r="EC65" s="3">
        <f t="shared" si="39"/>
        <v>0.23076923076923078</v>
      </c>
      <c r="ED65" s="3">
        <f t="shared" si="39"/>
        <v>0</v>
      </c>
      <c r="EE65" s="3">
        <f t="shared" si="39"/>
        <v>0</v>
      </c>
      <c r="EF65" s="3">
        <f t="shared" si="39"/>
        <v>0</v>
      </c>
      <c r="EG65" s="4">
        <f t="shared" si="24"/>
        <v>0</v>
      </c>
      <c r="EH65" s="5">
        <f t="shared" si="24"/>
        <v>0</v>
      </c>
      <c r="EI65" s="5">
        <f t="shared" si="24"/>
        <v>0</v>
      </c>
      <c r="EJ65" s="5">
        <f t="shared" si="24"/>
        <v>7.7585940652646519E-3</v>
      </c>
      <c r="EK65" s="5">
        <f t="shared" si="24"/>
        <v>9.7060184685120957E-3</v>
      </c>
      <c r="EL65" s="5">
        <f t="shared" si="24"/>
        <v>5.8024323503813929E-3</v>
      </c>
      <c r="EM65" s="5">
        <f t="shared" si="37"/>
        <v>4.7219222193500276E-3</v>
      </c>
      <c r="EN65" s="5">
        <f t="shared" si="37"/>
        <v>5.1868464310380778E-3</v>
      </c>
      <c r="EO65" s="5">
        <f t="shared" si="37"/>
        <v>4.4255692442130758E-3</v>
      </c>
      <c r="EP65" s="5">
        <f t="shared" si="37"/>
        <v>7.2115798523890648E-3</v>
      </c>
      <c r="EQ65" s="5">
        <f t="shared" si="37"/>
        <v>8.9902827672779535E-3</v>
      </c>
      <c r="ER65" s="5">
        <f t="shared" si="37"/>
        <v>6.2780708204523972E-3</v>
      </c>
      <c r="ES65" s="5">
        <f t="shared" si="37"/>
        <v>0</v>
      </c>
      <c r="ET65" s="5">
        <f t="shared" si="37"/>
        <v>0</v>
      </c>
      <c r="EU65" s="5">
        <f t="shared" si="37"/>
        <v>0</v>
      </c>
      <c r="EV65" s="4">
        <f t="shared" si="25"/>
        <v>0</v>
      </c>
      <c r="EW65" s="5">
        <f t="shared" si="29"/>
        <v>7.7556816280527144E-3</v>
      </c>
      <c r="EX65" s="5">
        <f t="shared" si="26"/>
        <v>4.7781126315337274E-3</v>
      </c>
      <c r="EY65" s="5">
        <f t="shared" si="27"/>
        <v>7.4933111467064715E-3</v>
      </c>
      <c r="EZ65" s="9">
        <f t="shared" si="28"/>
        <v>0</v>
      </c>
      <c r="FB65" t="s">
        <v>83</v>
      </c>
      <c r="FD65" t="s">
        <v>65</v>
      </c>
      <c r="FF65" t="s">
        <v>65</v>
      </c>
      <c r="FH65" t="s">
        <v>91</v>
      </c>
      <c r="FI65" t="s">
        <v>65</v>
      </c>
      <c r="FK65" t="s">
        <v>83</v>
      </c>
      <c r="FQ65" t="s">
        <v>85</v>
      </c>
      <c r="FY65" t="s">
        <v>33</v>
      </c>
      <c r="GA65" t="s">
        <v>40</v>
      </c>
      <c r="GF65" t="s">
        <v>40</v>
      </c>
      <c r="GJ65" t="s">
        <v>86</v>
      </c>
      <c r="GR65" t="s">
        <v>86</v>
      </c>
    </row>
    <row r="66" spans="1:208" x14ac:dyDescent="0.25">
      <c r="A66">
        <v>62</v>
      </c>
      <c r="B66" t="s">
        <v>491</v>
      </c>
      <c r="C66" t="s">
        <v>492</v>
      </c>
      <c r="D66">
        <v>57</v>
      </c>
      <c r="E66">
        <v>6.89</v>
      </c>
      <c r="F66" t="s">
        <v>63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11</v>
      </c>
      <c r="N66">
        <v>15</v>
      </c>
      <c r="O66">
        <v>11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3">
        <f t="shared" si="40"/>
        <v>0</v>
      </c>
      <c r="W66" s="3">
        <f t="shared" si="40"/>
        <v>0</v>
      </c>
      <c r="X66" s="3">
        <f t="shared" si="40"/>
        <v>0</v>
      </c>
      <c r="Y66" s="3">
        <f t="shared" si="40"/>
        <v>0</v>
      </c>
      <c r="Z66" s="3">
        <f t="shared" si="40"/>
        <v>0</v>
      </c>
      <c r="AA66" s="3">
        <f t="shared" si="40"/>
        <v>0</v>
      </c>
      <c r="AB66" s="3">
        <f t="shared" si="40"/>
        <v>0.19298245614035087</v>
      </c>
      <c r="AC66" s="3">
        <f t="shared" si="40"/>
        <v>0.26315789473684209</v>
      </c>
      <c r="AD66" s="3">
        <f t="shared" si="40"/>
        <v>0.19298245614035087</v>
      </c>
      <c r="AE66" s="3">
        <f t="shared" si="40"/>
        <v>0</v>
      </c>
      <c r="AF66" s="3">
        <f t="shared" si="40"/>
        <v>0</v>
      </c>
      <c r="AG66" s="3">
        <f t="shared" si="40"/>
        <v>0</v>
      </c>
      <c r="AH66" s="3">
        <f t="shared" si="40"/>
        <v>0</v>
      </c>
      <c r="AI66" s="3">
        <f t="shared" si="40"/>
        <v>0</v>
      </c>
      <c r="AJ66" s="3">
        <f t="shared" si="40"/>
        <v>0</v>
      </c>
      <c r="AK66" s="4">
        <f t="shared" si="41"/>
        <v>0</v>
      </c>
      <c r="AL66" s="5">
        <f t="shared" si="41"/>
        <v>0</v>
      </c>
      <c r="AM66" s="5">
        <f t="shared" si="41"/>
        <v>0</v>
      </c>
      <c r="AN66" s="5">
        <f t="shared" si="41"/>
        <v>0</v>
      </c>
      <c r="AO66" s="5">
        <f t="shared" si="41"/>
        <v>0</v>
      </c>
      <c r="AP66" s="5">
        <f t="shared" si="41"/>
        <v>0</v>
      </c>
      <c r="AQ66" s="5">
        <f t="shared" si="41"/>
        <v>3.9533974965479633E-3</v>
      </c>
      <c r="AR66" s="5">
        <f t="shared" si="41"/>
        <v>5.0714958512735374E-3</v>
      </c>
      <c r="AS66" s="5">
        <f t="shared" si="41"/>
        <v>3.6949111093729629E-3</v>
      </c>
      <c r="AT66" s="5">
        <f t="shared" si="41"/>
        <v>0</v>
      </c>
      <c r="AU66" s="5">
        <f t="shared" si="41"/>
        <v>0</v>
      </c>
      <c r="AV66" s="5">
        <f t="shared" si="41"/>
        <v>0</v>
      </c>
      <c r="AW66" s="5">
        <f t="shared" si="41"/>
        <v>0</v>
      </c>
      <c r="AX66" s="5">
        <f t="shared" si="41"/>
        <v>0</v>
      </c>
      <c r="AY66" s="5">
        <f t="shared" si="41"/>
        <v>0</v>
      </c>
      <c r="AZ66" s="4">
        <f t="shared" si="11"/>
        <v>0</v>
      </c>
      <c r="BA66" s="5">
        <f t="shared" si="12"/>
        <v>0</v>
      </c>
      <c r="BB66" s="5">
        <f t="shared" si="13"/>
        <v>4.2399348190648211E-3</v>
      </c>
      <c r="BC66" s="5">
        <f t="shared" si="14"/>
        <v>0</v>
      </c>
      <c r="BD66" s="9">
        <f t="shared" si="15"/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 s="3">
        <f t="shared" si="44"/>
        <v>0</v>
      </c>
      <c r="BU66" s="3">
        <f t="shared" si="44"/>
        <v>0</v>
      </c>
      <c r="BV66" s="3">
        <f t="shared" si="42"/>
        <v>0</v>
      </c>
      <c r="BW66" s="3">
        <f t="shared" si="42"/>
        <v>0</v>
      </c>
      <c r="BX66" s="3">
        <f t="shared" si="42"/>
        <v>0</v>
      </c>
      <c r="BY66" s="3">
        <f t="shared" si="42"/>
        <v>0</v>
      </c>
      <c r="BZ66" s="3">
        <f t="shared" si="42"/>
        <v>0</v>
      </c>
      <c r="CA66" s="3">
        <f t="shared" si="42"/>
        <v>0</v>
      </c>
      <c r="CB66" s="3">
        <f t="shared" si="42"/>
        <v>0</v>
      </c>
      <c r="CC66" s="3">
        <f t="shared" si="42"/>
        <v>0</v>
      </c>
      <c r="CD66" s="3">
        <f t="shared" si="38"/>
        <v>0</v>
      </c>
      <c r="CE66" s="3">
        <f t="shared" si="38"/>
        <v>0</v>
      </c>
      <c r="CF66" s="3">
        <f t="shared" si="38"/>
        <v>0</v>
      </c>
      <c r="CG66" s="3">
        <f t="shared" si="38"/>
        <v>0</v>
      </c>
      <c r="CH66" s="3">
        <f t="shared" si="38"/>
        <v>0</v>
      </c>
      <c r="CI66" s="4">
        <f t="shared" si="17"/>
        <v>0</v>
      </c>
      <c r="CJ66" s="5">
        <f t="shared" si="17"/>
        <v>0</v>
      </c>
      <c r="CK66" s="5">
        <f t="shared" si="17"/>
        <v>0</v>
      </c>
      <c r="CL66" s="5">
        <f t="shared" si="17"/>
        <v>0</v>
      </c>
      <c r="CM66" s="5">
        <f t="shared" si="17"/>
        <v>0</v>
      </c>
      <c r="CN66" s="5">
        <f t="shared" si="17"/>
        <v>0</v>
      </c>
      <c r="CO66" s="5">
        <f t="shared" si="36"/>
        <v>0</v>
      </c>
      <c r="CP66" s="5">
        <f t="shared" si="36"/>
        <v>0</v>
      </c>
      <c r="CQ66" s="5">
        <f t="shared" si="36"/>
        <v>0</v>
      </c>
      <c r="CR66" s="5">
        <f t="shared" si="36"/>
        <v>0</v>
      </c>
      <c r="CS66" s="5">
        <f t="shared" si="36"/>
        <v>0</v>
      </c>
      <c r="CT66" s="5">
        <f t="shared" si="36"/>
        <v>0</v>
      </c>
      <c r="CU66" s="5">
        <f t="shared" si="36"/>
        <v>0</v>
      </c>
      <c r="CV66" s="5">
        <f t="shared" si="36"/>
        <v>0</v>
      </c>
      <c r="CW66" s="5">
        <f t="shared" si="36"/>
        <v>0</v>
      </c>
      <c r="CX66" s="4">
        <f t="shared" si="18"/>
        <v>0</v>
      </c>
      <c r="CY66" s="5">
        <f t="shared" si="19"/>
        <v>0</v>
      </c>
      <c r="CZ66" s="5">
        <f t="shared" si="20"/>
        <v>0</v>
      </c>
      <c r="DA66" s="5">
        <f t="shared" si="21"/>
        <v>0</v>
      </c>
      <c r="DB66" s="9">
        <f t="shared" si="22"/>
        <v>0</v>
      </c>
      <c r="DC66">
        <v>3</v>
      </c>
      <c r="DD66">
        <v>2</v>
      </c>
      <c r="DE66">
        <v>4</v>
      </c>
      <c r="DF66">
        <v>7</v>
      </c>
      <c r="DG66">
        <v>5</v>
      </c>
      <c r="DH66">
        <v>4</v>
      </c>
      <c r="DI66">
        <v>11</v>
      </c>
      <c r="DJ66">
        <v>15</v>
      </c>
      <c r="DK66">
        <v>11</v>
      </c>
      <c r="DL66">
        <v>4</v>
      </c>
      <c r="DM66">
        <v>5</v>
      </c>
      <c r="DN66">
        <v>4</v>
      </c>
      <c r="DO66">
        <v>0</v>
      </c>
      <c r="DP66">
        <v>3</v>
      </c>
      <c r="DQ66">
        <v>4</v>
      </c>
      <c r="DR66" s="3">
        <f t="shared" si="45"/>
        <v>5.2631578947368418E-2</v>
      </c>
      <c r="DS66" s="3">
        <f t="shared" si="45"/>
        <v>3.5087719298245612E-2</v>
      </c>
      <c r="DT66" s="3">
        <f t="shared" si="43"/>
        <v>7.0175438596491224E-2</v>
      </c>
      <c r="DU66" s="3">
        <f t="shared" si="43"/>
        <v>0.12280701754385964</v>
      </c>
      <c r="DV66" s="3">
        <f t="shared" si="43"/>
        <v>8.771929824561403E-2</v>
      </c>
      <c r="DW66" s="3">
        <f t="shared" si="43"/>
        <v>7.0175438596491224E-2</v>
      </c>
      <c r="DX66" s="3">
        <f t="shared" si="43"/>
        <v>0.19298245614035087</v>
      </c>
      <c r="DY66" s="3">
        <f t="shared" si="43"/>
        <v>0.26315789473684209</v>
      </c>
      <c r="DZ66" s="3">
        <f t="shared" si="43"/>
        <v>0.19298245614035087</v>
      </c>
      <c r="EA66" s="3">
        <f t="shared" si="43"/>
        <v>7.0175438596491224E-2</v>
      </c>
      <c r="EB66" s="3">
        <f t="shared" si="39"/>
        <v>8.771929824561403E-2</v>
      </c>
      <c r="EC66" s="3">
        <f t="shared" si="39"/>
        <v>7.0175438596491224E-2</v>
      </c>
      <c r="ED66" s="3">
        <f t="shared" si="39"/>
        <v>0</v>
      </c>
      <c r="EE66" s="3">
        <f t="shared" si="39"/>
        <v>5.2631578947368418E-2</v>
      </c>
      <c r="EF66" s="3">
        <f t="shared" si="39"/>
        <v>7.0175438596491224E-2</v>
      </c>
      <c r="EG66" s="4">
        <f t="shared" si="24"/>
        <v>4.410429510347277E-3</v>
      </c>
      <c r="EH66" s="5">
        <f t="shared" si="24"/>
        <v>2.519976515591979E-3</v>
      </c>
      <c r="EI66" s="5">
        <f t="shared" si="24"/>
        <v>5.3450718942062037E-3</v>
      </c>
      <c r="EJ66" s="5">
        <f t="shared" si="24"/>
        <v>3.5390078192435253E-3</v>
      </c>
      <c r="EK66" s="5">
        <f t="shared" si="24"/>
        <v>2.7670666686547638E-3</v>
      </c>
      <c r="EL66" s="5">
        <f t="shared" si="24"/>
        <v>2.1173788225953148E-3</v>
      </c>
      <c r="EM66" s="5">
        <f t="shared" si="37"/>
        <v>3.9487419729067478E-3</v>
      </c>
      <c r="EN66" s="5">
        <f t="shared" si="37"/>
        <v>5.0698498949996252E-3</v>
      </c>
      <c r="EO66" s="5">
        <f t="shared" si="37"/>
        <v>3.7009146311255546E-3</v>
      </c>
      <c r="EP66" s="5">
        <f t="shared" si="37"/>
        <v>1.8797100367129393E-3</v>
      </c>
      <c r="EQ66" s="5">
        <f t="shared" si="37"/>
        <v>2.2782392977507486E-3</v>
      </c>
      <c r="ER66" s="5">
        <f t="shared" si="37"/>
        <v>1.9091209512486821E-3</v>
      </c>
      <c r="ES66" s="5">
        <f t="shared" si="37"/>
        <v>0</v>
      </c>
      <c r="ET66" s="5">
        <f t="shared" si="37"/>
        <v>3.9295927420008401E-3</v>
      </c>
      <c r="EU66" s="5">
        <f t="shared" si="37"/>
        <v>5.851997805698202E-3</v>
      </c>
      <c r="EV66" s="4">
        <f t="shared" si="25"/>
        <v>4.0918259733818199E-3</v>
      </c>
      <c r="EW66" s="5">
        <f t="shared" si="29"/>
        <v>2.8078177701645348E-3</v>
      </c>
      <c r="EX66" s="5">
        <f t="shared" si="26"/>
        <v>4.239835499677309E-3</v>
      </c>
      <c r="EY66" s="5">
        <f t="shared" si="27"/>
        <v>2.022356761904123E-3</v>
      </c>
      <c r="EZ66" s="9">
        <f t="shared" si="28"/>
        <v>3.2605301825663472E-3</v>
      </c>
      <c r="FA66" t="s">
        <v>97</v>
      </c>
      <c r="FB66" t="s">
        <v>404</v>
      </c>
      <c r="FD66" t="s">
        <v>307</v>
      </c>
      <c r="FF66" t="s">
        <v>65</v>
      </c>
      <c r="FI66" t="s">
        <v>65</v>
      </c>
      <c r="FK66" t="s">
        <v>405</v>
      </c>
      <c r="FL66" t="s">
        <v>406</v>
      </c>
      <c r="FO66" t="s">
        <v>406</v>
      </c>
      <c r="FP66" t="s">
        <v>406</v>
      </c>
      <c r="FS66" t="s">
        <v>27</v>
      </c>
      <c r="FY66" t="s">
        <v>33</v>
      </c>
      <c r="FZ66" t="s">
        <v>241</v>
      </c>
      <c r="GA66" t="s">
        <v>40</v>
      </c>
      <c r="GF66" t="s">
        <v>40</v>
      </c>
      <c r="GI66" t="s">
        <v>407</v>
      </c>
      <c r="GJ66" t="s">
        <v>408</v>
      </c>
      <c r="GP66" t="s">
        <v>203</v>
      </c>
      <c r="GR66" t="s">
        <v>407</v>
      </c>
    </row>
    <row r="67" spans="1:208" x14ac:dyDescent="0.25">
      <c r="A67">
        <v>63</v>
      </c>
      <c r="B67" t="s">
        <v>380</v>
      </c>
      <c r="C67" t="s">
        <v>381</v>
      </c>
      <c r="D67">
        <v>18</v>
      </c>
      <c r="E67">
        <v>4.87</v>
      </c>
      <c r="F67" t="s">
        <v>63</v>
      </c>
      <c r="G67">
        <v>0</v>
      </c>
      <c r="H67">
        <v>0</v>
      </c>
      <c r="I67">
        <v>0</v>
      </c>
      <c r="J67">
        <v>2</v>
      </c>
      <c r="K67">
        <v>2</v>
      </c>
      <c r="L67">
        <v>0</v>
      </c>
      <c r="M67">
        <v>6</v>
      </c>
      <c r="N67">
        <v>7</v>
      </c>
      <c r="O67">
        <v>6</v>
      </c>
      <c r="P67">
        <v>0</v>
      </c>
      <c r="Q67">
        <v>0</v>
      </c>
      <c r="R67">
        <v>0</v>
      </c>
      <c r="S67">
        <v>4</v>
      </c>
      <c r="T67">
        <v>4</v>
      </c>
      <c r="U67">
        <v>5</v>
      </c>
      <c r="V67" s="3">
        <f t="shared" si="40"/>
        <v>0</v>
      </c>
      <c r="W67" s="3">
        <f t="shared" si="40"/>
        <v>0</v>
      </c>
      <c r="X67" s="3">
        <f t="shared" si="40"/>
        <v>0</v>
      </c>
      <c r="Y67" s="3">
        <f t="shared" si="40"/>
        <v>0.1111111111111111</v>
      </c>
      <c r="Z67" s="3">
        <f t="shared" si="40"/>
        <v>0.1111111111111111</v>
      </c>
      <c r="AA67" s="3">
        <f t="shared" si="40"/>
        <v>0</v>
      </c>
      <c r="AB67" s="3">
        <f t="shared" si="40"/>
        <v>0.33333333333333331</v>
      </c>
      <c r="AC67" s="3">
        <f t="shared" si="40"/>
        <v>0.3888888888888889</v>
      </c>
      <c r="AD67" s="3">
        <f t="shared" si="40"/>
        <v>0.33333333333333331</v>
      </c>
      <c r="AE67" s="3">
        <f t="shared" si="40"/>
        <v>0</v>
      </c>
      <c r="AF67" s="3">
        <f t="shared" si="40"/>
        <v>0</v>
      </c>
      <c r="AG67" s="3">
        <f t="shared" si="40"/>
        <v>0</v>
      </c>
      <c r="AH67" s="3">
        <f t="shared" si="40"/>
        <v>0.22222222222222221</v>
      </c>
      <c r="AI67" s="3">
        <f t="shared" si="40"/>
        <v>0.22222222222222221</v>
      </c>
      <c r="AJ67" s="3">
        <f t="shared" si="40"/>
        <v>0.27777777777777779</v>
      </c>
      <c r="AK67" s="4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1.1104545992629498E-2</v>
      </c>
      <c r="AO67" s="5">
        <f t="shared" si="41"/>
        <v>1.1965635307323402E-2</v>
      </c>
      <c r="AP67" s="5">
        <f t="shared" si="41"/>
        <v>0</v>
      </c>
      <c r="AQ67" s="5">
        <f t="shared" si="41"/>
        <v>6.8285956758555727E-3</v>
      </c>
      <c r="AR67" s="5">
        <f t="shared" si="41"/>
        <v>7.494543869104228E-3</v>
      </c>
      <c r="AS67" s="5">
        <f t="shared" si="41"/>
        <v>6.3821191889169362E-3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3.7517547465378671E-2</v>
      </c>
      <c r="AX67" s="5">
        <f t="shared" si="41"/>
        <v>4.0974976574955399E-2</v>
      </c>
      <c r="AY67" s="5">
        <f t="shared" si="41"/>
        <v>4.8303451905690374E-2</v>
      </c>
      <c r="AZ67" s="4">
        <f t="shared" si="11"/>
        <v>0</v>
      </c>
      <c r="BA67" s="5">
        <f t="shared" si="12"/>
        <v>7.6900604333176329E-3</v>
      </c>
      <c r="BB67" s="5">
        <f t="shared" si="13"/>
        <v>6.9017529112922462E-3</v>
      </c>
      <c r="BC67" s="5">
        <f t="shared" si="14"/>
        <v>0</v>
      </c>
      <c r="BD67" s="9">
        <f t="shared" si="15"/>
        <v>4.2265325315341488E-2</v>
      </c>
      <c r="BE67">
        <v>0</v>
      </c>
      <c r="BF67">
        <v>0</v>
      </c>
      <c r="BG67">
        <v>0</v>
      </c>
      <c r="BH67">
        <v>2</v>
      </c>
      <c r="BI67">
        <v>2</v>
      </c>
      <c r="BJ67">
        <v>0</v>
      </c>
      <c r="BK67">
        <v>3</v>
      </c>
      <c r="BL67">
        <v>3</v>
      </c>
      <c r="BM67">
        <v>3</v>
      </c>
      <c r="BN67">
        <v>0</v>
      </c>
      <c r="BO67">
        <v>0</v>
      </c>
      <c r="BP67">
        <v>0</v>
      </c>
      <c r="BQ67">
        <v>4</v>
      </c>
      <c r="BR67">
        <v>4</v>
      </c>
      <c r="BS67">
        <v>4</v>
      </c>
      <c r="BT67" s="3">
        <f t="shared" si="44"/>
        <v>0</v>
      </c>
      <c r="BU67" s="3">
        <f t="shared" si="44"/>
        <v>0</v>
      </c>
      <c r="BV67" s="3">
        <f t="shared" si="42"/>
        <v>0</v>
      </c>
      <c r="BW67" s="3">
        <f t="shared" si="42"/>
        <v>0.1111111111111111</v>
      </c>
      <c r="BX67" s="3">
        <f t="shared" si="42"/>
        <v>0.1111111111111111</v>
      </c>
      <c r="BY67" s="3">
        <f t="shared" si="42"/>
        <v>0</v>
      </c>
      <c r="BZ67" s="3">
        <f t="shared" si="42"/>
        <v>0.16666666666666666</v>
      </c>
      <c r="CA67" s="3">
        <f t="shared" si="42"/>
        <v>0.16666666666666666</v>
      </c>
      <c r="CB67" s="3">
        <f t="shared" si="42"/>
        <v>0.16666666666666666</v>
      </c>
      <c r="CC67" s="3">
        <f t="shared" si="42"/>
        <v>0</v>
      </c>
      <c r="CD67" s="3">
        <f t="shared" si="38"/>
        <v>0</v>
      </c>
      <c r="CE67" s="3">
        <f t="shared" si="38"/>
        <v>0</v>
      </c>
      <c r="CF67" s="3">
        <f t="shared" si="38"/>
        <v>0.22222222222222221</v>
      </c>
      <c r="CG67" s="3">
        <f t="shared" si="38"/>
        <v>0.22222222222222221</v>
      </c>
      <c r="CH67" s="3">
        <f t="shared" si="38"/>
        <v>0.22222222222222221</v>
      </c>
      <c r="CI67" s="4">
        <f t="shared" si="17"/>
        <v>0</v>
      </c>
      <c r="CJ67" s="5">
        <f t="shared" si="17"/>
        <v>0</v>
      </c>
      <c r="CK67" s="5">
        <f t="shared" si="17"/>
        <v>0</v>
      </c>
      <c r="CL67" s="5">
        <f t="shared" si="17"/>
        <v>1.4807411701329971E-2</v>
      </c>
      <c r="CM67" s="5">
        <f t="shared" si="17"/>
        <v>1.3984684191958715E-2</v>
      </c>
      <c r="CN67" s="5">
        <f t="shared" si="17"/>
        <v>0</v>
      </c>
      <c r="CO67" s="5">
        <f t="shared" si="36"/>
        <v>2.0180684158628687E-2</v>
      </c>
      <c r="CP67" s="5">
        <f t="shared" si="36"/>
        <v>2.0449180678407609E-2</v>
      </c>
      <c r="CQ67" s="5">
        <f t="shared" si="36"/>
        <v>1.9188581893830846E-2</v>
      </c>
      <c r="CR67" s="5">
        <f t="shared" si="36"/>
        <v>0</v>
      </c>
      <c r="CS67" s="5">
        <f t="shared" si="36"/>
        <v>0</v>
      </c>
      <c r="CT67" s="5">
        <f t="shared" si="36"/>
        <v>0</v>
      </c>
      <c r="CU67" s="5">
        <f t="shared" si="36"/>
        <v>1.045618908174885E-2</v>
      </c>
      <c r="CV67" s="5">
        <f t="shared" si="36"/>
        <v>9.7348758986489873E-3</v>
      </c>
      <c r="CW67" s="5">
        <f t="shared" si="36"/>
        <v>9.5904481338434412E-3</v>
      </c>
      <c r="CX67" s="4">
        <f t="shared" si="18"/>
        <v>0</v>
      </c>
      <c r="CY67" s="5">
        <f t="shared" si="19"/>
        <v>9.597365297762896E-3</v>
      </c>
      <c r="CZ67" s="5">
        <f t="shared" si="20"/>
        <v>1.9939482243622381E-2</v>
      </c>
      <c r="DA67" s="5">
        <f t="shared" si="21"/>
        <v>0</v>
      </c>
      <c r="DB67" s="9">
        <f t="shared" si="22"/>
        <v>9.9271710380804262E-3</v>
      </c>
      <c r="DC67">
        <v>2</v>
      </c>
      <c r="DD67">
        <v>2</v>
      </c>
      <c r="DE67">
        <v>3</v>
      </c>
      <c r="DF67">
        <v>0</v>
      </c>
      <c r="DG67">
        <v>4</v>
      </c>
      <c r="DH67">
        <v>3</v>
      </c>
      <c r="DI67">
        <v>6</v>
      </c>
      <c r="DJ67">
        <v>7</v>
      </c>
      <c r="DK67">
        <v>6</v>
      </c>
      <c r="DL67">
        <v>2</v>
      </c>
      <c r="DM67">
        <v>2</v>
      </c>
      <c r="DN67">
        <v>2</v>
      </c>
      <c r="DO67">
        <v>3</v>
      </c>
      <c r="DP67">
        <v>3</v>
      </c>
      <c r="DQ67">
        <v>3</v>
      </c>
      <c r="DR67" s="3">
        <f t="shared" si="45"/>
        <v>0.1111111111111111</v>
      </c>
      <c r="DS67" s="3">
        <f t="shared" si="45"/>
        <v>0.1111111111111111</v>
      </c>
      <c r="DT67" s="3">
        <f t="shared" si="43"/>
        <v>0.16666666666666666</v>
      </c>
      <c r="DU67" s="3">
        <f t="shared" si="43"/>
        <v>0</v>
      </c>
      <c r="DV67" s="3">
        <f t="shared" si="43"/>
        <v>0.22222222222222221</v>
      </c>
      <c r="DW67" s="3">
        <f t="shared" si="43"/>
        <v>0.16666666666666666</v>
      </c>
      <c r="DX67" s="3">
        <f t="shared" si="43"/>
        <v>0.33333333333333331</v>
      </c>
      <c r="DY67" s="3">
        <f t="shared" si="43"/>
        <v>0.3888888888888889</v>
      </c>
      <c r="DZ67" s="3">
        <f t="shared" si="43"/>
        <v>0.33333333333333331</v>
      </c>
      <c r="EA67" s="3">
        <f t="shared" si="43"/>
        <v>0.1111111111111111</v>
      </c>
      <c r="EB67" s="3">
        <f t="shared" si="39"/>
        <v>0.1111111111111111</v>
      </c>
      <c r="EC67" s="3">
        <f t="shared" si="39"/>
        <v>0.1111111111111111</v>
      </c>
      <c r="ED67" s="3">
        <f t="shared" si="39"/>
        <v>0.16666666666666666</v>
      </c>
      <c r="EE67" s="3">
        <f t="shared" si="39"/>
        <v>0.16666666666666666</v>
      </c>
      <c r="EF67" s="3">
        <f t="shared" si="39"/>
        <v>0.16666666666666666</v>
      </c>
      <c r="EG67" s="4">
        <f t="shared" si="24"/>
        <v>9.3109067440664741E-3</v>
      </c>
      <c r="EH67" s="5">
        <f t="shared" si="24"/>
        <v>7.9799256327079335E-3</v>
      </c>
      <c r="EI67" s="5">
        <f t="shared" si="24"/>
        <v>1.2694545748739735E-2</v>
      </c>
      <c r="EJ67" s="5">
        <f t="shared" si="24"/>
        <v>0</v>
      </c>
      <c r="EK67" s="5">
        <f t="shared" si="24"/>
        <v>7.0099022272587345E-3</v>
      </c>
      <c r="EL67" s="5">
        <f t="shared" si="24"/>
        <v>5.0287747036638734E-3</v>
      </c>
      <c r="EM67" s="5">
        <f t="shared" si="37"/>
        <v>6.8205543168389287E-3</v>
      </c>
      <c r="EN67" s="5">
        <f t="shared" si="37"/>
        <v>7.4921115114994462E-3</v>
      </c>
      <c r="EO67" s="5">
        <f t="shared" si="37"/>
        <v>6.3924889083077762E-3</v>
      </c>
      <c r="EP67" s="5">
        <f t="shared" si="37"/>
        <v>2.9762075581288203E-3</v>
      </c>
      <c r="EQ67" s="5">
        <f t="shared" si="37"/>
        <v>2.885769777150948E-3</v>
      </c>
      <c r="ER67" s="5">
        <f t="shared" si="37"/>
        <v>3.0227748394770801E-3</v>
      </c>
      <c r="ES67" s="5">
        <f t="shared" si="37"/>
        <v>1.3884412236197569E-2</v>
      </c>
      <c r="ET67" s="5">
        <f t="shared" si="37"/>
        <v>1.2443710349669327E-2</v>
      </c>
      <c r="EU67" s="5">
        <f t="shared" si="37"/>
        <v>1.3898494788533229E-2</v>
      </c>
      <c r="EV67" s="4">
        <f t="shared" si="25"/>
        <v>9.9951260418380487E-3</v>
      </c>
      <c r="EW67" s="5">
        <f t="shared" si="29"/>
        <v>4.0128923103075363E-3</v>
      </c>
      <c r="EX67" s="5">
        <f t="shared" si="26"/>
        <v>6.901718245548717E-3</v>
      </c>
      <c r="EY67" s="5">
        <f t="shared" si="27"/>
        <v>2.9615840582522829E-3</v>
      </c>
      <c r="EZ67" s="9">
        <f t="shared" si="28"/>
        <v>1.3408872458133375E-2</v>
      </c>
      <c r="FA67" t="s">
        <v>97</v>
      </c>
      <c r="FB67" t="s">
        <v>411</v>
      </c>
      <c r="FD67" t="s">
        <v>245</v>
      </c>
      <c r="FE67" t="s">
        <v>412</v>
      </c>
      <c r="FM67" t="s">
        <v>413</v>
      </c>
      <c r="FY67" t="s">
        <v>33</v>
      </c>
      <c r="GJ67" t="s">
        <v>79</v>
      </c>
      <c r="GR67" t="s">
        <v>364</v>
      </c>
      <c r="GW67" t="s">
        <v>414</v>
      </c>
    </row>
    <row r="68" spans="1:208" x14ac:dyDescent="0.25">
      <c r="A68">
        <v>64</v>
      </c>
      <c r="B68" t="s">
        <v>449</v>
      </c>
      <c r="C68" t="s">
        <v>450</v>
      </c>
      <c r="D68">
        <v>28</v>
      </c>
      <c r="E68">
        <v>4.8</v>
      </c>
      <c r="F68" t="s">
        <v>63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12</v>
      </c>
      <c r="N68">
        <v>11</v>
      </c>
      <c r="O68">
        <v>11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3">
        <f t="shared" si="40"/>
        <v>0</v>
      </c>
      <c r="W68" s="3">
        <f t="shared" si="40"/>
        <v>0</v>
      </c>
      <c r="X68" s="3">
        <f t="shared" si="40"/>
        <v>0</v>
      </c>
      <c r="Y68" s="3">
        <f t="shared" si="40"/>
        <v>0</v>
      </c>
      <c r="Z68" s="3">
        <f t="shared" si="40"/>
        <v>0</v>
      </c>
      <c r="AA68" s="3">
        <f t="shared" si="40"/>
        <v>0</v>
      </c>
      <c r="AB68" s="3">
        <f t="shared" si="40"/>
        <v>0.42857142857142855</v>
      </c>
      <c r="AC68" s="3">
        <f t="shared" si="40"/>
        <v>0.39285714285714285</v>
      </c>
      <c r="AD68" s="3">
        <f t="shared" si="40"/>
        <v>0.39285714285714285</v>
      </c>
      <c r="AE68" s="3">
        <f t="shared" si="40"/>
        <v>0</v>
      </c>
      <c r="AF68" s="3">
        <f t="shared" si="40"/>
        <v>0</v>
      </c>
      <c r="AG68" s="3">
        <f t="shared" si="40"/>
        <v>0</v>
      </c>
      <c r="AH68" s="3">
        <f t="shared" si="40"/>
        <v>0</v>
      </c>
      <c r="AI68" s="3">
        <f t="shared" si="40"/>
        <v>0</v>
      </c>
      <c r="AJ68" s="3">
        <f t="shared" si="40"/>
        <v>0</v>
      </c>
      <c r="AK68" s="4">
        <f t="shared" si="41"/>
        <v>0</v>
      </c>
      <c r="AL68" s="5">
        <f t="shared" si="41"/>
        <v>0</v>
      </c>
      <c r="AM68" s="5">
        <f t="shared" si="41"/>
        <v>0</v>
      </c>
      <c r="AN68" s="5">
        <f t="shared" si="41"/>
        <v>0</v>
      </c>
      <c r="AO68" s="5">
        <f t="shared" si="41"/>
        <v>0</v>
      </c>
      <c r="AP68" s="5">
        <f t="shared" si="41"/>
        <v>0</v>
      </c>
      <c r="AQ68" s="5">
        <f t="shared" si="41"/>
        <v>8.7796230118143085E-3</v>
      </c>
      <c r="AR68" s="5">
        <f t="shared" si="41"/>
        <v>7.5710188065440664E-3</v>
      </c>
      <c r="AS68" s="5">
        <f t="shared" si="41"/>
        <v>7.5217833297949602E-3</v>
      </c>
      <c r="AT68" s="5">
        <f t="shared" si="41"/>
        <v>0</v>
      </c>
      <c r="AU68" s="5">
        <f t="shared" si="41"/>
        <v>0</v>
      </c>
      <c r="AV68" s="5">
        <f t="shared" si="41"/>
        <v>0</v>
      </c>
      <c r="AW68" s="5">
        <f t="shared" si="41"/>
        <v>0</v>
      </c>
      <c r="AX68" s="5">
        <f t="shared" si="41"/>
        <v>0</v>
      </c>
      <c r="AY68" s="5">
        <f t="shared" si="41"/>
        <v>0</v>
      </c>
      <c r="AZ68" s="4">
        <f t="shared" si="11"/>
        <v>0</v>
      </c>
      <c r="BA68" s="5">
        <f t="shared" si="12"/>
        <v>0</v>
      </c>
      <c r="BB68" s="5">
        <f t="shared" si="13"/>
        <v>7.9574750493844448E-3</v>
      </c>
      <c r="BC68" s="5">
        <f t="shared" si="14"/>
        <v>0</v>
      </c>
      <c r="BD68" s="9">
        <f t="shared" si="15"/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 s="3">
        <f t="shared" si="44"/>
        <v>0</v>
      </c>
      <c r="BU68" s="3">
        <f t="shared" si="44"/>
        <v>0</v>
      </c>
      <c r="BV68" s="3">
        <f t="shared" si="42"/>
        <v>0</v>
      </c>
      <c r="BW68" s="3">
        <f t="shared" si="42"/>
        <v>0</v>
      </c>
      <c r="BX68" s="3">
        <f t="shared" si="42"/>
        <v>0</v>
      </c>
      <c r="BY68" s="3">
        <f t="shared" si="42"/>
        <v>0</v>
      </c>
      <c r="BZ68" s="3">
        <f t="shared" si="42"/>
        <v>0</v>
      </c>
      <c r="CA68" s="3">
        <f t="shared" si="42"/>
        <v>0</v>
      </c>
      <c r="CB68" s="3">
        <f t="shared" si="42"/>
        <v>0</v>
      </c>
      <c r="CC68" s="3">
        <f t="shared" si="42"/>
        <v>0</v>
      </c>
      <c r="CD68" s="3">
        <f t="shared" si="38"/>
        <v>0</v>
      </c>
      <c r="CE68" s="3">
        <f t="shared" si="38"/>
        <v>0</v>
      </c>
      <c r="CF68" s="3">
        <f t="shared" si="38"/>
        <v>0</v>
      </c>
      <c r="CG68" s="3">
        <f t="shared" si="38"/>
        <v>0</v>
      </c>
      <c r="CH68" s="3">
        <f t="shared" si="38"/>
        <v>0</v>
      </c>
      <c r="CI68" s="4">
        <f t="shared" si="17"/>
        <v>0</v>
      </c>
      <c r="CJ68" s="5">
        <f t="shared" si="17"/>
        <v>0</v>
      </c>
      <c r="CK68" s="5">
        <f t="shared" si="17"/>
        <v>0</v>
      </c>
      <c r="CL68" s="5">
        <f t="shared" si="17"/>
        <v>0</v>
      </c>
      <c r="CM68" s="5">
        <f t="shared" si="17"/>
        <v>0</v>
      </c>
      <c r="CN68" s="5">
        <f t="shared" si="17"/>
        <v>0</v>
      </c>
      <c r="CO68" s="5">
        <f t="shared" si="36"/>
        <v>0</v>
      </c>
      <c r="CP68" s="5">
        <f t="shared" si="36"/>
        <v>0</v>
      </c>
      <c r="CQ68" s="5">
        <f t="shared" si="36"/>
        <v>0</v>
      </c>
      <c r="CR68" s="5">
        <f t="shared" si="36"/>
        <v>0</v>
      </c>
      <c r="CS68" s="5">
        <f t="shared" si="36"/>
        <v>0</v>
      </c>
      <c r="CT68" s="5">
        <f t="shared" si="36"/>
        <v>0</v>
      </c>
      <c r="CU68" s="5">
        <f t="shared" si="36"/>
        <v>0</v>
      </c>
      <c r="CV68" s="5">
        <f t="shared" si="36"/>
        <v>0</v>
      </c>
      <c r="CW68" s="5">
        <f t="shared" si="36"/>
        <v>0</v>
      </c>
      <c r="CX68" s="4">
        <f t="shared" si="18"/>
        <v>0</v>
      </c>
      <c r="CY68" s="5">
        <f t="shared" si="19"/>
        <v>0</v>
      </c>
      <c r="CZ68" s="5">
        <f t="shared" si="20"/>
        <v>0</v>
      </c>
      <c r="DA68" s="5">
        <f t="shared" si="21"/>
        <v>0</v>
      </c>
      <c r="DB68" s="9">
        <f t="shared" si="22"/>
        <v>0</v>
      </c>
      <c r="DC68">
        <v>4</v>
      </c>
      <c r="DD68">
        <v>4</v>
      </c>
      <c r="DE68">
        <v>5</v>
      </c>
      <c r="DF68">
        <v>6</v>
      </c>
      <c r="DG68">
        <v>6</v>
      </c>
      <c r="DH68">
        <v>6</v>
      </c>
      <c r="DI68">
        <v>12</v>
      </c>
      <c r="DJ68">
        <v>11</v>
      </c>
      <c r="DK68">
        <v>11</v>
      </c>
      <c r="DL68">
        <v>5</v>
      </c>
      <c r="DM68">
        <v>7</v>
      </c>
      <c r="DN68">
        <v>5</v>
      </c>
      <c r="DO68">
        <v>3</v>
      </c>
      <c r="DP68">
        <v>4</v>
      </c>
      <c r="DQ68">
        <v>2</v>
      </c>
      <c r="DR68" s="3">
        <f t="shared" si="45"/>
        <v>0.14285714285714285</v>
      </c>
      <c r="DS68" s="3">
        <f t="shared" si="45"/>
        <v>0.14285714285714285</v>
      </c>
      <c r="DT68" s="3">
        <f t="shared" si="43"/>
        <v>0.17857142857142858</v>
      </c>
      <c r="DU68" s="3">
        <f t="shared" si="43"/>
        <v>0.21428571428571427</v>
      </c>
      <c r="DV68" s="3">
        <f t="shared" si="43"/>
        <v>0.21428571428571427</v>
      </c>
      <c r="DW68" s="3">
        <f t="shared" si="43"/>
        <v>0.21428571428571427</v>
      </c>
      <c r="DX68" s="3">
        <f t="shared" si="43"/>
        <v>0.42857142857142855</v>
      </c>
      <c r="DY68" s="3">
        <f t="shared" si="43"/>
        <v>0.39285714285714285</v>
      </c>
      <c r="DZ68" s="3">
        <f t="shared" si="43"/>
        <v>0.39285714285714285</v>
      </c>
      <c r="EA68" s="3">
        <f t="shared" si="43"/>
        <v>0.17857142857142858</v>
      </c>
      <c r="EB68" s="3">
        <f t="shared" si="39"/>
        <v>0.25</v>
      </c>
      <c r="EC68" s="3">
        <f t="shared" si="39"/>
        <v>0.17857142857142858</v>
      </c>
      <c r="ED68" s="3">
        <f t="shared" si="39"/>
        <v>0.10714285714285714</v>
      </c>
      <c r="EE68" s="3">
        <f t="shared" si="39"/>
        <v>0.14285714285714285</v>
      </c>
      <c r="EF68" s="3">
        <f t="shared" si="39"/>
        <v>7.1428571428571425E-2</v>
      </c>
      <c r="EG68" s="4">
        <f t="shared" si="24"/>
        <v>1.1971165813799752E-2</v>
      </c>
      <c r="EH68" s="5">
        <f t="shared" si="24"/>
        <v>1.0259904384910199E-2</v>
      </c>
      <c r="EI68" s="5">
        <f t="shared" si="24"/>
        <v>1.3601299016506859E-2</v>
      </c>
      <c r="EJ68" s="5">
        <f t="shared" si="24"/>
        <v>6.1752075213330898E-3</v>
      </c>
      <c r="EK68" s="5">
        <f t="shared" si="24"/>
        <v>6.7595485762852086E-3</v>
      </c>
      <c r="EL68" s="5">
        <f t="shared" si="24"/>
        <v>6.4655674761392654E-3</v>
      </c>
      <c r="EM68" s="5">
        <f t="shared" si="37"/>
        <v>8.7692841216500516E-3</v>
      </c>
      <c r="EN68" s="5">
        <f t="shared" si="37"/>
        <v>7.5685616289637263E-3</v>
      </c>
      <c r="EO68" s="5">
        <f t="shared" si="37"/>
        <v>7.5340047847913079E-3</v>
      </c>
      <c r="EP68" s="5">
        <f t="shared" si="37"/>
        <v>4.7831907184213186E-3</v>
      </c>
      <c r="EQ68" s="5">
        <f t="shared" si="37"/>
        <v>6.4929819985896338E-3</v>
      </c>
      <c r="ER68" s="5">
        <f t="shared" si="37"/>
        <v>4.8580309920167363E-3</v>
      </c>
      <c r="ES68" s="5">
        <f t="shared" si="37"/>
        <v>8.9256935804127233E-3</v>
      </c>
      <c r="ET68" s="5">
        <f t="shared" si="37"/>
        <v>1.0666037442573708E-2</v>
      </c>
      <c r="EU68" s="5">
        <f t="shared" si="37"/>
        <v>5.9564977665142408E-3</v>
      </c>
      <c r="EV68" s="4">
        <f t="shared" si="25"/>
        <v>1.1944123071738935E-2</v>
      </c>
      <c r="EW68" s="5">
        <f t="shared" si="29"/>
        <v>6.4667745245858546E-3</v>
      </c>
      <c r="EX68" s="5">
        <f t="shared" si="26"/>
        <v>7.9572835118016955E-3</v>
      </c>
      <c r="EY68" s="5">
        <f t="shared" si="27"/>
        <v>5.3780679030092293E-3</v>
      </c>
      <c r="EZ68" s="9">
        <f t="shared" si="28"/>
        <v>8.5160762631668902E-3</v>
      </c>
      <c r="FB68" t="s">
        <v>83</v>
      </c>
      <c r="FD68" t="s">
        <v>83</v>
      </c>
      <c r="FH68" t="s">
        <v>84</v>
      </c>
      <c r="FK68" t="s">
        <v>83</v>
      </c>
      <c r="FQ68" t="s">
        <v>85</v>
      </c>
      <c r="FY68" t="s">
        <v>33</v>
      </c>
      <c r="GJ68" t="s">
        <v>194</v>
      </c>
      <c r="GK68" t="s">
        <v>195</v>
      </c>
      <c r="GR68" t="s">
        <v>195</v>
      </c>
    </row>
    <row r="69" spans="1:208" x14ac:dyDescent="0.25">
      <c r="A69">
        <v>65</v>
      </c>
      <c r="B69" t="s">
        <v>537</v>
      </c>
      <c r="C69" t="s">
        <v>538</v>
      </c>
      <c r="D69">
        <v>52</v>
      </c>
      <c r="E69">
        <v>6.23</v>
      </c>
      <c r="F69" t="s">
        <v>63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10</v>
      </c>
      <c r="N69">
        <v>10</v>
      </c>
      <c r="O69">
        <v>10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3">
        <f t="shared" si="40"/>
        <v>0</v>
      </c>
      <c r="W69" s="3">
        <f t="shared" si="40"/>
        <v>0</v>
      </c>
      <c r="X69" s="3">
        <f t="shared" si="40"/>
        <v>0</v>
      </c>
      <c r="Y69" s="3">
        <f t="shared" si="40"/>
        <v>0</v>
      </c>
      <c r="Z69" s="3">
        <f t="shared" si="40"/>
        <v>0</v>
      </c>
      <c r="AA69" s="3">
        <f t="shared" si="40"/>
        <v>0</v>
      </c>
      <c r="AB69" s="3">
        <f t="shared" si="40"/>
        <v>0.19230769230769232</v>
      </c>
      <c r="AC69" s="3">
        <f t="shared" si="40"/>
        <v>0.19230769230769232</v>
      </c>
      <c r="AD69" s="3">
        <f t="shared" si="40"/>
        <v>0.19230769230769232</v>
      </c>
      <c r="AE69" s="3">
        <f t="shared" si="40"/>
        <v>0</v>
      </c>
      <c r="AF69" s="3">
        <f t="shared" si="40"/>
        <v>0</v>
      </c>
      <c r="AG69" s="3">
        <f t="shared" si="40"/>
        <v>0</v>
      </c>
      <c r="AH69" s="3">
        <f t="shared" si="40"/>
        <v>0</v>
      </c>
      <c r="AI69" s="3">
        <f t="shared" si="40"/>
        <v>0</v>
      </c>
      <c r="AJ69" s="3">
        <f t="shared" si="40"/>
        <v>0</v>
      </c>
      <c r="AK69" s="4">
        <f t="shared" si="41"/>
        <v>0</v>
      </c>
      <c r="AL69" s="5">
        <f t="shared" si="41"/>
        <v>0</v>
      </c>
      <c r="AM69" s="5">
        <f t="shared" si="41"/>
        <v>0</v>
      </c>
      <c r="AN69" s="5">
        <f t="shared" si="41"/>
        <v>0</v>
      </c>
      <c r="AO69" s="5">
        <f t="shared" si="41"/>
        <v>0</v>
      </c>
      <c r="AP69" s="5">
        <f t="shared" si="41"/>
        <v>0</v>
      </c>
      <c r="AQ69" s="5">
        <f t="shared" si="41"/>
        <v>3.9395744283782152E-3</v>
      </c>
      <c r="AR69" s="5">
        <f t="shared" si="41"/>
        <v>3.7060931220845084E-3</v>
      </c>
      <c r="AS69" s="5">
        <f t="shared" si="41"/>
        <v>3.6819918397597712E-3</v>
      </c>
      <c r="AT69" s="5">
        <f t="shared" si="41"/>
        <v>0</v>
      </c>
      <c r="AU69" s="5">
        <f t="shared" si="41"/>
        <v>0</v>
      </c>
      <c r="AV69" s="5">
        <f t="shared" si="41"/>
        <v>0</v>
      </c>
      <c r="AW69" s="5">
        <f t="shared" si="41"/>
        <v>0</v>
      </c>
      <c r="AX69" s="5">
        <f t="shared" si="41"/>
        <v>0</v>
      </c>
      <c r="AY69" s="5">
        <f t="shared" si="41"/>
        <v>0</v>
      </c>
      <c r="AZ69" s="4">
        <f t="shared" si="11"/>
        <v>0</v>
      </c>
      <c r="BA69" s="5">
        <f t="shared" si="12"/>
        <v>0</v>
      </c>
      <c r="BB69" s="5">
        <f t="shared" si="13"/>
        <v>3.7758864634074986E-3</v>
      </c>
      <c r="BC69" s="5">
        <f t="shared" si="14"/>
        <v>0</v>
      </c>
      <c r="BD69" s="9">
        <f t="shared" si="15"/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 s="3">
        <f t="shared" si="44"/>
        <v>0</v>
      </c>
      <c r="BU69" s="3">
        <f t="shared" si="44"/>
        <v>0</v>
      </c>
      <c r="BV69" s="3">
        <f t="shared" si="42"/>
        <v>0</v>
      </c>
      <c r="BW69" s="3">
        <f t="shared" si="42"/>
        <v>0</v>
      </c>
      <c r="BX69" s="3">
        <f t="shared" si="42"/>
        <v>0</v>
      </c>
      <c r="BY69" s="3">
        <f t="shared" si="42"/>
        <v>0</v>
      </c>
      <c r="BZ69" s="3">
        <f t="shared" si="42"/>
        <v>0</v>
      </c>
      <c r="CA69" s="3">
        <f t="shared" si="42"/>
        <v>0</v>
      </c>
      <c r="CB69" s="3">
        <f t="shared" si="42"/>
        <v>0</v>
      </c>
      <c r="CC69" s="3">
        <f t="shared" si="42"/>
        <v>0</v>
      </c>
      <c r="CD69" s="3">
        <f t="shared" si="38"/>
        <v>0</v>
      </c>
      <c r="CE69" s="3">
        <f t="shared" si="38"/>
        <v>0</v>
      </c>
      <c r="CF69" s="3">
        <f t="shared" si="38"/>
        <v>0</v>
      </c>
      <c r="CG69" s="3">
        <f t="shared" si="38"/>
        <v>0</v>
      </c>
      <c r="CH69" s="3">
        <f t="shared" si="38"/>
        <v>0</v>
      </c>
      <c r="CI69" s="4">
        <f t="shared" si="17"/>
        <v>0</v>
      </c>
      <c r="CJ69" s="5">
        <f t="shared" si="17"/>
        <v>0</v>
      </c>
      <c r="CK69" s="5">
        <f t="shared" si="17"/>
        <v>0</v>
      </c>
      <c r="CL69" s="5">
        <f t="shared" si="17"/>
        <v>0</v>
      </c>
      <c r="CM69" s="5">
        <f t="shared" si="17"/>
        <v>0</v>
      </c>
      <c r="CN69" s="5">
        <f t="shared" si="17"/>
        <v>0</v>
      </c>
      <c r="CO69" s="5">
        <f t="shared" si="36"/>
        <v>0</v>
      </c>
      <c r="CP69" s="5">
        <f t="shared" si="36"/>
        <v>0</v>
      </c>
      <c r="CQ69" s="5">
        <f t="shared" si="36"/>
        <v>0</v>
      </c>
      <c r="CR69" s="5">
        <f t="shared" si="36"/>
        <v>0</v>
      </c>
      <c r="CS69" s="5">
        <f t="shared" si="36"/>
        <v>0</v>
      </c>
      <c r="CT69" s="5">
        <f t="shared" si="36"/>
        <v>0</v>
      </c>
      <c r="CU69" s="5">
        <f t="shared" si="36"/>
        <v>0</v>
      </c>
      <c r="CV69" s="5">
        <f t="shared" si="36"/>
        <v>0</v>
      </c>
      <c r="CW69" s="5">
        <f t="shared" si="36"/>
        <v>0</v>
      </c>
      <c r="CX69" s="4">
        <f t="shared" si="18"/>
        <v>0</v>
      </c>
      <c r="CY69" s="5">
        <f t="shared" si="19"/>
        <v>0</v>
      </c>
      <c r="CZ69" s="5">
        <f t="shared" si="20"/>
        <v>0</v>
      </c>
      <c r="DA69" s="5">
        <f t="shared" si="21"/>
        <v>0</v>
      </c>
      <c r="DB69" s="9">
        <f t="shared" si="22"/>
        <v>0</v>
      </c>
      <c r="DC69">
        <v>0</v>
      </c>
      <c r="DD69">
        <v>2</v>
      </c>
      <c r="DE69">
        <v>0</v>
      </c>
      <c r="DF69">
        <v>5</v>
      </c>
      <c r="DG69">
        <v>8</v>
      </c>
      <c r="DH69">
        <v>7</v>
      </c>
      <c r="DI69">
        <v>10</v>
      </c>
      <c r="DJ69">
        <v>10</v>
      </c>
      <c r="DK69">
        <v>10</v>
      </c>
      <c r="DL69">
        <v>6</v>
      </c>
      <c r="DM69">
        <v>4</v>
      </c>
      <c r="DN69">
        <v>6</v>
      </c>
      <c r="DO69">
        <v>0</v>
      </c>
      <c r="DP69">
        <v>2</v>
      </c>
      <c r="DQ69">
        <v>0</v>
      </c>
      <c r="DR69" s="3">
        <f t="shared" si="45"/>
        <v>0</v>
      </c>
      <c r="DS69" s="3">
        <f t="shared" si="45"/>
        <v>3.8461538461538464E-2</v>
      </c>
      <c r="DT69" s="3">
        <f t="shared" si="43"/>
        <v>0</v>
      </c>
      <c r="DU69" s="3">
        <f t="shared" si="43"/>
        <v>9.6153846153846159E-2</v>
      </c>
      <c r="DV69" s="3">
        <f t="shared" si="43"/>
        <v>0.15384615384615385</v>
      </c>
      <c r="DW69" s="3">
        <f t="shared" si="43"/>
        <v>0.13461538461538461</v>
      </c>
      <c r="DX69" s="3">
        <f t="shared" si="43"/>
        <v>0.19230769230769232</v>
      </c>
      <c r="DY69" s="3">
        <f t="shared" si="43"/>
        <v>0.19230769230769232</v>
      </c>
      <c r="DZ69" s="3">
        <f t="shared" si="43"/>
        <v>0.19230769230769232</v>
      </c>
      <c r="EA69" s="3">
        <f t="shared" si="43"/>
        <v>0.11538461538461539</v>
      </c>
      <c r="EB69" s="3">
        <f t="shared" si="39"/>
        <v>7.6923076923076927E-2</v>
      </c>
      <c r="EC69" s="3">
        <f t="shared" si="39"/>
        <v>0.11538461538461539</v>
      </c>
      <c r="ED69" s="3">
        <f t="shared" si="39"/>
        <v>0</v>
      </c>
      <c r="EE69" s="3">
        <f t="shared" si="39"/>
        <v>3.8461538461538464E-2</v>
      </c>
      <c r="EF69" s="3">
        <f t="shared" si="39"/>
        <v>0</v>
      </c>
      <c r="EG69" s="4">
        <f t="shared" si="24"/>
        <v>0</v>
      </c>
      <c r="EH69" s="5">
        <f t="shared" si="24"/>
        <v>2.7622819497835158E-3</v>
      </c>
      <c r="EI69" s="5">
        <f t="shared" si="24"/>
        <v>0</v>
      </c>
      <c r="EJ69" s="5">
        <f t="shared" si="24"/>
        <v>2.7709264518802328E-3</v>
      </c>
      <c r="EK69" s="5">
        <f t="shared" si="24"/>
        <v>4.8530092342560479E-3</v>
      </c>
      <c r="EL69" s="5">
        <f t="shared" si="24"/>
        <v>4.0617026452669748E-3</v>
      </c>
      <c r="EM69" s="5">
        <f t="shared" si="37"/>
        <v>3.9349351827916903E-3</v>
      </c>
      <c r="EN69" s="5">
        <f t="shared" si="37"/>
        <v>3.7048903078843419E-3</v>
      </c>
      <c r="EO69" s="5">
        <f t="shared" si="37"/>
        <v>3.6879743701775636E-3</v>
      </c>
      <c r="EP69" s="5">
        <f t="shared" si="37"/>
        <v>3.0906770795953139E-3</v>
      </c>
      <c r="EQ69" s="5">
        <f t="shared" si="37"/>
        <v>1.9978406149506567E-3</v>
      </c>
      <c r="ER69" s="5">
        <f t="shared" si="37"/>
        <v>3.1390354102261986E-3</v>
      </c>
      <c r="ES69" s="5">
        <f t="shared" si="37"/>
        <v>0</v>
      </c>
      <c r="ET69" s="5">
        <f t="shared" si="37"/>
        <v>2.8716254653083067E-3</v>
      </c>
      <c r="EU69" s="5">
        <f t="shared" si="37"/>
        <v>0</v>
      </c>
      <c r="EV69" s="4">
        <f t="shared" si="25"/>
        <v>9.2076064992783861E-4</v>
      </c>
      <c r="EW69" s="5">
        <f t="shared" si="29"/>
        <v>3.8952127771344183E-3</v>
      </c>
      <c r="EX69" s="5">
        <f t="shared" si="26"/>
        <v>3.7759332869511989E-3</v>
      </c>
      <c r="EY69" s="5">
        <f t="shared" si="27"/>
        <v>2.7425177015907229E-3</v>
      </c>
      <c r="EZ69" s="9">
        <f t="shared" si="28"/>
        <v>9.5720848843610219E-4</v>
      </c>
      <c r="FB69" t="s">
        <v>148</v>
      </c>
      <c r="FD69" t="s">
        <v>419</v>
      </c>
      <c r="FK69" t="s">
        <v>191</v>
      </c>
      <c r="FM69" t="s">
        <v>148</v>
      </c>
      <c r="FQ69" t="s">
        <v>148</v>
      </c>
      <c r="FT69" t="s">
        <v>192</v>
      </c>
      <c r="FU69" t="s">
        <v>192</v>
      </c>
      <c r="FY69" t="s">
        <v>33</v>
      </c>
      <c r="FZ69" t="s">
        <v>192</v>
      </c>
      <c r="GA69" t="s">
        <v>40</v>
      </c>
      <c r="GE69" t="s">
        <v>193</v>
      </c>
      <c r="GF69" t="s">
        <v>40</v>
      </c>
      <c r="GJ69" t="s">
        <v>194</v>
      </c>
      <c r="GK69" t="s">
        <v>420</v>
      </c>
      <c r="GR69" t="s">
        <v>194</v>
      </c>
    </row>
    <row r="70" spans="1:208" x14ac:dyDescent="0.25">
      <c r="A70">
        <v>66</v>
      </c>
      <c r="B70" t="s">
        <v>514</v>
      </c>
      <c r="C70" t="s">
        <v>515</v>
      </c>
      <c r="D70">
        <v>11</v>
      </c>
      <c r="E70">
        <v>4.3600000000000003</v>
      </c>
      <c r="F70" t="s">
        <v>63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8</v>
      </c>
      <c r="N70">
        <v>11</v>
      </c>
      <c r="O70">
        <v>10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3">
        <f t="shared" si="40"/>
        <v>0</v>
      </c>
      <c r="W70" s="3">
        <f t="shared" si="40"/>
        <v>0</v>
      </c>
      <c r="X70" s="3">
        <f t="shared" si="40"/>
        <v>0</v>
      </c>
      <c r="Y70" s="3">
        <f t="shared" si="40"/>
        <v>0</v>
      </c>
      <c r="Z70" s="3">
        <f t="shared" si="40"/>
        <v>0</v>
      </c>
      <c r="AA70" s="3">
        <f t="shared" si="40"/>
        <v>0</v>
      </c>
      <c r="AB70" s="3">
        <f t="shared" si="40"/>
        <v>0.72727272727272729</v>
      </c>
      <c r="AC70" s="3">
        <f t="shared" si="40"/>
        <v>1</v>
      </c>
      <c r="AD70" s="3">
        <f t="shared" si="40"/>
        <v>0.90909090909090906</v>
      </c>
      <c r="AE70" s="3">
        <f t="shared" si="40"/>
        <v>0</v>
      </c>
      <c r="AF70" s="3">
        <f t="shared" si="40"/>
        <v>0</v>
      </c>
      <c r="AG70" s="3">
        <f t="shared" si="40"/>
        <v>0</v>
      </c>
      <c r="AH70" s="3">
        <f t="shared" si="40"/>
        <v>0</v>
      </c>
      <c r="AI70" s="3">
        <f t="shared" si="40"/>
        <v>0</v>
      </c>
      <c r="AJ70" s="3">
        <f t="shared" si="40"/>
        <v>0</v>
      </c>
      <c r="AK70" s="4">
        <f t="shared" si="41"/>
        <v>0</v>
      </c>
      <c r="AL70" s="5">
        <f t="shared" si="41"/>
        <v>0</v>
      </c>
      <c r="AM70" s="5">
        <f t="shared" si="41"/>
        <v>0</v>
      </c>
      <c r="AN70" s="5">
        <f t="shared" si="41"/>
        <v>0</v>
      </c>
      <c r="AO70" s="5">
        <f t="shared" si="41"/>
        <v>0</v>
      </c>
      <c r="AP70" s="5">
        <f t="shared" si="41"/>
        <v>0</v>
      </c>
      <c r="AQ70" s="5">
        <f t="shared" si="41"/>
        <v>1.4898754201866706E-2</v>
      </c>
      <c r="AR70" s="5">
        <f t="shared" si="41"/>
        <v>1.9271684234839444E-2</v>
      </c>
      <c r="AS70" s="5">
        <f t="shared" si="41"/>
        <v>1.7405779606137099E-2</v>
      </c>
      <c r="AT70" s="5">
        <f t="shared" si="41"/>
        <v>0</v>
      </c>
      <c r="AU70" s="5">
        <f t="shared" si="41"/>
        <v>0</v>
      </c>
      <c r="AV70" s="5">
        <f t="shared" si="41"/>
        <v>0</v>
      </c>
      <c r="AW70" s="5">
        <f t="shared" si="41"/>
        <v>0</v>
      </c>
      <c r="AX70" s="5">
        <f t="shared" si="41"/>
        <v>0</v>
      </c>
      <c r="AY70" s="5">
        <f t="shared" si="41"/>
        <v>0</v>
      </c>
      <c r="AZ70" s="4">
        <f t="shared" ref="AZ70:AZ133" si="46">AVERAGE(AK70:AM70)</f>
        <v>0</v>
      </c>
      <c r="BA70" s="5">
        <f t="shared" ref="BA70:BA133" si="47">AVERAGE(AN70:AP70)</f>
        <v>0</v>
      </c>
      <c r="BB70" s="5">
        <f t="shared" ref="BB70:BB133" si="48">AVERAGE(AQ70:AS70)</f>
        <v>1.7192072680947749E-2</v>
      </c>
      <c r="BC70" s="5">
        <f t="shared" ref="BC70:BC133" si="49">AVERAGE(AT70:AV70)</f>
        <v>0</v>
      </c>
      <c r="BD70" s="9">
        <f t="shared" ref="BD70:BD133" si="50">AVERAGE(AW70:AY70)</f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 s="3">
        <f t="shared" si="44"/>
        <v>0</v>
      </c>
      <c r="BU70" s="3">
        <f t="shared" si="44"/>
        <v>0</v>
      </c>
      <c r="BV70" s="3">
        <f t="shared" si="42"/>
        <v>0</v>
      </c>
      <c r="BW70" s="3">
        <f t="shared" si="42"/>
        <v>0</v>
      </c>
      <c r="BX70" s="3">
        <f t="shared" si="42"/>
        <v>0</v>
      </c>
      <c r="BY70" s="3">
        <f t="shared" si="42"/>
        <v>0</v>
      </c>
      <c r="BZ70" s="3">
        <f t="shared" si="42"/>
        <v>0</v>
      </c>
      <c r="CA70" s="3">
        <f t="shared" si="42"/>
        <v>0</v>
      </c>
      <c r="CB70" s="3">
        <f t="shared" si="42"/>
        <v>0</v>
      </c>
      <c r="CC70" s="3">
        <f t="shared" si="42"/>
        <v>0</v>
      </c>
      <c r="CD70" s="3">
        <f t="shared" si="38"/>
        <v>0</v>
      </c>
      <c r="CE70" s="3">
        <f t="shared" si="38"/>
        <v>0</v>
      </c>
      <c r="CF70" s="3">
        <f t="shared" si="38"/>
        <v>0</v>
      </c>
      <c r="CG70" s="3">
        <f t="shared" si="38"/>
        <v>0</v>
      </c>
      <c r="CH70" s="3">
        <f t="shared" si="38"/>
        <v>0</v>
      </c>
      <c r="CI70" s="4">
        <f t="shared" ref="CI70:CQ99" si="51">BT70/CI$3</f>
        <v>0</v>
      </c>
      <c r="CJ70" s="5">
        <f t="shared" si="51"/>
        <v>0</v>
      </c>
      <c r="CK70" s="5">
        <f t="shared" si="51"/>
        <v>0</v>
      </c>
      <c r="CL70" s="5">
        <f t="shared" si="51"/>
        <v>0</v>
      </c>
      <c r="CM70" s="5">
        <f t="shared" si="51"/>
        <v>0</v>
      </c>
      <c r="CN70" s="5">
        <f t="shared" si="51"/>
        <v>0</v>
      </c>
      <c r="CO70" s="5">
        <f t="shared" si="36"/>
        <v>0</v>
      </c>
      <c r="CP70" s="5">
        <f t="shared" si="36"/>
        <v>0</v>
      </c>
      <c r="CQ70" s="5">
        <f t="shared" si="36"/>
        <v>0</v>
      </c>
      <c r="CR70" s="5">
        <f t="shared" si="36"/>
        <v>0</v>
      </c>
      <c r="CS70" s="5">
        <f t="shared" si="36"/>
        <v>0</v>
      </c>
      <c r="CT70" s="5">
        <f t="shared" si="36"/>
        <v>0</v>
      </c>
      <c r="CU70" s="5">
        <f t="shared" si="36"/>
        <v>0</v>
      </c>
      <c r="CV70" s="5">
        <f t="shared" si="36"/>
        <v>0</v>
      </c>
      <c r="CW70" s="5">
        <f t="shared" si="36"/>
        <v>0</v>
      </c>
      <c r="CX70" s="4">
        <f t="shared" ref="CX70:CX133" si="52">AVERAGE(CI70:CK70)</f>
        <v>0</v>
      </c>
      <c r="CY70" s="5">
        <f t="shared" ref="CY70:CY133" si="53">AVERAGE(CL70:CN70)</f>
        <v>0</v>
      </c>
      <c r="CZ70" s="5">
        <f t="shared" ref="CZ70:CZ133" si="54">AVERAGE(CO70:CQ70)</f>
        <v>0</v>
      </c>
      <c r="DA70" s="5">
        <f t="shared" ref="DA70:DA133" si="55">AVERAGE(CR70:CT70)</f>
        <v>0</v>
      </c>
      <c r="DB70" s="9">
        <f t="shared" ref="DB70:DB133" si="56">AVERAGE(CU70:CW70)</f>
        <v>0</v>
      </c>
      <c r="DC70">
        <v>2</v>
      </c>
      <c r="DD70">
        <v>0</v>
      </c>
      <c r="DE70">
        <v>3</v>
      </c>
      <c r="DF70">
        <v>6</v>
      </c>
      <c r="DG70">
        <v>8</v>
      </c>
      <c r="DH70">
        <v>8</v>
      </c>
      <c r="DI70">
        <v>8</v>
      </c>
      <c r="DJ70">
        <v>11</v>
      </c>
      <c r="DK70">
        <v>10</v>
      </c>
      <c r="DL70">
        <v>0</v>
      </c>
      <c r="DM70">
        <v>2</v>
      </c>
      <c r="DN70">
        <v>5</v>
      </c>
      <c r="DO70">
        <v>0</v>
      </c>
      <c r="DP70">
        <v>0</v>
      </c>
      <c r="DQ70">
        <v>0</v>
      </c>
      <c r="DR70" s="3">
        <f t="shared" si="45"/>
        <v>0.18181818181818182</v>
      </c>
      <c r="DS70" s="3">
        <f t="shared" si="45"/>
        <v>0</v>
      </c>
      <c r="DT70" s="3">
        <f t="shared" si="43"/>
        <v>0.27272727272727271</v>
      </c>
      <c r="DU70" s="3">
        <f t="shared" si="43"/>
        <v>0.54545454545454541</v>
      </c>
      <c r="DV70" s="3">
        <f t="shared" si="43"/>
        <v>0.72727272727272729</v>
      </c>
      <c r="DW70" s="3">
        <f t="shared" si="43"/>
        <v>0.72727272727272729</v>
      </c>
      <c r="DX70" s="3">
        <f t="shared" si="43"/>
        <v>0.72727272727272729</v>
      </c>
      <c r="DY70" s="3">
        <f t="shared" si="43"/>
        <v>1</v>
      </c>
      <c r="DZ70" s="3">
        <f t="shared" si="43"/>
        <v>0.90909090909090906</v>
      </c>
      <c r="EA70" s="3">
        <f t="shared" si="43"/>
        <v>0</v>
      </c>
      <c r="EB70" s="3">
        <f t="shared" si="39"/>
        <v>0.18181818181818182</v>
      </c>
      <c r="EC70" s="3">
        <f t="shared" si="39"/>
        <v>0.45454545454545453</v>
      </c>
      <c r="ED70" s="3">
        <f t="shared" si="39"/>
        <v>0</v>
      </c>
      <c r="EE70" s="3">
        <f t="shared" si="39"/>
        <v>0</v>
      </c>
      <c r="EF70" s="3">
        <f t="shared" si="39"/>
        <v>0</v>
      </c>
      <c r="EG70" s="4">
        <f t="shared" ref="EG70:EO99" si="57">DR70/EG$3</f>
        <v>1.5236029217563321E-2</v>
      </c>
      <c r="EH70" s="5">
        <f t="shared" si="57"/>
        <v>0</v>
      </c>
      <c r="EI70" s="5">
        <f t="shared" si="57"/>
        <v>2.0772893043392294E-2</v>
      </c>
      <c r="EJ70" s="5">
        <f t="shared" si="57"/>
        <v>1.571871005430241E-2</v>
      </c>
      <c r="EK70" s="5">
        <f t="shared" si="57"/>
        <v>2.2941498198301314E-2</v>
      </c>
      <c r="EL70" s="5">
        <f t="shared" si="57"/>
        <v>2.1943744161442357E-2</v>
      </c>
      <c r="EM70" s="5">
        <f t="shared" si="37"/>
        <v>1.4881209418557664E-2</v>
      </c>
      <c r="EN70" s="5">
        <f t="shared" si="37"/>
        <v>1.9265429600998574E-2</v>
      </c>
      <c r="EO70" s="5">
        <f t="shared" si="37"/>
        <v>1.7434060659021207E-2</v>
      </c>
      <c r="EP70" s="5">
        <f t="shared" si="37"/>
        <v>0</v>
      </c>
      <c r="EQ70" s="5">
        <f t="shared" si="37"/>
        <v>4.7221687262470067E-3</v>
      </c>
      <c r="ER70" s="5">
        <f t="shared" si="37"/>
        <v>1.2365897070588055E-2</v>
      </c>
      <c r="ES70" s="5">
        <f t="shared" si="37"/>
        <v>0</v>
      </c>
      <c r="ET70" s="5">
        <f t="shared" si="37"/>
        <v>0</v>
      </c>
      <c r="EU70" s="5">
        <f t="shared" si="37"/>
        <v>0</v>
      </c>
      <c r="EV70" s="4">
        <f t="shared" ref="EV70:EV133" si="58">AVERAGE(EG70:EI70)</f>
        <v>1.2002974086985205E-2</v>
      </c>
      <c r="EW70" s="5">
        <f t="shared" si="29"/>
        <v>2.0201317471348693E-2</v>
      </c>
      <c r="EX70" s="5">
        <f t="shared" ref="EX70:EX133" si="59">AVERAGE(EM70:EO70)</f>
        <v>1.7193566559525815E-2</v>
      </c>
      <c r="EY70" s="5">
        <f t="shared" ref="EY70:EY133" si="60">AVERAGE(EP70:ER70)</f>
        <v>5.6960219322783542E-3</v>
      </c>
      <c r="EZ70" s="9">
        <f t="shared" ref="EZ70:EZ133" si="61">AVERAGE(ES70:EU70)</f>
        <v>0</v>
      </c>
      <c r="FA70" t="s">
        <v>423</v>
      </c>
      <c r="FB70" t="s">
        <v>424</v>
      </c>
      <c r="FD70" t="s">
        <v>423</v>
      </c>
      <c r="FE70" t="s">
        <v>425</v>
      </c>
      <c r="FF70" t="s">
        <v>426</v>
      </c>
      <c r="FG70" t="s">
        <v>425</v>
      </c>
      <c r="FH70" t="s">
        <v>427</v>
      </c>
      <c r="FI70" t="s">
        <v>426</v>
      </c>
      <c r="FK70" t="s">
        <v>428</v>
      </c>
      <c r="FM70" t="s">
        <v>425</v>
      </c>
      <c r="FQ70" t="s">
        <v>425</v>
      </c>
      <c r="FU70" t="s">
        <v>344</v>
      </c>
      <c r="FX70" t="s">
        <v>76</v>
      </c>
      <c r="FY70" t="s">
        <v>33</v>
      </c>
      <c r="FZ70" t="s">
        <v>76</v>
      </c>
      <c r="GE70" t="s">
        <v>193</v>
      </c>
      <c r="GH70" t="s">
        <v>42</v>
      </c>
      <c r="GJ70" t="s">
        <v>349</v>
      </c>
      <c r="GP70" t="s">
        <v>326</v>
      </c>
      <c r="GR70" t="s">
        <v>42</v>
      </c>
      <c r="GZ70" t="s">
        <v>170</v>
      </c>
    </row>
    <row r="71" spans="1:208" x14ac:dyDescent="0.25">
      <c r="A71">
        <v>67</v>
      </c>
      <c r="B71" t="s">
        <v>308</v>
      </c>
      <c r="C71" t="s">
        <v>309</v>
      </c>
      <c r="D71">
        <v>38</v>
      </c>
      <c r="E71">
        <v>8.0299999999999994</v>
      </c>
      <c r="F71" t="s">
        <v>63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3">
        <f t="shared" ref="V71:AJ87" si="62">G71/$D71</f>
        <v>0</v>
      </c>
      <c r="W71" s="3">
        <f t="shared" si="62"/>
        <v>0</v>
      </c>
      <c r="X71" s="3">
        <f t="shared" si="62"/>
        <v>0</v>
      </c>
      <c r="Y71" s="3">
        <f t="shared" si="62"/>
        <v>0</v>
      </c>
      <c r="Z71" s="3">
        <f t="shared" si="62"/>
        <v>0</v>
      </c>
      <c r="AA71" s="3">
        <f t="shared" si="62"/>
        <v>0</v>
      </c>
      <c r="AB71" s="3">
        <f t="shared" si="62"/>
        <v>0</v>
      </c>
      <c r="AC71" s="3">
        <f t="shared" si="62"/>
        <v>0</v>
      </c>
      <c r="AD71" s="3">
        <f t="shared" si="62"/>
        <v>0</v>
      </c>
      <c r="AE71" s="3">
        <f t="shared" si="62"/>
        <v>0</v>
      </c>
      <c r="AF71" s="3">
        <f t="shared" si="62"/>
        <v>0</v>
      </c>
      <c r="AG71" s="3">
        <f t="shared" si="62"/>
        <v>0</v>
      </c>
      <c r="AH71" s="3">
        <f t="shared" si="62"/>
        <v>0</v>
      </c>
      <c r="AI71" s="3">
        <f t="shared" si="62"/>
        <v>0</v>
      </c>
      <c r="AJ71" s="3">
        <f t="shared" si="62"/>
        <v>0</v>
      </c>
      <c r="AK71" s="4">
        <f t="shared" ref="AK71:AY87" si="63">V71/AK$3</f>
        <v>0</v>
      </c>
      <c r="AL71" s="5">
        <f t="shared" si="63"/>
        <v>0</v>
      </c>
      <c r="AM71" s="5">
        <f t="shared" si="63"/>
        <v>0</v>
      </c>
      <c r="AN71" s="5">
        <f t="shared" si="63"/>
        <v>0</v>
      </c>
      <c r="AO71" s="5">
        <f t="shared" si="63"/>
        <v>0</v>
      </c>
      <c r="AP71" s="5">
        <f t="shared" si="63"/>
        <v>0</v>
      </c>
      <c r="AQ71" s="5">
        <f t="shared" si="63"/>
        <v>0</v>
      </c>
      <c r="AR71" s="5">
        <f t="shared" si="63"/>
        <v>0</v>
      </c>
      <c r="AS71" s="5">
        <f t="shared" si="63"/>
        <v>0</v>
      </c>
      <c r="AT71" s="5">
        <f t="shared" si="63"/>
        <v>0</v>
      </c>
      <c r="AU71" s="5">
        <f t="shared" si="63"/>
        <v>0</v>
      </c>
      <c r="AV71" s="5">
        <f t="shared" si="63"/>
        <v>0</v>
      </c>
      <c r="AW71" s="5">
        <f t="shared" si="63"/>
        <v>0</v>
      </c>
      <c r="AX71" s="5">
        <f t="shared" si="63"/>
        <v>0</v>
      </c>
      <c r="AY71" s="5">
        <f t="shared" si="63"/>
        <v>0</v>
      </c>
      <c r="AZ71" s="4">
        <f t="shared" si="46"/>
        <v>0</v>
      </c>
      <c r="BA71" s="5">
        <f t="shared" si="47"/>
        <v>0</v>
      </c>
      <c r="BB71" s="5">
        <f t="shared" si="48"/>
        <v>0</v>
      </c>
      <c r="BC71" s="5">
        <f t="shared" si="49"/>
        <v>0</v>
      </c>
      <c r="BD71" s="9">
        <f t="shared" si="50"/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26</v>
      </c>
      <c r="BO71">
        <v>21</v>
      </c>
      <c r="BP71">
        <v>21</v>
      </c>
      <c r="BQ71">
        <v>4</v>
      </c>
      <c r="BR71">
        <v>4</v>
      </c>
      <c r="BS71">
        <v>4</v>
      </c>
      <c r="BT71" s="3">
        <f t="shared" si="44"/>
        <v>0</v>
      </c>
      <c r="BU71" s="3">
        <f t="shared" si="44"/>
        <v>0</v>
      </c>
      <c r="BV71" s="3">
        <f t="shared" si="42"/>
        <v>0</v>
      </c>
      <c r="BW71" s="3">
        <f t="shared" si="42"/>
        <v>0</v>
      </c>
      <c r="BX71" s="3">
        <f t="shared" si="42"/>
        <v>0</v>
      </c>
      <c r="BY71" s="3">
        <f t="shared" si="42"/>
        <v>0</v>
      </c>
      <c r="BZ71" s="3">
        <f t="shared" si="42"/>
        <v>0</v>
      </c>
      <c r="CA71" s="3">
        <f t="shared" si="42"/>
        <v>0</v>
      </c>
      <c r="CB71" s="3">
        <f t="shared" si="42"/>
        <v>0</v>
      </c>
      <c r="CC71" s="3">
        <f t="shared" si="42"/>
        <v>0.68421052631578949</v>
      </c>
      <c r="CD71" s="3">
        <f t="shared" si="38"/>
        <v>0.55263157894736847</v>
      </c>
      <c r="CE71" s="3">
        <f t="shared" si="38"/>
        <v>0.55263157894736847</v>
      </c>
      <c r="CF71" s="3">
        <f t="shared" si="38"/>
        <v>0.10526315789473684</v>
      </c>
      <c r="CG71" s="3">
        <f t="shared" si="38"/>
        <v>0.10526315789473684</v>
      </c>
      <c r="CH71" s="3">
        <f t="shared" si="38"/>
        <v>0.10526315789473684</v>
      </c>
      <c r="CI71" s="4">
        <f t="shared" si="51"/>
        <v>0</v>
      </c>
      <c r="CJ71" s="5">
        <f t="shared" si="51"/>
        <v>0</v>
      </c>
      <c r="CK71" s="5">
        <f t="shared" si="51"/>
        <v>0</v>
      </c>
      <c r="CL71" s="5">
        <f t="shared" si="51"/>
        <v>0</v>
      </c>
      <c r="CM71" s="5">
        <f t="shared" si="51"/>
        <v>0</v>
      </c>
      <c r="CN71" s="5">
        <f t="shared" si="51"/>
        <v>0</v>
      </c>
      <c r="CO71" s="5">
        <f t="shared" si="36"/>
        <v>0</v>
      </c>
      <c r="CP71" s="5">
        <f t="shared" si="36"/>
        <v>0</v>
      </c>
      <c r="CQ71" s="5">
        <f t="shared" si="36"/>
        <v>0</v>
      </c>
      <c r="CR71" s="5">
        <f t="shared" si="36"/>
        <v>4.1003895798130865E-2</v>
      </c>
      <c r="CS71" s="5">
        <f t="shared" si="36"/>
        <v>3.2874317113300459E-2</v>
      </c>
      <c r="CT71" s="5">
        <f t="shared" si="36"/>
        <v>3.2678351893497881E-2</v>
      </c>
      <c r="CU71" s="5">
        <f t="shared" si="36"/>
        <v>4.9529316703020871E-3</v>
      </c>
      <c r="CV71" s="5">
        <f t="shared" si="36"/>
        <v>4.6112570046232043E-3</v>
      </c>
      <c r="CW71" s="5">
        <f t="shared" si="36"/>
        <v>4.5428438528732091E-3</v>
      </c>
      <c r="CX71" s="4">
        <f t="shared" si="52"/>
        <v>0</v>
      </c>
      <c r="CY71" s="5">
        <f t="shared" si="53"/>
        <v>0</v>
      </c>
      <c r="CZ71" s="5">
        <f t="shared" si="54"/>
        <v>0</v>
      </c>
      <c r="DA71" s="5">
        <f t="shared" si="55"/>
        <v>3.5518854934976397E-2</v>
      </c>
      <c r="DB71" s="9">
        <f t="shared" si="56"/>
        <v>4.7023441759328332E-3</v>
      </c>
      <c r="DC71">
        <v>0</v>
      </c>
      <c r="DD71">
        <v>0</v>
      </c>
      <c r="DE71">
        <v>0</v>
      </c>
      <c r="DF71">
        <v>2</v>
      </c>
      <c r="DG71">
        <v>2</v>
      </c>
      <c r="DH71">
        <v>2</v>
      </c>
      <c r="DI71">
        <v>0</v>
      </c>
      <c r="DJ71">
        <v>0</v>
      </c>
      <c r="DK71">
        <v>0</v>
      </c>
      <c r="DL71">
        <v>5</v>
      </c>
      <c r="DM71">
        <v>5</v>
      </c>
      <c r="DN71">
        <v>6</v>
      </c>
      <c r="DO71">
        <v>0</v>
      </c>
      <c r="DP71">
        <v>0</v>
      </c>
      <c r="DQ71">
        <v>0</v>
      </c>
      <c r="DR71" s="3">
        <f t="shared" si="45"/>
        <v>0</v>
      </c>
      <c r="DS71" s="3">
        <f t="shared" si="45"/>
        <v>0</v>
      </c>
      <c r="DT71" s="3">
        <f t="shared" si="43"/>
        <v>0</v>
      </c>
      <c r="DU71" s="3">
        <f t="shared" si="43"/>
        <v>5.2631578947368418E-2</v>
      </c>
      <c r="DV71" s="3">
        <f t="shared" si="43"/>
        <v>5.2631578947368418E-2</v>
      </c>
      <c r="DW71" s="3">
        <f t="shared" si="43"/>
        <v>5.2631578947368418E-2</v>
      </c>
      <c r="DX71" s="3">
        <f t="shared" si="43"/>
        <v>0</v>
      </c>
      <c r="DY71" s="3">
        <f t="shared" si="43"/>
        <v>0</v>
      </c>
      <c r="DZ71" s="3">
        <f t="shared" si="43"/>
        <v>0</v>
      </c>
      <c r="EA71" s="3">
        <f t="shared" si="43"/>
        <v>0.13157894736842105</v>
      </c>
      <c r="EB71" s="3">
        <f t="shared" si="39"/>
        <v>0.13157894736842105</v>
      </c>
      <c r="EC71" s="3">
        <f t="shared" si="39"/>
        <v>0.15789473684210525</v>
      </c>
      <c r="ED71" s="3">
        <f t="shared" si="39"/>
        <v>0</v>
      </c>
      <c r="EE71" s="3">
        <f t="shared" si="39"/>
        <v>0</v>
      </c>
      <c r="EF71" s="3">
        <f t="shared" si="39"/>
        <v>0</v>
      </c>
      <c r="EG71" s="4">
        <f t="shared" si="57"/>
        <v>0</v>
      </c>
      <c r="EH71" s="5">
        <f t="shared" si="57"/>
        <v>0</v>
      </c>
      <c r="EI71" s="5">
        <f t="shared" si="57"/>
        <v>0</v>
      </c>
      <c r="EJ71" s="5">
        <f t="shared" si="57"/>
        <v>1.5167176368186537E-3</v>
      </c>
      <c r="EK71" s="5">
        <f t="shared" si="57"/>
        <v>1.6602400011928582E-3</v>
      </c>
      <c r="EL71" s="5">
        <f t="shared" si="57"/>
        <v>1.5880341169464862E-3</v>
      </c>
      <c r="EM71" s="5">
        <f t="shared" si="37"/>
        <v>0</v>
      </c>
      <c r="EN71" s="5">
        <f t="shared" si="37"/>
        <v>0</v>
      </c>
      <c r="EO71" s="5">
        <f t="shared" si="37"/>
        <v>0</v>
      </c>
      <c r="EP71" s="5">
        <f t="shared" si="37"/>
        <v>3.5244563188367608E-3</v>
      </c>
      <c r="EQ71" s="5">
        <f t="shared" si="37"/>
        <v>3.4173589466261227E-3</v>
      </c>
      <c r="ER71" s="5">
        <f t="shared" si="37"/>
        <v>4.2955221403095344E-3</v>
      </c>
      <c r="ES71" s="5">
        <f t="shared" si="37"/>
        <v>0</v>
      </c>
      <c r="ET71" s="5">
        <f t="shared" si="37"/>
        <v>0</v>
      </c>
      <c r="EU71" s="5">
        <f t="shared" si="37"/>
        <v>0</v>
      </c>
      <c r="EV71" s="4">
        <f t="shared" si="58"/>
        <v>0</v>
      </c>
      <c r="EW71" s="5">
        <f t="shared" ref="EW71:EW134" si="64">AVERAGE(EJ71:EL71)</f>
        <v>1.5883305849859995E-3</v>
      </c>
      <c r="EX71" s="5">
        <f t="shared" si="59"/>
        <v>0</v>
      </c>
      <c r="EY71" s="5">
        <f t="shared" si="60"/>
        <v>3.7457791352574726E-3</v>
      </c>
      <c r="EZ71" s="9">
        <f t="shared" si="61"/>
        <v>0</v>
      </c>
      <c r="FB71" t="s">
        <v>148</v>
      </c>
      <c r="FD71" t="s">
        <v>429</v>
      </c>
      <c r="FF71" t="s">
        <v>119</v>
      </c>
      <c r="FH71" t="s">
        <v>91</v>
      </c>
      <c r="FI71" t="s">
        <v>429</v>
      </c>
      <c r="FJ71" t="s">
        <v>429</v>
      </c>
      <c r="FL71" t="s">
        <v>395</v>
      </c>
      <c r="FM71" t="s">
        <v>148</v>
      </c>
      <c r="FQ71" t="s">
        <v>91</v>
      </c>
      <c r="FU71" t="s">
        <v>121</v>
      </c>
      <c r="FY71" t="s">
        <v>33</v>
      </c>
      <c r="FZ71" t="s">
        <v>121</v>
      </c>
      <c r="GE71" t="s">
        <v>121</v>
      </c>
      <c r="GJ71" t="s">
        <v>79</v>
      </c>
      <c r="GR71" t="s">
        <v>430</v>
      </c>
    </row>
    <row r="72" spans="1:208" x14ac:dyDescent="0.25">
      <c r="A72">
        <v>68</v>
      </c>
      <c r="B72" t="s">
        <v>631</v>
      </c>
      <c r="C72" t="s">
        <v>632</v>
      </c>
      <c r="D72">
        <v>45</v>
      </c>
      <c r="E72">
        <v>5.87</v>
      </c>
      <c r="F72" t="s">
        <v>63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14</v>
      </c>
      <c r="N72">
        <v>13</v>
      </c>
      <c r="O72">
        <v>16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3">
        <f t="shared" si="62"/>
        <v>0</v>
      </c>
      <c r="W72" s="3">
        <f t="shared" si="62"/>
        <v>0</v>
      </c>
      <c r="X72" s="3">
        <f t="shared" si="62"/>
        <v>0</v>
      </c>
      <c r="Y72" s="3">
        <f t="shared" si="62"/>
        <v>0</v>
      </c>
      <c r="Z72" s="3">
        <f t="shared" si="62"/>
        <v>0</v>
      </c>
      <c r="AA72" s="3">
        <f t="shared" si="62"/>
        <v>0</v>
      </c>
      <c r="AB72" s="3">
        <f t="shared" si="62"/>
        <v>0.31111111111111112</v>
      </c>
      <c r="AC72" s="3">
        <f t="shared" si="62"/>
        <v>0.28888888888888886</v>
      </c>
      <c r="AD72" s="3">
        <f t="shared" si="62"/>
        <v>0.35555555555555557</v>
      </c>
      <c r="AE72" s="3">
        <f t="shared" si="62"/>
        <v>0</v>
      </c>
      <c r="AF72" s="3">
        <f t="shared" si="62"/>
        <v>0</v>
      </c>
      <c r="AG72" s="3">
        <f t="shared" si="62"/>
        <v>0</v>
      </c>
      <c r="AH72" s="3">
        <f t="shared" si="62"/>
        <v>0</v>
      </c>
      <c r="AI72" s="3">
        <f t="shared" si="62"/>
        <v>0</v>
      </c>
      <c r="AJ72" s="3">
        <f t="shared" si="62"/>
        <v>0</v>
      </c>
      <c r="AK72" s="4">
        <f t="shared" si="63"/>
        <v>0</v>
      </c>
      <c r="AL72" s="5">
        <f t="shared" si="63"/>
        <v>0</v>
      </c>
      <c r="AM72" s="5">
        <f t="shared" si="63"/>
        <v>0</v>
      </c>
      <c r="AN72" s="5">
        <f t="shared" si="63"/>
        <v>0</v>
      </c>
      <c r="AO72" s="5">
        <f t="shared" si="63"/>
        <v>0</v>
      </c>
      <c r="AP72" s="5">
        <f t="shared" si="63"/>
        <v>0</v>
      </c>
      <c r="AQ72" s="5">
        <f t="shared" si="63"/>
        <v>6.3733559641318688E-3</v>
      </c>
      <c r="AR72" s="5">
        <f t="shared" si="63"/>
        <v>5.5673754456202831E-3</v>
      </c>
      <c r="AS72" s="5">
        <f t="shared" si="63"/>
        <v>6.8075938015113987E-3</v>
      </c>
      <c r="AT72" s="5">
        <f t="shared" si="63"/>
        <v>0</v>
      </c>
      <c r="AU72" s="5">
        <f t="shared" si="63"/>
        <v>0</v>
      </c>
      <c r="AV72" s="5">
        <f t="shared" si="63"/>
        <v>0</v>
      </c>
      <c r="AW72" s="5">
        <f t="shared" si="63"/>
        <v>0</v>
      </c>
      <c r="AX72" s="5">
        <f t="shared" si="63"/>
        <v>0</v>
      </c>
      <c r="AY72" s="5">
        <f t="shared" si="63"/>
        <v>0</v>
      </c>
      <c r="AZ72" s="4">
        <f t="shared" si="46"/>
        <v>0</v>
      </c>
      <c r="BA72" s="5">
        <f t="shared" si="47"/>
        <v>0</v>
      </c>
      <c r="BB72" s="5">
        <f t="shared" si="48"/>
        <v>6.2494417370878505E-3</v>
      </c>
      <c r="BC72" s="5">
        <f t="shared" si="49"/>
        <v>0</v>
      </c>
      <c r="BD72" s="9">
        <f t="shared" si="50"/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 s="3">
        <f t="shared" si="44"/>
        <v>0</v>
      </c>
      <c r="BU72" s="3">
        <f t="shared" si="44"/>
        <v>0</v>
      </c>
      <c r="BV72" s="3">
        <f t="shared" si="42"/>
        <v>0</v>
      </c>
      <c r="BW72" s="3">
        <f t="shared" si="42"/>
        <v>0</v>
      </c>
      <c r="BX72" s="3">
        <f t="shared" si="42"/>
        <v>0</v>
      </c>
      <c r="BY72" s="3">
        <f t="shared" si="42"/>
        <v>0</v>
      </c>
      <c r="BZ72" s="3">
        <f t="shared" si="42"/>
        <v>0</v>
      </c>
      <c r="CA72" s="3">
        <f t="shared" si="42"/>
        <v>0</v>
      </c>
      <c r="CB72" s="3">
        <f t="shared" si="42"/>
        <v>0</v>
      </c>
      <c r="CC72" s="3">
        <f t="shared" si="42"/>
        <v>0</v>
      </c>
      <c r="CD72" s="3">
        <f t="shared" si="38"/>
        <v>0</v>
      </c>
      <c r="CE72" s="3">
        <f t="shared" si="38"/>
        <v>0</v>
      </c>
      <c r="CF72" s="3">
        <f t="shared" si="38"/>
        <v>0</v>
      </c>
      <c r="CG72" s="3">
        <f t="shared" si="38"/>
        <v>0</v>
      </c>
      <c r="CH72" s="3">
        <f t="shared" si="38"/>
        <v>0</v>
      </c>
      <c r="CI72" s="4">
        <f t="shared" si="51"/>
        <v>0</v>
      </c>
      <c r="CJ72" s="5">
        <f t="shared" si="51"/>
        <v>0</v>
      </c>
      <c r="CK72" s="5">
        <f t="shared" si="51"/>
        <v>0</v>
      </c>
      <c r="CL72" s="5">
        <f t="shared" si="51"/>
        <v>0</v>
      </c>
      <c r="CM72" s="5">
        <f t="shared" si="51"/>
        <v>0</v>
      </c>
      <c r="CN72" s="5">
        <f t="shared" si="51"/>
        <v>0</v>
      </c>
      <c r="CO72" s="5">
        <f t="shared" si="36"/>
        <v>0</v>
      </c>
      <c r="CP72" s="5">
        <f t="shared" si="36"/>
        <v>0</v>
      </c>
      <c r="CQ72" s="5">
        <f t="shared" si="36"/>
        <v>0</v>
      </c>
      <c r="CR72" s="5">
        <f t="shared" si="36"/>
        <v>0</v>
      </c>
      <c r="CS72" s="5">
        <f t="shared" si="36"/>
        <v>0</v>
      </c>
      <c r="CT72" s="5">
        <f t="shared" si="36"/>
        <v>0</v>
      </c>
      <c r="CU72" s="5">
        <f t="shared" si="36"/>
        <v>0</v>
      </c>
      <c r="CV72" s="5">
        <f t="shared" si="36"/>
        <v>0</v>
      </c>
      <c r="CW72" s="5">
        <f t="shared" si="36"/>
        <v>0</v>
      </c>
      <c r="CX72" s="4">
        <f t="shared" si="52"/>
        <v>0</v>
      </c>
      <c r="CY72" s="5">
        <f t="shared" si="53"/>
        <v>0</v>
      </c>
      <c r="CZ72" s="5">
        <f t="shared" si="54"/>
        <v>0</v>
      </c>
      <c r="DA72" s="5">
        <f t="shared" si="55"/>
        <v>0</v>
      </c>
      <c r="DB72" s="9">
        <f t="shared" si="56"/>
        <v>0</v>
      </c>
      <c r="DC72">
        <v>0</v>
      </c>
      <c r="DD72">
        <v>0</v>
      </c>
      <c r="DE72">
        <v>0</v>
      </c>
      <c r="DF72">
        <v>4</v>
      </c>
      <c r="DG72">
        <v>3</v>
      </c>
      <c r="DH72">
        <v>4</v>
      </c>
      <c r="DI72">
        <v>14</v>
      </c>
      <c r="DJ72">
        <v>13</v>
      </c>
      <c r="DK72">
        <v>16</v>
      </c>
      <c r="DL72">
        <v>0</v>
      </c>
      <c r="DM72">
        <v>3</v>
      </c>
      <c r="DN72">
        <v>3</v>
      </c>
      <c r="DO72">
        <v>0</v>
      </c>
      <c r="DP72">
        <v>0</v>
      </c>
      <c r="DQ72">
        <v>0</v>
      </c>
      <c r="DR72" s="3">
        <f t="shared" si="45"/>
        <v>0</v>
      </c>
      <c r="DS72" s="3">
        <f t="shared" si="45"/>
        <v>0</v>
      </c>
      <c r="DT72" s="3">
        <f t="shared" si="43"/>
        <v>0</v>
      </c>
      <c r="DU72" s="3">
        <f t="shared" si="43"/>
        <v>8.8888888888888892E-2</v>
      </c>
      <c r="DV72" s="3">
        <f t="shared" si="43"/>
        <v>6.6666666666666666E-2</v>
      </c>
      <c r="DW72" s="3">
        <f t="shared" si="43"/>
        <v>8.8888888888888892E-2</v>
      </c>
      <c r="DX72" s="3">
        <f t="shared" si="43"/>
        <v>0.31111111111111112</v>
      </c>
      <c r="DY72" s="3">
        <f t="shared" si="43"/>
        <v>0.28888888888888886</v>
      </c>
      <c r="DZ72" s="3">
        <f t="shared" si="43"/>
        <v>0.35555555555555557</v>
      </c>
      <c r="EA72" s="3">
        <f t="shared" si="43"/>
        <v>0</v>
      </c>
      <c r="EB72" s="3">
        <f t="shared" si="39"/>
        <v>6.6666666666666666E-2</v>
      </c>
      <c r="EC72" s="3">
        <f t="shared" si="39"/>
        <v>6.6666666666666666E-2</v>
      </c>
      <c r="ED72" s="3">
        <f t="shared" si="39"/>
        <v>0</v>
      </c>
      <c r="EE72" s="3">
        <f t="shared" si="39"/>
        <v>0</v>
      </c>
      <c r="EF72" s="3">
        <f t="shared" si="39"/>
        <v>0</v>
      </c>
      <c r="EG72" s="4">
        <f t="shared" si="57"/>
        <v>0</v>
      </c>
      <c r="EH72" s="5">
        <f t="shared" si="57"/>
        <v>0</v>
      </c>
      <c r="EI72" s="5">
        <f t="shared" si="57"/>
        <v>0</v>
      </c>
      <c r="EJ72" s="5">
        <f t="shared" si="57"/>
        <v>2.5615675644048374E-3</v>
      </c>
      <c r="EK72" s="5">
        <f t="shared" si="57"/>
        <v>2.1029706681776205E-3</v>
      </c>
      <c r="EL72" s="5">
        <f t="shared" si="57"/>
        <v>2.6820131752873992E-3</v>
      </c>
      <c r="EM72" s="5">
        <f t="shared" si="37"/>
        <v>6.3658506957163337E-3</v>
      </c>
      <c r="EN72" s="5">
        <f t="shared" si="37"/>
        <v>5.5655685513995882E-3</v>
      </c>
      <c r="EO72" s="5">
        <f t="shared" si="37"/>
        <v>6.8186548355282954E-3</v>
      </c>
      <c r="EP72" s="5">
        <f t="shared" si="37"/>
        <v>0</v>
      </c>
      <c r="EQ72" s="5">
        <f t="shared" si="37"/>
        <v>1.7314618662905689E-3</v>
      </c>
      <c r="ER72" s="5">
        <f t="shared" si="37"/>
        <v>1.813664903686248E-3</v>
      </c>
      <c r="ES72" s="5">
        <f t="shared" si="37"/>
        <v>0</v>
      </c>
      <c r="ET72" s="5">
        <f t="shared" si="37"/>
        <v>0</v>
      </c>
      <c r="EU72" s="5">
        <f t="shared" si="37"/>
        <v>0</v>
      </c>
      <c r="EV72" s="4">
        <f t="shared" si="58"/>
        <v>0</v>
      </c>
      <c r="EW72" s="5">
        <f t="shared" si="64"/>
        <v>2.4488504692899526E-3</v>
      </c>
      <c r="EX72" s="5">
        <f t="shared" si="59"/>
        <v>6.2500246942147385E-3</v>
      </c>
      <c r="EY72" s="5">
        <f t="shared" si="60"/>
        <v>1.1817089233256055E-3</v>
      </c>
      <c r="EZ72" s="9">
        <f t="shared" si="61"/>
        <v>0</v>
      </c>
      <c r="FB72" t="s">
        <v>431</v>
      </c>
      <c r="FD72" t="s">
        <v>432</v>
      </c>
      <c r="FE72" t="s">
        <v>363</v>
      </c>
      <c r="FF72" t="s">
        <v>433</v>
      </c>
      <c r="FH72" t="s">
        <v>68</v>
      </c>
      <c r="FI72" t="s">
        <v>433</v>
      </c>
      <c r="FJ72" t="s">
        <v>68</v>
      </c>
      <c r="FK72" t="s">
        <v>434</v>
      </c>
      <c r="FM72" t="s">
        <v>435</v>
      </c>
      <c r="FU72" t="s">
        <v>29</v>
      </c>
      <c r="FV72" t="s">
        <v>436</v>
      </c>
      <c r="FY72" t="s">
        <v>179</v>
      </c>
      <c r="FZ72" t="s">
        <v>37</v>
      </c>
      <c r="GA72" t="s">
        <v>35</v>
      </c>
      <c r="GC72" t="s">
        <v>37</v>
      </c>
      <c r="GE72" t="s">
        <v>437</v>
      </c>
      <c r="GF72" t="s">
        <v>40</v>
      </c>
      <c r="GJ72" t="s">
        <v>438</v>
      </c>
      <c r="GK72" t="s">
        <v>439</v>
      </c>
      <c r="GR72" t="s">
        <v>439</v>
      </c>
      <c r="GT72" t="s">
        <v>440</v>
      </c>
    </row>
    <row r="73" spans="1:208" x14ac:dyDescent="0.25">
      <c r="A73">
        <v>69</v>
      </c>
      <c r="B73" t="s">
        <v>488</v>
      </c>
      <c r="C73" t="s">
        <v>489</v>
      </c>
      <c r="D73">
        <v>21</v>
      </c>
      <c r="E73">
        <v>5.92</v>
      </c>
      <c r="F73" t="s">
        <v>63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12</v>
      </c>
      <c r="N73">
        <v>10</v>
      </c>
      <c r="O73">
        <v>8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3">
        <f t="shared" si="62"/>
        <v>0</v>
      </c>
      <c r="W73" s="3">
        <f t="shared" si="62"/>
        <v>0</v>
      </c>
      <c r="X73" s="3">
        <f t="shared" si="62"/>
        <v>0</v>
      </c>
      <c r="Y73" s="3">
        <f t="shared" si="62"/>
        <v>0</v>
      </c>
      <c r="Z73" s="3">
        <f t="shared" si="62"/>
        <v>0</v>
      </c>
      <c r="AA73" s="3">
        <f t="shared" si="62"/>
        <v>0</v>
      </c>
      <c r="AB73" s="3">
        <f t="shared" si="62"/>
        <v>0.5714285714285714</v>
      </c>
      <c r="AC73" s="3">
        <f t="shared" si="62"/>
        <v>0.47619047619047616</v>
      </c>
      <c r="AD73" s="3">
        <f t="shared" si="62"/>
        <v>0.38095238095238093</v>
      </c>
      <c r="AE73" s="3">
        <f t="shared" si="62"/>
        <v>0</v>
      </c>
      <c r="AF73" s="3">
        <f t="shared" si="62"/>
        <v>0</v>
      </c>
      <c r="AG73" s="3">
        <f t="shared" si="62"/>
        <v>0</v>
      </c>
      <c r="AH73" s="3">
        <f t="shared" si="62"/>
        <v>0</v>
      </c>
      <c r="AI73" s="3">
        <f t="shared" si="62"/>
        <v>0</v>
      </c>
      <c r="AJ73" s="3">
        <f t="shared" si="62"/>
        <v>0</v>
      </c>
      <c r="AK73" s="4">
        <f t="shared" si="63"/>
        <v>0</v>
      </c>
      <c r="AL73" s="5">
        <f t="shared" si="63"/>
        <v>0</v>
      </c>
      <c r="AM73" s="5">
        <f t="shared" si="63"/>
        <v>0</v>
      </c>
      <c r="AN73" s="5">
        <f t="shared" si="63"/>
        <v>0</v>
      </c>
      <c r="AO73" s="5">
        <f t="shared" si="63"/>
        <v>0</v>
      </c>
      <c r="AP73" s="5">
        <f t="shared" si="63"/>
        <v>0</v>
      </c>
      <c r="AQ73" s="5">
        <f t="shared" si="63"/>
        <v>1.1706164015752411E-2</v>
      </c>
      <c r="AR73" s="5">
        <f t="shared" si="63"/>
        <v>9.1769924927806862E-3</v>
      </c>
      <c r="AS73" s="5">
        <f t="shared" si="63"/>
        <v>7.2938505016193556E-3</v>
      </c>
      <c r="AT73" s="5">
        <f t="shared" si="63"/>
        <v>0</v>
      </c>
      <c r="AU73" s="5">
        <f t="shared" si="63"/>
        <v>0</v>
      </c>
      <c r="AV73" s="5">
        <f t="shared" si="63"/>
        <v>0</v>
      </c>
      <c r="AW73" s="5">
        <f t="shared" si="63"/>
        <v>0</v>
      </c>
      <c r="AX73" s="5">
        <f t="shared" si="63"/>
        <v>0</v>
      </c>
      <c r="AY73" s="5">
        <f t="shared" si="63"/>
        <v>0</v>
      </c>
      <c r="AZ73" s="4">
        <f t="shared" si="46"/>
        <v>0</v>
      </c>
      <c r="BA73" s="5">
        <f t="shared" si="47"/>
        <v>0</v>
      </c>
      <c r="BB73" s="5">
        <f t="shared" si="48"/>
        <v>9.3923356700508168E-3</v>
      </c>
      <c r="BC73" s="5">
        <f t="shared" si="49"/>
        <v>0</v>
      </c>
      <c r="BD73" s="9">
        <f t="shared" si="50"/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 s="3">
        <f t="shared" si="44"/>
        <v>0</v>
      </c>
      <c r="BU73" s="3">
        <f t="shared" si="44"/>
        <v>0</v>
      </c>
      <c r="BV73" s="3">
        <f t="shared" si="42"/>
        <v>0</v>
      </c>
      <c r="BW73" s="3">
        <f t="shared" si="42"/>
        <v>0</v>
      </c>
      <c r="BX73" s="3">
        <f t="shared" si="42"/>
        <v>0</v>
      </c>
      <c r="BY73" s="3">
        <f t="shared" si="42"/>
        <v>0</v>
      </c>
      <c r="BZ73" s="3">
        <f t="shared" si="42"/>
        <v>0</v>
      </c>
      <c r="CA73" s="3">
        <f t="shared" si="42"/>
        <v>0</v>
      </c>
      <c r="CB73" s="3">
        <f t="shared" si="42"/>
        <v>0</v>
      </c>
      <c r="CC73" s="3">
        <f t="shared" si="42"/>
        <v>0</v>
      </c>
      <c r="CD73" s="3">
        <f t="shared" si="38"/>
        <v>0</v>
      </c>
      <c r="CE73" s="3">
        <f t="shared" si="38"/>
        <v>0</v>
      </c>
      <c r="CF73" s="3">
        <f t="shared" si="38"/>
        <v>0</v>
      </c>
      <c r="CG73" s="3">
        <f t="shared" si="38"/>
        <v>0</v>
      </c>
      <c r="CH73" s="3">
        <f t="shared" si="38"/>
        <v>0</v>
      </c>
      <c r="CI73" s="4">
        <f t="shared" si="51"/>
        <v>0</v>
      </c>
      <c r="CJ73" s="5">
        <f t="shared" si="51"/>
        <v>0</v>
      </c>
      <c r="CK73" s="5">
        <f t="shared" si="51"/>
        <v>0</v>
      </c>
      <c r="CL73" s="5">
        <f t="shared" si="51"/>
        <v>0</v>
      </c>
      <c r="CM73" s="5">
        <f t="shared" si="51"/>
        <v>0</v>
      </c>
      <c r="CN73" s="5">
        <f t="shared" si="51"/>
        <v>0</v>
      </c>
      <c r="CO73" s="5">
        <f t="shared" si="36"/>
        <v>0</v>
      </c>
      <c r="CP73" s="5">
        <f t="shared" si="36"/>
        <v>0</v>
      </c>
      <c r="CQ73" s="5">
        <f t="shared" si="36"/>
        <v>0</v>
      </c>
      <c r="CR73" s="5">
        <f t="shared" si="36"/>
        <v>0</v>
      </c>
      <c r="CS73" s="5">
        <f t="shared" si="36"/>
        <v>0</v>
      </c>
      <c r="CT73" s="5">
        <f t="shared" si="36"/>
        <v>0</v>
      </c>
      <c r="CU73" s="5">
        <f t="shared" si="36"/>
        <v>0</v>
      </c>
      <c r="CV73" s="5">
        <f t="shared" si="36"/>
        <v>0</v>
      </c>
      <c r="CW73" s="5">
        <f t="shared" si="36"/>
        <v>0</v>
      </c>
      <c r="CX73" s="4">
        <f t="shared" si="52"/>
        <v>0</v>
      </c>
      <c r="CY73" s="5">
        <f t="shared" si="53"/>
        <v>0</v>
      </c>
      <c r="CZ73" s="5">
        <f t="shared" si="54"/>
        <v>0</v>
      </c>
      <c r="DA73" s="5">
        <f t="shared" si="55"/>
        <v>0</v>
      </c>
      <c r="DB73" s="9">
        <f t="shared" si="56"/>
        <v>0</v>
      </c>
      <c r="DC73">
        <v>0</v>
      </c>
      <c r="DD73">
        <v>0</v>
      </c>
      <c r="DE73">
        <v>0</v>
      </c>
      <c r="DF73">
        <v>3</v>
      </c>
      <c r="DG73">
        <v>6</v>
      </c>
      <c r="DH73">
        <v>6</v>
      </c>
      <c r="DI73">
        <v>12</v>
      </c>
      <c r="DJ73">
        <v>10</v>
      </c>
      <c r="DK73">
        <v>8</v>
      </c>
      <c r="DL73">
        <v>4</v>
      </c>
      <c r="DM73">
        <v>5</v>
      </c>
      <c r="DN73">
        <v>4</v>
      </c>
      <c r="DO73">
        <v>0</v>
      </c>
      <c r="DP73">
        <v>0</v>
      </c>
      <c r="DQ73">
        <v>0</v>
      </c>
      <c r="DR73" s="3">
        <f t="shared" si="45"/>
        <v>0</v>
      </c>
      <c r="DS73" s="3">
        <f t="shared" si="45"/>
        <v>0</v>
      </c>
      <c r="DT73" s="3">
        <f t="shared" si="43"/>
        <v>0</v>
      </c>
      <c r="DU73" s="3">
        <f t="shared" si="43"/>
        <v>0.14285714285714285</v>
      </c>
      <c r="DV73" s="3">
        <f t="shared" si="43"/>
        <v>0.2857142857142857</v>
      </c>
      <c r="DW73" s="3">
        <f t="shared" si="43"/>
        <v>0.2857142857142857</v>
      </c>
      <c r="DX73" s="3">
        <f t="shared" si="43"/>
        <v>0.5714285714285714</v>
      </c>
      <c r="DY73" s="3">
        <f t="shared" si="43"/>
        <v>0.47619047619047616</v>
      </c>
      <c r="DZ73" s="3">
        <f t="shared" si="43"/>
        <v>0.38095238095238093</v>
      </c>
      <c r="EA73" s="3">
        <f t="shared" si="43"/>
        <v>0.19047619047619047</v>
      </c>
      <c r="EB73" s="3">
        <f t="shared" si="39"/>
        <v>0.23809523809523808</v>
      </c>
      <c r="EC73" s="3">
        <f t="shared" si="39"/>
        <v>0.19047619047619047</v>
      </c>
      <c r="ED73" s="3">
        <f t="shared" si="39"/>
        <v>0</v>
      </c>
      <c r="EE73" s="3">
        <f t="shared" si="39"/>
        <v>0</v>
      </c>
      <c r="EF73" s="3">
        <f t="shared" si="39"/>
        <v>0</v>
      </c>
      <c r="EG73" s="4">
        <f t="shared" si="57"/>
        <v>0</v>
      </c>
      <c r="EH73" s="5">
        <f t="shared" si="57"/>
        <v>0</v>
      </c>
      <c r="EI73" s="5">
        <f t="shared" si="57"/>
        <v>0</v>
      </c>
      <c r="EJ73" s="5">
        <f t="shared" si="57"/>
        <v>4.1168050142220596E-3</v>
      </c>
      <c r="EK73" s="5">
        <f t="shared" si="57"/>
        <v>9.0127314350469442E-3</v>
      </c>
      <c r="EL73" s="5">
        <f t="shared" si="57"/>
        <v>8.6207566348523532E-3</v>
      </c>
      <c r="EM73" s="5">
        <f t="shared" si="37"/>
        <v>1.1692378828866734E-2</v>
      </c>
      <c r="EN73" s="5">
        <f t="shared" si="37"/>
        <v>9.1740140957136066E-3</v>
      </c>
      <c r="EO73" s="5">
        <f t="shared" si="37"/>
        <v>7.305701609494601E-3</v>
      </c>
      <c r="EP73" s="5">
        <f t="shared" si="37"/>
        <v>5.1020700996494061E-3</v>
      </c>
      <c r="EQ73" s="5">
        <f t="shared" si="37"/>
        <v>6.1837923796091744E-3</v>
      </c>
      <c r="ER73" s="5">
        <f t="shared" si="37"/>
        <v>5.1818997248178518E-3</v>
      </c>
      <c r="ES73" s="5">
        <f t="shared" si="37"/>
        <v>0</v>
      </c>
      <c r="ET73" s="5">
        <f t="shared" si="37"/>
        <v>0</v>
      </c>
      <c r="EU73" s="5">
        <f t="shared" si="37"/>
        <v>0</v>
      </c>
      <c r="EV73" s="4">
        <f t="shared" si="58"/>
        <v>0</v>
      </c>
      <c r="EW73" s="5">
        <f t="shared" si="64"/>
        <v>7.2500976947071196E-3</v>
      </c>
      <c r="EX73" s="5">
        <f t="shared" si="59"/>
        <v>9.3906981780249813E-3</v>
      </c>
      <c r="EY73" s="5">
        <f t="shared" si="60"/>
        <v>5.4892540680254774E-3</v>
      </c>
      <c r="EZ73" s="9">
        <f t="shared" si="61"/>
        <v>0</v>
      </c>
    </row>
    <row r="74" spans="1:208" x14ac:dyDescent="0.25">
      <c r="A74">
        <v>70</v>
      </c>
      <c r="B74" t="s">
        <v>215</v>
      </c>
      <c r="C74" t="s">
        <v>216</v>
      </c>
      <c r="D74">
        <v>51</v>
      </c>
      <c r="E74">
        <v>4.6900000000000004</v>
      </c>
      <c r="F74" t="s">
        <v>63</v>
      </c>
      <c r="G74">
        <v>0</v>
      </c>
      <c r="H74">
        <v>0</v>
      </c>
      <c r="I74">
        <v>0</v>
      </c>
      <c r="J74">
        <v>8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3">
        <f t="shared" si="62"/>
        <v>0</v>
      </c>
      <c r="W74" s="3">
        <f t="shared" si="62"/>
        <v>0</v>
      </c>
      <c r="X74" s="3">
        <f t="shared" si="62"/>
        <v>0</v>
      </c>
      <c r="Y74" s="3">
        <f t="shared" si="62"/>
        <v>0.15686274509803921</v>
      </c>
      <c r="Z74" s="3">
        <f t="shared" si="62"/>
        <v>0</v>
      </c>
      <c r="AA74" s="3">
        <f t="shared" si="62"/>
        <v>0</v>
      </c>
      <c r="AB74" s="3">
        <f t="shared" si="62"/>
        <v>0</v>
      </c>
      <c r="AC74" s="3">
        <f t="shared" si="62"/>
        <v>0</v>
      </c>
      <c r="AD74" s="3">
        <f t="shared" si="62"/>
        <v>0</v>
      </c>
      <c r="AE74" s="3">
        <f t="shared" si="62"/>
        <v>0</v>
      </c>
      <c r="AF74" s="3">
        <f t="shared" si="62"/>
        <v>0</v>
      </c>
      <c r="AG74" s="3">
        <f t="shared" si="62"/>
        <v>0</v>
      </c>
      <c r="AH74" s="3">
        <f t="shared" si="62"/>
        <v>0</v>
      </c>
      <c r="AI74" s="3">
        <f t="shared" si="62"/>
        <v>0</v>
      </c>
      <c r="AJ74" s="3">
        <f t="shared" si="62"/>
        <v>0</v>
      </c>
      <c r="AK74" s="4">
        <f t="shared" si="63"/>
        <v>0</v>
      </c>
      <c r="AL74" s="5">
        <f t="shared" si="63"/>
        <v>0</v>
      </c>
      <c r="AM74" s="5">
        <f t="shared" si="63"/>
        <v>0</v>
      </c>
      <c r="AN74" s="5">
        <f t="shared" si="63"/>
        <v>1.5677006107241646E-2</v>
      </c>
      <c r="AO74" s="5">
        <f t="shared" si="63"/>
        <v>0</v>
      </c>
      <c r="AP74" s="5">
        <f t="shared" si="63"/>
        <v>0</v>
      </c>
      <c r="AQ74" s="5">
        <f t="shared" si="63"/>
        <v>0</v>
      </c>
      <c r="AR74" s="5">
        <f t="shared" si="63"/>
        <v>0</v>
      </c>
      <c r="AS74" s="5">
        <f t="shared" si="63"/>
        <v>0</v>
      </c>
      <c r="AT74" s="5">
        <f t="shared" si="63"/>
        <v>0</v>
      </c>
      <c r="AU74" s="5">
        <f t="shared" si="63"/>
        <v>0</v>
      </c>
      <c r="AV74" s="5">
        <f t="shared" si="63"/>
        <v>0</v>
      </c>
      <c r="AW74" s="5">
        <f t="shared" si="63"/>
        <v>0</v>
      </c>
      <c r="AX74" s="5">
        <f t="shared" si="63"/>
        <v>0</v>
      </c>
      <c r="AY74" s="5">
        <f t="shared" si="63"/>
        <v>0</v>
      </c>
      <c r="AZ74" s="4">
        <f t="shared" si="46"/>
        <v>0</v>
      </c>
      <c r="BA74" s="5">
        <f t="shared" si="47"/>
        <v>5.2256687024138824E-3</v>
      </c>
      <c r="BB74" s="5">
        <f t="shared" si="48"/>
        <v>0</v>
      </c>
      <c r="BC74" s="5">
        <f t="shared" si="49"/>
        <v>0</v>
      </c>
      <c r="BD74" s="9">
        <f t="shared" si="50"/>
        <v>0</v>
      </c>
      <c r="BE74">
        <v>10</v>
      </c>
      <c r="BF74">
        <v>10</v>
      </c>
      <c r="BG74">
        <v>11</v>
      </c>
      <c r="BH74">
        <v>15</v>
      </c>
      <c r="BI74">
        <v>14</v>
      </c>
      <c r="BJ74">
        <v>12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32</v>
      </c>
      <c r="BR74">
        <v>31</v>
      </c>
      <c r="BS74">
        <v>31</v>
      </c>
      <c r="BT74" s="3">
        <f t="shared" si="44"/>
        <v>0.19607843137254902</v>
      </c>
      <c r="BU74" s="3">
        <f t="shared" si="44"/>
        <v>0.19607843137254902</v>
      </c>
      <c r="BV74" s="3">
        <f t="shared" si="42"/>
        <v>0.21568627450980393</v>
      </c>
      <c r="BW74" s="3">
        <f t="shared" si="42"/>
        <v>0.29411764705882354</v>
      </c>
      <c r="BX74" s="3">
        <f t="shared" si="42"/>
        <v>0.27450980392156865</v>
      </c>
      <c r="BY74" s="3">
        <f t="shared" si="42"/>
        <v>0.23529411764705882</v>
      </c>
      <c r="BZ74" s="3">
        <f t="shared" si="42"/>
        <v>0</v>
      </c>
      <c r="CA74" s="3">
        <f t="shared" si="42"/>
        <v>0</v>
      </c>
      <c r="CB74" s="3">
        <f t="shared" si="42"/>
        <v>0</v>
      </c>
      <c r="CC74" s="3">
        <f t="shared" si="42"/>
        <v>0</v>
      </c>
      <c r="CD74" s="3">
        <f t="shared" si="38"/>
        <v>0</v>
      </c>
      <c r="CE74" s="3">
        <f t="shared" si="38"/>
        <v>0</v>
      </c>
      <c r="CF74" s="3">
        <f t="shared" si="38"/>
        <v>0.62745098039215685</v>
      </c>
      <c r="CG74" s="3">
        <f t="shared" si="38"/>
        <v>0.60784313725490191</v>
      </c>
      <c r="CH74" s="3">
        <f t="shared" si="38"/>
        <v>0.60784313725490191</v>
      </c>
      <c r="CI74" s="4">
        <f t="shared" si="51"/>
        <v>2.953403219741842E-2</v>
      </c>
      <c r="CJ74" s="5">
        <f t="shared" si="51"/>
        <v>3.2244565384669945E-2</v>
      </c>
      <c r="CK74" s="5">
        <f t="shared" si="51"/>
        <v>3.1829375664137377E-2</v>
      </c>
      <c r="CL74" s="5">
        <f t="shared" si="51"/>
        <v>3.919608979763816E-2</v>
      </c>
      <c r="CM74" s="5">
        <f t="shared" si="51"/>
        <v>3.4550396238956831E-2</v>
      </c>
      <c r="CN74" s="5">
        <f t="shared" si="51"/>
        <v>3.1333884860769788E-2</v>
      </c>
      <c r="CO74" s="5">
        <f t="shared" si="36"/>
        <v>0</v>
      </c>
      <c r="CP74" s="5">
        <f t="shared" si="36"/>
        <v>0</v>
      </c>
      <c r="CQ74" s="5">
        <f t="shared" si="36"/>
        <v>0</v>
      </c>
      <c r="CR74" s="5">
        <f t="shared" ref="CR74:CW116" si="65">CC74/CR$3</f>
        <v>0</v>
      </c>
      <c r="CS74" s="5">
        <f t="shared" si="65"/>
        <v>0</v>
      </c>
      <c r="CT74" s="5">
        <f t="shared" si="65"/>
        <v>0</v>
      </c>
      <c r="CU74" s="5">
        <f t="shared" si="65"/>
        <v>2.9523357407290871E-2</v>
      </c>
      <c r="CV74" s="5">
        <f t="shared" si="65"/>
        <v>2.6627748781598702E-2</v>
      </c>
      <c r="CW74" s="5">
        <f t="shared" si="65"/>
        <v>2.6232696366101177E-2</v>
      </c>
      <c r="CX74" s="4">
        <f t="shared" si="52"/>
        <v>3.1202657748741914E-2</v>
      </c>
      <c r="CY74" s="5">
        <f t="shared" si="53"/>
        <v>3.5026790299121591E-2</v>
      </c>
      <c r="CZ74" s="5">
        <f t="shared" si="54"/>
        <v>0</v>
      </c>
      <c r="DA74" s="5">
        <f t="shared" si="55"/>
        <v>0</v>
      </c>
      <c r="DB74" s="9">
        <f t="shared" si="56"/>
        <v>2.7461267518330251E-2</v>
      </c>
      <c r="DC74">
        <v>7</v>
      </c>
      <c r="DD74">
        <v>7</v>
      </c>
      <c r="DE74">
        <v>8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10</v>
      </c>
      <c r="DM74">
        <v>8</v>
      </c>
      <c r="DN74">
        <v>10</v>
      </c>
      <c r="DO74">
        <v>0</v>
      </c>
      <c r="DP74">
        <v>0</v>
      </c>
      <c r="DQ74">
        <v>0</v>
      </c>
      <c r="DR74" s="3">
        <f t="shared" si="45"/>
        <v>0.13725490196078433</v>
      </c>
      <c r="DS74" s="3">
        <f t="shared" si="45"/>
        <v>0.13725490196078433</v>
      </c>
      <c r="DT74" s="3">
        <f t="shared" si="43"/>
        <v>0.15686274509803921</v>
      </c>
      <c r="DU74" s="3">
        <f t="shared" si="43"/>
        <v>0</v>
      </c>
      <c r="DV74" s="3">
        <f t="shared" si="43"/>
        <v>0</v>
      </c>
      <c r="DW74" s="3">
        <f t="shared" si="43"/>
        <v>0</v>
      </c>
      <c r="DX74" s="3">
        <f t="shared" si="43"/>
        <v>0</v>
      </c>
      <c r="DY74" s="3">
        <f t="shared" si="43"/>
        <v>0</v>
      </c>
      <c r="DZ74" s="3">
        <f t="shared" si="43"/>
        <v>0</v>
      </c>
      <c r="EA74" s="3">
        <f t="shared" si="43"/>
        <v>0.19607843137254902</v>
      </c>
      <c r="EB74" s="3">
        <f t="shared" si="39"/>
        <v>0.15686274509803921</v>
      </c>
      <c r="EC74" s="3">
        <f t="shared" si="39"/>
        <v>0.19607843137254902</v>
      </c>
      <c r="ED74" s="3">
        <f t="shared" si="39"/>
        <v>0</v>
      </c>
      <c r="EE74" s="3">
        <f t="shared" si="39"/>
        <v>0</v>
      </c>
      <c r="EF74" s="3">
        <f t="shared" si="39"/>
        <v>0</v>
      </c>
      <c r="EG74" s="4">
        <f t="shared" si="57"/>
        <v>1.1501708330905646E-2</v>
      </c>
      <c r="EH74" s="5">
        <f t="shared" si="57"/>
        <v>9.8575551933450956E-3</v>
      </c>
      <c r="EI74" s="5">
        <f t="shared" si="57"/>
        <v>1.194780776351975E-2</v>
      </c>
      <c r="EJ74" s="5">
        <f t="shared" si="57"/>
        <v>0</v>
      </c>
      <c r="EK74" s="5">
        <f t="shared" si="57"/>
        <v>0</v>
      </c>
      <c r="EL74" s="5">
        <f t="shared" si="57"/>
        <v>0</v>
      </c>
      <c r="EM74" s="5">
        <f t="shared" si="37"/>
        <v>0</v>
      </c>
      <c r="EN74" s="5">
        <f t="shared" si="37"/>
        <v>0</v>
      </c>
      <c r="EO74" s="5">
        <f t="shared" si="37"/>
        <v>0</v>
      </c>
      <c r="EP74" s="5">
        <f t="shared" ref="EP74:EU116" si="66">EA74/EP$3</f>
        <v>5.2521309849332129E-3</v>
      </c>
      <c r="EQ74" s="5">
        <f t="shared" si="66"/>
        <v>4.0740279206836916E-3</v>
      </c>
      <c r="ER74" s="5">
        <f t="shared" si="66"/>
        <v>5.3343085402536711E-3</v>
      </c>
      <c r="ES74" s="5">
        <f t="shared" si="66"/>
        <v>0</v>
      </c>
      <c r="ET74" s="5">
        <f t="shared" si="66"/>
        <v>0</v>
      </c>
      <c r="EU74" s="5">
        <f t="shared" si="66"/>
        <v>0</v>
      </c>
      <c r="EV74" s="4">
        <f t="shared" si="58"/>
        <v>1.1102357095923499E-2</v>
      </c>
      <c r="EW74" s="5">
        <f t="shared" si="64"/>
        <v>0</v>
      </c>
      <c r="EX74" s="5">
        <f t="shared" si="59"/>
        <v>0</v>
      </c>
      <c r="EY74" s="5">
        <f t="shared" si="60"/>
        <v>4.8868224819568588E-3</v>
      </c>
      <c r="EZ74" s="9">
        <f t="shared" si="61"/>
        <v>0</v>
      </c>
      <c r="FA74" t="s">
        <v>97</v>
      </c>
      <c r="FB74" t="s">
        <v>148</v>
      </c>
      <c r="FD74" t="s">
        <v>443</v>
      </c>
      <c r="FE74" t="s">
        <v>444</v>
      </c>
      <c r="FF74" t="s">
        <v>119</v>
      </c>
      <c r="FH74" t="s">
        <v>445</v>
      </c>
      <c r="FI74" t="s">
        <v>119</v>
      </c>
      <c r="FK74" t="s">
        <v>443</v>
      </c>
      <c r="FL74" t="s">
        <v>446</v>
      </c>
      <c r="FM74" t="s">
        <v>148</v>
      </c>
      <c r="FQ74" t="s">
        <v>446</v>
      </c>
      <c r="FT74" t="s">
        <v>28</v>
      </c>
      <c r="FU74" t="s">
        <v>28</v>
      </c>
      <c r="FY74" t="s">
        <v>110</v>
      </c>
      <c r="FZ74" t="s">
        <v>447</v>
      </c>
      <c r="GA74" t="s">
        <v>35</v>
      </c>
      <c r="GD74" t="s">
        <v>291</v>
      </c>
      <c r="GE74" t="s">
        <v>291</v>
      </c>
      <c r="GF74" t="s">
        <v>40</v>
      </c>
      <c r="GJ74" t="s">
        <v>448</v>
      </c>
      <c r="GR74" t="s">
        <v>196</v>
      </c>
      <c r="GS74" t="s">
        <v>196</v>
      </c>
    </row>
    <row r="75" spans="1:208" x14ac:dyDescent="0.25">
      <c r="A75">
        <v>71</v>
      </c>
      <c r="B75" t="s">
        <v>659</v>
      </c>
      <c r="C75" t="s">
        <v>660</v>
      </c>
      <c r="D75">
        <v>39</v>
      </c>
      <c r="E75">
        <v>5.52</v>
      </c>
      <c r="F75" t="s">
        <v>63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14</v>
      </c>
      <c r="N75">
        <v>13</v>
      </c>
      <c r="O75">
        <v>13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3">
        <f t="shared" si="62"/>
        <v>0</v>
      </c>
      <c r="W75" s="3">
        <f t="shared" si="62"/>
        <v>0</v>
      </c>
      <c r="X75" s="3">
        <f t="shared" si="62"/>
        <v>0</v>
      </c>
      <c r="Y75" s="3">
        <f t="shared" si="62"/>
        <v>0</v>
      </c>
      <c r="Z75" s="3">
        <f t="shared" si="62"/>
        <v>0</v>
      </c>
      <c r="AA75" s="3">
        <f t="shared" si="62"/>
        <v>0</v>
      </c>
      <c r="AB75" s="3">
        <f t="shared" si="62"/>
        <v>0.35897435897435898</v>
      </c>
      <c r="AC75" s="3">
        <f t="shared" si="62"/>
        <v>0.33333333333333331</v>
      </c>
      <c r="AD75" s="3">
        <f t="shared" si="62"/>
        <v>0.33333333333333331</v>
      </c>
      <c r="AE75" s="3">
        <f t="shared" si="62"/>
        <v>0</v>
      </c>
      <c r="AF75" s="3">
        <f t="shared" si="62"/>
        <v>0</v>
      </c>
      <c r="AG75" s="3">
        <f t="shared" si="62"/>
        <v>0</v>
      </c>
      <c r="AH75" s="3">
        <f t="shared" si="62"/>
        <v>0</v>
      </c>
      <c r="AI75" s="3">
        <f t="shared" si="62"/>
        <v>0</v>
      </c>
      <c r="AJ75" s="3">
        <f t="shared" si="62"/>
        <v>0</v>
      </c>
      <c r="AK75" s="4">
        <f t="shared" si="63"/>
        <v>0</v>
      </c>
      <c r="AL75" s="5">
        <f t="shared" si="63"/>
        <v>0</v>
      </c>
      <c r="AM75" s="5">
        <f t="shared" si="63"/>
        <v>0</v>
      </c>
      <c r="AN75" s="5">
        <f t="shared" si="63"/>
        <v>0</v>
      </c>
      <c r="AO75" s="5">
        <f t="shared" si="63"/>
        <v>0</v>
      </c>
      <c r="AP75" s="5">
        <f t="shared" si="63"/>
        <v>0</v>
      </c>
      <c r="AQ75" s="5">
        <f t="shared" si="63"/>
        <v>7.3538722663060024E-3</v>
      </c>
      <c r="AR75" s="5">
        <f t="shared" si="63"/>
        <v>6.4238947449464807E-3</v>
      </c>
      <c r="AS75" s="5">
        <f t="shared" si="63"/>
        <v>6.3821191889169362E-3</v>
      </c>
      <c r="AT75" s="5">
        <f t="shared" si="63"/>
        <v>0</v>
      </c>
      <c r="AU75" s="5">
        <f t="shared" si="63"/>
        <v>0</v>
      </c>
      <c r="AV75" s="5">
        <f t="shared" si="63"/>
        <v>0</v>
      </c>
      <c r="AW75" s="5">
        <f t="shared" si="63"/>
        <v>0</v>
      </c>
      <c r="AX75" s="5">
        <f t="shared" si="63"/>
        <v>0</v>
      </c>
      <c r="AY75" s="5">
        <f t="shared" si="63"/>
        <v>0</v>
      </c>
      <c r="AZ75" s="4">
        <f t="shared" si="46"/>
        <v>0</v>
      </c>
      <c r="BA75" s="5">
        <f t="shared" si="47"/>
        <v>0</v>
      </c>
      <c r="BB75" s="5">
        <f t="shared" si="48"/>
        <v>6.7199620667231395E-3</v>
      </c>
      <c r="BC75" s="5">
        <f t="shared" si="49"/>
        <v>0</v>
      </c>
      <c r="BD75" s="9">
        <f t="shared" si="50"/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 s="3">
        <f t="shared" si="44"/>
        <v>0</v>
      </c>
      <c r="BU75" s="3">
        <f t="shared" si="44"/>
        <v>0</v>
      </c>
      <c r="BV75" s="3">
        <f t="shared" si="42"/>
        <v>0</v>
      </c>
      <c r="BW75" s="3">
        <f t="shared" si="42"/>
        <v>0</v>
      </c>
      <c r="BX75" s="3">
        <f t="shared" si="42"/>
        <v>0</v>
      </c>
      <c r="BY75" s="3">
        <f t="shared" si="42"/>
        <v>0</v>
      </c>
      <c r="BZ75" s="3">
        <f t="shared" si="42"/>
        <v>0</v>
      </c>
      <c r="CA75" s="3">
        <f t="shared" si="42"/>
        <v>0</v>
      </c>
      <c r="CB75" s="3">
        <f t="shared" si="42"/>
        <v>0</v>
      </c>
      <c r="CC75" s="3">
        <f t="shared" si="42"/>
        <v>0</v>
      </c>
      <c r="CD75" s="3">
        <f t="shared" si="38"/>
        <v>0</v>
      </c>
      <c r="CE75" s="3">
        <f t="shared" si="38"/>
        <v>0</v>
      </c>
      <c r="CF75" s="3">
        <f t="shared" si="38"/>
        <v>0</v>
      </c>
      <c r="CG75" s="3">
        <f t="shared" si="38"/>
        <v>0</v>
      </c>
      <c r="CH75" s="3">
        <f t="shared" si="38"/>
        <v>0</v>
      </c>
      <c r="CI75" s="4">
        <f t="shared" si="51"/>
        <v>0</v>
      </c>
      <c r="CJ75" s="5">
        <f t="shared" si="51"/>
        <v>0</v>
      </c>
      <c r="CK75" s="5">
        <f t="shared" si="51"/>
        <v>0</v>
      </c>
      <c r="CL75" s="5">
        <f t="shared" si="51"/>
        <v>0</v>
      </c>
      <c r="CM75" s="5">
        <f t="shared" si="51"/>
        <v>0</v>
      </c>
      <c r="CN75" s="5">
        <f t="shared" si="51"/>
        <v>0</v>
      </c>
      <c r="CO75" s="5">
        <f t="shared" si="51"/>
        <v>0</v>
      </c>
      <c r="CP75" s="5">
        <f t="shared" si="51"/>
        <v>0</v>
      </c>
      <c r="CQ75" s="5">
        <f t="shared" si="51"/>
        <v>0</v>
      </c>
      <c r="CR75" s="5">
        <f t="shared" si="65"/>
        <v>0</v>
      </c>
      <c r="CS75" s="5">
        <f t="shared" si="65"/>
        <v>0</v>
      </c>
      <c r="CT75" s="5">
        <f t="shared" si="65"/>
        <v>0</v>
      </c>
      <c r="CU75" s="5">
        <f t="shared" si="65"/>
        <v>0</v>
      </c>
      <c r="CV75" s="5">
        <f t="shared" si="65"/>
        <v>0</v>
      </c>
      <c r="CW75" s="5">
        <f t="shared" si="65"/>
        <v>0</v>
      </c>
      <c r="CX75" s="4">
        <f t="shared" si="52"/>
        <v>0</v>
      </c>
      <c r="CY75" s="5">
        <f t="shared" si="53"/>
        <v>0</v>
      </c>
      <c r="CZ75" s="5">
        <f t="shared" si="54"/>
        <v>0</v>
      </c>
      <c r="DA75" s="5">
        <f t="shared" si="55"/>
        <v>0</v>
      </c>
      <c r="DB75" s="9">
        <f t="shared" si="56"/>
        <v>0</v>
      </c>
      <c r="DC75">
        <v>3</v>
      </c>
      <c r="DD75">
        <v>3</v>
      </c>
      <c r="DE75">
        <v>0</v>
      </c>
      <c r="DF75">
        <v>4</v>
      </c>
      <c r="DG75">
        <v>5</v>
      </c>
      <c r="DH75">
        <v>5</v>
      </c>
      <c r="DI75">
        <v>14</v>
      </c>
      <c r="DJ75">
        <v>13</v>
      </c>
      <c r="DK75">
        <v>13</v>
      </c>
      <c r="DL75">
        <v>2</v>
      </c>
      <c r="DM75">
        <v>3</v>
      </c>
      <c r="DN75">
        <v>3</v>
      </c>
      <c r="DO75">
        <v>0</v>
      </c>
      <c r="DP75">
        <v>0</v>
      </c>
      <c r="DQ75">
        <v>0</v>
      </c>
      <c r="DR75" s="3">
        <f t="shared" si="45"/>
        <v>7.6923076923076927E-2</v>
      </c>
      <c r="DS75" s="3">
        <f t="shared" si="45"/>
        <v>7.6923076923076927E-2</v>
      </c>
      <c r="DT75" s="3">
        <f t="shared" si="43"/>
        <v>0</v>
      </c>
      <c r="DU75" s="3">
        <f t="shared" si="43"/>
        <v>0.10256410256410256</v>
      </c>
      <c r="DV75" s="3">
        <f t="shared" si="43"/>
        <v>0.12820512820512819</v>
      </c>
      <c r="DW75" s="3">
        <f t="shared" si="43"/>
        <v>0.12820512820512819</v>
      </c>
      <c r="DX75" s="3">
        <f t="shared" si="43"/>
        <v>0.35897435897435898</v>
      </c>
      <c r="DY75" s="3">
        <f t="shared" si="43"/>
        <v>0.33333333333333331</v>
      </c>
      <c r="DZ75" s="3">
        <f t="shared" si="43"/>
        <v>0.33333333333333331</v>
      </c>
      <c r="EA75" s="3">
        <f t="shared" si="43"/>
        <v>5.128205128205128E-2</v>
      </c>
      <c r="EB75" s="3">
        <f t="shared" si="39"/>
        <v>7.6923076923076927E-2</v>
      </c>
      <c r="EC75" s="3">
        <f t="shared" si="39"/>
        <v>7.6923076923076927E-2</v>
      </c>
      <c r="ED75" s="3">
        <f t="shared" si="39"/>
        <v>0</v>
      </c>
      <c r="EE75" s="3">
        <f t="shared" si="39"/>
        <v>0</v>
      </c>
      <c r="EF75" s="3">
        <f t="shared" si="39"/>
        <v>0</v>
      </c>
      <c r="EG75" s="4">
        <f t="shared" si="57"/>
        <v>6.4460123612767898E-3</v>
      </c>
      <c r="EH75" s="5">
        <f t="shared" si="57"/>
        <v>5.5245638995670317E-3</v>
      </c>
      <c r="EI75" s="5">
        <f t="shared" si="57"/>
        <v>0</v>
      </c>
      <c r="EJ75" s="5">
        <f t="shared" si="57"/>
        <v>2.9556548820055817E-3</v>
      </c>
      <c r="EK75" s="5">
        <f t="shared" si="57"/>
        <v>4.0441743618800392E-3</v>
      </c>
      <c r="EL75" s="5">
        <f t="shared" si="57"/>
        <v>3.8682882335875947E-3</v>
      </c>
      <c r="EM75" s="5">
        <f t="shared" si="57"/>
        <v>7.3452123412111542E-3</v>
      </c>
      <c r="EN75" s="5">
        <f t="shared" si="57"/>
        <v>6.4218098669995248E-3</v>
      </c>
      <c r="EO75" s="5">
        <f t="shared" si="57"/>
        <v>6.3924889083077762E-3</v>
      </c>
      <c r="EP75" s="5">
        <f t="shared" si="66"/>
        <v>1.3736342575979171E-3</v>
      </c>
      <c r="EQ75" s="5">
        <f t="shared" si="66"/>
        <v>1.9978406149506567E-3</v>
      </c>
      <c r="ER75" s="5">
        <f t="shared" si="66"/>
        <v>2.0926902734841324E-3</v>
      </c>
      <c r="ES75" s="5">
        <f t="shared" si="66"/>
        <v>0</v>
      </c>
      <c r="ET75" s="5">
        <f t="shared" si="66"/>
        <v>0</v>
      </c>
      <c r="EU75" s="5">
        <f t="shared" si="66"/>
        <v>0</v>
      </c>
      <c r="EV75" s="4">
        <f t="shared" si="58"/>
        <v>3.9901920869479411E-3</v>
      </c>
      <c r="EW75" s="5">
        <f t="shared" si="64"/>
        <v>3.6227058258244053E-3</v>
      </c>
      <c r="EX75" s="5">
        <f t="shared" si="59"/>
        <v>6.7198370388394839E-3</v>
      </c>
      <c r="EY75" s="5">
        <f t="shared" si="60"/>
        <v>1.821388382010902E-3</v>
      </c>
      <c r="EZ75" s="9">
        <f t="shared" si="61"/>
        <v>0</v>
      </c>
      <c r="FB75" t="s">
        <v>148</v>
      </c>
      <c r="FD75" t="s">
        <v>84</v>
      </c>
      <c r="FH75" t="s">
        <v>85</v>
      </c>
      <c r="FK75" t="s">
        <v>84</v>
      </c>
      <c r="FM75" t="s">
        <v>148</v>
      </c>
      <c r="FQ75" t="s">
        <v>148</v>
      </c>
      <c r="FY75" t="s">
        <v>33</v>
      </c>
      <c r="GA75" t="s">
        <v>40</v>
      </c>
      <c r="GF75" t="s">
        <v>40</v>
      </c>
    </row>
    <row r="76" spans="1:208" x14ac:dyDescent="0.25">
      <c r="A76">
        <v>72</v>
      </c>
      <c r="B76" t="s">
        <v>628</v>
      </c>
      <c r="C76" t="s">
        <v>629</v>
      </c>
      <c r="D76">
        <v>24</v>
      </c>
      <c r="E76">
        <v>4.66</v>
      </c>
      <c r="F76" t="s">
        <v>63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10</v>
      </c>
      <c r="N76">
        <v>9</v>
      </c>
      <c r="O76">
        <v>8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3">
        <f t="shared" si="62"/>
        <v>0</v>
      </c>
      <c r="W76" s="3">
        <f t="shared" si="62"/>
        <v>0</v>
      </c>
      <c r="X76" s="3">
        <f t="shared" si="62"/>
        <v>0</v>
      </c>
      <c r="Y76" s="3">
        <f t="shared" si="62"/>
        <v>0</v>
      </c>
      <c r="Z76" s="3">
        <f t="shared" si="62"/>
        <v>0</v>
      </c>
      <c r="AA76" s="3">
        <f t="shared" si="62"/>
        <v>0</v>
      </c>
      <c r="AB76" s="3">
        <f t="shared" si="62"/>
        <v>0.41666666666666669</v>
      </c>
      <c r="AC76" s="3">
        <f t="shared" si="62"/>
        <v>0.375</v>
      </c>
      <c r="AD76" s="3">
        <f t="shared" si="62"/>
        <v>0.33333333333333331</v>
      </c>
      <c r="AE76" s="3">
        <f t="shared" si="62"/>
        <v>0</v>
      </c>
      <c r="AF76" s="3">
        <f t="shared" si="62"/>
        <v>0</v>
      </c>
      <c r="AG76" s="3">
        <f t="shared" si="62"/>
        <v>0</v>
      </c>
      <c r="AH76" s="3">
        <f t="shared" si="62"/>
        <v>0</v>
      </c>
      <c r="AI76" s="3">
        <f t="shared" si="62"/>
        <v>0</v>
      </c>
      <c r="AJ76" s="3">
        <f t="shared" si="62"/>
        <v>0</v>
      </c>
      <c r="AK76" s="4">
        <f t="shared" si="63"/>
        <v>0</v>
      </c>
      <c r="AL76" s="5">
        <f t="shared" si="63"/>
        <v>0</v>
      </c>
      <c r="AM76" s="5">
        <f t="shared" si="63"/>
        <v>0</v>
      </c>
      <c r="AN76" s="5">
        <f t="shared" si="63"/>
        <v>0</v>
      </c>
      <c r="AO76" s="5">
        <f t="shared" si="63"/>
        <v>0</v>
      </c>
      <c r="AP76" s="5">
        <f t="shared" si="63"/>
        <v>0</v>
      </c>
      <c r="AQ76" s="5">
        <f t="shared" si="63"/>
        <v>8.5357445948194676E-3</v>
      </c>
      <c r="AR76" s="5">
        <f t="shared" si="63"/>
        <v>7.2268815880647914E-3</v>
      </c>
      <c r="AS76" s="5">
        <f t="shared" si="63"/>
        <v>6.3821191889169362E-3</v>
      </c>
      <c r="AT76" s="5">
        <f t="shared" si="63"/>
        <v>0</v>
      </c>
      <c r="AU76" s="5">
        <f t="shared" si="63"/>
        <v>0</v>
      </c>
      <c r="AV76" s="5">
        <f t="shared" si="63"/>
        <v>0</v>
      </c>
      <c r="AW76" s="5">
        <f t="shared" si="63"/>
        <v>0</v>
      </c>
      <c r="AX76" s="5">
        <f t="shared" si="63"/>
        <v>0</v>
      </c>
      <c r="AY76" s="5">
        <f t="shared" si="63"/>
        <v>0</v>
      </c>
      <c r="AZ76" s="4">
        <f t="shared" si="46"/>
        <v>0</v>
      </c>
      <c r="BA76" s="5">
        <f t="shared" si="47"/>
        <v>0</v>
      </c>
      <c r="BB76" s="5">
        <f t="shared" si="48"/>
        <v>7.3815817906003984E-3</v>
      </c>
      <c r="BC76" s="5">
        <f t="shared" si="49"/>
        <v>0</v>
      </c>
      <c r="BD76" s="9">
        <f t="shared" si="50"/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 s="3">
        <f t="shared" si="44"/>
        <v>0</v>
      </c>
      <c r="BU76" s="3">
        <f t="shared" si="44"/>
        <v>0</v>
      </c>
      <c r="BV76" s="3">
        <f t="shared" si="42"/>
        <v>0</v>
      </c>
      <c r="BW76" s="3">
        <f t="shared" si="42"/>
        <v>0</v>
      </c>
      <c r="BX76" s="3">
        <f t="shared" si="42"/>
        <v>0</v>
      </c>
      <c r="BY76" s="3">
        <f t="shared" si="42"/>
        <v>0</v>
      </c>
      <c r="BZ76" s="3">
        <f t="shared" si="42"/>
        <v>0</v>
      </c>
      <c r="CA76" s="3">
        <f t="shared" si="42"/>
        <v>0</v>
      </c>
      <c r="CB76" s="3">
        <f t="shared" si="42"/>
        <v>0</v>
      </c>
      <c r="CC76" s="3">
        <f t="shared" si="42"/>
        <v>0</v>
      </c>
      <c r="CD76" s="3">
        <f t="shared" si="38"/>
        <v>0</v>
      </c>
      <c r="CE76" s="3">
        <f t="shared" si="38"/>
        <v>0</v>
      </c>
      <c r="CF76" s="3">
        <f t="shared" si="38"/>
        <v>0</v>
      </c>
      <c r="CG76" s="3">
        <f t="shared" si="38"/>
        <v>0</v>
      </c>
      <c r="CH76" s="3">
        <f t="shared" si="38"/>
        <v>0</v>
      </c>
      <c r="CI76" s="4">
        <f t="shared" si="51"/>
        <v>0</v>
      </c>
      <c r="CJ76" s="5">
        <f t="shared" si="51"/>
        <v>0</v>
      </c>
      <c r="CK76" s="5">
        <f t="shared" si="51"/>
        <v>0</v>
      </c>
      <c r="CL76" s="5">
        <f t="shared" si="51"/>
        <v>0</v>
      </c>
      <c r="CM76" s="5">
        <f t="shared" si="51"/>
        <v>0</v>
      </c>
      <c r="CN76" s="5">
        <f t="shared" si="51"/>
        <v>0</v>
      </c>
      <c r="CO76" s="5">
        <f t="shared" si="51"/>
        <v>0</v>
      </c>
      <c r="CP76" s="5">
        <f t="shared" si="51"/>
        <v>0</v>
      </c>
      <c r="CQ76" s="5">
        <f t="shared" si="51"/>
        <v>0</v>
      </c>
      <c r="CR76" s="5">
        <f t="shared" si="65"/>
        <v>0</v>
      </c>
      <c r="CS76" s="5">
        <f t="shared" si="65"/>
        <v>0</v>
      </c>
      <c r="CT76" s="5">
        <f t="shared" si="65"/>
        <v>0</v>
      </c>
      <c r="CU76" s="5">
        <f t="shared" si="65"/>
        <v>0</v>
      </c>
      <c r="CV76" s="5">
        <f t="shared" si="65"/>
        <v>0</v>
      </c>
      <c r="CW76" s="5">
        <f t="shared" si="65"/>
        <v>0</v>
      </c>
      <c r="CX76" s="4">
        <f t="shared" si="52"/>
        <v>0</v>
      </c>
      <c r="CY76" s="5">
        <f t="shared" si="53"/>
        <v>0</v>
      </c>
      <c r="CZ76" s="5">
        <f t="shared" si="54"/>
        <v>0</v>
      </c>
      <c r="DA76" s="5">
        <f t="shared" si="55"/>
        <v>0</v>
      </c>
      <c r="DB76" s="9">
        <f t="shared" si="56"/>
        <v>0</v>
      </c>
      <c r="DC76">
        <v>0</v>
      </c>
      <c r="DD76">
        <v>0</v>
      </c>
      <c r="DE76">
        <v>0</v>
      </c>
      <c r="DF76">
        <v>7</v>
      </c>
      <c r="DG76">
        <v>6</v>
      </c>
      <c r="DH76">
        <v>6</v>
      </c>
      <c r="DI76">
        <v>10</v>
      </c>
      <c r="DJ76">
        <v>9</v>
      </c>
      <c r="DK76">
        <v>8</v>
      </c>
      <c r="DL76">
        <v>3</v>
      </c>
      <c r="DM76">
        <v>4</v>
      </c>
      <c r="DN76">
        <v>2</v>
      </c>
      <c r="DO76">
        <v>0</v>
      </c>
      <c r="DP76">
        <v>0</v>
      </c>
      <c r="DQ76">
        <v>2</v>
      </c>
      <c r="DR76" s="3">
        <f t="shared" si="45"/>
        <v>0</v>
      </c>
      <c r="DS76" s="3">
        <f t="shared" si="45"/>
        <v>0</v>
      </c>
      <c r="DT76" s="3">
        <f t="shared" si="43"/>
        <v>0</v>
      </c>
      <c r="DU76" s="3">
        <f t="shared" si="43"/>
        <v>0.29166666666666669</v>
      </c>
      <c r="DV76" s="3">
        <f t="shared" si="43"/>
        <v>0.25</v>
      </c>
      <c r="DW76" s="3">
        <f t="shared" si="43"/>
        <v>0.25</v>
      </c>
      <c r="DX76" s="3">
        <f t="shared" si="43"/>
        <v>0.41666666666666669</v>
      </c>
      <c r="DY76" s="3">
        <f t="shared" si="43"/>
        <v>0.375</v>
      </c>
      <c r="DZ76" s="3">
        <f t="shared" si="43"/>
        <v>0.33333333333333331</v>
      </c>
      <c r="EA76" s="3">
        <f t="shared" si="43"/>
        <v>0.125</v>
      </c>
      <c r="EB76" s="3">
        <f t="shared" si="39"/>
        <v>0.16666666666666666</v>
      </c>
      <c r="EC76" s="3">
        <f t="shared" si="39"/>
        <v>8.3333333333333329E-2</v>
      </c>
      <c r="ED76" s="3">
        <f t="shared" si="39"/>
        <v>0</v>
      </c>
      <c r="EE76" s="3">
        <f t="shared" si="39"/>
        <v>0</v>
      </c>
      <c r="EF76" s="3">
        <f t="shared" si="39"/>
        <v>8.3333333333333329E-2</v>
      </c>
      <c r="EG76" s="4">
        <f t="shared" si="57"/>
        <v>0</v>
      </c>
      <c r="EH76" s="5">
        <f t="shared" si="57"/>
        <v>0</v>
      </c>
      <c r="EI76" s="5">
        <f t="shared" si="57"/>
        <v>0</v>
      </c>
      <c r="EJ76" s="5">
        <f t="shared" si="57"/>
        <v>8.4051435707033738E-3</v>
      </c>
      <c r="EK76" s="5">
        <f t="shared" si="57"/>
        <v>7.8861400056660768E-3</v>
      </c>
      <c r="EL76" s="5">
        <f t="shared" si="57"/>
        <v>7.5431620554958102E-3</v>
      </c>
      <c r="EM76" s="5">
        <f t="shared" si="57"/>
        <v>8.525692896048662E-3</v>
      </c>
      <c r="EN76" s="5">
        <f t="shared" si="57"/>
        <v>7.2245361003744658E-3</v>
      </c>
      <c r="EO76" s="5">
        <f t="shared" si="57"/>
        <v>6.3924889083077762E-3</v>
      </c>
      <c r="EP76" s="5">
        <f t="shared" si="66"/>
        <v>3.3482335028949231E-3</v>
      </c>
      <c r="EQ76" s="5">
        <f t="shared" si="66"/>
        <v>4.3286546657264223E-3</v>
      </c>
      <c r="ER76" s="5">
        <f t="shared" si="66"/>
        <v>2.2670811296078099E-3</v>
      </c>
      <c r="ES76" s="5">
        <f t="shared" si="66"/>
        <v>0</v>
      </c>
      <c r="ET76" s="5">
        <f t="shared" si="66"/>
        <v>0</v>
      </c>
      <c r="EU76" s="5">
        <f t="shared" si="66"/>
        <v>6.9492473942666146E-3</v>
      </c>
      <c r="EV76" s="4">
        <f t="shared" si="58"/>
        <v>0</v>
      </c>
      <c r="EW76" s="5">
        <f t="shared" si="64"/>
        <v>7.9448152106217518E-3</v>
      </c>
      <c r="EX76" s="5">
        <f t="shared" si="59"/>
        <v>7.3809059682436355E-3</v>
      </c>
      <c r="EY76" s="5">
        <f t="shared" si="60"/>
        <v>3.3146564327430519E-3</v>
      </c>
      <c r="EZ76" s="9">
        <f t="shared" si="61"/>
        <v>2.3164157980888715E-3</v>
      </c>
      <c r="FB76" t="s">
        <v>158</v>
      </c>
      <c r="FD76" t="s">
        <v>419</v>
      </c>
      <c r="FH76" t="s">
        <v>91</v>
      </c>
      <c r="FK76" t="s">
        <v>158</v>
      </c>
      <c r="FL76" t="s">
        <v>250</v>
      </c>
      <c r="FQ76" t="s">
        <v>91</v>
      </c>
      <c r="FY76" t="s">
        <v>33</v>
      </c>
      <c r="FZ76" t="s">
        <v>193</v>
      </c>
      <c r="GE76" t="s">
        <v>193</v>
      </c>
    </row>
    <row r="77" spans="1:208" x14ac:dyDescent="0.25">
      <c r="A77">
        <v>73</v>
      </c>
      <c r="B77" t="s">
        <v>848</v>
      </c>
      <c r="C77" t="s">
        <v>849</v>
      </c>
      <c r="D77">
        <v>14</v>
      </c>
      <c r="E77">
        <v>9.48</v>
      </c>
      <c r="F77" t="s">
        <v>63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10</v>
      </c>
      <c r="N77">
        <v>9</v>
      </c>
      <c r="O77">
        <v>10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3">
        <f t="shared" si="62"/>
        <v>0</v>
      </c>
      <c r="W77" s="3">
        <f t="shared" si="62"/>
        <v>0</v>
      </c>
      <c r="X77" s="3">
        <f t="shared" si="62"/>
        <v>0</v>
      </c>
      <c r="Y77" s="3">
        <f t="shared" si="62"/>
        <v>0</v>
      </c>
      <c r="Z77" s="3">
        <f t="shared" si="62"/>
        <v>0</v>
      </c>
      <c r="AA77" s="3">
        <f t="shared" si="62"/>
        <v>0</v>
      </c>
      <c r="AB77" s="3">
        <f t="shared" si="62"/>
        <v>0.7142857142857143</v>
      </c>
      <c r="AC77" s="3">
        <f t="shared" si="62"/>
        <v>0.6428571428571429</v>
      </c>
      <c r="AD77" s="3">
        <f t="shared" si="62"/>
        <v>0.7142857142857143</v>
      </c>
      <c r="AE77" s="3">
        <f t="shared" si="62"/>
        <v>0</v>
      </c>
      <c r="AF77" s="3">
        <f t="shared" si="62"/>
        <v>0</v>
      </c>
      <c r="AG77" s="3">
        <f t="shared" si="62"/>
        <v>0</v>
      </c>
      <c r="AH77" s="3">
        <f t="shared" si="62"/>
        <v>0</v>
      </c>
      <c r="AI77" s="3">
        <f t="shared" si="62"/>
        <v>0</v>
      </c>
      <c r="AJ77" s="3">
        <f t="shared" si="62"/>
        <v>0</v>
      </c>
      <c r="AK77" s="4">
        <f t="shared" si="63"/>
        <v>0</v>
      </c>
      <c r="AL77" s="5">
        <f t="shared" si="63"/>
        <v>0</v>
      </c>
      <c r="AM77" s="5">
        <f t="shared" si="63"/>
        <v>0</v>
      </c>
      <c r="AN77" s="5">
        <f t="shared" si="63"/>
        <v>0</v>
      </c>
      <c r="AO77" s="5">
        <f t="shared" si="63"/>
        <v>0</v>
      </c>
      <c r="AP77" s="5">
        <f t="shared" si="63"/>
        <v>0</v>
      </c>
      <c r="AQ77" s="5">
        <f t="shared" si="63"/>
        <v>1.4632705019690514E-2</v>
      </c>
      <c r="AR77" s="5">
        <f t="shared" si="63"/>
        <v>1.2388939865253929E-2</v>
      </c>
      <c r="AS77" s="5">
        <f t="shared" si="63"/>
        <v>1.3675969690536293E-2</v>
      </c>
      <c r="AT77" s="5">
        <f t="shared" si="63"/>
        <v>0</v>
      </c>
      <c r="AU77" s="5">
        <f t="shared" si="63"/>
        <v>0</v>
      </c>
      <c r="AV77" s="5">
        <f t="shared" si="63"/>
        <v>0</v>
      </c>
      <c r="AW77" s="5">
        <f t="shared" si="63"/>
        <v>0</v>
      </c>
      <c r="AX77" s="5">
        <f t="shared" si="63"/>
        <v>0</v>
      </c>
      <c r="AY77" s="5">
        <f t="shared" si="63"/>
        <v>0</v>
      </c>
      <c r="AZ77" s="4">
        <f t="shared" si="46"/>
        <v>0</v>
      </c>
      <c r="BA77" s="5">
        <f t="shared" si="47"/>
        <v>0</v>
      </c>
      <c r="BB77" s="5">
        <f t="shared" si="48"/>
        <v>1.3565871525160244E-2</v>
      </c>
      <c r="BC77" s="5">
        <f t="shared" si="49"/>
        <v>0</v>
      </c>
      <c r="BD77" s="9">
        <f t="shared" si="50"/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 s="3">
        <f t="shared" si="44"/>
        <v>0</v>
      </c>
      <c r="BU77" s="3">
        <f t="shared" si="44"/>
        <v>0</v>
      </c>
      <c r="BV77" s="3">
        <f t="shared" si="42"/>
        <v>0</v>
      </c>
      <c r="BW77" s="3">
        <f t="shared" si="42"/>
        <v>0</v>
      </c>
      <c r="BX77" s="3">
        <f t="shared" si="42"/>
        <v>0</v>
      </c>
      <c r="BY77" s="3">
        <f t="shared" si="42"/>
        <v>0</v>
      </c>
      <c r="BZ77" s="3">
        <f t="shared" si="42"/>
        <v>0</v>
      </c>
      <c r="CA77" s="3">
        <f t="shared" si="42"/>
        <v>0</v>
      </c>
      <c r="CB77" s="3">
        <f t="shared" si="42"/>
        <v>0</v>
      </c>
      <c r="CC77" s="3">
        <f t="shared" si="42"/>
        <v>0</v>
      </c>
      <c r="CD77" s="3">
        <f t="shared" si="38"/>
        <v>0</v>
      </c>
      <c r="CE77" s="3">
        <f t="shared" si="38"/>
        <v>0</v>
      </c>
      <c r="CF77" s="3">
        <f t="shared" si="38"/>
        <v>0</v>
      </c>
      <c r="CG77" s="3">
        <f t="shared" si="38"/>
        <v>0</v>
      </c>
      <c r="CH77" s="3">
        <f t="shared" si="38"/>
        <v>0</v>
      </c>
      <c r="CI77" s="4">
        <f t="shared" si="51"/>
        <v>0</v>
      </c>
      <c r="CJ77" s="5">
        <f t="shared" si="51"/>
        <v>0</v>
      </c>
      <c r="CK77" s="5">
        <f t="shared" si="51"/>
        <v>0</v>
      </c>
      <c r="CL77" s="5">
        <f t="shared" si="51"/>
        <v>0</v>
      </c>
      <c r="CM77" s="5">
        <f t="shared" si="51"/>
        <v>0</v>
      </c>
      <c r="CN77" s="5">
        <f t="shared" si="51"/>
        <v>0</v>
      </c>
      <c r="CO77" s="5">
        <f t="shared" si="51"/>
        <v>0</v>
      </c>
      <c r="CP77" s="5">
        <f t="shared" si="51"/>
        <v>0</v>
      </c>
      <c r="CQ77" s="5">
        <f t="shared" si="51"/>
        <v>0</v>
      </c>
      <c r="CR77" s="5">
        <f t="shared" si="65"/>
        <v>0</v>
      </c>
      <c r="CS77" s="5">
        <f t="shared" si="65"/>
        <v>0</v>
      </c>
      <c r="CT77" s="5">
        <f t="shared" si="65"/>
        <v>0</v>
      </c>
      <c r="CU77" s="5">
        <f t="shared" si="65"/>
        <v>0</v>
      </c>
      <c r="CV77" s="5">
        <f t="shared" si="65"/>
        <v>0</v>
      </c>
      <c r="CW77" s="5">
        <f t="shared" si="65"/>
        <v>0</v>
      </c>
      <c r="CX77" s="4">
        <f t="shared" si="52"/>
        <v>0</v>
      </c>
      <c r="CY77" s="5">
        <f t="shared" si="53"/>
        <v>0</v>
      </c>
      <c r="CZ77" s="5">
        <f t="shared" si="54"/>
        <v>0</v>
      </c>
      <c r="DA77" s="5">
        <f t="shared" si="55"/>
        <v>0</v>
      </c>
      <c r="DB77" s="9">
        <f t="shared" si="56"/>
        <v>0</v>
      </c>
      <c r="DC77">
        <v>2</v>
      </c>
      <c r="DD77">
        <v>0</v>
      </c>
      <c r="DE77">
        <v>3</v>
      </c>
      <c r="DF77">
        <v>7</v>
      </c>
      <c r="DG77">
        <v>3</v>
      </c>
      <c r="DH77">
        <v>5</v>
      </c>
      <c r="DI77">
        <v>10</v>
      </c>
      <c r="DJ77">
        <v>9</v>
      </c>
      <c r="DK77">
        <v>10</v>
      </c>
      <c r="DL77">
        <v>7</v>
      </c>
      <c r="DM77">
        <v>4</v>
      </c>
      <c r="DN77">
        <v>4</v>
      </c>
      <c r="DO77">
        <v>0</v>
      </c>
      <c r="DP77">
        <v>0</v>
      </c>
      <c r="DQ77">
        <v>0</v>
      </c>
      <c r="DR77" s="3">
        <f t="shared" si="45"/>
        <v>0.14285714285714285</v>
      </c>
      <c r="DS77" s="3">
        <f t="shared" si="45"/>
        <v>0</v>
      </c>
      <c r="DT77" s="3">
        <f t="shared" si="43"/>
        <v>0.21428571428571427</v>
      </c>
      <c r="DU77" s="3">
        <f t="shared" si="43"/>
        <v>0.5</v>
      </c>
      <c r="DV77" s="3">
        <f t="shared" si="43"/>
        <v>0.21428571428571427</v>
      </c>
      <c r="DW77" s="3">
        <f t="shared" si="43"/>
        <v>0.35714285714285715</v>
      </c>
      <c r="DX77" s="3">
        <f t="shared" si="43"/>
        <v>0.7142857142857143</v>
      </c>
      <c r="DY77" s="3">
        <f t="shared" si="43"/>
        <v>0.6428571428571429</v>
      </c>
      <c r="DZ77" s="3">
        <f t="shared" si="43"/>
        <v>0.7142857142857143</v>
      </c>
      <c r="EA77" s="3">
        <f t="shared" si="43"/>
        <v>0.5</v>
      </c>
      <c r="EB77" s="3">
        <f t="shared" si="39"/>
        <v>0.2857142857142857</v>
      </c>
      <c r="EC77" s="3">
        <f t="shared" si="39"/>
        <v>0.2857142857142857</v>
      </c>
      <c r="ED77" s="3">
        <f t="shared" si="39"/>
        <v>0</v>
      </c>
      <c r="EE77" s="3">
        <f t="shared" si="39"/>
        <v>0</v>
      </c>
      <c r="EF77" s="3">
        <f t="shared" si="39"/>
        <v>0</v>
      </c>
      <c r="EG77" s="4">
        <f t="shared" si="57"/>
        <v>1.1971165813799752E-2</v>
      </c>
      <c r="EH77" s="5">
        <f t="shared" si="57"/>
        <v>0</v>
      </c>
      <c r="EI77" s="5">
        <f t="shared" si="57"/>
        <v>1.6321558819808232E-2</v>
      </c>
      <c r="EJ77" s="5">
        <f t="shared" si="57"/>
        <v>1.4408817549777211E-2</v>
      </c>
      <c r="EK77" s="5">
        <f t="shared" si="57"/>
        <v>6.7595485762852086E-3</v>
      </c>
      <c r="EL77" s="5">
        <f t="shared" si="57"/>
        <v>1.0775945793565443E-2</v>
      </c>
      <c r="EM77" s="5">
        <f t="shared" si="57"/>
        <v>1.4615473536083419E-2</v>
      </c>
      <c r="EN77" s="5">
        <f t="shared" si="57"/>
        <v>1.2384919029213371E-2</v>
      </c>
      <c r="EO77" s="5">
        <f t="shared" si="57"/>
        <v>1.3698190517802378E-2</v>
      </c>
      <c r="EP77" s="5">
        <f t="shared" si="66"/>
        <v>1.3392934011579693E-2</v>
      </c>
      <c r="EQ77" s="5">
        <f t="shared" si="66"/>
        <v>7.4205508555310095E-3</v>
      </c>
      <c r="ER77" s="5">
        <f t="shared" si="66"/>
        <v>7.7728495872267768E-3</v>
      </c>
      <c r="ES77" s="5">
        <f t="shared" si="66"/>
        <v>0</v>
      </c>
      <c r="ET77" s="5">
        <f t="shared" si="66"/>
        <v>0</v>
      </c>
      <c r="EU77" s="5">
        <f t="shared" si="66"/>
        <v>0</v>
      </c>
      <c r="EV77" s="4">
        <f t="shared" si="58"/>
        <v>9.4309082112026613E-3</v>
      </c>
      <c r="EW77" s="5">
        <f t="shared" si="64"/>
        <v>1.0648103973209288E-2</v>
      </c>
      <c r="EX77" s="5">
        <f t="shared" si="59"/>
        <v>1.3566194361033056E-2</v>
      </c>
      <c r="EY77" s="5">
        <f t="shared" si="60"/>
        <v>9.5287781514458263E-3</v>
      </c>
      <c r="EZ77" s="9">
        <f t="shared" si="61"/>
        <v>0</v>
      </c>
      <c r="FB77" t="s">
        <v>455</v>
      </c>
      <c r="FD77" t="s">
        <v>146</v>
      </c>
      <c r="FF77" t="s">
        <v>119</v>
      </c>
      <c r="FI77" t="s">
        <v>119</v>
      </c>
      <c r="FM77" t="s">
        <v>456</v>
      </c>
      <c r="FQ77" t="s">
        <v>148</v>
      </c>
      <c r="FU77" t="s">
        <v>121</v>
      </c>
      <c r="FY77" t="s">
        <v>33</v>
      </c>
      <c r="FZ77" t="s">
        <v>121</v>
      </c>
      <c r="GA77" t="s">
        <v>40</v>
      </c>
      <c r="GE77" t="s">
        <v>121</v>
      </c>
      <c r="GF77" t="s">
        <v>40</v>
      </c>
      <c r="GJ77" t="s">
        <v>457</v>
      </c>
      <c r="GP77" t="s">
        <v>458</v>
      </c>
      <c r="GR77" t="s">
        <v>458</v>
      </c>
    </row>
    <row r="78" spans="1:208" x14ac:dyDescent="0.25">
      <c r="A78">
        <v>74</v>
      </c>
      <c r="B78" t="s">
        <v>555</v>
      </c>
      <c r="C78" t="s">
        <v>556</v>
      </c>
      <c r="D78">
        <v>16</v>
      </c>
      <c r="E78">
        <v>5.58</v>
      </c>
      <c r="F78" t="s">
        <v>63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7</v>
      </c>
      <c r="N78">
        <v>8</v>
      </c>
      <c r="O78">
        <v>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s="3">
        <f t="shared" si="62"/>
        <v>0</v>
      </c>
      <c r="W78" s="3">
        <f t="shared" si="62"/>
        <v>0</v>
      </c>
      <c r="X78" s="3">
        <f t="shared" si="62"/>
        <v>0</v>
      </c>
      <c r="Y78" s="3">
        <f t="shared" si="62"/>
        <v>0</v>
      </c>
      <c r="Z78" s="3">
        <f t="shared" si="62"/>
        <v>0</v>
      </c>
      <c r="AA78" s="3">
        <f t="shared" si="62"/>
        <v>0</v>
      </c>
      <c r="AB78" s="3">
        <f t="shared" si="62"/>
        <v>0.4375</v>
      </c>
      <c r="AC78" s="3">
        <f t="shared" si="62"/>
        <v>0.5</v>
      </c>
      <c r="AD78" s="3">
        <f t="shared" si="62"/>
        <v>0.5625</v>
      </c>
      <c r="AE78" s="3">
        <f t="shared" si="62"/>
        <v>0</v>
      </c>
      <c r="AF78" s="3">
        <f t="shared" si="62"/>
        <v>0</v>
      </c>
      <c r="AG78" s="3">
        <f t="shared" si="62"/>
        <v>0</v>
      </c>
      <c r="AH78" s="3">
        <f t="shared" si="62"/>
        <v>0</v>
      </c>
      <c r="AI78" s="3">
        <f t="shared" si="62"/>
        <v>0</v>
      </c>
      <c r="AJ78" s="3">
        <f t="shared" si="62"/>
        <v>0</v>
      </c>
      <c r="AK78" s="4">
        <f t="shared" si="63"/>
        <v>0</v>
      </c>
      <c r="AL78" s="5">
        <f t="shared" si="63"/>
        <v>0</v>
      </c>
      <c r="AM78" s="5">
        <f t="shared" si="63"/>
        <v>0</v>
      </c>
      <c r="AN78" s="5">
        <f t="shared" si="63"/>
        <v>0</v>
      </c>
      <c r="AO78" s="5">
        <f t="shared" si="63"/>
        <v>0</v>
      </c>
      <c r="AP78" s="5">
        <f t="shared" si="63"/>
        <v>0</v>
      </c>
      <c r="AQ78" s="5">
        <f t="shared" si="63"/>
        <v>8.96253182456044E-3</v>
      </c>
      <c r="AR78" s="5">
        <f t="shared" si="63"/>
        <v>9.6358421174197219E-3</v>
      </c>
      <c r="AS78" s="5">
        <f t="shared" si="63"/>
        <v>1.076982613129733E-2</v>
      </c>
      <c r="AT78" s="5">
        <f t="shared" si="63"/>
        <v>0</v>
      </c>
      <c r="AU78" s="5">
        <f t="shared" si="63"/>
        <v>0</v>
      </c>
      <c r="AV78" s="5">
        <f t="shared" si="63"/>
        <v>0</v>
      </c>
      <c r="AW78" s="5">
        <f t="shared" si="63"/>
        <v>0</v>
      </c>
      <c r="AX78" s="5">
        <f t="shared" si="63"/>
        <v>0</v>
      </c>
      <c r="AY78" s="5">
        <f t="shared" si="63"/>
        <v>0</v>
      </c>
      <c r="AZ78" s="4">
        <f t="shared" si="46"/>
        <v>0</v>
      </c>
      <c r="BA78" s="5">
        <f t="shared" si="47"/>
        <v>0</v>
      </c>
      <c r="BB78" s="5">
        <f t="shared" si="48"/>
        <v>9.7894000244258313E-3</v>
      </c>
      <c r="BC78" s="5">
        <f t="shared" si="49"/>
        <v>0</v>
      </c>
      <c r="BD78" s="9">
        <f t="shared" si="50"/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 s="3">
        <f t="shared" si="44"/>
        <v>0</v>
      </c>
      <c r="BU78" s="3">
        <f t="shared" si="44"/>
        <v>0</v>
      </c>
      <c r="BV78" s="3">
        <f t="shared" si="42"/>
        <v>0</v>
      </c>
      <c r="BW78" s="3">
        <f t="shared" si="42"/>
        <v>0</v>
      </c>
      <c r="BX78" s="3">
        <f t="shared" si="42"/>
        <v>0</v>
      </c>
      <c r="BY78" s="3">
        <f t="shared" si="42"/>
        <v>0</v>
      </c>
      <c r="BZ78" s="3">
        <f t="shared" si="42"/>
        <v>0</v>
      </c>
      <c r="CA78" s="3">
        <f t="shared" si="42"/>
        <v>0</v>
      </c>
      <c r="CB78" s="3">
        <f t="shared" si="42"/>
        <v>0</v>
      </c>
      <c r="CC78" s="3">
        <f t="shared" si="42"/>
        <v>0</v>
      </c>
      <c r="CD78" s="3">
        <f t="shared" si="38"/>
        <v>0</v>
      </c>
      <c r="CE78" s="3">
        <f t="shared" si="38"/>
        <v>0</v>
      </c>
      <c r="CF78" s="3">
        <f t="shared" si="38"/>
        <v>0</v>
      </c>
      <c r="CG78" s="3">
        <f t="shared" si="38"/>
        <v>0</v>
      </c>
      <c r="CH78" s="3">
        <f t="shared" si="38"/>
        <v>0</v>
      </c>
      <c r="CI78" s="4">
        <f t="shared" si="51"/>
        <v>0</v>
      </c>
      <c r="CJ78" s="5">
        <f t="shared" si="51"/>
        <v>0</v>
      </c>
      <c r="CK78" s="5">
        <f t="shared" si="51"/>
        <v>0</v>
      </c>
      <c r="CL78" s="5">
        <f t="shared" si="51"/>
        <v>0</v>
      </c>
      <c r="CM78" s="5">
        <f t="shared" si="51"/>
        <v>0</v>
      </c>
      <c r="CN78" s="5">
        <f t="shared" si="51"/>
        <v>0</v>
      </c>
      <c r="CO78" s="5">
        <f t="shared" si="51"/>
        <v>0</v>
      </c>
      <c r="CP78" s="5">
        <f t="shared" si="51"/>
        <v>0</v>
      </c>
      <c r="CQ78" s="5">
        <f t="shared" si="51"/>
        <v>0</v>
      </c>
      <c r="CR78" s="5">
        <f t="shared" si="65"/>
        <v>0</v>
      </c>
      <c r="CS78" s="5">
        <f t="shared" si="65"/>
        <v>0</v>
      </c>
      <c r="CT78" s="5">
        <f t="shared" si="65"/>
        <v>0</v>
      </c>
      <c r="CU78" s="5">
        <f t="shared" si="65"/>
        <v>0</v>
      </c>
      <c r="CV78" s="5">
        <f t="shared" si="65"/>
        <v>0</v>
      </c>
      <c r="CW78" s="5">
        <f t="shared" si="65"/>
        <v>0</v>
      </c>
      <c r="CX78" s="4">
        <f t="shared" si="52"/>
        <v>0</v>
      </c>
      <c r="CY78" s="5">
        <f t="shared" si="53"/>
        <v>0</v>
      </c>
      <c r="CZ78" s="5">
        <f t="shared" si="54"/>
        <v>0</v>
      </c>
      <c r="DA78" s="5">
        <f t="shared" si="55"/>
        <v>0</v>
      </c>
      <c r="DB78" s="9">
        <f t="shared" si="56"/>
        <v>0</v>
      </c>
      <c r="DC78">
        <v>0</v>
      </c>
      <c r="DD78">
        <v>0</v>
      </c>
      <c r="DE78">
        <v>2</v>
      </c>
      <c r="DF78">
        <v>9</v>
      </c>
      <c r="DG78">
        <v>6</v>
      </c>
      <c r="DH78">
        <v>5</v>
      </c>
      <c r="DI78">
        <v>7</v>
      </c>
      <c r="DJ78">
        <v>8</v>
      </c>
      <c r="DK78">
        <v>9</v>
      </c>
      <c r="DL78">
        <v>6</v>
      </c>
      <c r="DM78">
        <v>4</v>
      </c>
      <c r="DN78">
        <v>5</v>
      </c>
      <c r="DO78">
        <v>2</v>
      </c>
      <c r="DP78">
        <v>3</v>
      </c>
      <c r="DQ78">
        <v>2</v>
      </c>
      <c r="DR78" s="3">
        <f t="shared" si="45"/>
        <v>0</v>
      </c>
      <c r="DS78" s="3">
        <f t="shared" si="45"/>
        <v>0</v>
      </c>
      <c r="DT78" s="3">
        <f t="shared" si="43"/>
        <v>0.125</v>
      </c>
      <c r="DU78" s="3">
        <f t="shared" si="43"/>
        <v>0.5625</v>
      </c>
      <c r="DV78" s="3">
        <f t="shared" si="43"/>
        <v>0.375</v>
      </c>
      <c r="DW78" s="3">
        <f t="shared" si="43"/>
        <v>0.3125</v>
      </c>
      <c r="DX78" s="3">
        <f t="shared" si="43"/>
        <v>0.4375</v>
      </c>
      <c r="DY78" s="3">
        <f t="shared" si="43"/>
        <v>0.5</v>
      </c>
      <c r="DZ78" s="3">
        <f t="shared" si="43"/>
        <v>0.5625</v>
      </c>
      <c r="EA78" s="3">
        <f t="shared" si="43"/>
        <v>0.375</v>
      </c>
      <c r="EB78" s="3">
        <f t="shared" si="39"/>
        <v>0.25</v>
      </c>
      <c r="EC78" s="3">
        <f t="shared" si="39"/>
        <v>0.3125</v>
      </c>
      <c r="ED78" s="3">
        <f t="shared" si="39"/>
        <v>0.125</v>
      </c>
      <c r="EE78" s="3">
        <f t="shared" si="39"/>
        <v>0.1875</v>
      </c>
      <c r="EF78" s="3">
        <f t="shared" si="39"/>
        <v>0.125</v>
      </c>
      <c r="EG78" s="4">
        <f t="shared" si="57"/>
        <v>0</v>
      </c>
      <c r="EH78" s="5">
        <f t="shared" si="57"/>
        <v>0</v>
      </c>
      <c r="EI78" s="5">
        <f t="shared" si="57"/>
        <v>9.5209093115548021E-3</v>
      </c>
      <c r="EJ78" s="5">
        <f t="shared" si="57"/>
        <v>1.6209919743499362E-2</v>
      </c>
      <c r="EK78" s="5">
        <f t="shared" si="57"/>
        <v>1.1829210008499116E-2</v>
      </c>
      <c r="EL78" s="5">
        <f t="shared" si="57"/>
        <v>9.4289525693697623E-3</v>
      </c>
      <c r="EM78" s="5">
        <f t="shared" si="57"/>
        <v>8.9519775408510947E-3</v>
      </c>
      <c r="EN78" s="5">
        <f t="shared" si="57"/>
        <v>9.6327148004992872E-3</v>
      </c>
      <c r="EO78" s="5">
        <f t="shared" si="57"/>
        <v>1.0787325032769373E-2</v>
      </c>
      <c r="EP78" s="5">
        <f t="shared" si="66"/>
        <v>1.004470050868477E-2</v>
      </c>
      <c r="EQ78" s="5">
        <f t="shared" si="66"/>
        <v>6.4929819985896338E-3</v>
      </c>
      <c r="ER78" s="5">
        <f t="shared" si="66"/>
        <v>8.5015542360292878E-3</v>
      </c>
      <c r="ES78" s="5">
        <f t="shared" si="66"/>
        <v>1.0413309177148177E-2</v>
      </c>
      <c r="ET78" s="5">
        <f t="shared" si="66"/>
        <v>1.3999174143377993E-2</v>
      </c>
      <c r="EU78" s="5">
        <f t="shared" si="66"/>
        <v>1.0423871091399922E-2</v>
      </c>
      <c r="EV78" s="4">
        <f t="shared" si="58"/>
        <v>3.1736364371849342E-3</v>
      </c>
      <c r="EW78" s="5">
        <f t="shared" si="64"/>
        <v>1.2489360773789414E-2</v>
      </c>
      <c r="EX78" s="5">
        <f t="shared" si="59"/>
        <v>9.7906724580399188E-3</v>
      </c>
      <c r="EY78" s="5">
        <f t="shared" si="60"/>
        <v>8.3464122477678974E-3</v>
      </c>
      <c r="EZ78" s="9">
        <f t="shared" si="61"/>
        <v>1.1612118137308697E-2</v>
      </c>
      <c r="FB78" t="s">
        <v>84</v>
      </c>
      <c r="FD78" t="s">
        <v>84</v>
      </c>
      <c r="FF78" t="s">
        <v>65</v>
      </c>
      <c r="FH78" t="s">
        <v>91</v>
      </c>
      <c r="FI78" t="s">
        <v>65</v>
      </c>
      <c r="FK78" t="s">
        <v>84</v>
      </c>
      <c r="FQ78" t="s">
        <v>91</v>
      </c>
      <c r="FY78" t="s">
        <v>33</v>
      </c>
      <c r="GA78" t="s">
        <v>40</v>
      </c>
      <c r="GF78" t="s">
        <v>40</v>
      </c>
      <c r="GJ78" t="s">
        <v>86</v>
      </c>
      <c r="GR78" t="s">
        <v>86</v>
      </c>
    </row>
    <row r="79" spans="1:208" x14ac:dyDescent="0.25">
      <c r="A79">
        <v>75</v>
      </c>
      <c r="B79" t="s">
        <v>535</v>
      </c>
      <c r="C79" t="s">
        <v>536</v>
      </c>
      <c r="D79">
        <v>80</v>
      </c>
      <c r="E79">
        <v>6.14</v>
      </c>
      <c r="F79" t="s">
        <v>63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7</v>
      </c>
      <c r="N79">
        <v>7</v>
      </c>
      <c r="O79">
        <v>8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3">
        <f t="shared" si="62"/>
        <v>0</v>
      </c>
      <c r="W79" s="3">
        <f t="shared" si="62"/>
        <v>0</v>
      </c>
      <c r="X79" s="3">
        <f t="shared" si="62"/>
        <v>0</v>
      </c>
      <c r="Y79" s="3">
        <f t="shared" si="62"/>
        <v>0</v>
      </c>
      <c r="Z79" s="3">
        <f t="shared" si="62"/>
        <v>0</v>
      </c>
      <c r="AA79" s="3">
        <f t="shared" si="62"/>
        <v>0</v>
      </c>
      <c r="AB79" s="3">
        <f t="shared" si="62"/>
        <v>8.7499999999999994E-2</v>
      </c>
      <c r="AC79" s="3">
        <f t="shared" si="62"/>
        <v>8.7499999999999994E-2</v>
      </c>
      <c r="AD79" s="3">
        <f t="shared" si="62"/>
        <v>0.1</v>
      </c>
      <c r="AE79" s="3">
        <f t="shared" si="62"/>
        <v>0</v>
      </c>
      <c r="AF79" s="3">
        <f t="shared" si="62"/>
        <v>0</v>
      </c>
      <c r="AG79" s="3">
        <f t="shared" si="62"/>
        <v>0</v>
      </c>
      <c r="AH79" s="3">
        <f t="shared" si="62"/>
        <v>0</v>
      </c>
      <c r="AI79" s="3">
        <f t="shared" si="62"/>
        <v>0</v>
      </c>
      <c r="AJ79" s="3">
        <f t="shared" si="62"/>
        <v>0</v>
      </c>
      <c r="AK79" s="4">
        <f t="shared" si="63"/>
        <v>0</v>
      </c>
      <c r="AL79" s="5">
        <f t="shared" si="63"/>
        <v>0</v>
      </c>
      <c r="AM79" s="5">
        <f t="shared" si="63"/>
        <v>0</v>
      </c>
      <c r="AN79" s="5">
        <f t="shared" si="63"/>
        <v>0</v>
      </c>
      <c r="AO79" s="5">
        <f t="shared" si="63"/>
        <v>0</v>
      </c>
      <c r="AP79" s="5">
        <f t="shared" si="63"/>
        <v>0</v>
      </c>
      <c r="AQ79" s="5">
        <f t="shared" si="63"/>
        <v>1.7925063649120879E-3</v>
      </c>
      <c r="AR79" s="5">
        <f t="shared" si="63"/>
        <v>1.686272370548451E-3</v>
      </c>
      <c r="AS79" s="5">
        <f t="shared" si="63"/>
        <v>1.9146357566750809E-3</v>
      </c>
      <c r="AT79" s="5">
        <f t="shared" si="63"/>
        <v>0</v>
      </c>
      <c r="AU79" s="5">
        <f t="shared" si="63"/>
        <v>0</v>
      </c>
      <c r="AV79" s="5">
        <f t="shared" si="63"/>
        <v>0</v>
      </c>
      <c r="AW79" s="5">
        <f t="shared" si="63"/>
        <v>0</v>
      </c>
      <c r="AX79" s="5">
        <f t="shared" si="63"/>
        <v>0</v>
      </c>
      <c r="AY79" s="5">
        <f t="shared" si="63"/>
        <v>0</v>
      </c>
      <c r="AZ79" s="4">
        <f t="shared" si="46"/>
        <v>0</v>
      </c>
      <c r="BA79" s="5">
        <f t="shared" si="47"/>
        <v>0</v>
      </c>
      <c r="BB79" s="5">
        <f t="shared" si="48"/>
        <v>1.7978048307118733E-3</v>
      </c>
      <c r="BC79" s="5">
        <f t="shared" si="49"/>
        <v>0</v>
      </c>
      <c r="BD79" s="9">
        <f t="shared" si="50"/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 s="3">
        <f t="shared" si="44"/>
        <v>0</v>
      </c>
      <c r="BU79" s="3">
        <f t="shared" si="44"/>
        <v>0</v>
      </c>
      <c r="BV79" s="3">
        <f t="shared" si="42"/>
        <v>0</v>
      </c>
      <c r="BW79" s="3">
        <f t="shared" si="42"/>
        <v>0</v>
      </c>
      <c r="BX79" s="3">
        <f t="shared" si="42"/>
        <v>0</v>
      </c>
      <c r="BY79" s="3">
        <f t="shared" si="42"/>
        <v>0</v>
      </c>
      <c r="BZ79" s="3">
        <f t="shared" si="42"/>
        <v>0</v>
      </c>
      <c r="CA79" s="3">
        <f t="shared" si="42"/>
        <v>0</v>
      </c>
      <c r="CB79" s="3">
        <f t="shared" si="42"/>
        <v>0</v>
      </c>
      <c r="CC79" s="3">
        <f t="shared" si="42"/>
        <v>0</v>
      </c>
      <c r="CD79" s="3">
        <f t="shared" si="38"/>
        <v>0</v>
      </c>
      <c r="CE79" s="3">
        <f t="shared" si="38"/>
        <v>0</v>
      </c>
      <c r="CF79" s="3">
        <f t="shared" si="38"/>
        <v>0</v>
      </c>
      <c r="CG79" s="3">
        <f t="shared" si="38"/>
        <v>0</v>
      </c>
      <c r="CH79" s="3">
        <f t="shared" si="38"/>
        <v>0</v>
      </c>
      <c r="CI79" s="4">
        <f t="shared" si="51"/>
        <v>0</v>
      </c>
      <c r="CJ79" s="5">
        <f t="shared" si="51"/>
        <v>0</v>
      </c>
      <c r="CK79" s="5">
        <f t="shared" si="51"/>
        <v>0</v>
      </c>
      <c r="CL79" s="5">
        <f t="shared" si="51"/>
        <v>0</v>
      </c>
      <c r="CM79" s="5">
        <f t="shared" si="51"/>
        <v>0</v>
      </c>
      <c r="CN79" s="5">
        <f t="shared" si="51"/>
        <v>0</v>
      </c>
      <c r="CO79" s="5">
        <f t="shared" si="51"/>
        <v>0</v>
      </c>
      <c r="CP79" s="5">
        <f t="shared" si="51"/>
        <v>0</v>
      </c>
      <c r="CQ79" s="5">
        <f t="shared" si="51"/>
        <v>0</v>
      </c>
      <c r="CR79" s="5">
        <f t="shared" si="65"/>
        <v>0</v>
      </c>
      <c r="CS79" s="5">
        <f t="shared" si="65"/>
        <v>0</v>
      </c>
      <c r="CT79" s="5">
        <f t="shared" si="65"/>
        <v>0</v>
      </c>
      <c r="CU79" s="5">
        <f t="shared" si="65"/>
        <v>0</v>
      </c>
      <c r="CV79" s="5">
        <f t="shared" si="65"/>
        <v>0</v>
      </c>
      <c r="CW79" s="5">
        <f t="shared" si="65"/>
        <v>0</v>
      </c>
      <c r="CX79" s="4">
        <f t="shared" si="52"/>
        <v>0</v>
      </c>
      <c r="CY79" s="5">
        <f t="shared" si="53"/>
        <v>0</v>
      </c>
      <c r="CZ79" s="5">
        <f t="shared" si="54"/>
        <v>0</v>
      </c>
      <c r="DA79" s="5">
        <f t="shared" si="55"/>
        <v>0</v>
      </c>
      <c r="DB79" s="9">
        <f t="shared" si="56"/>
        <v>0</v>
      </c>
      <c r="DC79">
        <v>0</v>
      </c>
      <c r="DD79">
        <v>0</v>
      </c>
      <c r="DE79">
        <v>0</v>
      </c>
      <c r="DF79">
        <v>2</v>
      </c>
      <c r="DG79">
        <v>5</v>
      </c>
      <c r="DH79">
        <v>3</v>
      </c>
      <c r="DI79">
        <v>7</v>
      </c>
      <c r="DJ79">
        <v>7</v>
      </c>
      <c r="DK79">
        <v>8</v>
      </c>
      <c r="DL79">
        <v>8</v>
      </c>
      <c r="DM79">
        <v>6</v>
      </c>
      <c r="DN79">
        <v>4</v>
      </c>
      <c r="DO79">
        <v>0</v>
      </c>
      <c r="DP79">
        <v>0</v>
      </c>
      <c r="DQ79">
        <v>0</v>
      </c>
      <c r="DR79" s="3">
        <f t="shared" si="45"/>
        <v>0</v>
      </c>
      <c r="DS79" s="3">
        <f t="shared" si="45"/>
        <v>0</v>
      </c>
      <c r="DT79" s="3">
        <f t="shared" si="43"/>
        <v>0</v>
      </c>
      <c r="DU79" s="3">
        <f t="shared" si="43"/>
        <v>2.5000000000000001E-2</v>
      </c>
      <c r="DV79" s="3">
        <f t="shared" si="43"/>
        <v>6.25E-2</v>
      </c>
      <c r="DW79" s="3">
        <f t="shared" si="43"/>
        <v>3.7499999999999999E-2</v>
      </c>
      <c r="DX79" s="3">
        <f t="shared" si="43"/>
        <v>8.7499999999999994E-2</v>
      </c>
      <c r="DY79" s="3">
        <f t="shared" si="43"/>
        <v>8.7499999999999994E-2</v>
      </c>
      <c r="DZ79" s="3">
        <f t="shared" si="43"/>
        <v>0.1</v>
      </c>
      <c r="EA79" s="3">
        <f t="shared" si="43"/>
        <v>0.1</v>
      </c>
      <c r="EB79" s="3">
        <f t="shared" si="39"/>
        <v>7.4999999999999997E-2</v>
      </c>
      <c r="EC79" s="3">
        <f t="shared" si="39"/>
        <v>0.05</v>
      </c>
      <c r="ED79" s="3">
        <f t="shared" si="39"/>
        <v>0</v>
      </c>
      <c r="EE79" s="3">
        <f t="shared" si="39"/>
        <v>0</v>
      </c>
      <c r="EF79" s="3">
        <f t="shared" si="39"/>
        <v>0</v>
      </c>
      <c r="EG79" s="4">
        <f t="shared" si="57"/>
        <v>0</v>
      </c>
      <c r="EH79" s="5">
        <f t="shared" si="57"/>
        <v>0</v>
      </c>
      <c r="EI79" s="5">
        <f t="shared" si="57"/>
        <v>0</v>
      </c>
      <c r="EJ79" s="5">
        <f t="shared" si="57"/>
        <v>7.2044087748886058E-4</v>
      </c>
      <c r="EK79" s="5">
        <f t="shared" si="57"/>
        <v>1.9715350014165192E-3</v>
      </c>
      <c r="EL79" s="5">
        <f t="shared" si="57"/>
        <v>1.1314743083243714E-3</v>
      </c>
      <c r="EM79" s="5">
        <f t="shared" si="57"/>
        <v>1.7903955081702188E-3</v>
      </c>
      <c r="EN79" s="5">
        <f t="shared" si="57"/>
        <v>1.6857250900873752E-3</v>
      </c>
      <c r="EO79" s="5">
        <f t="shared" si="57"/>
        <v>1.917746672492333E-3</v>
      </c>
      <c r="EP79" s="5">
        <f t="shared" si="66"/>
        <v>2.6785868023159387E-3</v>
      </c>
      <c r="EQ79" s="5">
        <f t="shared" si="66"/>
        <v>1.94789459957689E-3</v>
      </c>
      <c r="ER79" s="5">
        <f t="shared" si="66"/>
        <v>1.3602486777646861E-3</v>
      </c>
      <c r="ES79" s="5">
        <f t="shared" si="66"/>
        <v>0</v>
      </c>
      <c r="ET79" s="5">
        <f t="shared" si="66"/>
        <v>0</v>
      </c>
      <c r="EU79" s="5">
        <f t="shared" si="66"/>
        <v>0</v>
      </c>
      <c r="EV79" s="4">
        <f t="shared" si="58"/>
        <v>0</v>
      </c>
      <c r="EW79" s="5">
        <f t="shared" si="64"/>
        <v>1.2744833957432505E-3</v>
      </c>
      <c r="EX79" s="5">
        <f t="shared" si="59"/>
        <v>1.7979557569166424E-3</v>
      </c>
      <c r="EY79" s="5">
        <f t="shared" si="60"/>
        <v>1.9955766932191715E-3</v>
      </c>
      <c r="EZ79" s="9">
        <f t="shared" si="61"/>
        <v>0</v>
      </c>
      <c r="FB79" t="s">
        <v>463</v>
      </c>
      <c r="FD79" t="s">
        <v>464</v>
      </c>
      <c r="FU79" t="s">
        <v>29</v>
      </c>
      <c r="FV79" t="s">
        <v>30</v>
      </c>
      <c r="FW79" t="s">
        <v>31</v>
      </c>
      <c r="FY79" t="s">
        <v>110</v>
      </c>
      <c r="FZ79" t="s">
        <v>292</v>
      </c>
      <c r="GA79" t="s">
        <v>35</v>
      </c>
      <c r="GB79" t="s">
        <v>36</v>
      </c>
      <c r="GF79" t="s">
        <v>465</v>
      </c>
      <c r="GJ79" t="s">
        <v>466</v>
      </c>
      <c r="GR79" t="s">
        <v>466</v>
      </c>
    </row>
    <row r="80" spans="1:208" x14ac:dyDescent="0.25">
      <c r="A80">
        <v>76</v>
      </c>
      <c r="B80" t="s">
        <v>451</v>
      </c>
      <c r="C80" t="s">
        <v>452</v>
      </c>
      <c r="D80">
        <v>51</v>
      </c>
      <c r="E80">
        <v>7.92</v>
      </c>
      <c r="F80" t="s">
        <v>63</v>
      </c>
      <c r="G80">
        <v>0</v>
      </c>
      <c r="H80">
        <v>0</v>
      </c>
      <c r="I80">
        <v>0</v>
      </c>
      <c r="J80">
        <v>7</v>
      </c>
      <c r="K80">
        <v>5</v>
      </c>
      <c r="L80">
        <v>4</v>
      </c>
      <c r="M80">
        <v>3</v>
      </c>
      <c r="N80">
        <v>0</v>
      </c>
      <c r="O80">
        <v>0</v>
      </c>
      <c r="P80">
        <v>0</v>
      </c>
      <c r="Q80">
        <v>3</v>
      </c>
      <c r="R80">
        <v>0</v>
      </c>
      <c r="S80">
        <v>0</v>
      </c>
      <c r="T80">
        <v>0</v>
      </c>
      <c r="U80">
        <v>0</v>
      </c>
      <c r="V80" s="3">
        <f t="shared" si="62"/>
        <v>0</v>
      </c>
      <c r="W80" s="3">
        <f t="shared" si="62"/>
        <v>0</v>
      </c>
      <c r="X80" s="3">
        <f t="shared" si="62"/>
        <v>0</v>
      </c>
      <c r="Y80" s="3">
        <f t="shared" si="62"/>
        <v>0.13725490196078433</v>
      </c>
      <c r="Z80" s="3">
        <f t="shared" si="62"/>
        <v>9.8039215686274508E-2</v>
      </c>
      <c r="AA80" s="3">
        <f t="shared" si="62"/>
        <v>7.8431372549019607E-2</v>
      </c>
      <c r="AB80" s="3">
        <f t="shared" si="62"/>
        <v>5.8823529411764705E-2</v>
      </c>
      <c r="AC80" s="3">
        <f t="shared" si="62"/>
        <v>0</v>
      </c>
      <c r="AD80" s="3">
        <f t="shared" si="62"/>
        <v>0</v>
      </c>
      <c r="AE80" s="3">
        <f t="shared" si="62"/>
        <v>0</v>
      </c>
      <c r="AF80" s="3">
        <f t="shared" si="62"/>
        <v>5.8823529411764705E-2</v>
      </c>
      <c r="AG80" s="3">
        <f t="shared" si="62"/>
        <v>0</v>
      </c>
      <c r="AH80" s="3">
        <f t="shared" si="62"/>
        <v>0</v>
      </c>
      <c r="AI80" s="3">
        <f t="shared" si="62"/>
        <v>0</v>
      </c>
      <c r="AJ80" s="3">
        <f t="shared" si="62"/>
        <v>0</v>
      </c>
      <c r="AK80" s="4">
        <f t="shared" si="63"/>
        <v>0</v>
      </c>
      <c r="AL80" s="5">
        <f t="shared" si="63"/>
        <v>0</v>
      </c>
      <c r="AM80" s="5">
        <f t="shared" si="63"/>
        <v>0</v>
      </c>
      <c r="AN80" s="5">
        <f t="shared" si="63"/>
        <v>1.3717380343836441E-2</v>
      </c>
      <c r="AO80" s="5">
        <f t="shared" si="63"/>
        <v>1.0557913506461826E-2</v>
      </c>
      <c r="AP80" s="5">
        <f t="shared" si="63"/>
        <v>8.9223654149410917E-3</v>
      </c>
      <c r="AQ80" s="5">
        <f t="shared" si="63"/>
        <v>1.2050462957392189E-3</v>
      </c>
      <c r="AR80" s="5">
        <f t="shared" si="63"/>
        <v>0</v>
      </c>
      <c r="AS80" s="5">
        <f t="shared" si="63"/>
        <v>0</v>
      </c>
      <c r="AT80" s="5">
        <f t="shared" si="63"/>
        <v>0</v>
      </c>
      <c r="AU80" s="5">
        <f t="shared" si="63"/>
        <v>6.1234931674542022E-3</v>
      </c>
      <c r="AV80" s="5">
        <f t="shared" si="63"/>
        <v>0</v>
      </c>
      <c r="AW80" s="5">
        <f t="shared" si="63"/>
        <v>0</v>
      </c>
      <c r="AX80" s="5">
        <f t="shared" si="63"/>
        <v>0</v>
      </c>
      <c r="AY80" s="5">
        <f t="shared" si="63"/>
        <v>0</v>
      </c>
      <c r="AZ80" s="4">
        <f t="shared" si="46"/>
        <v>0</v>
      </c>
      <c r="BA80" s="5">
        <f t="shared" si="47"/>
        <v>1.1065886421746452E-2</v>
      </c>
      <c r="BB80" s="5">
        <f t="shared" si="48"/>
        <v>4.0168209857973963E-4</v>
      </c>
      <c r="BC80" s="5">
        <f t="shared" si="49"/>
        <v>2.0411643891514006E-3</v>
      </c>
      <c r="BD80" s="9">
        <f t="shared" si="50"/>
        <v>0</v>
      </c>
      <c r="BE80">
        <v>0</v>
      </c>
      <c r="BF80">
        <v>0</v>
      </c>
      <c r="BG80">
        <v>0</v>
      </c>
      <c r="BH80">
        <v>0</v>
      </c>
      <c r="BI80">
        <v>2</v>
      </c>
      <c r="BJ80">
        <v>2</v>
      </c>
      <c r="BK80">
        <v>2</v>
      </c>
      <c r="BL80">
        <v>0</v>
      </c>
      <c r="BM80">
        <v>2</v>
      </c>
      <c r="BN80">
        <v>3</v>
      </c>
      <c r="BO80">
        <v>2</v>
      </c>
      <c r="BP80">
        <v>2</v>
      </c>
      <c r="BQ80">
        <v>6</v>
      </c>
      <c r="BR80">
        <v>6</v>
      </c>
      <c r="BS80">
        <v>6</v>
      </c>
      <c r="BT80" s="3">
        <f t="shared" si="44"/>
        <v>0</v>
      </c>
      <c r="BU80" s="3">
        <f t="shared" si="44"/>
        <v>0</v>
      </c>
      <c r="BV80" s="3">
        <f t="shared" si="42"/>
        <v>0</v>
      </c>
      <c r="BW80" s="3">
        <f t="shared" si="42"/>
        <v>0</v>
      </c>
      <c r="BX80" s="3">
        <f t="shared" si="42"/>
        <v>3.9215686274509803E-2</v>
      </c>
      <c r="BY80" s="3">
        <f t="shared" si="42"/>
        <v>3.9215686274509803E-2</v>
      </c>
      <c r="BZ80" s="3">
        <f t="shared" si="42"/>
        <v>3.9215686274509803E-2</v>
      </c>
      <c r="CA80" s="3">
        <f t="shared" si="42"/>
        <v>0</v>
      </c>
      <c r="CB80" s="3">
        <f t="shared" si="42"/>
        <v>3.9215686274509803E-2</v>
      </c>
      <c r="CC80" s="3">
        <f t="shared" si="42"/>
        <v>5.8823529411764705E-2</v>
      </c>
      <c r="CD80" s="3">
        <f t="shared" si="38"/>
        <v>3.9215686274509803E-2</v>
      </c>
      <c r="CE80" s="3">
        <f t="shared" si="38"/>
        <v>3.9215686274509803E-2</v>
      </c>
      <c r="CF80" s="3">
        <f t="shared" si="38"/>
        <v>0.11764705882352941</v>
      </c>
      <c r="CG80" s="3">
        <f t="shared" si="38"/>
        <v>0.11764705882352941</v>
      </c>
      <c r="CH80" s="3">
        <f t="shared" si="38"/>
        <v>0.11764705882352941</v>
      </c>
      <c r="CI80" s="4">
        <f t="shared" si="51"/>
        <v>0</v>
      </c>
      <c r="CJ80" s="5">
        <f t="shared" si="51"/>
        <v>0</v>
      </c>
      <c r="CK80" s="5">
        <f t="shared" si="51"/>
        <v>0</v>
      </c>
      <c r="CL80" s="5">
        <f t="shared" si="51"/>
        <v>0</v>
      </c>
      <c r="CM80" s="5">
        <f t="shared" si="51"/>
        <v>4.9357708912795466E-3</v>
      </c>
      <c r="CN80" s="5">
        <f t="shared" si="51"/>
        <v>5.2223141434616319E-3</v>
      </c>
      <c r="CO80" s="5">
        <f t="shared" si="51"/>
        <v>4.7483962726185148E-3</v>
      </c>
      <c r="CP80" s="5">
        <f t="shared" si="51"/>
        <v>0</v>
      </c>
      <c r="CQ80" s="5">
        <f t="shared" si="51"/>
        <v>4.5149604456072578E-3</v>
      </c>
      <c r="CR80" s="5">
        <f t="shared" si="65"/>
        <v>3.5252218106990338E-3</v>
      </c>
      <c r="CS80" s="5">
        <f t="shared" si="65"/>
        <v>2.3328180211118904E-3</v>
      </c>
      <c r="CT80" s="5">
        <f t="shared" si="65"/>
        <v>2.3189119924424263E-3</v>
      </c>
      <c r="CU80" s="5">
        <f t="shared" si="65"/>
        <v>5.5356295138670386E-3</v>
      </c>
      <c r="CV80" s="5">
        <f t="shared" si="65"/>
        <v>5.153757828696523E-3</v>
      </c>
      <c r="CW80" s="5">
        <f t="shared" si="65"/>
        <v>5.0772960708582926E-3</v>
      </c>
      <c r="CX80" s="4">
        <f t="shared" si="52"/>
        <v>0</v>
      </c>
      <c r="CY80" s="5">
        <f t="shared" si="53"/>
        <v>3.3860283449137266E-3</v>
      </c>
      <c r="CZ80" s="5">
        <f t="shared" si="54"/>
        <v>3.0877855727419242E-3</v>
      </c>
      <c r="DA80" s="5">
        <f t="shared" si="55"/>
        <v>2.7256506080844504E-3</v>
      </c>
      <c r="DB80" s="9">
        <f t="shared" si="56"/>
        <v>5.2555611378072853E-3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3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2</v>
      </c>
      <c r="DP80">
        <v>0</v>
      </c>
      <c r="DQ80">
        <v>2</v>
      </c>
      <c r="DR80" s="3">
        <f t="shared" si="45"/>
        <v>0</v>
      </c>
      <c r="DS80" s="3">
        <f t="shared" si="45"/>
        <v>0</v>
      </c>
      <c r="DT80" s="3">
        <f t="shared" si="43"/>
        <v>0</v>
      </c>
      <c r="DU80" s="3">
        <f t="shared" si="43"/>
        <v>0</v>
      </c>
      <c r="DV80" s="3">
        <f t="shared" si="43"/>
        <v>0</v>
      </c>
      <c r="DW80" s="3">
        <f t="shared" si="43"/>
        <v>0</v>
      </c>
      <c r="DX80" s="3">
        <f t="shared" si="43"/>
        <v>5.8823529411764705E-2</v>
      </c>
      <c r="DY80" s="3">
        <f t="shared" si="43"/>
        <v>0</v>
      </c>
      <c r="DZ80" s="3">
        <f t="shared" si="43"/>
        <v>0</v>
      </c>
      <c r="EA80" s="3">
        <f t="shared" si="43"/>
        <v>0</v>
      </c>
      <c r="EB80" s="3">
        <f t="shared" si="39"/>
        <v>0</v>
      </c>
      <c r="EC80" s="3">
        <f t="shared" si="39"/>
        <v>0</v>
      </c>
      <c r="ED80" s="3">
        <f t="shared" si="39"/>
        <v>3.9215686274509803E-2</v>
      </c>
      <c r="EE80" s="3">
        <f t="shared" si="39"/>
        <v>0</v>
      </c>
      <c r="EF80" s="3">
        <f t="shared" si="39"/>
        <v>3.9215686274509803E-2</v>
      </c>
      <c r="EG80" s="4">
        <f t="shared" si="57"/>
        <v>0</v>
      </c>
      <c r="EH80" s="5">
        <f t="shared" si="57"/>
        <v>0</v>
      </c>
      <c r="EI80" s="5">
        <f t="shared" si="57"/>
        <v>0</v>
      </c>
      <c r="EJ80" s="5">
        <f t="shared" si="57"/>
        <v>0</v>
      </c>
      <c r="EK80" s="5">
        <f t="shared" si="57"/>
        <v>0</v>
      </c>
      <c r="EL80" s="5">
        <f t="shared" si="57"/>
        <v>0</v>
      </c>
      <c r="EM80" s="5">
        <f t="shared" si="57"/>
        <v>1.2036272323833403E-3</v>
      </c>
      <c r="EN80" s="5">
        <f t="shared" si="57"/>
        <v>0</v>
      </c>
      <c r="EO80" s="5">
        <f t="shared" si="57"/>
        <v>0</v>
      </c>
      <c r="EP80" s="5">
        <f t="shared" si="66"/>
        <v>0</v>
      </c>
      <c r="EQ80" s="5">
        <f t="shared" si="66"/>
        <v>0</v>
      </c>
      <c r="ER80" s="5">
        <f t="shared" si="66"/>
        <v>0</v>
      </c>
      <c r="ES80" s="5">
        <f t="shared" si="66"/>
        <v>3.2669205261641339E-3</v>
      </c>
      <c r="ET80" s="5">
        <f t="shared" si="66"/>
        <v>0</v>
      </c>
      <c r="EU80" s="5">
        <f t="shared" si="66"/>
        <v>3.2702340678901717E-3</v>
      </c>
      <c r="EV80" s="4">
        <f t="shared" si="58"/>
        <v>0</v>
      </c>
      <c r="EW80" s="5">
        <f t="shared" si="64"/>
        <v>0</v>
      </c>
      <c r="EX80" s="5">
        <f t="shared" si="59"/>
        <v>4.0120907746111345E-4</v>
      </c>
      <c r="EY80" s="5">
        <f t="shared" si="60"/>
        <v>0</v>
      </c>
      <c r="EZ80" s="9">
        <f t="shared" si="61"/>
        <v>2.1790515313514351E-3</v>
      </c>
    </row>
    <row r="81" spans="1:208" x14ac:dyDescent="0.25">
      <c r="A81">
        <v>77</v>
      </c>
      <c r="B81" t="s">
        <v>551</v>
      </c>
      <c r="C81" t="s">
        <v>552</v>
      </c>
      <c r="D81">
        <v>51</v>
      </c>
      <c r="E81">
        <v>8.58</v>
      </c>
      <c r="F81" t="s">
        <v>63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9</v>
      </c>
      <c r="N81">
        <v>6</v>
      </c>
      <c r="O81">
        <v>6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3">
        <f t="shared" si="62"/>
        <v>0</v>
      </c>
      <c r="W81" s="3">
        <f t="shared" si="62"/>
        <v>0</v>
      </c>
      <c r="X81" s="3">
        <f t="shared" si="62"/>
        <v>0</v>
      </c>
      <c r="Y81" s="3">
        <f t="shared" si="62"/>
        <v>0</v>
      </c>
      <c r="Z81" s="3">
        <f t="shared" si="62"/>
        <v>0</v>
      </c>
      <c r="AA81" s="3">
        <f t="shared" si="62"/>
        <v>0</v>
      </c>
      <c r="AB81" s="3">
        <f t="shared" si="62"/>
        <v>0.17647058823529413</v>
      </c>
      <c r="AC81" s="3">
        <f t="shared" si="62"/>
        <v>0.11764705882352941</v>
      </c>
      <c r="AD81" s="3">
        <f t="shared" si="62"/>
        <v>0.11764705882352941</v>
      </c>
      <c r="AE81" s="3">
        <f t="shared" si="62"/>
        <v>0</v>
      </c>
      <c r="AF81" s="3">
        <f t="shared" si="62"/>
        <v>0</v>
      </c>
      <c r="AG81" s="3">
        <f t="shared" si="62"/>
        <v>0</v>
      </c>
      <c r="AH81" s="3">
        <f t="shared" si="62"/>
        <v>0</v>
      </c>
      <c r="AI81" s="3">
        <f t="shared" si="62"/>
        <v>0</v>
      </c>
      <c r="AJ81" s="3">
        <f t="shared" si="62"/>
        <v>0</v>
      </c>
      <c r="AK81" s="4">
        <f t="shared" si="63"/>
        <v>0</v>
      </c>
      <c r="AL81" s="5">
        <f t="shared" si="63"/>
        <v>0</v>
      </c>
      <c r="AM81" s="5">
        <f t="shared" si="63"/>
        <v>0</v>
      </c>
      <c r="AN81" s="5">
        <f t="shared" si="63"/>
        <v>0</v>
      </c>
      <c r="AO81" s="5">
        <f t="shared" si="63"/>
        <v>0</v>
      </c>
      <c r="AP81" s="5">
        <f t="shared" si="63"/>
        <v>0</v>
      </c>
      <c r="AQ81" s="5">
        <f t="shared" si="63"/>
        <v>3.6151388872176569E-3</v>
      </c>
      <c r="AR81" s="5">
        <f t="shared" si="63"/>
        <v>2.2672569688046403E-3</v>
      </c>
      <c r="AS81" s="5">
        <f t="shared" si="63"/>
        <v>2.2525126549118599E-3</v>
      </c>
      <c r="AT81" s="5">
        <f t="shared" si="63"/>
        <v>0</v>
      </c>
      <c r="AU81" s="5">
        <f t="shared" si="63"/>
        <v>0</v>
      </c>
      <c r="AV81" s="5">
        <f t="shared" si="63"/>
        <v>0</v>
      </c>
      <c r="AW81" s="5">
        <f t="shared" si="63"/>
        <v>0</v>
      </c>
      <c r="AX81" s="5">
        <f t="shared" si="63"/>
        <v>0</v>
      </c>
      <c r="AY81" s="5">
        <f t="shared" si="63"/>
        <v>0</v>
      </c>
      <c r="AZ81" s="4">
        <f t="shared" si="46"/>
        <v>0</v>
      </c>
      <c r="BA81" s="5">
        <f t="shared" si="47"/>
        <v>0</v>
      </c>
      <c r="BB81" s="5">
        <f t="shared" si="48"/>
        <v>2.7116361703113851E-3</v>
      </c>
      <c r="BC81" s="5">
        <f t="shared" si="49"/>
        <v>0</v>
      </c>
      <c r="BD81" s="9">
        <f t="shared" si="50"/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 s="3">
        <f t="shared" si="44"/>
        <v>0</v>
      </c>
      <c r="BU81" s="3">
        <f t="shared" si="44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38"/>
        <v>0</v>
      </c>
      <c r="CE81" s="3">
        <f t="shared" si="38"/>
        <v>0</v>
      </c>
      <c r="CF81" s="3">
        <f t="shared" si="38"/>
        <v>0</v>
      </c>
      <c r="CG81" s="3">
        <f t="shared" si="38"/>
        <v>0</v>
      </c>
      <c r="CH81" s="3">
        <f t="shared" si="38"/>
        <v>0</v>
      </c>
      <c r="CI81" s="4">
        <f t="shared" si="51"/>
        <v>0</v>
      </c>
      <c r="CJ81" s="5">
        <f t="shared" si="51"/>
        <v>0</v>
      </c>
      <c r="CK81" s="5">
        <f t="shared" si="51"/>
        <v>0</v>
      </c>
      <c r="CL81" s="5">
        <f t="shared" si="51"/>
        <v>0</v>
      </c>
      <c r="CM81" s="5">
        <f t="shared" si="51"/>
        <v>0</v>
      </c>
      <c r="CN81" s="5">
        <f t="shared" si="51"/>
        <v>0</v>
      </c>
      <c r="CO81" s="5">
        <f t="shared" si="51"/>
        <v>0</v>
      </c>
      <c r="CP81" s="5">
        <f t="shared" si="51"/>
        <v>0</v>
      </c>
      <c r="CQ81" s="5">
        <f t="shared" si="51"/>
        <v>0</v>
      </c>
      <c r="CR81" s="5">
        <f t="shared" si="65"/>
        <v>0</v>
      </c>
      <c r="CS81" s="5">
        <f t="shared" si="65"/>
        <v>0</v>
      </c>
      <c r="CT81" s="5">
        <f t="shared" si="65"/>
        <v>0</v>
      </c>
      <c r="CU81" s="5">
        <f t="shared" si="65"/>
        <v>0</v>
      </c>
      <c r="CV81" s="5">
        <f t="shared" si="65"/>
        <v>0</v>
      </c>
      <c r="CW81" s="5">
        <f t="shared" si="65"/>
        <v>0</v>
      </c>
      <c r="CX81" s="4">
        <f t="shared" si="52"/>
        <v>0</v>
      </c>
      <c r="CY81" s="5">
        <f t="shared" si="53"/>
        <v>0</v>
      </c>
      <c r="CZ81" s="5">
        <f t="shared" si="54"/>
        <v>0</v>
      </c>
      <c r="DA81" s="5">
        <f t="shared" si="55"/>
        <v>0</v>
      </c>
      <c r="DB81" s="9">
        <f t="shared" si="56"/>
        <v>0</v>
      </c>
      <c r="DC81">
        <v>0</v>
      </c>
      <c r="DD81">
        <v>0</v>
      </c>
      <c r="DE81">
        <v>0</v>
      </c>
      <c r="DF81">
        <v>3</v>
      </c>
      <c r="DG81">
        <v>4</v>
      </c>
      <c r="DH81">
        <v>7</v>
      </c>
      <c r="DI81">
        <v>9</v>
      </c>
      <c r="DJ81">
        <v>6</v>
      </c>
      <c r="DK81">
        <v>6</v>
      </c>
      <c r="DL81">
        <v>5</v>
      </c>
      <c r="DM81">
        <v>3</v>
      </c>
      <c r="DN81">
        <v>2</v>
      </c>
      <c r="DO81">
        <v>0</v>
      </c>
      <c r="DP81">
        <v>0</v>
      </c>
      <c r="DQ81">
        <v>0</v>
      </c>
      <c r="DR81" s="3">
        <f t="shared" si="45"/>
        <v>0</v>
      </c>
      <c r="DS81" s="3">
        <f t="shared" si="45"/>
        <v>0</v>
      </c>
      <c r="DT81" s="3">
        <f t="shared" si="43"/>
        <v>0</v>
      </c>
      <c r="DU81" s="3">
        <f t="shared" si="43"/>
        <v>5.8823529411764705E-2</v>
      </c>
      <c r="DV81" s="3">
        <f t="shared" si="43"/>
        <v>7.8431372549019607E-2</v>
      </c>
      <c r="DW81" s="3">
        <f t="shared" si="43"/>
        <v>0.13725490196078433</v>
      </c>
      <c r="DX81" s="3">
        <f t="shared" si="43"/>
        <v>0.17647058823529413</v>
      </c>
      <c r="DY81" s="3">
        <f t="shared" si="43"/>
        <v>0.11764705882352941</v>
      </c>
      <c r="DZ81" s="3">
        <f t="shared" si="43"/>
        <v>0.11764705882352941</v>
      </c>
      <c r="EA81" s="3">
        <f t="shared" si="43"/>
        <v>9.8039215686274508E-2</v>
      </c>
      <c r="EB81" s="3">
        <f t="shared" si="39"/>
        <v>5.8823529411764705E-2</v>
      </c>
      <c r="EC81" s="3">
        <f t="shared" si="39"/>
        <v>3.9215686274509803E-2</v>
      </c>
      <c r="ED81" s="3">
        <f t="shared" si="39"/>
        <v>0</v>
      </c>
      <c r="EE81" s="3">
        <f t="shared" si="39"/>
        <v>0</v>
      </c>
      <c r="EF81" s="3">
        <f t="shared" si="39"/>
        <v>0</v>
      </c>
      <c r="EG81" s="4">
        <f t="shared" si="57"/>
        <v>0</v>
      </c>
      <c r="EH81" s="5">
        <f t="shared" si="57"/>
        <v>0</v>
      </c>
      <c r="EI81" s="5">
        <f t="shared" si="57"/>
        <v>0</v>
      </c>
      <c r="EJ81" s="5">
        <f t="shared" si="57"/>
        <v>1.6951550058561424E-3</v>
      </c>
      <c r="EK81" s="5">
        <f t="shared" si="57"/>
        <v>2.4740831390324945E-3</v>
      </c>
      <c r="EL81" s="5">
        <f t="shared" si="57"/>
        <v>4.1413438736055434E-3</v>
      </c>
      <c r="EM81" s="5">
        <f t="shared" si="57"/>
        <v>3.6108816971500216E-3</v>
      </c>
      <c r="EN81" s="5">
        <f t="shared" si="57"/>
        <v>2.2665211295292442E-3</v>
      </c>
      <c r="EO81" s="5">
        <f t="shared" si="57"/>
        <v>2.2561725558733329E-3</v>
      </c>
      <c r="EP81" s="5">
        <f t="shared" si="66"/>
        <v>2.6260654924666065E-3</v>
      </c>
      <c r="EQ81" s="5">
        <f t="shared" si="66"/>
        <v>1.5277604702563844E-3</v>
      </c>
      <c r="ER81" s="5">
        <f t="shared" si="66"/>
        <v>1.0668617080507343E-3</v>
      </c>
      <c r="ES81" s="5">
        <f t="shared" si="66"/>
        <v>0</v>
      </c>
      <c r="ET81" s="5">
        <f t="shared" si="66"/>
        <v>0</v>
      </c>
      <c r="EU81" s="5">
        <f t="shared" si="66"/>
        <v>0</v>
      </c>
      <c r="EV81" s="4">
        <f t="shared" si="58"/>
        <v>0</v>
      </c>
      <c r="EW81" s="5">
        <f t="shared" si="64"/>
        <v>2.7701940061647268E-3</v>
      </c>
      <c r="EX81" s="5">
        <f t="shared" si="59"/>
        <v>2.7111917941841993E-3</v>
      </c>
      <c r="EY81" s="5">
        <f t="shared" si="60"/>
        <v>1.7402292235912415E-3</v>
      </c>
      <c r="EZ81" s="9">
        <f t="shared" si="61"/>
        <v>0</v>
      </c>
      <c r="FB81" t="s">
        <v>84</v>
      </c>
      <c r="FD81" t="s">
        <v>84</v>
      </c>
      <c r="FF81" t="s">
        <v>65</v>
      </c>
      <c r="FH81" t="s">
        <v>91</v>
      </c>
      <c r="FI81" t="s">
        <v>65</v>
      </c>
      <c r="FK81" t="s">
        <v>84</v>
      </c>
      <c r="FQ81" t="s">
        <v>91</v>
      </c>
      <c r="FY81" t="s">
        <v>33</v>
      </c>
      <c r="GA81" t="s">
        <v>40</v>
      </c>
      <c r="GF81" t="s">
        <v>40</v>
      </c>
      <c r="GJ81" t="s">
        <v>86</v>
      </c>
      <c r="GR81" t="s">
        <v>86</v>
      </c>
    </row>
    <row r="82" spans="1:208" x14ac:dyDescent="0.25">
      <c r="A82">
        <v>78</v>
      </c>
      <c r="B82" t="s">
        <v>383</v>
      </c>
      <c r="C82" t="s">
        <v>384</v>
      </c>
      <c r="D82">
        <v>252</v>
      </c>
      <c r="E82">
        <v>5.95</v>
      </c>
      <c r="F82" t="s">
        <v>63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5</v>
      </c>
      <c r="N82">
        <v>4</v>
      </c>
      <c r="O82">
        <v>9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3">
        <f t="shared" si="62"/>
        <v>0</v>
      </c>
      <c r="W82" s="3">
        <f t="shared" si="62"/>
        <v>0</v>
      </c>
      <c r="X82" s="3">
        <f t="shared" si="62"/>
        <v>0</v>
      </c>
      <c r="Y82" s="3">
        <f t="shared" si="62"/>
        <v>0</v>
      </c>
      <c r="Z82" s="3">
        <f t="shared" si="62"/>
        <v>0</v>
      </c>
      <c r="AA82" s="3">
        <f t="shared" si="62"/>
        <v>0</v>
      </c>
      <c r="AB82" s="3">
        <f t="shared" si="62"/>
        <v>1.984126984126984E-2</v>
      </c>
      <c r="AC82" s="3">
        <f t="shared" si="62"/>
        <v>1.5873015873015872E-2</v>
      </c>
      <c r="AD82" s="3">
        <f t="shared" si="62"/>
        <v>3.5714285714285712E-2</v>
      </c>
      <c r="AE82" s="3">
        <f t="shared" si="62"/>
        <v>0</v>
      </c>
      <c r="AF82" s="3">
        <f t="shared" si="62"/>
        <v>0</v>
      </c>
      <c r="AG82" s="3">
        <f t="shared" si="62"/>
        <v>0</v>
      </c>
      <c r="AH82" s="3">
        <f t="shared" si="62"/>
        <v>0</v>
      </c>
      <c r="AI82" s="3">
        <f t="shared" si="62"/>
        <v>0</v>
      </c>
      <c r="AJ82" s="3">
        <f t="shared" si="62"/>
        <v>0</v>
      </c>
      <c r="AK82" s="4">
        <f t="shared" si="63"/>
        <v>0</v>
      </c>
      <c r="AL82" s="5">
        <f t="shared" si="63"/>
        <v>0</v>
      </c>
      <c r="AM82" s="5">
        <f t="shared" si="63"/>
        <v>0</v>
      </c>
      <c r="AN82" s="5">
        <f t="shared" si="63"/>
        <v>0</v>
      </c>
      <c r="AO82" s="5">
        <f t="shared" si="63"/>
        <v>0</v>
      </c>
      <c r="AP82" s="5">
        <f t="shared" si="63"/>
        <v>0</v>
      </c>
      <c r="AQ82" s="5">
        <f t="shared" si="63"/>
        <v>4.0646402832473648E-4</v>
      </c>
      <c r="AR82" s="5">
        <f t="shared" si="63"/>
        <v>3.0589974975935621E-4</v>
      </c>
      <c r="AS82" s="5">
        <f t="shared" si="63"/>
        <v>6.8379848452681451E-4</v>
      </c>
      <c r="AT82" s="5">
        <f t="shared" si="63"/>
        <v>0</v>
      </c>
      <c r="AU82" s="5">
        <f t="shared" si="63"/>
        <v>0</v>
      </c>
      <c r="AV82" s="5">
        <f t="shared" si="63"/>
        <v>0</v>
      </c>
      <c r="AW82" s="5">
        <f t="shared" si="63"/>
        <v>0</v>
      </c>
      <c r="AX82" s="5">
        <f t="shared" si="63"/>
        <v>0</v>
      </c>
      <c r="AY82" s="5">
        <f t="shared" si="63"/>
        <v>0</v>
      </c>
      <c r="AZ82" s="4">
        <f t="shared" si="46"/>
        <v>0</v>
      </c>
      <c r="BA82" s="5">
        <f t="shared" si="47"/>
        <v>0</v>
      </c>
      <c r="BB82" s="5">
        <f t="shared" si="48"/>
        <v>4.6538742087030242E-4</v>
      </c>
      <c r="BC82" s="5">
        <f t="shared" si="49"/>
        <v>0</v>
      </c>
      <c r="BD82" s="9">
        <f t="shared" si="50"/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 s="3">
        <f t="shared" si="44"/>
        <v>0</v>
      </c>
      <c r="BU82" s="3">
        <f t="shared" si="44"/>
        <v>0</v>
      </c>
      <c r="BV82" s="3">
        <f t="shared" si="42"/>
        <v>0</v>
      </c>
      <c r="BW82" s="3">
        <f t="shared" si="42"/>
        <v>0</v>
      </c>
      <c r="BX82" s="3">
        <f t="shared" si="42"/>
        <v>0</v>
      </c>
      <c r="BY82" s="3">
        <f t="shared" si="42"/>
        <v>0</v>
      </c>
      <c r="BZ82" s="3">
        <f t="shared" si="42"/>
        <v>0</v>
      </c>
      <c r="CA82" s="3">
        <f t="shared" si="42"/>
        <v>0</v>
      </c>
      <c r="CB82" s="3">
        <f t="shared" si="42"/>
        <v>0</v>
      </c>
      <c r="CC82" s="3">
        <f t="shared" si="42"/>
        <v>0</v>
      </c>
      <c r="CD82" s="3">
        <f t="shared" si="38"/>
        <v>0</v>
      </c>
      <c r="CE82" s="3">
        <f t="shared" si="38"/>
        <v>0</v>
      </c>
      <c r="CF82" s="3">
        <f t="shared" si="38"/>
        <v>0</v>
      </c>
      <c r="CG82" s="3">
        <f t="shared" si="38"/>
        <v>0</v>
      </c>
      <c r="CH82" s="3">
        <f t="shared" si="38"/>
        <v>0</v>
      </c>
      <c r="CI82" s="4">
        <f t="shared" si="51"/>
        <v>0</v>
      </c>
      <c r="CJ82" s="5">
        <f t="shared" si="51"/>
        <v>0</v>
      </c>
      <c r="CK82" s="5">
        <f t="shared" si="51"/>
        <v>0</v>
      </c>
      <c r="CL82" s="5">
        <f t="shared" si="51"/>
        <v>0</v>
      </c>
      <c r="CM82" s="5">
        <f t="shared" si="51"/>
        <v>0</v>
      </c>
      <c r="CN82" s="5">
        <f t="shared" si="51"/>
        <v>0</v>
      </c>
      <c r="CO82" s="5">
        <f t="shared" si="51"/>
        <v>0</v>
      </c>
      <c r="CP82" s="5">
        <f t="shared" si="51"/>
        <v>0</v>
      </c>
      <c r="CQ82" s="5">
        <f t="shared" si="51"/>
        <v>0</v>
      </c>
      <c r="CR82" s="5">
        <f t="shared" si="65"/>
        <v>0</v>
      </c>
      <c r="CS82" s="5">
        <f t="shared" si="65"/>
        <v>0</v>
      </c>
      <c r="CT82" s="5">
        <f t="shared" si="65"/>
        <v>0</v>
      </c>
      <c r="CU82" s="5">
        <f t="shared" si="65"/>
        <v>0</v>
      </c>
      <c r="CV82" s="5">
        <f t="shared" si="65"/>
        <v>0</v>
      </c>
      <c r="CW82" s="5">
        <f t="shared" si="65"/>
        <v>0</v>
      </c>
      <c r="CX82" s="4">
        <f t="shared" si="52"/>
        <v>0</v>
      </c>
      <c r="CY82" s="5">
        <f t="shared" si="53"/>
        <v>0</v>
      </c>
      <c r="CZ82" s="5">
        <f t="shared" si="54"/>
        <v>0</v>
      </c>
      <c r="DA82" s="5">
        <f t="shared" si="55"/>
        <v>0</v>
      </c>
      <c r="DB82" s="9">
        <f t="shared" si="56"/>
        <v>0</v>
      </c>
      <c r="DC82">
        <v>3</v>
      </c>
      <c r="DD82">
        <v>3</v>
      </c>
      <c r="DE82">
        <v>0</v>
      </c>
      <c r="DF82">
        <v>0</v>
      </c>
      <c r="DG82">
        <v>0</v>
      </c>
      <c r="DH82">
        <v>0</v>
      </c>
      <c r="DI82">
        <v>5</v>
      </c>
      <c r="DJ82">
        <v>4</v>
      </c>
      <c r="DK82">
        <v>9</v>
      </c>
      <c r="DL82">
        <v>3</v>
      </c>
      <c r="DM82">
        <v>4</v>
      </c>
      <c r="DN82">
        <v>6</v>
      </c>
      <c r="DO82">
        <v>0</v>
      </c>
      <c r="DP82">
        <v>0</v>
      </c>
      <c r="DQ82">
        <v>0</v>
      </c>
      <c r="DR82" s="3">
        <f t="shared" si="45"/>
        <v>1.1904761904761904E-2</v>
      </c>
      <c r="DS82" s="3">
        <f t="shared" si="45"/>
        <v>1.1904761904761904E-2</v>
      </c>
      <c r="DT82" s="3">
        <f t="shared" si="43"/>
        <v>0</v>
      </c>
      <c r="DU82" s="3">
        <f t="shared" si="43"/>
        <v>0</v>
      </c>
      <c r="DV82" s="3">
        <f t="shared" si="43"/>
        <v>0</v>
      </c>
      <c r="DW82" s="3">
        <f t="shared" si="43"/>
        <v>0</v>
      </c>
      <c r="DX82" s="3">
        <f t="shared" si="43"/>
        <v>1.984126984126984E-2</v>
      </c>
      <c r="DY82" s="3">
        <f t="shared" si="43"/>
        <v>1.5873015873015872E-2</v>
      </c>
      <c r="DZ82" s="3">
        <f t="shared" si="43"/>
        <v>3.5714285714285712E-2</v>
      </c>
      <c r="EA82" s="3">
        <f t="shared" si="43"/>
        <v>1.1904761904761904E-2</v>
      </c>
      <c r="EB82" s="3">
        <f t="shared" si="39"/>
        <v>1.5873015873015872E-2</v>
      </c>
      <c r="EC82" s="3">
        <f t="shared" si="39"/>
        <v>2.3809523809523808E-2</v>
      </c>
      <c r="ED82" s="3">
        <f t="shared" si="39"/>
        <v>0</v>
      </c>
      <c r="EE82" s="3">
        <f t="shared" si="39"/>
        <v>0</v>
      </c>
      <c r="EF82" s="3">
        <f t="shared" si="39"/>
        <v>0</v>
      </c>
      <c r="EG82" s="4">
        <f t="shared" si="57"/>
        <v>9.9759715114997928E-4</v>
      </c>
      <c r="EH82" s="5">
        <f t="shared" si="57"/>
        <v>8.5499203207585006E-4</v>
      </c>
      <c r="EI82" s="5">
        <f t="shared" si="57"/>
        <v>0</v>
      </c>
      <c r="EJ82" s="5">
        <f t="shared" si="57"/>
        <v>0</v>
      </c>
      <c r="EK82" s="5">
        <f t="shared" si="57"/>
        <v>0</v>
      </c>
      <c r="EL82" s="5">
        <f t="shared" si="57"/>
        <v>0</v>
      </c>
      <c r="EM82" s="5">
        <f t="shared" si="57"/>
        <v>4.0598537600231716E-4</v>
      </c>
      <c r="EN82" s="5">
        <f t="shared" si="57"/>
        <v>3.0580046985712023E-4</v>
      </c>
      <c r="EO82" s="5">
        <f t="shared" si="57"/>
        <v>6.8490952589011882E-4</v>
      </c>
      <c r="EP82" s="5">
        <f t="shared" si="66"/>
        <v>3.1887938122808788E-4</v>
      </c>
      <c r="EQ82" s="5">
        <f t="shared" si="66"/>
        <v>4.122528253072783E-4</v>
      </c>
      <c r="ER82" s="5">
        <f t="shared" si="66"/>
        <v>6.4773746560223147E-4</v>
      </c>
      <c r="ES82" s="5">
        <f t="shared" si="66"/>
        <v>0</v>
      </c>
      <c r="ET82" s="5">
        <f t="shared" si="66"/>
        <v>0</v>
      </c>
      <c r="EU82" s="5">
        <f t="shared" si="66"/>
        <v>0</v>
      </c>
      <c r="EV82" s="4">
        <f t="shared" si="58"/>
        <v>6.1752972774194311E-4</v>
      </c>
      <c r="EW82" s="5">
        <f t="shared" si="64"/>
        <v>0</v>
      </c>
      <c r="EX82" s="5">
        <f t="shared" si="59"/>
        <v>4.6556512391651873E-4</v>
      </c>
      <c r="EY82" s="5">
        <f t="shared" si="60"/>
        <v>4.5962322404586594E-4</v>
      </c>
      <c r="EZ82" s="9">
        <f t="shared" si="61"/>
        <v>0</v>
      </c>
      <c r="FD82" t="s">
        <v>385</v>
      </c>
      <c r="FE82" t="s">
        <v>471</v>
      </c>
      <c r="FF82" t="s">
        <v>472</v>
      </c>
      <c r="FI82" t="s">
        <v>385</v>
      </c>
      <c r="FM82" t="s">
        <v>471</v>
      </c>
      <c r="FU82" t="s">
        <v>178</v>
      </c>
      <c r="FV82" t="s">
        <v>30</v>
      </c>
      <c r="FY82" t="s">
        <v>179</v>
      </c>
      <c r="FZ82" t="s">
        <v>473</v>
      </c>
      <c r="GA82" t="s">
        <v>35</v>
      </c>
      <c r="GE82" t="s">
        <v>474</v>
      </c>
      <c r="GF82" t="s">
        <v>475</v>
      </c>
      <c r="GJ82" t="s">
        <v>194</v>
      </c>
      <c r="GR82" t="s">
        <v>194</v>
      </c>
      <c r="GW82" t="s">
        <v>476</v>
      </c>
    </row>
    <row r="83" spans="1:208" x14ac:dyDescent="0.25">
      <c r="A83">
        <v>79</v>
      </c>
      <c r="B83" t="s">
        <v>576</v>
      </c>
      <c r="C83" t="s">
        <v>577</v>
      </c>
      <c r="D83">
        <v>50</v>
      </c>
      <c r="E83">
        <v>6.04</v>
      </c>
      <c r="F83" t="s">
        <v>63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5</v>
      </c>
      <c r="N83">
        <v>3</v>
      </c>
      <c r="O83">
        <v>4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3">
        <f t="shared" si="62"/>
        <v>0</v>
      </c>
      <c r="W83" s="3">
        <f t="shared" si="62"/>
        <v>0</v>
      </c>
      <c r="X83" s="3">
        <f t="shared" si="62"/>
        <v>0</v>
      </c>
      <c r="Y83" s="3">
        <f t="shared" si="62"/>
        <v>0</v>
      </c>
      <c r="Z83" s="3">
        <f t="shared" si="62"/>
        <v>0</v>
      </c>
      <c r="AA83" s="3">
        <f t="shared" si="62"/>
        <v>0</v>
      </c>
      <c r="AB83" s="3">
        <f t="shared" si="62"/>
        <v>0.1</v>
      </c>
      <c r="AC83" s="3">
        <f t="shared" si="62"/>
        <v>0.06</v>
      </c>
      <c r="AD83" s="3">
        <f t="shared" si="62"/>
        <v>0.08</v>
      </c>
      <c r="AE83" s="3">
        <f t="shared" si="62"/>
        <v>0</v>
      </c>
      <c r="AF83" s="3">
        <f t="shared" si="62"/>
        <v>0</v>
      </c>
      <c r="AG83" s="3">
        <f t="shared" si="62"/>
        <v>0</v>
      </c>
      <c r="AH83" s="3">
        <f t="shared" si="62"/>
        <v>0</v>
      </c>
      <c r="AI83" s="3">
        <f t="shared" si="62"/>
        <v>0</v>
      </c>
      <c r="AJ83" s="3">
        <f t="shared" si="62"/>
        <v>0</v>
      </c>
      <c r="AK83" s="4">
        <f t="shared" si="63"/>
        <v>0</v>
      </c>
      <c r="AL83" s="5">
        <f t="shared" si="63"/>
        <v>0</v>
      </c>
      <c r="AM83" s="5">
        <f t="shared" si="63"/>
        <v>0</v>
      </c>
      <c r="AN83" s="5">
        <f t="shared" si="63"/>
        <v>0</v>
      </c>
      <c r="AO83" s="5">
        <f t="shared" si="63"/>
        <v>0</v>
      </c>
      <c r="AP83" s="5">
        <f t="shared" si="63"/>
        <v>0</v>
      </c>
      <c r="AQ83" s="5">
        <f t="shared" si="63"/>
        <v>2.048578702756672E-3</v>
      </c>
      <c r="AR83" s="5">
        <f t="shared" si="63"/>
        <v>1.1563010540903665E-3</v>
      </c>
      <c r="AS83" s="5">
        <f t="shared" si="63"/>
        <v>1.5317086053400646E-3</v>
      </c>
      <c r="AT83" s="5">
        <f t="shared" si="63"/>
        <v>0</v>
      </c>
      <c r="AU83" s="5">
        <f t="shared" si="63"/>
        <v>0</v>
      </c>
      <c r="AV83" s="5">
        <f t="shared" si="63"/>
        <v>0</v>
      </c>
      <c r="AW83" s="5">
        <f t="shared" si="63"/>
        <v>0</v>
      </c>
      <c r="AX83" s="5">
        <f t="shared" si="63"/>
        <v>0</v>
      </c>
      <c r="AY83" s="5">
        <f t="shared" si="63"/>
        <v>0</v>
      </c>
      <c r="AZ83" s="4">
        <f t="shared" si="46"/>
        <v>0</v>
      </c>
      <c r="BA83" s="5">
        <f t="shared" si="47"/>
        <v>0</v>
      </c>
      <c r="BB83" s="5">
        <f t="shared" si="48"/>
        <v>1.578862787395701E-3</v>
      </c>
      <c r="BC83" s="5">
        <f t="shared" si="49"/>
        <v>0</v>
      </c>
      <c r="BD83" s="9">
        <f t="shared" si="50"/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 s="3">
        <f t="shared" si="44"/>
        <v>0</v>
      </c>
      <c r="BU83" s="3">
        <f t="shared" si="44"/>
        <v>0</v>
      </c>
      <c r="BV83" s="3">
        <f t="shared" si="42"/>
        <v>0</v>
      </c>
      <c r="BW83" s="3">
        <f t="shared" si="42"/>
        <v>0</v>
      </c>
      <c r="BX83" s="3">
        <f t="shared" si="42"/>
        <v>0</v>
      </c>
      <c r="BY83" s="3">
        <f t="shared" si="42"/>
        <v>0</v>
      </c>
      <c r="BZ83" s="3">
        <f t="shared" si="42"/>
        <v>0</v>
      </c>
      <c r="CA83" s="3">
        <f t="shared" si="42"/>
        <v>0</v>
      </c>
      <c r="CB83" s="3">
        <f t="shared" si="42"/>
        <v>0</v>
      </c>
      <c r="CC83" s="3">
        <f t="shared" si="42"/>
        <v>0</v>
      </c>
      <c r="CD83" s="3">
        <f t="shared" si="38"/>
        <v>0</v>
      </c>
      <c r="CE83" s="3">
        <f t="shared" si="38"/>
        <v>0</v>
      </c>
      <c r="CF83" s="3">
        <f t="shared" si="38"/>
        <v>0</v>
      </c>
      <c r="CG83" s="3">
        <f t="shared" si="38"/>
        <v>0</v>
      </c>
      <c r="CH83" s="3">
        <f t="shared" si="38"/>
        <v>0</v>
      </c>
      <c r="CI83" s="4">
        <f t="shared" si="51"/>
        <v>0</v>
      </c>
      <c r="CJ83" s="5">
        <f t="shared" si="51"/>
        <v>0</v>
      </c>
      <c r="CK83" s="5">
        <f t="shared" si="51"/>
        <v>0</v>
      </c>
      <c r="CL83" s="5">
        <f t="shared" si="51"/>
        <v>0</v>
      </c>
      <c r="CM83" s="5">
        <f t="shared" si="51"/>
        <v>0</v>
      </c>
      <c r="CN83" s="5">
        <f t="shared" si="51"/>
        <v>0</v>
      </c>
      <c r="CO83" s="5">
        <f t="shared" si="51"/>
        <v>0</v>
      </c>
      <c r="CP83" s="5">
        <f t="shared" si="51"/>
        <v>0</v>
      </c>
      <c r="CQ83" s="5">
        <f t="shared" si="51"/>
        <v>0</v>
      </c>
      <c r="CR83" s="5">
        <f t="shared" si="65"/>
        <v>0</v>
      </c>
      <c r="CS83" s="5">
        <f t="shared" si="65"/>
        <v>0</v>
      </c>
      <c r="CT83" s="5">
        <f t="shared" si="65"/>
        <v>0</v>
      </c>
      <c r="CU83" s="5">
        <f t="shared" si="65"/>
        <v>0</v>
      </c>
      <c r="CV83" s="5">
        <f t="shared" si="65"/>
        <v>0</v>
      </c>
      <c r="CW83" s="5">
        <f t="shared" si="65"/>
        <v>0</v>
      </c>
      <c r="CX83" s="4">
        <f t="shared" si="52"/>
        <v>0</v>
      </c>
      <c r="CY83" s="5">
        <f t="shared" si="53"/>
        <v>0</v>
      </c>
      <c r="CZ83" s="5">
        <f t="shared" si="54"/>
        <v>0</v>
      </c>
      <c r="DA83" s="5">
        <f t="shared" si="55"/>
        <v>0</v>
      </c>
      <c r="DB83" s="9">
        <f t="shared" si="56"/>
        <v>0</v>
      </c>
      <c r="DC83">
        <v>2</v>
      </c>
      <c r="DD83">
        <v>2</v>
      </c>
      <c r="DE83">
        <v>2</v>
      </c>
      <c r="DF83">
        <v>7</v>
      </c>
      <c r="DG83">
        <v>7</v>
      </c>
      <c r="DH83">
        <v>6</v>
      </c>
      <c r="DI83">
        <v>5</v>
      </c>
      <c r="DJ83">
        <v>3</v>
      </c>
      <c r="DK83">
        <v>4</v>
      </c>
      <c r="DL83">
        <v>6</v>
      </c>
      <c r="DM83">
        <v>8</v>
      </c>
      <c r="DN83">
        <v>7</v>
      </c>
      <c r="DO83">
        <v>2</v>
      </c>
      <c r="DP83">
        <v>2</v>
      </c>
      <c r="DQ83">
        <v>2</v>
      </c>
      <c r="DR83" s="3">
        <f t="shared" si="45"/>
        <v>0.04</v>
      </c>
      <c r="DS83" s="3">
        <f t="shared" si="45"/>
        <v>0.04</v>
      </c>
      <c r="DT83" s="3">
        <f t="shared" si="43"/>
        <v>0.04</v>
      </c>
      <c r="DU83" s="3">
        <f t="shared" si="43"/>
        <v>0.14000000000000001</v>
      </c>
      <c r="DV83" s="3">
        <f t="shared" si="43"/>
        <v>0.14000000000000001</v>
      </c>
      <c r="DW83" s="3">
        <f t="shared" si="43"/>
        <v>0.12</v>
      </c>
      <c r="DX83" s="3">
        <f t="shared" si="43"/>
        <v>0.1</v>
      </c>
      <c r="DY83" s="3">
        <f t="shared" si="43"/>
        <v>0.06</v>
      </c>
      <c r="DZ83" s="3">
        <f t="shared" si="43"/>
        <v>0.08</v>
      </c>
      <c r="EA83" s="3">
        <f t="shared" si="43"/>
        <v>0.12</v>
      </c>
      <c r="EB83" s="3">
        <f t="shared" si="39"/>
        <v>0.16</v>
      </c>
      <c r="EC83" s="3">
        <f t="shared" si="39"/>
        <v>0.14000000000000001</v>
      </c>
      <c r="ED83" s="3">
        <f t="shared" si="39"/>
        <v>0.04</v>
      </c>
      <c r="EE83" s="3">
        <f t="shared" si="39"/>
        <v>0.04</v>
      </c>
      <c r="EF83" s="3">
        <f t="shared" si="39"/>
        <v>0.04</v>
      </c>
      <c r="EG83" s="4">
        <f t="shared" si="57"/>
        <v>3.3519264278639308E-3</v>
      </c>
      <c r="EH83" s="5">
        <f t="shared" si="57"/>
        <v>2.8727732277748562E-3</v>
      </c>
      <c r="EI83" s="5">
        <f t="shared" si="57"/>
        <v>3.0466909796975365E-3</v>
      </c>
      <c r="EJ83" s="5">
        <f t="shared" si="57"/>
        <v>4.0344689139376194E-3</v>
      </c>
      <c r="EK83" s="5">
        <f t="shared" si="57"/>
        <v>4.4162384031730031E-3</v>
      </c>
      <c r="EL83" s="5">
        <f t="shared" si="57"/>
        <v>3.6207177866379885E-3</v>
      </c>
      <c r="EM83" s="5">
        <f t="shared" si="57"/>
        <v>2.0461662950516787E-3</v>
      </c>
      <c r="EN83" s="5">
        <f t="shared" si="57"/>
        <v>1.1559257760599146E-3</v>
      </c>
      <c r="EO83" s="5">
        <f t="shared" si="57"/>
        <v>1.5341973379938663E-3</v>
      </c>
      <c r="EP83" s="5">
        <f t="shared" si="66"/>
        <v>3.214304162779126E-3</v>
      </c>
      <c r="EQ83" s="5">
        <f t="shared" si="66"/>
        <v>4.1555084790973655E-3</v>
      </c>
      <c r="ER83" s="5">
        <f t="shared" si="66"/>
        <v>3.8086962977411211E-3</v>
      </c>
      <c r="ES83" s="5">
        <f t="shared" si="66"/>
        <v>3.3322589366874167E-3</v>
      </c>
      <c r="ET83" s="5">
        <f t="shared" si="66"/>
        <v>2.9864904839206389E-3</v>
      </c>
      <c r="EU83" s="5">
        <f t="shared" si="66"/>
        <v>3.335638749247975E-3</v>
      </c>
      <c r="EV83" s="4">
        <f t="shared" si="58"/>
        <v>3.0904635451121077E-3</v>
      </c>
      <c r="EW83" s="5">
        <f t="shared" si="64"/>
        <v>4.0238083679162038E-3</v>
      </c>
      <c r="EX83" s="5">
        <f t="shared" si="59"/>
        <v>1.5787631363684866E-3</v>
      </c>
      <c r="EY83" s="5">
        <f t="shared" si="60"/>
        <v>3.7261696465392042E-3</v>
      </c>
      <c r="EZ83" s="9">
        <f t="shared" si="61"/>
        <v>3.21812938995201E-3</v>
      </c>
      <c r="FB83" t="s">
        <v>158</v>
      </c>
      <c r="FC83" t="s">
        <v>116</v>
      </c>
      <c r="FD83" t="s">
        <v>158</v>
      </c>
      <c r="FH83" t="s">
        <v>84</v>
      </c>
      <c r="FK83" t="s">
        <v>158</v>
      </c>
      <c r="FL83" t="s">
        <v>116</v>
      </c>
      <c r="FQ83" t="s">
        <v>85</v>
      </c>
      <c r="FU83" t="s">
        <v>29</v>
      </c>
      <c r="FY83" t="s">
        <v>33</v>
      </c>
      <c r="GA83" t="s">
        <v>40</v>
      </c>
      <c r="GF83" t="s">
        <v>40</v>
      </c>
    </row>
    <row r="84" spans="1:208" x14ac:dyDescent="0.25">
      <c r="A84">
        <v>80</v>
      </c>
      <c r="B84" t="s">
        <v>546</v>
      </c>
      <c r="C84" t="s">
        <v>547</v>
      </c>
      <c r="D84">
        <v>106</v>
      </c>
      <c r="E84">
        <v>4.2300000000000004</v>
      </c>
      <c r="F84" t="s">
        <v>63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8</v>
      </c>
      <c r="N84">
        <v>11</v>
      </c>
      <c r="O84">
        <v>10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3">
        <f t="shared" si="62"/>
        <v>0</v>
      </c>
      <c r="W84" s="3">
        <f t="shared" si="62"/>
        <v>0</v>
      </c>
      <c r="X84" s="3">
        <f t="shared" si="62"/>
        <v>0</v>
      </c>
      <c r="Y84" s="3">
        <f t="shared" si="62"/>
        <v>0</v>
      </c>
      <c r="Z84" s="3">
        <f t="shared" si="62"/>
        <v>0</v>
      </c>
      <c r="AA84" s="3">
        <f t="shared" si="62"/>
        <v>0</v>
      </c>
      <c r="AB84" s="3">
        <f t="shared" si="62"/>
        <v>7.5471698113207544E-2</v>
      </c>
      <c r="AC84" s="3">
        <f t="shared" si="62"/>
        <v>0.10377358490566038</v>
      </c>
      <c r="AD84" s="3">
        <f t="shared" si="62"/>
        <v>9.4339622641509441E-2</v>
      </c>
      <c r="AE84" s="3">
        <f t="shared" si="62"/>
        <v>0</v>
      </c>
      <c r="AF84" s="3">
        <f t="shared" si="62"/>
        <v>0</v>
      </c>
      <c r="AG84" s="3">
        <f t="shared" si="62"/>
        <v>0</v>
      </c>
      <c r="AH84" s="3">
        <f t="shared" si="62"/>
        <v>0</v>
      </c>
      <c r="AI84" s="3">
        <f t="shared" si="62"/>
        <v>0</v>
      </c>
      <c r="AJ84" s="3">
        <f t="shared" si="62"/>
        <v>0</v>
      </c>
      <c r="AK84" s="4">
        <f t="shared" si="63"/>
        <v>0</v>
      </c>
      <c r="AL84" s="5">
        <f t="shared" si="63"/>
        <v>0</v>
      </c>
      <c r="AM84" s="5">
        <f t="shared" si="63"/>
        <v>0</v>
      </c>
      <c r="AN84" s="5">
        <f t="shared" si="63"/>
        <v>0</v>
      </c>
      <c r="AO84" s="5">
        <f t="shared" si="63"/>
        <v>0</v>
      </c>
      <c r="AP84" s="5">
        <f t="shared" si="63"/>
        <v>0</v>
      </c>
      <c r="AQ84" s="5">
        <f t="shared" si="63"/>
        <v>1.5460971341559788E-3</v>
      </c>
      <c r="AR84" s="5">
        <f t="shared" si="63"/>
        <v>1.9998917602191877E-3</v>
      </c>
      <c r="AS84" s="5">
        <f t="shared" si="63"/>
        <v>1.8062601478066802E-3</v>
      </c>
      <c r="AT84" s="5">
        <f t="shared" si="63"/>
        <v>0</v>
      </c>
      <c r="AU84" s="5">
        <f t="shared" si="63"/>
        <v>0</v>
      </c>
      <c r="AV84" s="5">
        <f t="shared" si="63"/>
        <v>0</v>
      </c>
      <c r="AW84" s="5">
        <f t="shared" si="63"/>
        <v>0</v>
      </c>
      <c r="AX84" s="5">
        <f t="shared" si="63"/>
        <v>0</v>
      </c>
      <c r="AY84" s="5">
        <f t="shared" si="63"/>
        <v>0</v>
      </c>
      <c r="AZ84" s="4">
        <f t="shared" si="46"/>
        <v>0</v>
      </c>
      <c r="BA84" s="5">
        <f t="shared" si="47"/>
        <v>0</v>
      </c>
      <c r="BB84" s="5">
        <f t="shared" si="48"/>
        <v>1.7840830140606154E-3</v>
      </c>
      <c r="BC84" s="5">
        <f t="shared" si="49"/>
        <v>0</v>
      </c>
      <c r="BD84" s="9">
        <f t="shared" si="50"/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 s="3">
        <f t="shared" si="44"/>
        <v>0</v>
      </c>
      <c r="BU84" s="3">
        <f t="shared" si="44"/>
        <v>0</v>
      </c>
      <c r="BV84" s="3">
        <f t="shared" si="42"/>
        <v>0</v>
      </c>
      <c r="BW84" s="3">
        <f t="shared" si="42"/>
        <v>0</v>
      </c>
      <c r="BX84" s="3">
        <f t="shared" si="42"/>
        <v>0</v>
      </c>
      <c r="BY84" s="3">
        <f t="shared" si="42"/>
        <v>0</v>
      </c>
      <c r="BZ84" s="3">
        <f t="shared" si="42"/>
        <v>0</v>
      </c>
      <c r="CA84" s="3">
        <f t="shared" si="42"/>
        <v>0</v>
      </c>
      <c r="CB84" s="3">
        <f t="shared" si="42"/>
        <v>0</v>
      </c>
      <c r="CC84" s="3">
        <f t="shared" si="42"/>
        <v>0</v>
      </c>
      <c r="CD84" s="3">
        <f t="shared" si="38"/>
        <v>0</v>
      </c>
      <c r="CE84" s="3">
        <f t="shared" si="38"/>
        <v>0</v>
      </c>
      <c r="CF84" s="3">
        <f t="shared" si="38"/>
        <v>0</v>
      </c>
      <c r="CG84" s="3">
        <f t="shared" si="38"/>
        <v>0</v>
      </c>
      <c r="CH84" s="3">
        <f t="shared" si="38"/>
        <v>0</v>
      </c>
      <c r="CI84" s="4">
        <f t="shared" si="51"/>
        <v>0</v>
      </c>
      <c r="CJ84" s="5">
        <f t="shared" si="51"/>
        <v>0</v>
      </c>
      <c r="CK84" s="5">
        <f t="shared" si="51"/>
        <v>0</v>
      </c>
      <c r="CL84" s="5">
        <f t="shared" si="51"/>
        <v>0</v>
      </c>
      <c r="CM84" s="5">
        <f t="shared" si="51"/>
        <v>0</v>
      </c>
      <c r="CN84" s="5">
        <f t="shared" si="51"/>
        <v>0</v>
      </c>
      <c r="CO84" s="5">
        <f t="shared" si="51"/>
        <v>0</v>
      </c>
      <c r="CP84" s="5">
        <f t="shared" si="51"/>
        <v>0</v>
      </c>
      <c r="CQ84" s="5">
        <f t="shared" si="51"/>
        <v>0</v>
      </c>
      <c r="CR84" s="5">
        <f t="shared" si="65"/>
        <v>0</v>
      </c>
      <c r="CS84" s="5">
        <f t="shared" si="65"/>
        <v>0</v>
      </c>
      <c r="CT84" s="5">
        <f t="shared" si="65"/>
        <v>0</v>
      </c>
      <c r="CU84" s="5">
        <f t="shared" si="65"/>
        <v>0</v>
      </c>
      <c r="CV84" s="5">
        <f t="shared" si="65"/>
        <v>0</v>
      </c>
      <c r="CW84" s="5">
        <f t="shared" si="65"/>
        <v>0</v>
      </c>
      <c r="CX84" s="4">
        <f t="shared" si="52"/>
        <v>0</v>
      </c>
      <c r="CY84" s="5">
        <f t="shared" si="53"/>
        <v>0</v>
      </c>
      <c r="CZ84" s="5">
        <f t="shared" si="54"/>
        <v>0</v>
      </c>
      <c r="DA84" s="5">
        <f t="shared" si="55"/>
        <v>0</v>
      </c>
      <c r="DB84" s="9">
        <f t="shared" si="56"/>
        <v>0</v>
      </c>
      <c r="DC84">
        <v>3</v>
      </c>
      <c r="DD84">
        <v>3</v>
      </c>
      <c r="DE84">
        <v>3</v>
      </c>
      <c r="DF84">
        <v>2</v>
      </c>
      <c r="DG84">
        <v>0</v>
      </c>
      <c r="DH84">
        <v>3</v>
      </c>
      <c r="DI84">
        <v>8</v>
      </c>
      <c r="DJ84">
        <v>11</v>
      </c>
      <c r="DK84">
        <v>10</v>
      </c>
      <c r="DL84">
        <v>7</v>
      </c>
      <c r="DM84">
        <v>5</v>
      </c>
      <c r="DN84">
        <v>5</v>
      </c>
      <c r="DO84">
        <v>2</v>
      </c>
      <c r="DP84">
        <v>0</v>
      </c>
      <c r="DQ84">
        <v>0</v>
      </c>
      <c r="DR84" s="3">
        <f t="shared" si="45"/>
        <v>2.8301886792452831E-2</v>
      </c>
      <c r="DS84" s="3">
        <f t="shared" si="45"/>
        <v>2.8301886792452831E-2</v>
      </c>
      <c r="DT84" s="3">
        <f t="shared" si="43"/>
        <v>2.8301886792452831E-2</v>
      </c>
      <c r="DU84" s="3">
        <f t="shared" si="43"/>
        <v>1.8867924528301886E-2</v>
      </c>
      <c r="DV84" s="3">
        <f t="shared" si="43"/>
        <v>0</v>
      </c>
      <c r="DW84" s="3">
        <f t="shared" si="43"/>
        <v>2.8301886792452831E-2</v>
      </c>
      <c r="DX84" s="3">
        <f t="shared" si="43"/>
        <v>7.5471698113207544E-2</v>
      </c>
      <c r="DY84" s="3">
        <f t="shared" si="43"/>
        <v>0.10377358490566038</v>
      </c>
      <c r="DZ84" s="3">
        <f t="shared" si="43"/>
        <v>9.4339622641509441E-2</v>
      </c>
      <c r="EA84" s="3">
        <f t="shared" si="43"/>
        <v>6.6037735849056603E-2</v>
      </c>
      <c r="EB84" s="3">
        <f t="shared" si="39"/>
        <v>4.716981132075472E-2</v>
      </c>
      <c r="EC84" s="3">
        <f t="shared" si="39"/>
        <v>4.716981132075472E-2</v>
      </c>
      <c r="ED84" s="3">
        <f t="shared" si="39"/>
        <v>1.8867924528301886E-2</v>
      </c>
      <c r="EE84" s="3">
        <f t="shared" si="39"/>
        <v>0</v>
      </c>
      <c r="EF84" s="3">
        <f t="shared" si="39"/>
        <v>0</v>
      </c>
      <c r="EG84" s="4">
        <f t="shared" si="57"/>
        <v>2.3716460574508946E-3</v>
      </c>
      <c r="EH84" s="5">
        <f t="shared" si="57"/>
        <v>2.0326225668218321E-3</v>
      </c>
      <c r="EI84" s="5">
        <f t="shared" si="57"/>
        <v>2.155677579974672E-3</v>
      </c>
      <c r="EJ84" s="5">
        <f t="shared" si="57"/>
        <v>5.4372896414253626E-4</v>
      </c>
      <c r="EK84" s="5">
        <f t="shared" si="57"/>
        <v>0</v>
      </c>
      <c r="EL84" s="5">
        <f t="shared" si="57"/>
        <v>8.5394287420707284E-4</v>
      </c>
      <c r="EM84" s="5">
        <f t="shared" si="57"/>
        <v>1.5442764490956064E-3</v>
      </c>
      <c r="EN84" s="5">
        <f t="shared" si="57"/>
        <v>1.9992426944432486E-3</v>
      </c>
      <c r="EO84" s="5">
        <f t="shared" si="57"/>
        <v>1.8091949740493708E-3</v>
      </c>
      <c r="EP84" s="5">
        <f t="shared" si="66"/>
        <v>1.7688780770010915E-3</v>
      </c>
      <c r="EQ84" s="5">
        <f t="shared" si="66"/>
        <v>1.2250909431301197E-3</v>
      </c>
      <c r="ER84" s="5">
        <f t="shared" si="66"/>
        <v>1.2832534695893267E-3</v>
      </c>
      <c r="ES84" s="5">
        <f t="shared" si="66"/>
        <v>1.5718202531544417E-3</v>
      </c>
      <c r="ET84" s="5">
        <f t="shared" si="66"/>
        <v>0</v>
      </c>
      <c r="EU84" s="5">
        <f t="shared" si="66"/>
        <v>0</v>
      </c>
      <c r="EV84" s="4">
        <f t="shared" si="58"/>
        <v>2.1866487347491329E-3</v>
      </c>
      <c r="EW84" s="5">
        <f t="shared" si="64"/>
        <v>4.6589061278320298E-4</v>
      </c>
      <c r="EX84" s="5">
        <f t="shared" si="59"/>
        <v>1.784238039196075E-3</v>
      </c>
      <c r="EY84" s="5">
        <f t="shared" si="60"/>
        <v>1.4257408299068457E-3</v>
      </c>
      <c r="EZ84" s="9">
        <f t="shared" si="61"/>
        <v>5.2394008438481389E-4</v>
      </c>
      <c r="FB84" t="s">
        <v>481</v>
      </c>
      <c r="FD84" t="s">
        <v>218</v>
      </c>
      <c r="FE84" t="s">
        <v>218</v>
      </c>
      <c r="FM84" t="s">
        <v>482</v>
      </c>
      <c r="FU84" t="s">
        <v>29</v>
      </c>
      <c r="FV84" t="s">
        <v>140</v>
      </c>
      <c r="FY84" t="s">
        <v>179</v>
      </c>
      <c r="FZ84" t="s">
        <v>140</v>
      </c>
      <c r="GE84" t="s">
        <v>140</v>
      </c>
      <c r="GJ84" t="s">
        <v>483</v>
      </c>
      <c r="GR84" t="s">
        <v>483</v>
      </c>
      <c r="GS84" t="s">
        <v>484</v>
      </c>
      <c r="GW84" t="s">
        <v>141</v>
      </c>
    </row>
    <row r="85" spans="1:208" x14ac:dyDescent="0.25">
      <c r="A85">
        <v>81</v>
      </c>
      <c r="B85" t="s">
        <v>854</v>
      </c>
      <c r="C85" t="s">
        <v>855</v>
      </c>
      <c r="D85">
        <v>105</v>
      </c>
      <c r="E85">
        <v>6.74</v>
      </c>
      <c r="F85" t="s">
        <v>63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8</v>
      </c>
      <c r="N85">
        <v>8</v>
      </c>
      <c r="O85">
        <v>8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3">
        <f t="shared" si="62"/>
        <v>0</v>
      </c>
      <c r="W85" s="3">
        <f t="shared" si="62"/>
        <v>0</v>
      </c>
      <c r="X85" s="3">
        <f t="shared" si="62"/>
        <v>0</v>
      </c>
      <c r="Y85" s="3">
        <f t="shared" si="62"/>
        <v>0</v>
      </c>
      <c r="Z85" s="3">
        <f t="shared" si="62"/>
        <v>0</v>
      </c>
      <c r="AA85" s="3">
        <f t="shared" si="62"/>
        <v>0</v>
      </c>
      <c r="AB85" s="3">
        <f t="shared" si="62"/>
        <v>7.6190476190476197E-2</v>
      </c>
      <c r="AC85" s="3">
        <f t="shared" si="62"/>
        <v>7.6190476190476197E-2</v>
      </c>
      <c r="AD85" s="3">
        <f t="shared" si="62"/>
        <v>7.6190476190476197E-2</v>
      </c>
      <c r="AE85" s="3">
        <f t="shared" si="62"/>
        <v>0</v>
      </c>
      <c r="AF85" s="3">
        <f t="shared" si="62"/>
        <v>0</v>
      </c>
      <c r="AG85" s="3">
        <f t="shared" si="62"/>
        <v>0</v>
      </c>
      <c r="AH85" s="3">
        <f t="shared" si="62"/>
        <v>0</v>
      </c>
      <c r="AI85" s="3">
        <f t="shared" si="62"/>
        <v>0</v>
      </c>
      <c r="AJ85" s="3">
        <f t="shared" si="62"/>
        <v>0</v>
      </c>
      <c r="AK85" s="4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1.5608218687669883E-3</v>
      </c>
      <c r="AR85" s="5">
        <f t="shared" si="63"/>
        <v>1.4683187988449101E-3</v>
      </c>
      <c r="AS85" s="5">
        <f t="shared" si="63"/>
        <v>1.4587701003238712E-3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4">
        <f t="shared" si="46"/>
        <v>0</v>
      </c>
      <c r="BA85" s="5">
        <f t="shared" si="47"/>
        <v>0</v>
      </c>
      <c r="BB85" s="5">
        <f t="shared" si="48"/>
        <v>1.49597025597859E-3</v>
      </c>
      <c r="BC85" s="5">
        <f t="shared" si="49"/>
        <v>0</v>
      </c>
      <c r="BD85" s="9">
        <f t="shared" si="50"/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 s="3">
        <f t="shared" si="44"/>
        <v>0</v>
      </c>
      <c r="BU85" s="3">
        <f t="shared" si="44"/>
        <v>0</v>
      </c>
      <c r="BV85" s="3">
        <f t="shared" si="42"/>
        <v>0</v>
      </c>
      <c r="BW85" s="3">
        <f t="shared" si="42"/>
        <v>0</v>
      </c>
      <c r="BX85" s="3">
        <f t="shared" si="42"/>
        <v>0</v>
      </c>
      <c r="BY85" s="3">
        <f t="shared" si="42"/>
        <v>0</v>
      </c>
      <c r="BZ85" s="3">
        <f t="shared" si="42"/>
        <v>0</v>
      </c>
      <c r="CA85" s="3">
        <f t="shared" si="42"/>
        <v>0</v>
      </c>
      <c r="CB85" s="3">
        <f t="shared" si="42"/>
        <v>0</v>
      </c>
      <c r="CC85" s="3">
        <f t="shared" si="42"/>
        <v>0</v>
      </c>
      <c r="CD85" s="3">
        <f t="shared" si="38"/>
        <v>0</v>
      </c>
      <c r="CE85" s="3">
        <f t="shared" si="38"/>
        <v>0</v>
      </c>
      <c r="CF85" s="3">
        <f t="shared" si="38"/>
        <v>0</v>
      </c>
      <c r="CG85" s="3">
        <f t="shared" si="38"/>
        <v>0</v>
      </c>
      <c r="CH85" s="3">
        <f t="shared" si="38"/>
        <v>0</v>
      </c>
      <c r="CI85" s="4">
        <f t="shared" si="51"/>
        <v>0</v>
      </c>
      <c r="CJ85" s="5">
        <f t="shared" si="51"/>
        <v>0</v>
      </c>
      <c r="CK85" s="5">
        <f t="shared" si="51"/>
        <v>0</v>
      </c>
      <c r="CL85" s="5">
        <f t="shared" si="51"/>
        <v>0</v>
      </c>
      <c r="CM85" s="5">
        <f t="shared" si="51"/>
        <v>0</v>
      </c>
      <c r="CN85" s="5">
        <f t="shared" si="51"/>
        <v>0</v>
      </c>
      <c r="CO85" s="5">
        <f t="shared" si="51"/>
        <v>0</v>
      </c>
      <c r="CP85" s="5">
        <f t="shared" si="51"/>
        <v>0</v>
      </c>
      <c r="CQ85" s="5">
        <f t="shared" si="51"/>
        <v>0</v>
      </c>
      <c r="CR85" s="5">
        <f t="shared" si="65"/>
        <v>0</v>
      </c>
      <c r="CS85" s="5">
        <f t="shared" si="65"/>
        <v>0</v>
      </c>
      <c r="CT85" s="5">
        <f t="shared" si="65"/>
        <v>0</v>
      </c>
      <c r="CU85" s="5">
        <f t="shared" si="65"/>
        <v>0</v>
      </c>
      <c r="CV85" s="5">
        <f t="shared" si="65"/>
        <v>0</v>
      </c>
      <c r="CW85" s="5">
        <f t="shared" si="65"/>
        <v>0</v>
      </c>
      <c r="CX85" s="4">
        <f t="shared" si="52"/>
        <v>0</v>
      </c>
      <c r="CY85" s="5">
        <f t="shared" si="53"/>
        <v>0</v>
      </c>
      <c r="CZ85" s="5">
        <f t="shared" si="54"/>
        <v>0</v>
      </c>
      <c r="DA85" s="5">
        <f t="shared" si="55"/>
        <v>0</v>
      </c>
      <c r="DB85" s="9">
        <f t="shared" si="56"/>
        <v>0</v>
      </c>
      <c r="DC85">
        <v>0</v>
      </c>
      <c r="DD85">
        <v>0</v>
      </c>
      <c r="DE85">
        <v>0</v>
      </c>
      <c r="DF85">
        <v>5</v>
      </c>
      <c r="DG85">
        <v>8</v>
      </c>
      <c r="DH85">
        <v>5</v>
      </c>
      <c r="DI85">
        <v>8</v>
      </c>
      <c r="DJ85">
        <v>8</v>
      </c>
      <c r="DK85">
        <v>8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 s="3">
        <f t="shared" si="45"/>
        <v>0</v>
      </c>
      <c r="DS85" s="3">
        <f t="shared" si="45"/>
        <v>0</v>
      </c>
      <c r="DT85" s="3">
        <f t="shared" si="43"/>
        <v>0</v>
      </c>
      <c r="DU85" s="3">
        <f t="shared" si="43"/>
        <v>4.7619047619047616E-2</v>
      </c>
      <c r="DV85" s="3">
        <f t="shared" si="43"/>
        <v>7.6190476190476197E-2</v>
      </c>
      <c r="DW85" s="3">
        <f t="shared" si="43"/>
        <v>4.7619047619047616E-2</v>
      </c>
      <c r="DX85" s="3">
        <f t="shared" si="43"/>
        <v>7.6190476190476197E-2</v>
      </c>
      <c r="DY85" s="3">
        <f t="shared" si="43"/>
        <v>7.6190476190476197E-2</v>
      </c>
      <c r="DZ85" s="3">
        <f t="shared" si="43"/>
        <v>7.6190476190476197E-2</v>
      </c>
      <c r="EA85" s="3">
        <f t="shared" si="43"/>
        <v>0</v>
      </c>
      <c r="EB85" s="3">
        <f t="shared" si="39"/>
        <v>0</v>
      </c>
      <c r="EC85" s="3">
        <f t="shared" si="39"/>
        <v>0</v>
      </c>
      <c r="ED85" s="3">
        <f t="shared" si="39"/>
        <v>0</v>
      </c>
      <c r="EE85" s="3">
        <f t="shared" si="39"/>
        <v>0</v>
      </c>
      <c r="EF85" s="3">
        <f t="shared" si="39"/>
        <v>0</v>
      </c>
      <c r="EG85" s="4">
        <f t="shared" si="57"/>
        <v>0</v>
      </c>
      <c r="EH85" s="5">
        <f t="shared" si="57"/>
        <v>0</v>
      </c>
      <c r="EI85" s="5">
        <f t="shared" si="57"/>
        <v>0</v>
      </c>
      <c r="EJ85" s="5">
        <f t="shared" si="57"/>
        <v>1.37226833807402E-3</v>
      </c>
      <c r="EK85" s="5">
        <f t="shared" si="57"/>
        <v>2.4033950493458521E-3</v>
      </c>
      <c r="EL85" s="5">
        <f t="shared" si="57"/>
        <v>1.4367927724753923E-3</v>
      </c>
      <c r="EM85" s="5">
        <f t="shared" si="57"/>
        <v>1.5589838438488982E-3</v>
      </c>
      <c r="EN85" s="5">
        <f t="shared" si="57"/>
        <v>1.4678422553141774E-3</v>
      </c>
      <c r="EO85" s="5">
        <f t="shared" si="57"/>
        <v>1.4611403218989204E-3</v>
      </c>
      <c r="EP85" s="5">
        <f t="shared" si="66"/>
        <v>0</v>
      </c>
      <c r="EQ85" s="5">
        <f t="shared" si="66"/>
        <v>0</v>
      </c>
      <c r="ER85" s="5">
        <f t="shared" si="66"/>
        <v>0</v>
      </c>
      <c r="ES85" s="5">
        <f t="shared" si="66"/>
        <v>0</v>
      </c>
      <c r="ET85" s="5">
        <f t="shared" si="66"/>
        <v>0</v>
      </c>
      <c r="EU85" s="5">
        <f t="shared" si="66"/>
        <v>0</v>
      </c>
      <c r="EV85" s="4">
        <f t="shared" si="58"/>
        <v>0</v>
      </c>
      <c r="EW85" s="5">
        <f t="shared" si="64"/>
        <v>1.7374853866317548E-3</v>
      </c>
      <c r="EX85" s="5">
        <f t="shared" si="59"/>
        <v>1.4959888070206651E-3</v>
      </c>
      <c r="EY85" s="5">
        <f t="shared" si="60"/>
        <v>0</v>
      </c>
      <c r="EZ85" s="9">
        <f t="shared" si="61"/>
        <v>0</v>
      </c>
      <c r="FB85" t="s">
        <v>83</v>
      </c>
      <c r="FD85" t="s">
        <v>83</v>
      </c>
      <c r="FE85" t="s">
        <v>487</v>
      </c>
      <c r="FH85" t="s">
        <v>84</v>
      </c>
      <c r="FK85" t="s">
        <v>83</v>
      </c>
      <c r="FM85" t="s">
        <v>487</v>
      </c>
      <c r="FQ85" t="s">
        <v>85</v>
      </c>
      <c r="FY85" t="s">
        <v>33</v>
      </c>
    </row>
    <row r="86" spans="1:208" x14ac:dyDescent="0.25">
      <c r="A86">
        <v>82</v>
      </c>
      <c r="B86" t="s">
        <v>441</v>
      </c>
      <c r="C86" t="s">
        <v>442</v>
      </c>
      <c r="D86">
        <v>33</v>
      </c>
      <c r="E86">
        <v>6.66</v>
      </c>
      <c r="F86" t="s">
        <v>63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7</v>
      </c>
      <c r="N86">
        <v>9</v>
      </c>
      <c r="O86">
        <v>7</v>
      </c>
      <c r="P86">
        <v>0</v>
      </c>
      <c r="Q86">
        <v>0</v>
      </c>
      <c r="R86">
        <v>0</v>
      </c>
      <c r="S86">
        <v>0</v>
      </c>
      <c r="T86">
        <v>2</v>
      </c>
      <c r="U86">
        <v>2</v>
      </c>
      <c r="V86" s="3">
        <f t="shared" si="62"/>
        <v>0</v>
      </c>
      <c r="W86" s="3">
        <f t="shared" si="62"/>
        <v>0</v>
      </c>
      <c r="X86" s="3">
        <f t="shared" si="62"/>
        <v>0</v>
      </c>
      <c r="Y86" s="3">
        <f t="shared" si="62"/>
        <v>0</v>
      </c>
      <c r="Z86" s="3">
        <f t="shared" si="62"/>
        <v>0</v>
      </c>
      <c r="AA86" s="3">
        <f t="shared" si="62"/>
        <v>0</v>
      </c>
      <c r="AB86" s="3">
        <f t="shared" si="62"/>
        <v>0.21212121212121213</v>
      </c>
      <c r="AC86" s="3">
        <f t="shared" si="62"/>
        <v>0.27272727272727271</v>
      </c>
      <c r="AD86" s="3">
        <f t="shared" si="62"/>
        <v>0.21212121212121213</v>
      </c>
      <c r="AE86" s="3">
        <f t="shared" si="62"/>
        <v>0</v>
      </c>
      <c r="AF86" s="3">
        <f t="shared" si="62"/>
        <v>0</v>
      </c>
      <c r="AG86" s="3">
        <f t="shared" si="62"/>
        <v>0</v>
      </c>
      <c r="AH86" s="3">
        <f t="shared" si="62"/>
        <v>0</v>
      </c>
      <c r="AI86" s="3">
        <f t="shared" si="62"/>
        <v>6.0606060606060608E-2</v>
      </c>
      <c r="AJ86" s="3">
        <f t="shared" si="62"/>
        <v>6.0606060606060608E-2</v>
      </c>
      <c r="AK86" s="4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</v>
      </c>
      <c r="AO86" s="5">
        <f t="shared" si="63"/>
        <v>0</v>
      </c>
      <c r="AP86" s="5">
        <f t="shared" si="63"/>
        <v>0</v>
      </c>
      <c r="AQ86" s="5">
        <f t="shared" si="63"/>
        <v>4.3454699755444562E-3</v>
      </c>
      <c r="AR86" s="5">
        <f t="shared" si="63"/>
        <v>5.2559138822289384E-3</v>
      </c>
      <c r="AS86" s="5">
        <f t="shared" si="63"/>
        <v>4.0613485747653232E-3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1.1174993611351472E-2</v>
      </c>
      <c r="AY86" s="5">
        <f t="shared" si="63"/>
        <v>1.0538934961241536E-2</v>
      </c>
      <c r="AZ86" s="4">
        <f t="shared" si="46"/>
        <v>0</v>
      </c>
      <c r="BA86" s="5">
        <f t="shared" si="47"/>
        <v>0</v>
      </c>
      <c r="BB86" s="5">
        <f t="shared" si="48"/>
        <v>4.5542441441795726E-3</v>
      </c>
      <c r="BC86" s="5">
        <f t="shared" si="49"/>
        <v>0</v>
      </c>
      <c r="BD86" s="9">
        <f t="shared" si="50"/>
        <v>7.2379761908643358E-3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2</v>
      </c>
      <c r="BT86" s="3">
        <f t="shared" si="44"/>
        <v>0</v>
      </c>
      <c r="BU86" s="3">
        <f t="shared" si="44"/>
        <v>0</v>
      </c>
      <c r="BV86" s="3">
        <f t="shared" si="42"/>
        <v>0</v>
      </c>
      <c r="BW86" s="3">
        <f t="shared" si="42"/>
        <v>0</v>
      </c>
      <c r="BX86" s="3">
        <f t="shared" si="42"/>
        <v>0</v>
      </c>
      <c r="BY86" s="3">
        <f t="shared" si="42"/>
        <v>0</v>
      </c>
      <c r="BZ86" s="3">
        <f t="shared" si="42"/>
        <v>0</v>
      </c>
      <c r="CA86" s="3">
        <f t="shared" si="42"/>
        <v>0</v>
      </c>
      <c r="CB86" s="3">
        <f t="shared" si="42"/>
        <v>0</v>
      </c>
      <c r="CC86" s="3">
        <f t="shared" si="42"/>
        <v>0</v>
      </c>
      <c r="CD86" s="3">
        <f t="shared" si="38"/>
        <v>0</v>
      </c>
      <c r="CE86" s="3">
        <f t="shared" si="38"/>
        <v>0</v>
      </c>
      <c r="CF86" s="3">
        <f t="shared" si="38"/>
        <v>0</v>
      </c>
      <c r="CG86" s="3">
        <f t="shared" si="38"/>
        <v>0</v>
      </c>
      <c r="CH86" s="3">
        <f t="shared" si="38"/>
        <v>6.0606060606060608E-2</v>
      </c>
      <c r="CI86" s="4">
        <f t="shared" si="51"/>
        <v>0</v>
      </c>
      <c r="CJ86" s="5">
        <f t="shared" si="51"/>
        <v>0</v>
      </c>
      <c r="CK86" s="5">
        <f t="shared" si="51"/>
        <v>0</v>
      </c>
      <c r="CL86" s="5">
        <f t="shared" si="51"/>
        <v>0</v>
      </c>
      <c r="CM86" s="5">
        <f t="shared" si="51"/>
        <v>0</v>
      </c>
      <c r="CN86" s="5">
        <f t="shared" si="51"/>
        <v>0</v>
      </c>
      <c r="CO86" s="5">
        <f t="shared" si="51"/>
        <v>0</v>
      </c>
      <c r="CP86" s="5">
        <f t="shared" si="51"/>
        <v>0</v>
      </c>
      <c r="CQ86" s="5">
        <f t="shared" si="51"/>
        <v>0</v>
      </c>
      <c r="CR86" s="5">
        <f t="shared" si="65"/>
        <v>0</v>
      </c>
      <c r="CS86" s="5">
        <f t="shared" si="65"/>
        <v>0</v>
      </c>
      <c r="CT86" s="5">
        <f t="shared" si="65"/>
        <v>0</v>
      </c>
      <c r="CU86" s="5">
        <f t="shared" si="65"/>
        <v>0</v>
      </c>
      <c r="CV86" s="5">
        <f t="shared" si="65"/>
        <v>0</v>
      </c>
      <c r="CW86" s="5">
        <f t="shared" si="65"/>
        <v>2.6155767637754839E-3</v>
      </c>
      <c r="CX86" s="4">
        <f t="shared" si="52"/>
        <v>0</v>
      </c>
      <c r="CY86" s="5">
        <f t="shared" si="53"/>
        <v>0</v>
      </c>
      <c r="CZ86" s="5">
        <f t="shared" si="54"/>
        <v>0</v>
      </c>
      <c r="DA86" s="5">
        <f t="shared" si="55"/>
        <v>0</v>
      </c>
      <c r="DB86" s="9">
        <f t="shared" si="56"/>
        <v>8.7185892125849461E-4</v>
      </c>
      <c r="DC86">
        <v>0</v>
      </c>
      <c r="DD86">
        <v>0</v>
      </c>
      <c r="DE86">
        <v>0</v>
      </c>
      <c r="DF86">
        <v>4</v>
      </c>
      <c r="DG86">
        <v>3</v>
      </c>
      <c r="DH86">
        <v>4</v>
      </c>
      <c r="DI86">
        <v>7</v>
      </c>
      <c r="DJ86">
        <v>9</v>
      </c>
      <c r="DK86">
        <v>7</v>
      </c>
      <c r="DL86">
        <v>0</v>
      </c>
      <c r="DM86">
        <v>2</v>
      </c>
      <c r="DN86">
        <v>0</v>
      </c>
      <c r="DO86">
        <v>2</v>
      </c>
      <c r="DP86">
        <v>2</v>
      </c>
      <c r="DQ86">
        <v>2</v>
      </c>
      <c r="DR86" s="3">
        <f t="shared" si="45"/>
        <v>0</v>
      </c>
      <c r="DS86" s="3">
        <f t="shared" si="45"/>
        <v>0</v>
      </c>
      <c r="DT86" s="3">
        <f t="shared" si="43"/>
        <v>0</v>
      </c>
      <c r="DU86" s="3">
        <f t="shared" si="43"/>
        <v>0.12121212121212122</v>
      </c>
      <c r="DV86" s="3">
        <f t="shared" si="43"/>
        <v>9.0909090909090912E-2</v>
      </c>
      <c r="DW86" s="3">
        <f t="shared" si="43"/>
        <v>0.12121212121212122</v>
      </c>
      <c r="DX86" s="3">
        <f t="shared" si="43"/>
        <v>0.21212121212121213</v>
      </c>
      <c r="DY86" s="3">
        <f t="shared" si="43"/>
        <v>0.27272727272727271</v>
      </c>
      <c r="DZ86" s="3">
        <f t="shared" si="43"/>
        <v>0.21212121212121213</v>
      </c>
      <c r="EA86" s="3">
        <f t="shared" si="43"/>
        <v>0</v>
      </c>
      <c r="EB86" s="3">
        <f t="shared" si="39"/>
        <v>6.0606060606060608E-2</v>
      </c>
      <c r="EC86" s="3">
        <f t="shared" si="39"/>
        <v>0</v>
      </c>
      <c r="ED86" s="3">
        <f t="shared" si="39"/>
        <v>6.0606060606060608E-2</v>
      </c>
      <c r="EE86" s="3">
        <f t="shared" si="39"/>
        <v>6.0606060606060608E-2</v>
      </c>
      <c r="EF86" s="3">
        <f t="shared" si="39"/>
        <v>6.0606060606060608E-2</v>
      </c>
      <c r="EG86" s="4">
        <f t="shared" si="57"/>
        <v>0</v>
      </c>
      <c r="EH86" s="5">
        <f t="shared" si="57"/>
        <v>0</v>
      </c>
      <c r="EI86" s="5">
        <f t="shared" si="57"/>
        <v>0</v>
      </c>
      <c r="EJ86" s="5">
        <f t="shared" si="57"/>
        <v>3.4930466787338695E-3</v>
      </c>
      <c r="EK86" s="5">
        <f t="shared" si="57"/>
        <v>2.8676872747876643E-3</v>
      </c>
      <c r="EL86" s="5">
        <f t="shared" si="57"/>
        <v>3.6572906935737263E-3</v>
      </c>
      <c r="EM86" s="5">
        <f t="shared" si="57"/>
        <v>4.3403527470793181E-3</v>
      </c>
      <c r="EN86" s="5">
        <f t="shared" si="57"/>
        <v>5.2542080729996114E-3</v>
      </c>
      <c r="EO86" s="5">
        <f t="shared" si="57"/>
        <v>4.067947487104949E-3</v>
      </c>
      <c r="EP86" s="5">
        <f t="shared" si="66"/>
        <v>0</v>
      </c>
      <c r="EQ86" s="5">
        <f t="shared" si="66"/>
        <v>1.5740562420823354E-3</v>
      </c>
      <c r="ER86" s="5">
        <f t="shared" si="66"/>
        <v>0</v>
      </c>
      <c r="ES86" s="5">
        <f t="shared" si="66"/>
        <v>5.0488771767991164E-3</v>
      </c>
      <c r="ET86" s="5">
        <f t="shared" si="66"/>
        <v>4.5249855816979377E-3</v>
      </c>
      <c r="EU86" s="5">
        <f t="shared" si="66"/>
        <v>5.0539981049211747E-3</v>
      </c>
      <c r="EV86" s="4">
        <f t="shared" si="58"/>
        <v>0</v>
      </c>
      <c r="EW86" s="5">
        <f t="shared" si="64"/>
        <v>3.3393415490317532E-3</v>
      </c>
      <c r="EX86" s="5">
        <f t="shared" si="59"/>
        <v>4.5541694357279601E-3</v>
      </c>
      <c r="EY86" s="5">
        <f t="shared" si="60"/>
        <v>5.2468541402744514E-4</v>
      </c>
      <c r="EZ86" s="9">
        <f t="shared" si="61"/>
        <v>4.8759536211394096E-3</v>
      </c>
      <c r="FB86" t="s">
        <v>378</v>
      </c>
      <c r="FD86" t="s">
        <v>277</v>
      </c>
      <c r="FF86" t="s">
        <v>490</v>
      </c>
      <c r="FI86" t="s">
        <v>490</v>
      </c>
      <c r="FK86" t="s">
        <v>120</v>
      </c>
      <c r="FM86" t="s">
        <v>72</v>
      </c>
      <c r="FQ86" t="s">
        <v>72</v>
      </c>
      <c r="FY86" t="s">
        <v>33</v>
      </c>
      <c r="GA86" t="s">
        <v>465</v>
      </c>
      <c r="GF86" t="s">
        <v>465</v>
      </c>
      <c r="GH86" t="s">
        <v>42</v>
      </c>
      <c r="GJ86" t="s">
        <v>379</v>
      </c>
      <c r="GR86" t="s">
        <v>42</v>
      </c>
      <c r="GZ86" t="s">
        <v>170</v>
      </c>
    </row>
    <row r="87" spans="1:208" x14ac:dyDescent="0.25">
      <c r="A87">
        <v>83</v>
      </c>
      <c r="B87" t="s">
        <v>558</v>
      </c>
      <c r="C87" t="s">
        <v>559</v>
      </c>
      <c r="D87">
        <v>65</v>
      </c>
      <c r="E87">
        <v>6.41</v>
      </c>
      <c r="F87" t="s">
        <v>63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3</v>
      </c>
      <c r="N87">
        <v>5</v>
      </c>
      <c r="O87">
        <v>4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3">
        <f t="shared" si="62"/>
        <v>0</v>
      </c>
      <c r="W87" s="3">
        <f t="shared" si="62"/>
        <v>0</v>
      </c>
      <c r="X87" s="3">
        <f t="shared" si="62"/>
        <v>0</v>
      </c>
      <c r="Y87" s="3">
        <f t="shared" si="62"/>
        <v>0</v>
      </c>
      <c r="Z87" s="3">
        <f t="shared" si="62"/>
        <v>0</v>
      </c>
      <c r="AA87" s="3">
        <f t="shared" si="62"/>
        <v>0</v>
      </c>
      <c r="AB87" s="3">
        <f t="shared" si="62"/>
        <v>4.6153846153846156E-2</v>
      </c>
      <c r="AC87" s="3">
        <f t="shared" si="62"/>
        <v>7.6923076923076927E-2</v>
      </c>
      <c r="AD87" s="3">
        <f t="shared" si="62"/>
        <v>6.1538461538461542E-2</v>
      </c>
      <c r="AE87" s="3">
        <f t="shared" si="62"/>
        <v>0</v>
      </c>
      <c r="AF87" s="3">
        <f t="shared" si="62"/>
        <v>0</v>
      </c>
      <c r="AG87" s="3">
        <f t="shared" si="62"/>
        <v>0</v>
      </c>
      <c r="AH87" s="3">
        <f t="shared" si="62"/>
        <v>0</v>
      </c>
      <c r="AI87" s="3">
        <f t="shared" si="62"/>
        <v>0</v>
      </c>
      <c r="AJ87" s="3">
        <f t="shared" si="62"/>
        <v>0</v>
      </c>
      <c r="AK87" s="4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9.4549786281077173E-4</v>
      </c>
      <c r="AR87" s="5">
        <f t="shared" si="63"/>
        <v>1.4824372488338035E-3</v>
      </c>
      <c r="AS87" s="5">
        <f t="shared" si="63"/>
        <v>1.1782373887231268E-3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4">
        <f t="shared" si="46"/>
        <v>0</v>
      </c>
      <c r="BA87" s="5">
        <f t="shared" si="47"/>
        <v>0</v>
      </c>
      <c r="BB87" s="5">
        <f t="shared" si="48"/>
        <v>1.2020575001225671E-3</v>
      </c>
      <c r="BC87" s="5">
        <f t="shared" si="49"/>
        <v>0</v>
      </c>
      <c r="BD87" s="9">
        <f t="shared" si="50"/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 s="3">
        <f t="shared" si="44"/>
        <v>0</v>
      </c>
      <c r="BU87" s="3">
        <f t="shared" si="44"/>
        <v>0</v>
      </c>
      <c r="BV87" s="3">
        <f t="shared" si="42"/>
        <v>0</v>
      </c>
      <c r="BW87" s="3">
        <f t="shared" si="42"/>
        <v>0</v>
      </c>
      <c r="BX87" s="3">
        <f t="shared" si="42"/>
        <v>0</v>
      </c>
      <c r="BY87" s="3">
        <f t="shared" si="42"/>
        <v>0</v>
      </c>
      <c r="BZ87" s="3">
        <f t="shared" si="42"/>
        <v>0</v>
      </c>
      <c r="CA87" s="3">
        <f t="shared" si="42"/>
        <v>0</v>
      </c>
      <c r="CB87" s="3">
        <f t="shared" si="42"/>
        <v>0</v>
      </c>
      <c r="CC87" s="3">
        <f t="shared" si="42"/>
        <v>0</v>
      </c>
      <c r="CD87" s="3">
        <f t="shared" si="38"/>
        <v>0</v>
      </c>
      <c r="CE87" s="3">
        <f t="shared" si="38"/>
        <v>0</v>
      </c>
      <c r="CF87" s="3">
        <f t="shared" si="38"/>
        <v>0</v>
      </c>
      <c r="CG87" s="3">
        <f t="shared" si="38"/>
        <v>0</v>
      </c>
      <c r="CH87" s="3">
        <f t="shared" si="38"/>
        <v>0</v>
      </c>
      <c r="CI87" s="4">
        <f t="shared" si="51"/>
        <v>0</v>
      </c>
      <c r="CJ87" s="5">
        <f t="shared" si="51"/>
        <v>0</v>
      </c>
      <c r="CK87" s="5">
        <f t="shared" si="51"/>
        <v>0</v>
      </c>
      <c r="CL87" s="5">
        <f t="shared" si="51"/>
        <v>0</v>
      </c>
      <c r="CM87" s="5">
        <f t="shared" si="51"/>
        <v>0</v>
      </c>
      <c r="CN87" s="5">
        <f t="shared" si="51"/>
        <v>0</v>
      </c>
      <c r="CO87" s="5">
        <f t="shared" si="51"/>
        <v>0</v>
      </c>
      <c r="CP87" s="5">
        <f t="shared" si="51"/>
        <v>0</v>
      </c>
      <c r="CQ87" s="5">
        <f t="shared" si="51"/>
        <v>0</v>
      </c>
      <c r="CR87" s="5">
        <f t="shared" si="65"/>
        <v>0</v>
      </c>
      <c r="CS87" s="5">
        <f t="shared" si="65"/>
        <v>0</v>
      </c>
      <c r="CT87" s="5">
        <f t="shared" si="65"/>
        <v>0</v>
      </c>
      <c r="CU87" s="5">
        <f t="shared" si="65"/>
        <v>0</v>
      </c>
      <c r="CV87" s="5">
        <f t="shared" si="65"/>
        <v>0</v>
      </c>
      <c r="CW87" s="5">
        <f t="shared" si="65"/>
        <v>0</v>
      </c>
      <c r="CX87" s="4">
        <f t="shared" si="52"/>
        <v>0</v>
      </c>
      <c r="CY87" s="5">
        <f t="shared" si="53"/>
        <v>0</v>
      </c>
      <c r="CZ87" s="5">
        <f t="shared" si="54"/>
        <v>0</v>
      </c>
      <c r="DA87" s="5">
        <f t="shared" si="55"/>
        <v>0</v>
      </c>
      <c r="DB87" s="9">
        <f t="shared" si="56"/>
        <v>0</v>
      </c>
      <c r="DC87">
        <v>0</v>
      </c>
      <c r="DD87">
        <v>0</v>
      </c>
      <c r="DE87">
        <v>0</v>
      </c>
      <c r="DF87">
        <v>4</v>
      </c>
      <c r="DG87">
        <v>5</v>
      </c>
      <c r="DH87">
        <v>4</v>
      </c>
      <c r="DI87">
        <v>3</v>
      </c>
      <c r="DJ87">
        <v>5</v>
      </c>
      <c r="DK87">
        <v>4</v>
      </c>
      <c r="DL87">
        <v>13</v>
      </c>
      <c r="DM87">
        <v>10</v>
      </c>
      <c r="DN87">
        <v>10</v>
      </c>
      <c r="DO87">
        <v>3</v>
      </c>
      <c r="DP87">
        <v>2</v>
      </c>
      <c r="DQ87">
        <v>2</v>
      </c>
      <c r="DR87" s="3">
        <f t="shared" si="45"/>
        <v>0</v>
      </c>
      <c r="DS87" s="3">
        <f t="shared" si="45"/>
        <v>0</v>
      </c>
      <c r="DT87" s="3">
        <f t="shared" si="43"/>
        <v>0</v>
      </c>
      <c r="DU87" s="3">
        <f t="shared" si="43"/>
        <v>6.1538461538461542E-2</v>
      </c>
      <c r="DV87" s="3">
        <f t="shared" si="43"/>
        <v>7.6923076923076927E-2</v>
      </c>
      <c r="DW87" s="3">
        <f t="shared" si="43"/>
        <v>6.1538461538461542E-2</v>
      </c>
      <c r="DX87" s="3">
        <f t="shared" si="43"/>
        <v>4.6153846153846156E-2</v>
      </c>
      <c r="DY87" s="3">
        <f t="shared" si="43"/>
        <v>7.6923076923076927E-2</v>
      </c>
      <c r="DZ87" s="3">
        <f t="shared" si="43"/>
        <v>6.1538461538461542E-2</v>
      </c>
      <c r="EA87" s="3">
        <f t="shared" si="43"/>
        <v>0.2</v>
      </c>
      <c r="EB87" s="3">
        <f t="shared" si="39"/>
        <v>0.15384615384615385</v>
      </c>
      <c r="EC87" s="3">
        <f t="shared" si="39"/>
        <v>0.15384615384615385</v>
      </c>
      <c r="ED87" s="3">
        <f t="shared" si="39"/>
        <v>4.6153846153846156E-2</v>
      </c>
      <c r="EE87" s="3">
        <f t="shared" si="39"/>
        <v>3.0769230769230771E-2</v>
      </c>
      <c r="EF87" s="3">
        <f t="shared" si="39"/>
        <v>3.0769230769230771E-2</v>
      </c>
      <c r="EG87" s="4">
        <f t="shared" si="57"/>
        <v>0</v>
      </c>
      <c r="EH87" s="5">
        <f t="shared" si="57"/>
        <v>0</v>
      </c>
      <c r="EI87" s="5">
        <f t="shared" si="57"/>
        <v>0</v>
      </c>
      <c r="EJ87" s="5">
        <f t="shared" si="57"/>
        <v>1.7733929292033492E-3</v>
      </c>
      <c r="EK87" s="5">
        <f t="shared" si="57"/>
        <v>2.4265046171280239E-3</v>
      </c>
      <c r="EL87" s="5">
        <f t="shared" si="57"/>
        <v>1.8567783521220456E-3</v>
      </c>
      <c r="EM87" s="5">
        <f t="shared" si="57"/>
        <v>9.4438444387000557E-4</v>
      </c>
      <c r="EN87" s="5">
        <f t="shared" si="57"/>
        <v>1.4819561231537368E-3</v>
      </c>
      <c r="EO87" s="5">
        <f t="shared" si="57"/>
        <v>1.1801517984568204E-3</v>
      </c>
      <c r="EP87" s="5">
        <f t="shared" si="66"/>
        <v>5.3571736046318773E-3</v>
      </c>
      <c r="EQ87" s="5">
        <f t="shared" si="66"/>
        <v>3.9956812299013133E-3</v>
      </c>
      <c r="ER87" s="5">
        <f t="shared" si="66"/>
        <v>4.1853805469682648E-3</v>
      </c>
      <c r="ES87" s="5">
        <f t="shared" si="66"/>
        <v>3.8449141577162503E-3</v>
      </c>
      <c r="ET87" s="5">
        <f t="shared" si="66"/>
        <v>2.2973003722466454E-3</v>
      </c>
      <c r="EU87" s="5">
        <f t="shared" si="66"/>
        <v>2.5658759609599809E-3</v>
      </c>
      <c r="EV87" s="4">
        <f t="shared" si="58"/>
        <v>0</v>
      </c>
      <c r="EW87" s="5">
        <f t="shared" si="64"/>
        <v>2.0188919661511396E-3</v>
      </c>
      <c r="EX87" s="5">
        <f t="shared" si="59"/>
        <v>1.2021641218268543E-3</v>
      </c>
      <c r="EY87" s="5">
        <f t="shared" si="60"/>
        <v>4.5127451271671512E-3</v>
      </c>
      <c r="EZ87" s="9">
        <f t="shared" si="61"/>
        <v>2.9026968303076258E-3</v>
      </c>
      <c r="FB87" t="s">
        <v>148</v>
      </c>
      <c r="FJ87" t="s">
        <v>400</v>
      </c>
      <c r="FM87" t="s">
        <v>148</v>
      </c>
      <c r="FQ87" t="s">
        <v>148</v>
      </c>
      <c r="FY87" t="s">
        <v>33</v>
      </c>
      <c r="GJ87" t="s">
        <v>79</v>
      </c>
      <c r="GP87" t="s">
        <v>203</v>
      </c>
      <c r="GR87" t="s">
        <v>79</v>
      </c>
    </row>
    <row r="88" spans="1:208" x14ac:dyDescent="0.25">
      <c r="A88">
        <v>84</v>
      </c>
      <c r="B88" t="s">
        <v>585</v>
      </c>
      <c r="C88" t="s">
        <v>586</v>
      </c>
      <c r="D88">
        <v>16</v>
      </c>
      <c r="E88">
        <v>7.32</v>
      </c>
      <c r="F88" t="s">
        <v>63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2</v>
      </c>
      <c r="N88">
        <v>5</v>
      </c>
      <c r="O88">
        <v>2</v>
      </c>
      <c r="P88">
        <v>0</v>
      </c>
      <c r="Q88">
        <v>2</v>
      </c>
      <c r="R88">
        <v>2</v>
      </c>
      <c r="S88">
        <v>0</v>
      </c>
      <c r="T88">
        <v>0</v>
      </c>
      <c r="U88">
        <v>0</v>
      </c>
      <c r="V88" s="3">
        <f t="shared" ref="V88:AJ104" si="67">G88/$D88</f>
        <v>0</v>
      </c>
      <c r="W88" s="3">
        <f t="shared" si="67"/>
        <v>0</v>
      </c>
      <c r="X88" s="3">
        <f t="shared" si="67"/>
        <v>0</v>
      </c>
      <c r="Y88" s="3">
        <f t="shared" si="67"/>
        <v>0</v>
      </c>
      <c r="Z88" s="3">
        <f t="shared" si="67"/>
        <v>0</v>
      </c>
      <c r="AA88" s="3">
        <f t="shared" si="67"/>
        <v>0</v>
      </c>
      <c r="AB88" s="3">
        <f t="shared" si="67"/>
        <v>0.125</v>
      </c>
      <c r="AC88" s="3">
        <f t="shared" si="67"/>
        <v>0.3125</v>
      </c>
      <c r="AD88" s="3">
        <f t="shared" si="67"/>
        <v>0.125</v>
      </c>
      <c r="AE88" s="3">
        <f t="shared" si="67"/>
        <v>0</v>
      </c>
      <c r="AF88" s="3">
        <f t="shared" si="67"/>
        <v>0.125</v>
      </c>
      <c r="AG88" s="3">
        <f t="shared" si="67"/>
        <v>0.125</v>
      </c>
      <c r="AH88" s="3">
        <f t="shared" si="67"/>
        <v>0</v>
      </c>
      <c r="AI88" s="3">
        <f t="shared" si="67"/>
        <v>0</v>
      </c>
      <c r="AJ88" s="3">
        <f t="shared" si="67"/>
        <v>0</v>
      </c>
      <c r="AK88" s="4">
        <f t="shared" ref="AK88:AY104" si="68">V88/AK$3</f>
        <v>0</v>
      </c>
      <c r="AL88" s="5">
        <f t="shared" si="68"/>
        <v>0</v>
      </c>
      <c r="AM88" s="5">
        <f t="shared" si="68"/>
        <v>0</v>
      </c>
      <c r="AN88" s="5">
        <f t="shared" si="68"/>
        <v>0</v>
      </c>
      <c r="AO88" s="5">
        <f t="shared" si="68"/>
        <v>0</v>
      </c>
      <c r="AP88" s="5">
        <f t="shared" si="68"/>
        <v>0</v>
      </c>
      <c r="AQ88" s="5">
        <f t="shared" si="68"/>
        <v>2.5607233784458402E-3</v>
      </c>
      <c r="AR88" s="5">
        <f t="shared" si="68"/>
        <v>6.0224013233873257E-3</v>
      </c>
      <c r="AS88" s="5">
        <f t="shared" si="68"/>
        <v>2.3932946958438511E-3</v>
      </c>
      <c r="AT88" s="5">
        <f t="shared" si="68"/>
        <v>0</v>
      </c>
      <c r="AU88" s="5">
        <f t="shared" si="68"/>
        <v>1.3012422980840179E-2</v>
      </c>
      <c r="AV88" s="5">
        <f t="shared" si="68"/>
        <v>1.2231038478037576E-2</v>
      </c>
      <c r="AW88" s="5">
        <f t="shared" si="68"/>
        <v>0</v>
      </c>
      <c r="AX88" s="5">
        <f t="shared" si="68"/>
        <v>0</v>
      </c>
      <c r="AY88" s="5">
        <f t="shared" si="68"/>
        <v>0</v>
      </c>
      <c r="AZ88" s="4">
        <f t="shared" si="46"/>
        <v>0</v>
      </c>
      <c r="BA88" s="5">
        <f t="shared" si="47"/>
        <v>0</v>
      </c>
      <c r="BB88" s="5">
        <f t="shared" si="48"/>
        <v>3.6588064658923392E-3</v>
      </c>
      <c r="BC88" s="5">
        <f t="shared" si="49"/>
        <v>8.4144871529592529E-3</v>
      </c>
      <c r="BD88" s="9">
        <f t="shared" si="50"/>
        <v>0</v>
      </c>
      <c r="BE88">
        <v>0</v>
      </c>
      <c r="BF88">
        <v>0</v>
      </c>
      <c r="BG88">
        <v>2</v>
      </c>
      <c r="BH88">
        <v>2</v>
      </c>
      <c r="BI88">
        <v>0</v>
      </c>
      <c r="BJ88">
        <v>0</v>
      </c>
      <c r="BK88">
        <v>2</v>
      </c>
      <c r="BL88">
        <v>2</v>
      </c>
      <c r="BM88">
        <v>0</v>
      </c>
      <c r="BN88">
        <v>0</v>
      </c>
      <c r="BO88">
        <v>0</v>
      </c>
      <c r="BP88">
        <v>0</v>
      </c>
      <c r="BQ88">
        <v>3</v>
      </c>
      <c r="BR88">
        <v>3</v>
      </c>
      <c r="BS88">
        <v>4</v>
      </c>
      <c r="BT88" s="3">
        <f t="shared" si="44"/>
        <v>0</v>
      </c>
      <c r="BU88" s="3">
        <f t="shared" si="44"/>
        <v>0</v>
      </c>
      <c r="BV88" s="3">
        <f t="shared" si="42"/>
        <v>0.125</v>
      </c>
      <c r="BW88" s="3">
        <f t="shared" si="42"/>
        <v>0.125</v>
      </c>
      <c r="BX88" s="3">
        <f t="shared" si="42"/>
        <v>0</v>
      </c>
      <c r="BY88" s="3">
        <f t="shared" si="42"/>
        <v>0</v>
      </c>
      <c r="BZ88" s="3">
        <f t="shared" si="42"/>
        <v>0.125</v>
      </c>
      <c r="CA88" s="3">
        <f t="shared" si="42"/>
        <v>0.125</v>
      </c>
      <c r="CB88" s="3">
        <f t="shared" si="42"/>
        <v>0</v>
      </c>
      <c r="CC88" s="3">
        <f t="shared" si="42"/>
        <v>0</v>
      </c>
      <c r="CD88" s="3">
        <f t="shared" si="38"/>
        <v>0</v>
      </c>
      <c r="CE88" s="3">
        <f t="shared" si="38"/>
        <v>0</v>
      </c>
      <c r="CF88" s="3">
        <f t="shared" si="38"/>
        <v>0.1875</v>
      </c>
      <c r="CG88" s="3">
        <f t="shared" si="38"/>
        <v>0.1875</v>
      </c>
      <c r="CH88" s="3">
        <f t="shared" si="38"/>
        <v>0.25</v>
      </c>
      <c r="CI88" s="4">
        <f t="shared" si="51"/>
        <v>0</v>
      </c>
      <c r="CJ88" s="5">
        <f t="shared" si="51"/>
        <v>0</v>
      </c>
      <c r="CK88" s="5">
        <f t="shared" si="51"/>
        <v>1.8446569987170525E-2</v>
      </c>
      <c r="CL88" s="5">
        <f t="shared" si="51"/>
        <v>1.6658338163996218E-2</v>
      </c>
      <c r="CM88" s="5">
        <f t="shared" si="51"/>
        <v>0</v>
      </c>
      <c r="CN88" s="5">
        <f t="shared" si="51"/>
        <v>0</v>
      </c>
      <c r="CO88" s="5">
        <f t="shared" si="51"/>
        <v>1.5135513118971516E-2</v>
      </c>
      <c r="CP88" s="5">
        <f t="shared" si="51"/>
        <v>1.5336885508805707E-2</v>
      </c>
      <c r="CQ88" s="5">
        <f t="shared" si="51"/>
        <v>0</v>
      </c>
      <c r="CR88" s="5">
        <f t="shared" si="65"/>
        <v>0</v>
      </c>
      <c r="CS88" s="5">
        <f t="shared" si="65"/>
        <v>0</v>
      </c>
      <c r="CT88" s="5">
        <f t="shared" si="65"/>
        <v>0</v>
      </c>
      <c r="CU88" s="5">
        <f t="shared" si="65"/>
        <v>8.822409537725593E-3</v>
      </c>
      <c r="CV88" s="5">
        <f t="shared" si="65"/>
        <v>8.2138015394850831E-3</v>
      </c>
      <c r="CW88" s="5">
        <f t="shared" si="65"/>
        <v>1.0789254150573871E-2</v>
      </c>
      <c r="CX88" s="4">
        <f t="shared" si="52"/>
        <v>6.1488566623901751E-3</v>
      </c>
      <c r="CY88" s="5">
        <f t="shared" si="53"/>
        <v>5.5527793879987389E-3</v>
      </c>
      <c r="CZ88" s="5">
        <f t="shared" si="54"/>
        <v>1.0157466209259074E-2</v>
      </c>
      <c r="DA88" s="5">
        <f t="shared" si="55"/>
        <v>0</v>
      </c>
      <c r="DB88" s="9">
        <f t="shared" si="56"/>
        <v>9.2751550759281823E-3</v>
      </c>
      <c r="DC88">
        <v>0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5</v>
      </c>
      <c r="DK88">
        <v>2</v>
      </c>
      <c r="DL88">
        <v>2</v>
      </c>
      <c r="DM88">
        <v>3</v>
      </c>
      <c r="DN88">
        <v>3</v>
      </c>
      <c r="DO88">
        <v>0</v>
      </c>
      <c r="DP88">
        <v>0</v>
      </c>
      <c r="DQ88">
        <v>0</v>
      </c>
      <c r="DR88" s="3">
        <f t="shared" si="45"/>
        <v>0</v>
      </c>
      <c r="DS88" s="3">
        <f t="shared" si="45"/>
        <v>0.125</v>
      </c>
      <c r="DT88" s="3">
        <f t="shared" si="43"/>
        <v>0.125</v>
      </c>
      <c r="DU88" s="3">
        <f t="shared" si="43"/>
        <v>0.125</v>
      </c>
      <c r="DV88" s="3">
        <f t="shared" si="43"/>
        <v>0.125</v>
      </c>
      <c r="DW88" s="3">
        <f t="shared" si="43"/>
        <v>0.125</v>
      </c>
      <c r="DX88" s="3">
        <f t="shared" si="43"/>
        <v>0.125</v>
      </c>
      <c r="DY88" s="3">
        <f t="shared" si="43"/>
        <v>0.3125</v>
      </c>
      <c r="DZ88" s="3">
        <f t="shared" si="43"/>
        <v>0.125</v>
      </c>
      <c r="EA88" s="3">
        <f t="shared" si="43"/>
        <v>0.125</v>
      </c>
      <c r="EB88" s="3">
        <f t="shared" si="39"/>
        <v>0.1875</v>
      </c>
      <c r="EC88" s="3">
        <f t="shared" si="39"/>
        <v>0.1875</v>
      </c>
      <c r="ED88" s="3">
        <f t="shared" si="39"/>
        <v>0</v>
      </c>
      <c r="EE88" s="3">
        <f t="shared" si="39"/>
        <v>0</v>
      </c>
      <c r="EF88" s="3">
        <f t="shared" si="39"/>
        <v>0</v>
      </c>
      <c r="EG88" s="4">
        <f t="shared" si="57"/>
        <v>0</v>
      </c>
      <c r="EH88" s="5">
        <f t="shared" si="57"/>
        <v>8.977416336796426E-3</v>
      </c>
      <c r="EI88" s="5">
        <f t="shared" si="57"/>
        <v>9.5209093115548021E-3</v>
      </c>
      <c r="EJ88" s="5">
        <f t="shared" si="57"/>
        <v>3.6022043874443027E-3</v>
      </c>
      <c r="EK88" s="5">
        <f t="shared" si="57"/>
        <v>3.9430700028330384E-3</v>
      </c>
      <c r="EL88" s="5">
        <f t="shared" si="57"/>
        <v>3.7715810277479051E-3</v>
      </c>
      <c r="EM88" s="5">
        <f t="shared" si="57"/>
        <v>2.5577078688145982E-3</v>
      </c>
      <c r="EN88" s="5">
        <f t="shared" si="57"/>
        <v>6.0204467503120552E-3</v>
      </c>
      <c r="EO88" s="5">
        <f t="shared" si="57"/>
        <v>2.3971833406154163E-3</v>
      </c>
      <c r="EP88" s="5">
        <f t="shared" si="66"/>
        <v>3.3482335028949231E-3</v>
      </c>
      <c r="EQ88" s="5">
        <f t="shared" si="66"/>
        <v>4.8697364989422256E-3</v>
      </c>
      <c r="ER88" s="5">
        <f t="shared" si="66"/>
        <v>5.1009325416175727E-3</v>
      </c>
      <c r="ES88" s="5">
        <f t="shared" si="66"/>
        <v>0</v>
      </c>
      <c r="ET88" s="5">
        <f t="shared" si="66"/>
        <v>0</v>
      </c>
      <c r="EU88" s="5">
        <f t="shared" si="66"/>
        <v>0</v>
      </c>
      <c r="EV88" s="4">
        <f t="shared" si="58"/>
        <v>6.1661085494504097E-3</v>
      </c>
      <c r="EW88" s="5">
        <f t="shared" si="64"/>
        <v>3.7722851393417489E-3</v>
      </c>
      <c r="EX88" s="5">
        <f t="shared" si="59"/>
        <v>3.6584459865806902E-3</v>
      </c>
      <c r="EY88" s="5">
        <f t="shared" si="60"/>
        <v>4.4396341811515734E-3</v>
      </c>
      <c r="EZ88" s="9">
        <f t="shared" si="61"/>
        <v>0</v>
      </c>
      <c r="FB88" t="s">
        <v>463</v>
      </c>
      <c r="FD88" t="s">
        <v>65</v>
      </c>
      <c r="FF88" t="s">
        <v>65</v>
      </c>
      <c r="FI88" t="s">
        <v>65</v>
      </c>
      <c r="FY88" t="s">
        <v>33</v>
      </c>
      <c r="GJ88" t="s">
        <v>252</v>
      </c>
      <c r="GK88" t="s">
        <v>45</v>
      </c>
      <c r="GR88" t="s">
        <v>45</v>
      </c>
    </row>
    <row r="89" spans="1:208" x14ac:dyDescent="0.25">
      <c r="A89">
        <v>85</v>
      </c>
      <c r="B89" t="s">
        <v>479</v>
      </c>
      <c r="C89" t="s">
        <v>480</v>
      </c>
      <c r="D89">
        <v>48</v>
      </c>
      <c r="E89">
        <v>4.67</v>
      </c>
      <c r="F89" t="s">
        <v>63</v>
      </c>
      <c r="G89">
        <v>0</v>
      </c>
      <c r="H89">
        <v>0</v>
      </c>
      <c r="I89">
        <v>0</v>
      </c>
      <c r="J89">
        <v>0</v>
      </c>
      <c r="K89">
        <v>0</v>
      </c>
      <c r="L89">
        <v>6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3">
        <f t="shared" si="67"/>
        <v>0</v>
      </c>
      <c r="W89" s="3">
        <f t="shared" si="67"/>
        <v>0</v>
      </c>
      <c r="X89" s="3">
        <f t="shared" si="67"/>
        <v>0</v>
      </c>
      <c r="Y89" s="3">
        <f t="shared" si="67"/>
        <v>0</v>
      </c>
      <c r="Z89" s="3">
        <f t="shared" si="67"/>
        <v>0</v>
      </c>
      <c r="AA89" s="3">
        <f t="shared" si="67"/>
        <v>0.125</v>
      </c>
      <c r="AB89" s="3">
        <f t="shared" si="67"/>
        <v>0</v>
      </c>
      <c r="AC89" s="3">
        <f t="shared" si="67"/>
        <v>0</v>
      </c>
      <c r="AD89" s="3">
        <f t="shared" si="67"/>
        <v>0</v>
      </c>
      <c r="AE89" s="3">
        <f t="shared" si="67"/>
        <v>0</v>
      </c>
      <c r="AF89" s="3">
        <f t="shared" si="67"/>
        <v>0</v>
      </c>
      <c r="AG89" s="3">
        <f t="shared" si="67"/>
        <v>0</v>
      </c>
      <c r="AH89" s="3">
        <f t="shared" si="67"/>
        <v>0</v>
      </c>
      <c r="AI89" s="3">
        <f t="shared" si="67"/>
        <v>0</v>
      </c>
      <c r="AJ89" s="3">
        <f t="shared" si="67"/>
        <v>0</v>
      </c>
      <c r="AK89" s="4">
        <f t="shared" si="68"/>
        <v>0</v>
      </c>
      <c r="AL89" s="5">
        <f t="shared" si="68"/>
        <v>0</v>
      </c>
      <c r="AM89" s="5">
        <f t="shared" si="68"/>
        <v>0</v>
      </c>
      <c r="AN89" s="5">
        <f t="shared" si="68"/>
        <v>0</v>
      </c>
      <c r="AO89" s="5">
        <f t="shared" si="68"/>
        <v>0</v>
      </c>
      <c r="AP89" s="5">
        <f t="shared" si="68"/>
        <v>1.4220019880062365E-2</v>
      </c>
      <c r="AQ89" s="5">
        <f t="shared" si="68"/>
        <v>0</v>
      </c>
      <c r="AR89" s="5">
        <f t="shared" si="68"/>
        <v>0</v>
      </c>
      <c r="AS89" s="5">
        <f t="shared" si="68"/>
        <v>0</v>
      </c>
      <c r="AT89" s="5">
        <f t="shared" si="68"/>
        <v>0</v>
      </c>
      <c r="AU89" s="5">
        <f t="shared" si="68"/>
        <v>0</v>
      </c>
      <c r="AV89" s="5">
        <f t="shared" si="68"/>
        <v>0</v>
      </c>
      <c r="AW89" s="5">
        <f t="shared" si="68"/>
        <v>0</v>
      </c>
      <c r="AX89" s="5">
        <f t="shared" si="68"/>
        <v>0</v>
      </c>
      <c r="AY89" s="5">
        <f t="shared" si="68"/>
        <v>0</v>
      </c>
      <c r="AZ89" s="4">
        <f t="shared" si="46"/>
        <v>0</v>
      </c>
      <c r="BA89" s="5">
        <f t="shared" si="47"/>
        <v>4.7400066266874551E-3</v>
      </c>
      <c r="BB89" s="5">
        <f t="shared" si="48"/>
        <v>0</v>
      </c>
      <c r="BC89" s="5">
        <f t="shared" si="49"/>
        <v>0</v>
      </c>
      <c r="BD89" s="9">
        <f t="shared" si="50"/>
        <v>0</v>
      </c>
      <c r="BE89">
        <v>6</v>
      </c>
      <c r="BF89">
        <v>6</v>
      </c>
      <c r="BG89">
        <v>8</v>
      </c>
      <c r="BH89">
        <v>9</v>
      </c>
      <c r="BI89">
        <v>10</v>
      </c>
      <c r="BJ89">
        <v>9</v>
      </c>
      <c r="BK89">
        <v>7</v>
      </c>
      <c r="BL89">
        <v>8</v>
      </c>
      <c r="BM89">
        <v>8</v>
      </c>
      <c r="BN89">
        <v>0</v>
      </c>
      <c r="BO89">
        <v>0</v>
      </c>
      <c r="BP89">
        <v>0</v>
      </c>
      <c r="BQ89">
        <v>21</v>
      </c>
      <c r="BR89">
        <v>19</v>
      </c>
      <c r="BS89">
        <v>24</v>
      </c>
      <c r="BT89" s="3">
        <f t="shared" si="44"/>
        <v>0.125</v>
      </c>
      <c r="BU89" s="3">
        <f t="shared" si="44"/>
        <v>0.125</v>
      </c>
      <c r="BV89" s="3">
        <f t="shared" si="42"/>
        <v>0.16666666666666666</v>
      </c>
      <c r="BW89" s="3">
        <f t="shared" si="42"/>
        <v>0.1875</v>
      </c>
      <c r="BX89" s="3">
        <f t="shared" si="42"/>
        <v>0.20833333333333334</v>
      </c>
      <c r="BY89" s="3">
        <f t="shared" si="42"/>
        <v>0.1875</v>
      </c>
      <c r="BZ89" s="3">
        <f t="shared" si="42"/>
        <v>0.14583333333333334</v>
      </c>
      <c r="CA89" s="3">
        <f t="shared" si="42"/>
        <v>0.16666666666666666</v>
      </c>
      <c r="CB89" s="3">
        <f t="shared" si="42"/>
        <v>0.16666666666666666</v>
      </c>
      <c r="CC89" s="3">
        <f t="shared" si="42"/>
        <v>0</v>
      </c>
      <c r="CD89" s="3">
        <f t="shared" si="38"/>
        <v>0</v>
      </c>
      <c r="CE89" s="3">
        <f t="shared" si="38"/>
        <v>0</v>
      </c>
      <c r="CF89" s="3">
        <f t="shared" si="38"/>
        <v>0.4375</v>
      </c>
      <c r="CG89" s="3">
        <f t="shared" si="38"/>
        <v>0.39583333333333331</v>
      </c>
      <c r="CH89" s="3">
        <f t="shared" si="38"/>
        <v>0.5</v>
      </c>
      <c r="CI89" s="4">
        <f t="shared" si="51"/>
        <v>1.8827945525854244E-2</v>
      </c>
      <c r="CJ89" s="5">
        <f t="shared" si="51"/>
        <v>2.055591043272709E-2</v>
      </c>
      <c r="CK89" s="5">
        <f t="shared" si="51"/>
        <v>2.4595426649560697E-2</v>
      </c>
      <c r="CL89" s="5">
        <f t="shared" si="51"/>
        <v>2.4987507245994328E-2</v>
      </c>
      <c r="CM89" s="5">
        <f t="shared" si="51"/>
        <v>2.6221282859922593E-2</v>
      </c>
      <c r="CN89" s="5">
        <f t="shared" si="51"/>
        <v>2.4969189498425928E-2</v>
      </c>
      <c r="CO89" s="5">
        <f t="shared" si="51"/>
        <v>1.7658098638800104E-2</v>
      </c>
      <c r="CP89" s="5">
        <f t="shared" si="51"/>
        <v>2.0449180678407609E-2</v>
      </c>
      <c r="CQ89" s="5">
        <f t="shared" si="51"/>
        <v>1.9188581893830846E-2</v>
      </c>
      <c r="CR89" s="5">
        <f t="shared" si="65"/>
        <v>0</v>
      </c>
      <c r="CS89" s="5">
        <f t="shared" si="65"/>
        <v>0</v>
      </c>
      <c r="CT89" s="5">
        <f t="shared" si="65"/>
        <v>0</v>
      </c>
      <c r="CU89" s="5">
        <f t="shared" si="65"/>
        <v>2.0585622254693049E-2</v>
      </c>
      <c r="CV89" s="5">
        <f t="shared" si="65"/>
        <v>1.734024769446851E-2</v>
      </c>
      <c r="CW89" s="5">
        <f t="shared" si="65"/>
        <v>2.1578508301147742E-2</v>
      </c>
      <c r="CX89" s="4">
        <f t="shared" si="52"/>
        <v>2.1326427536047344E-2</v>
      </c>
      <c r="CY89" s="5">
        <f t="shared" si="53"/>
        <v>2.5392659868114283E-2</v>
      </c>
      <c r="CZ89" s="5">
        <f t="shared" si="54"/>
        <v>1.9098620403679521E-2</v>
      </c>
      <c r="DA89" s="5">
        <f t="shared" si="55"/>
        <v>0</v>
      </c>
      <c r="DB89" s="9">
        <f t="shared" si="56"/>
        <v>1.9834792750103098E-2</v>
      </c>
      <c r="DC89">
        <v>4</v>
      </c>
      <c r="DD89">
        <v>2</v>
      </c>
      <c r="DE89">
        <v>2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 s="3">
        <f t="shared" si="45"/>
        <v>8.3333333333333329E-2</v>
      </c>
      <c r="DS89" s="3">
        <f t="shared" si="45"/>
        <v>4.1666666666666664E-2</v>
      </c>
      <c r="DT89" s="3">
        <f t="shared" si="43"/>
        <v>4.1666666666666664E-2</v>
      </c>
      <c r="DU89" s="3">
        <f t="shared" si="43"/>
        <v>0</v>
      </c>
      <c r="DV89" s="3">
        <f t="shared" si="43"/>
        <v>0</v>
      </c>
      <c r="DW89" s="3">
        <f t="shared" si="43"/>
        <v>0</v>
      </c>
      <c r="DX89" s="3">
        <f t="shared" si="43"/>
        <v>0</v>
      </c>
      <c r="DY89" s="3">
        <f t="shared" si="43"/>
        <v>0</v>
      </c>
      <c r="DZ89" s="3">
        <f t="shared" si="43"/>
        <v>0</v>
      </c>
      <c r="EA89" s="3">
        <f t="shared" si="43"/>
        <v>0</v>
      </c>
      <c r="EB89" s="3">
        <f t="shared" si="39"/>
        <v>0</v>
      </c>
      <c r="EC89" s="3">
        <f t="shared" si="39"/>
        <v>0</v>
      </c>
      <c r="ED89" s="3">
        <f t="shared" si="39"/>
        <v>0</v>
      </c>
      <c r="EE89" s="3">
        <f t="shared" si="39"/>
        <v>0</v>
      </c>
      <c r="EF89" s="3">
        <f t="shared" si="39"/>
        <v>0</v>
      </c>
      <c r="EG89" s="4">
        <f t="shared" si="57"/>
        <v>6.9831800580498551E-3</v>
      </c>
      <c r="EH89" s="5">
        <f t="shared" si="57"/>
        <v>2.9924721122654751E-3</v>
      </c>
      <c r="EI89" s="5">
        <f t="shared" si="57"/>
        <v>3.1736364371849337E-3</v>
      </c>
      <c r="EJ89" s="5">
        <f t="shared" si="57"/>
        <v>0</v>
      </c>
      <c r="EK89" s="5">
        <f t="shared" si="57"/>
        <v>0</v>
      </c>
      <c r="EL89" s="5">
        <f t="shared" si="57"/>
        <v>0</v>
      </c>
      <c r="EM89" s="5">
        <f t="shared" si="57"/>
        <v>0</v>
      </c>
      <c r="EN89" s="5">
        <f t="shared" si="57"/>
        <v>0</v>
      </c>
      <c r="EO89" s="5">
        <f t="shared" si="57"/>
        <v>0</v>
      </c>
      <c r="EP89" s="5">
        <f t="shared" si="66"/>
        <v>0</v>
      </c>
      <c r="EQ89" s="5">
        <f t="shared" si="66"/>
        <v>0</v>
      </c>
      <c r="ER89" s="5">
        <f t="shared" si="66"/>
        <v>0</v>
      </c>
      <c r="ES89" s="5">
        <f t="shared" si="66"/>
        <v>0</v>
      </c>
      <c r="ET89" s="5">
        <f t="shared" si="66"/>
        <v>0</v>
      </c>
      <c r="EU89" s="5">
        <f t="shared" si="66"/>
        <v>0</v>
      </c>
      <c r="EV89" s="4">
        <f t="shared" si="58"/>
        <v>4.3830962025000883E-3</v>
      </c>
      <c r="EW89" s="5">
        <f t="shared" si="64"/>
        <v>0</v>
      </c>
      <c r="EX89" s="5">
        <f t="shared" si="59"/>
        <v>0</v>
      </c>
      <c r="EY89" s="5">
        <f t="shared" si="60"/>
        <v>0</v>
      </c>
      <c r="EZ89" s="9">
        <f t="shared" si="61"/>
        <v>0</v>
      </c>
      <c r="FA89" t="s">
        <v>97</v>
      </c>
      <c r="FB89" t="s">
        <v>495</v>
      </c>
      <c r="FD89" t="s">
        <v>290</v>
      </c>
      <c r="FE89" t="s">
        <v>290</v>
      </c>
      <c r="FF89" t="s">
        <v>119</v>
      </c>
      <c r="FI89" t="s">
        <v>290</v>
      </c>
      <c r="FM89" t="s">
        <v>290</v>
      </c>
      <c r="FQ89" t="s">
        <v>146</v>
      </c>
      <c r="FU89" t="s">
        <v>291</v>
      </c>
      <c r="FY89" t="s">
        <v>179</v>
      </c>
      <c r="FZ89" t="s">
        <v>291</v>
      </c>
      <c r="GA89" t="s">
        <v>40</v>
      </c>
      <c r="GD89" t="s">
        <v>291</v>
      </c>
      <c r="GE89" t="s">
        <v>291</v>
      </c>
      <c r="GF89" t="s">
        <v>40</v>
      </c>
      <c r="GJ89" t="s">
        <v>496</v>
      </c>
      <c r="GR89" t="s">
        <v>293</v>
      </c>
    </row>
    <row r="90" spans="1:208" x14ac:dyDescent="0.25">
      <c r="A90">
        <v>86</v>
      </c>
      <c r="B90" t="s">
        <v>1065</v>
      </c>
      <c r="C90" t="s">
        <v>1066</v>
      </c>
      <c r="D90">
        <v>14</v>
      </c>
      <c r="E90">
        <v>4.8499999999999996</v>
      </c>
      <c r="F90" t="s">
        <v>63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5</v>
      </c>
      <c r="N90">
        <v>6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2</v>
      </c>
      <c r="V90" s="3">
        <f t="shared" si="67"/>
        <v>0</v>
      </c>
      <c r="W90" s="3">
        <f t="shared" si="67"/>
        <v>0</v>
      </c>
      <c r="X90" s="3">
        <f t="shared" si="67"/>
        <v>0</v>
      </c>
      <c r="Y90" s="3">
        <f t="shared" si="67"/>
        <v>0</v>
      </c>
      <c r="Z90" s="3">
        <f t="shared" si="67"/>
        <v>0</v>
      </c>
      <c r="AA90" s="3">
        <f t="shared" si="67"/>
        <v>0</v>
      </c>
      <c r="AB90" s="3">
        <f t="shared" si="67"/>
        <v>0.35714285714285715</v>
      </c>
      <c r="AC90" s="3">
        <f t="shared" si="67"/>
        <v>0.42857142857142855</v>
      </c>
      <c r="AD90" s="3">
        <f t="shared" si="67"/>
        <v>0</v>
      </c>
      <c r="AE90" s="3">
        <f t="shared" si="67"/>
        <v>0</v>
      </c>
      <c r="AF90" s="3">
        <f t="shared" si="67"/>
        <v>0</v>
      </c>
      <c r="AG90" s="3">
        <f t="shared" si="67"/>
        <v>0</v>
      </c>
      <c r="AH90" s="3">
        <f t="shared" si="67"/>
        <v>0</v>
      </c>
      <c r="AI90" s="3">
        <f t="shared" si="67"/>
        <v>0.14285714285714285</v>
      </c>
      <c r="AJ90" s="3">
        <f t="shared" si="67"/>
        <v>0.14285714285714285</v>
      </c>
      <c r="AK90" s="4">
        <f t="shared" si="68"/>
        <v>0</v>
      </c>
      <c r="AL90" s="5">
        <f t="shared" si="68"/>
        <v>0</v>
      </c>
      <c r="AM90" s="5">
        <f t="shared" si="68"/>
        <v>0</v>
      </c>
      <c r="AN90" s="5">
        <f t="shared" si="68"/>
        <v>0</v>
      </c>
      <c r="AO90" s="5">
        <f t="shared" si="68"/>
        <v>0</v>
      </c>
      <c r="AP90" s="5">
        <f t="shared" si="68"/>
        <v>0</v>
      </c>
      <c r="AQ90" s="5">
        <f t="shared" si="68"/>
        <v>7.3163525098452571E-3</v>
      </c>
      <c r="AR90" s="5">
        <f t="shared" si="68"/>
        <v>8.2592932435026183E-3</v>
      </c>
      <c r="AS90" s="5">
        <f t="shared" si="68"/>
        <v>0</v>
      </c>
      <c r="AT90" s="5">
        <f t="shared" si="68"/>
        <v>0</v>
      </c>
      <c r="AU90" s="5">
        <f t="shared" si="68"/>
        <v>0</v>
      </c>
      <c r="AV90" s="5">
        <f t="shared" si="68"/>
        <v>0</v>
      </c>
      <c r="AW90" s="5">
        <f t="shared" si="68"/>
        <v>0</v>
      </c>
      <c r="AX90" s="5">
        <f t="shared" si="68"/>
        <v>2.6341056369614185E-2</v>
      </c>
      <c r="AY90" s="5">
        <f t="shared" si="68"/>
        <v>2.4841775265783621E-2</v>
      </c>
      <c r="AZ90" s="4">
        <f t="shared" si="46"/>
        <v>0</v>
      </c>
      <c r="BA90" s="5">
        <f t="shared" si="47"/>
        <v>0</v>
      </c>
      <c r="BB90" s="5">
        <f t="shared" si="48"/>
        <v>5.1918819177826257E-3</v>
      </c>
      <c r="BC90" s="5">
        <f t="shared" si="49"/>
        <v>0</v>
      </c>
      <c r="BD90" s="9">
        <f t="shared" si="50"/>
        <v>1.7060943878465934E-2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2</v>
      </c>
      <c r="BR90">
        <v>0</v>
      </c>
      <c r="BS90">
        <v>0</v>
      </c>
      <c r="BT90" s="3">
        <f t="shared" si="44"/>
        <v>0</v>
      </c>
      <c r="BU90" s="3">
        <f t="shared" si="44"/>
        <v>0</v>
      </c>
      <c r="BV90" s="3">
        <f t="shared" si="42"/>
        <v>0</v>
      </c>
      <c r="BW90" s="3">
        <f t="shared" si="42"/>
        <v>0</v>
      </c>
      <c r="BX90" s="3">
        <f t="shared" si="42"/>
        <v>0</v>
      </c>
      <c r="BY90" s="3">
        <f t="shared" si="42"/>
        <v>0</v>
      </c>
      <c r="BZ90" s="3">
        <f t="shared" si="42"/>
        <v>0</v>
      </c>
      <c r="CA90" s="3">
        <f t="shared" si="42"/>
        <v>0</v>
      </c>
      <c r="CB90" s="3">
        <f t="shared" si="42"/>
        <v>0</v>
      </c>
      <c r="CC90" s="3">
        <f t="shared" si="42"/>
        <v>0</v>
      </c>
      <c r="CD90" s="3">
        <f t="shared" si="38"/>
        <v>0</v>
      </c>
      <c r="CE90" s="3">
        <f t="shared" si="38"/>
        <v>0</v>
      </c>
      <c r="CF90" s="3">
        <f t="shared" si="38"/>
        <v>0.14285714285714285</v>
      </c>
      <c r="CG90" s="3">
        <f t="shared" si="38"/>
        <v>0</v>
      </c>
      <c r="CH90" s="3">
        <f t="shared" si="38"/>
        <v>0</v>
      </c>
      <c r="CI90" s="4">
        <f t="shared" si="51"/>
        <v>0</v>
      </c>
      <c r="CJ90" s="5">
        <f t="shared" si="51"/>
        <v>0</v>
      </c>
      <c r="CK90" s="5">
        <f t="shared" si="51"/>
        <v>0</v>
      </c>
      <c r="CL90" s="5">
        <f t="shared" si="51"/>
        <v>0</v>
      </c>
      <c r="CM90" s="5">
        <f t="shared" si="51"/>
        <v>0</v>
      </c>
      <c r="CN90" s="5">
        <f t="shared" si="51"/>
        <v>0</v>
      </c>
      <c r="CO90" s="5">
        <f t="shared" si="51"/>
        <v>0</v>
      </c>
      <c r="CP90" s="5">
        <f t="shared" si="51"/>
        <v>0</v>
      </c>
      <c r="CQ90" s="5">
        <f t="shared" si="51"/>
        <v>0</v>
      </c>
      <c r="CR90" s="5">
        <f t="shared" si="65"/>
        <v>0</v>
      </c>
      <c r="CS90" s="5">
        <f t="shared" si="65"/>
        <v>0</v>
      </c>
      <c r="CT90" s="5">
        <f t="shared" si="65"/>
        <v>0</v>
      </c>
      <c r="CU90" s="5">
        <f t="shared" si="65"/>
        <v>6.7218358382671178E-3</v>
      </c>
      <c r="CV90" s="5">
        <f t="shared" si="65"/>
        <v>0</v>
      </c>
      <c r="CW90" s="5">
        <f t="shared" si="65"/>
        <v>0</v>
      </c>
      <c r="CX90" s="4">
        <f t="shared" si="52"/>
        <v>0</v>
      </c>
      <c r="CY90" s="5">
        <f t="shared" si="53"/>
        <v>0</v>
      </c>
      <c r="CZ90" s="5">
        <f t="shared" si="54"/>
        <v>0</v>
      </c>
      <c r="DA90" s="5">
        <f t="shared" si="55"/>
        <v>0</v>
      </c>
      <c r="DB90" s="9">
        <f t="shared" si="56"/>
        <v>2.2406119460890391E-3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5</v>
      </c>
      <c r="DJ90">
        <v>6</v>
      </c>
      <c r="DK90">
        <v>0</v>
      </c>
      <c r="DL90">
        <v>3</v>
      </c>
      <c r="DM90">
        <v>0</v>
      </c>
      <c r="DN90">
        <v>0</v>
      </c>
      <c r="DO90">
        <v>0</v>
      </c>
      <c r="DP90">
        <v>0</v>
      </c>
      <c r="DQ90">
        <v>0</v>
      </c>
      <c r="DR90" s="3">
        <f t="shared" si="45"/>
        <v>0</v>
      </c>
      <c r="DS90" s="3">
        <f t="shared" si="45"/>
        <v>0</v>
      </c>
      <c r="DT90" s="3">
        <f t="shared" si="43"/>
        <v>0</v>
      </c>
      <c r="DU90" s="3">
        <f t="shared" si="43"/>
        <v>0</v>
      </c>
      <c r="DV90" s="3">
        <f t="shared" si="43"/>
        <v>0</v>
      </c>
      <c r="DW90" s="3">
        <f t="shared" si="43"/>
        <v>0</v>
      </c>
      <c r="DX90" s="3">
        <f t="shared" si="43"/>
        <v>0.35714285714285715</v>
      </c>
      <c r="DY90" s="3">
        <f t="shared" si="43"/>
        <v>0.42857142857142855</v>
      </c>
      <c r="DZ90" s="3">
        <f t="shared" si="43"/>
        <v>0</v>
      </c>
      <c r="EA90" s="3">
        <f t="shared" si="43"/>
        <v>0.21428571428571427</v>
      </c>
      <c r="EB90" s="3">
        <f t="shared" si="39"/>
        <v>0</v>
      </c>
      <c r="EC90" s="3">
        <f t="shared" si="39"/>
        <v>0</v>
      </c>
      <c r="ED90" s="3">
        <f t="shared" si="39"/>
        <v>0</v>
      </c>
      <c r="EE90" s="3">
        <f t="shared" si="39"/>
        <v>0</v>
      </c>
      <c r="EF90" s="3">
        <f t="shared" si="39"/>
        <v>0</v>
      </c>
      <c r="EG90" s="4">
        <f t="shared" si="57"/>
        <v>0</v>
      </c>
      <c r="EH90" s="5">
        <f t="shared" si="57"/>
        <v>0</v>
      </c>
      <c r="EI90" s="5">
        <f t="shared" si="57"/>
        <v>0</v>
      </c>
      <c r="EJ90" s="5">
        <f t="shared" si="57"/>
        <v>0</v>
      </c>
      <c r="EK90" s="5">
        <f t="shared" si="57"/>
        <v>0</v>
      </c>
      <c r="EL90" s="5">
        <f t="shared" si="57"/>
        <v>0</v>
      </c>
      <c r="EM90" s="5">
        <f t="shared" si="57"/>
        <v>7.3077367680417097E-3</v>
      </c>
      <c r="EN90" s="5">
        <f t="shared" si="57"/>
        <v>8.2566126861422472E-3</v>
      </c>
      <c r="EO90" s="5">
        <f t="shared" si="57"/>
        <v>0</v>
      </c>
      <c r="EP90" s="5">
        <f t="shared" si="66"/>
        <v>5.739828862105582E-3</v>
      </c>
      <c r="EQ90" s="5">
        <f t="shared" si="66"/>
        <v>0</v>
      </c>
      <c r="ER90" s="5">
        <f t="shared" si="66"/>
        <v>0</v>
      </c>
      <c r="ES90" s="5">
        <f t="shared" si="66"/>
        <v>0</v>
      </c>
      <c r="ET90" s="5">
        <f t="shared" si="66"/>
        <v>0</v>
      </c>
      <c r="EU90" s="5">
        <f t="shared" si="66"/>
        <v>0</v>
      </c>
      <c r="EV90" s="4">
        <f t="shared" si="58"/>
        <v>0</v>
      </c>
      <c r="EW90" s="5">
        <f t="shared" si="64"/>
        <v>0</v>
      </c>
      <c r="EX90" s="5">
        <f t="shared" si="59"/>
        <v>5.1881164847279856E-3</v>
      </c>
      <c r="EY90" s="5">
        <f t="shared" si="60"/>
        <v>1.9132762873685274E-3</v>
      </c>
      <c r="EZ90" s="9">
        <f t="shared" si="61"/>
        <v>0</v>
      </c>
      <c r="FA90" t="s">
        <v>497</v>
      </c>
      <c r="FB90" t="s">
        <v>148</v>
      </c>
      <c r="FD90" t="s">
        <v>498</v>
      </c>
      <c r="FE90" t="s">
        <v>499</v>
      </c>
      <c r="FF90" t="s">
        <v>498</v>
      </c>
      <c r="FH90" t="s">
        <v>68</v>
      </c>
      <c r="FI90" t="s">
        <v>498</v>
      </c>
      <c r="FJ90" t="s">
        <v>229</v>
      </c>
      <c r="FL90" t="s">
        <v>500</v>
      </c>
      <c r="FM90" t="s">
        <v>501</v>
      </c>
      <c r="FO90" t="s">
        <v>502</v>
      </c>
      <c r="FP90" t="s">
        <v>502</v>
      </c>
      <c r="FQ90" t="s">
        <v>503</v>
      </c>
      <c r="FU90" t="s">
        <v>29</v>
      </c>
      <c r="FX90" t="s">
        <v>504</v>
      </c>
      <c r="FY90" t="s">
        <v>505</v>
      </c>
      <c r="FZ90" t="s">
        <v>506</v>
      </c>
      <c r="GA90" t="s">
        <v>35</v>
      </c>
      <c r="GF90" t="s">
        <v>507</v>
      </c>
      <c r="GJ90" t="s">
        <v>496</v>
      </c>
      <c r="GR90" t="s">
        <v>508</v>
      </c>
      <c r="GS90" t="s">
        <v>508</v>
      </c>
    </row>
    <row r="91" spans="1:208" x14ac:dyDescent="0.25">
      <c r="A91">
        <v>87</v>
      </c>
      <c r="B91" t="s">
        <v>842</v>
      </c>
      <c r="C91" t="s">
        <v>843</v>
      </c>
      <c r="D91">
        <v>23</v>
      </c>
      <c r="E91">
        <v>5.85</v>
      </c>
      <c r="F91" t="s">
        <v>63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8</v>
      </c>
      <c r="N91">
        <v>9</v>
      </c>
      <c r="O91">
        <v>9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3">
        <f t="shared" si="67"/>
        <v>0</v>
      </c>
      <c r="W91" s="3">
        <f t="shared" si="67"/>
        <v>0</v>
      </c>
      <c r="X91" s="3">
        <f t="shared" si="67"/>
        <v>0</v>
      </c>
      <c r="Y91" s="3">
        <f t="shared" si="67"/>
        <v>0</v>
      </c>
      <c r="Z91" s="3">
        <f t="shared" si="67"/>
        <v>0</v>
      </c>
      <c r="AA91" s="3">
        <f t="shared" si="67"/>
        <v>0</v>
      </c>
      <c r="AB91" s="3">
        <f t="shared" si="67"/>
        <v>0.34782608695652173</v>
      </c>
      <c r="AC91" s="3">
        <f t="shared" si="67"/>
        <v>0.39130434782608697</v>
      </c>
      <c r="AD91" s="3">
        <f t="shared" si="67"/>
        <v>0.39130434782608697</v>
      </c>
      <c r="AE91" s="3">
        <f t="shared" si="67"/>
        <v>0</v>
      </c>
      <c r="AF91" s="3">
        <f t="shared" si="67"/>
        <v>0</v>
      </c>
      <c r="AG91" s="3">
        <f t="shared" si="67"/>
        <v>0</v>
      </c>
      <c r="AH91" s="3">
        <f t="shared" si="67"/>
        <v>0</v>
      </c>
      <c r="AI91" s="3">
        <f t="shared" si="67"/>
        <v>0</v>
      </c>
      <c r="AJ91" s="3">
        <f t="shared" si="67"/>
        <v>0</v>
      </c>
      <c r="AK91" s="4">
        <f t="shared" si="68"/>
        <v>0</v>
      </c>
      <c r="AL91" s="5">
        <f t="shared" si="68"/>
        <v>0</v>
      </c>
      <c r="AM91" s="5">
        <f t="shared" si="68"/>
        <v>0</v>
      </c>
      <c r="AN91" s="5">
        <f t="shared" si="68"/>
        <v>0</v>
      </c>
      <c r="AO91" s="5">
        <f t="shared" si="68"/>
        <v>0</v>
      </c>
      <c r="AP91" s="5">
        <f t="shared" si="68"/>
        <v>0</v>
      </c>
      <c r="AQ91" s="5">
        <f t="shared" si="68"/>
        <v>7.1254911400232069E-3</v>
      </c>
      <c r="AR91" s="5">
        <f t="shared" si="68"/>
        <v>7.5410938310241302E-3</v>
      </c>
      <c r="AS91" s="5">
        <f t="shared" si="68"/>
        <v>7.4920529609024903E-3</v>
      </c>
      <c r="AT91" s="5">
        <f t="shared" si="68"/>
        <v>0</v>
      </c>
      <c r="AU91" s="5">
        <f t="shared" si="68"/>
        <v>0</v>
      </c>
      <c r="AV91" s="5">
        <f t="shared" si="68"/>
        <v>0</v>
      </c>
      <c r="AW91" s="5">
        <f t="shared" si="68"/>
        <v>0</v>
      </c>
      <c r="AX91" s="5">
        <f t="shared" si="68"/>
        <v>0</v>
      </c>
      <c r="AY91" s="5">
        <f t="shared" si="68"/>
        <v>0</v>
      </c>
      <c r="AZ91" s="4">
        <f t="shared" si="46"/>
        <v>0</v>
      </c>
      <c r="BA91" s="5">
        <f t="shared" si="47"/>
        <v>0</v>
      </c>
      <c r="BB91" s="5">
        <f t="shared" si="48"/>
        <v>7.3862126439832752E-3</v>
      </c>
      <c r="BC91" s="5">
        <f t="shared" si="49"/>
        <v>0</v>
      </c>
      <c r="BD91" s="9">
        <f t="shared" si="50"/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 s="3">
        <f t="shared" si="44"/>
        <v>0</v>
      </c>
      <c r="BU91" s="3">
        <f t="shared" si="44"/>
        <v>0</v>
      </c>
      <c r="BV91" s="3">
        <f t="shared" si="42"/>
        <v>0</v>
      </c>
      <c r="BW91" s="3">
        <f t="shared" si="42"/>
        <v>0</v>
      </c>
      <c r="BX91" s="3">
        <f t="shared" si="42"/>
        <v>0</v>
      </c>
      <c r="BY91" s="3">
        <f t="shared" si="42"/>
        <v>0</v>
      </c>
      <c r="BZ91" s="3">
        <f t="shared" si="42"/>
        <v>0</v>
      </c>
      <c r="CA91" s="3">
        <f t="shared" si="42"/>
        <v>0</v>
      </c>
      <c r="CB91" s="3">
        <f t="shared" si="42"/>
        <v>0</v>
      </c>
      <c r="CC91" s="3">
        <f t="shared" ref="CC91:CH140" si="69">BN91/$D91</f>
        <v>0</v>
      </c>
      <c r="CD91" s="3">
        <f t="shared" si="38"/>
        <v>0</v>
      </c>
      <c r="CE91" s="3">
        <f t="shared" si="38"/>
        <v>0</v>
      </c>
      <c r="CF91" s="3">
        <f t="shared" si="38"/>
        <v>0</v>
      </c>
      <c r="CG91" s="3">
        <f t="shared" si="38"/>
        <v>0</v>
      </c>
      <c r="CH91" s="3">
        <f t="shared" si="38"/>
        <v>0</v>
      </c>
      <c r="CI91" s="4">
        <f t="shared" si="51"/>
        <v>0</v>
      </c>
      <c r="CJ91" s="5">
        <f t="shared" si="51"/>
        <v>0</v>
      </c>
      <c r="CK91" s="5">
        <f t="shared" si="51"/>
        <v>0</v>
      </c>
      <c r="CL91" s="5">
        <f t="shared" si="51"/>
        <v>0</v>
      </c>
      <c r="CM91" s="5">
        <f t="shared" si="51"/>
        <v>0</v>
      </c>
      <c r="CN91" s="5">
        <f t="shared" si="51"/>
        <v>0</v>
      </c>
      <c r="CO91" s="5">
        <f t="shared" si="51"/>
        <v>0</v>
      </c>
      <c r="CP91" s="5">
        <f t="shared" si="51"/>
        <v>0</v>
      </c>
      <c r="CQ91" s="5">
        <f t="shared" si="51"/>
        <v>0</v>
      </c>
      <c r="CR91" s="5">
        <f t="shared" si="65"/>
        <v>0</v>
      </c>
      <c r="CS91" s="5">
        <f t="shared" si="65"/>
        <v>0</v>
      </c>
      <c r="CT91" s="5">
        <f t="shared" si="65"/>
        <v>0</v>
      </c>
      <c r="CU91" s="5">
        <f t="shared" si="65"/>
        <v>0</v>
      </c>
      <c r="CV91" s="5">
        <f t="shared" si="65"/>
        <v>0</v>
      </c>
      <c r="CW91" s="5">
        <f t="shared" si="65"/>
        <v>0</v>
      </c>
      <c r="CX91" s="4">
        <f t="shared" si="52"/>
        <v>0</v>
      </c>
      <c r="CY91" s="5">
        <f t="shared" si="53"/>
        <v>0</v>
      </c>
      <c r="CZ91" s="5">
        <f t="shared" si="54"/>
        <v>0</v>
      </c>
      <c r="DA91" s="5">
        <f t="shared" si="55"/>
        <v>0</v>
      </c>
      <c r="DB91" s="9">
        <f t="shared" si="56"/>
        <v>0</v>
      </c>
      <c r="DC91">
        <v>0</v>
      </c>
      <c r="DD91">
        <v>0</v>
      </c>
      <c r="DE91">
        <v>0</v>
      </c>
      <c r="DF91">
        <v>2</v>
      </c>
      <c r="DG91">
        <v>0</v>
      </c>
      <c r="DH91">
        <v>5</v>
      </c>
      <c r="DI91">
        <v>8</v>
      </c>
      <c r="DJ91">
        <v>9</v>
      </c>
      <c r="DK91">
        <v>9</v>
      </c>
      <c r="DL91">
        <v>3</v>
      </c>
      <c r="DM91">
        <v>0</v>
      </c>
      <c r="DN91">
        <v>3</v>
      </c>
      <c r="DO91">
        <v>0</v>
      </c>
      <c r="DP91">
        <v>0</v>
      </c>
      <c r="DQ91">
        <v>0</v>
      </c>
      <c r="DR91" s="3">
        <f t="shared" si="45"/>
        <v>0</v>
      </c>
      <c r="DS91" s="3">
        <f t="shared" si="45"/>
        <v>0</v>
      </c>
      <c r="DT91" s="3">
        <f t="shared" si="43"/>
        <v>0</v>
      </c>
      <c r="DU91" s="3">
        <f t="shared" si="43"/>
        <v>8.6956521739130432E-2</v>
      </c>
      <c r="DV91" s="3">
        <f t="shared" si="43"/>
        <v>0</v>
      </c>
      <c r="DW91" s="3">
        <f t="shared" si="43"/>
        <v>0.21739130434782608</v>
      </c>
      <c r="DX91" s="3">
        <f t="shared" si="43"/>
        <v>0.34782608695652173</v>
      </c>
      <c r="DY91" s="3">
        <f t="shared" si="43"/>
        <v>0.39130434782608697</v>
      </c>
      <c r="DZ91" s="3">
        <f t="shared" si="43"/>
        <v>0.39130434782608697</v>
      </c>
      <c r="EA91" s="3">
        <f t="shared" ref="EA91:EF140" si="70">DL91/$D91</f>
        <v>0.13043478260869565</v>
      </c>
      <c r="EB91" s="3">
        <f t="shared" si="39"/>
        <v>0</v>
      </c>
      <c r="EC91" s="3">
        <f t="shared" si="39"/>
        <v>0.13043478260869565</v>
      </c>
      <c r="ED91" s="3">
        <f t="shared" si="39"/>
        <v>0</v>
      </c>
      <c r="EE91" s="3">
        <f t="shared" si="39"/>
        <v>0</v>
      </c>
      <c r="EF91" s="3">
        <f t="shared" si="39"/>
        <v>0</v>
      </c>
      <c r="EG91" s="4">
        <f t="shared" si="57"/>
        <v>0</v>
      </c>
      <c r="EH91" s="5">
        <f t="shared" si="57"/>
        <v>0</v>
      </c>
      <c r="EI91" s="5">
        <f t="shared" si="57"/>
        <v>0</v>
      </c>
      <c r="EJ91" s="5">
        <f t="shared" si="57"/>
        <v>2.5058813130047321E-3</v>
      </c>
      <c r="EK91" s="5">
        <f t="shared" si="57"/>
        <v>0</v>
      </c>
      <c r="EL91" s="5">
        <f t="shared" si="57"/>
        <v>6.5592713526050521E-3</v>
      </c>
      <c r="EM91" s="5">
        <f t="shared" si="57"/>
        <v>7.1171001567014907E-3</v>
      </c>
      <c r="EN91" s="5">
        <f t="shared" si="57"/>
        <v>7.5386463656081388E-3</v>
      </c>
      <c r="EO91" s="5">
        <f t="shared" si="57"/>
        <v>7.5042261097526073E-3</v>
      </c>
      <c r="EP91" s="5">
        <f t="shared" si="66"/>
        <v>3.4938088725860066E-3</v>
      </c>
      <c r="EQ91" s="5">
        <f t="shared" si="66"/>
        <v>0</v>
      </c>
      <c r="ER91" s="5">
        <f t="shared" si="66"/>
        <v>3.5484748115600503E-3</v>
      </c>
      <c r="ES91" s="5">
        <f t="shared" si="66"/>
        <v>0</v>
      </c>
      <c r="ET91" s="5">
        <f t="shared" si="66"/>
        <v>0</v>
      </c>
      <c r="EU91" s="5">
        <f t="shared" si="66"/>
        <v>0</v>
      </c>
      <c r="EV91" s="4">
        <f t="shared" si="58"/>
        <v>0</v>
      </c>
      <c r="EW91" s="5">
        <f t="shared" si="64"/>
        <v>3.0217175552032616E-3</v>
      </c>
      <c r="EX91" s="5">
        <f t="shared" si="59"/>
        <v>7.3866575440207456E-3</v>
      </c>
      <c r="EY91" s="5">
        <f t="shared" si="60"/>
        <v>2.3474278947153526E-3</v>
      </c>
      <c r="EZ91" s="9">
        <f t="shared" si="61"/>
        <v>0</v>
      </c>
      <c r="FB91" t="s">
        <v>511</v>
      </c>
      <c r="FD91" t="s">
        <v>511</v>
      </c>
      <c r="FE91" t="s">
        <v>224</v>
      </c>
      <c r="FK91" t="s">
        <v>512</v>
      </c>
      <c r="FM91" t="s">
        <v>224</v>
      </c>
      <c r="FQ91" t="s">
        <v>211</v>
      </c>
      <c r="FU91" t="s">
        <v>36</v>
      </c>
      <c r="FV91" t="s">
        <v>140</v>
      </c>
      <c r="FY91" t="s">
        <v>179</v>
      </c>
      <c r="FZ91" t="s">
        <v>140</v>
      </c>
      <c r="GA91" t="s">
        <v>40</v>
      </c>
      <c r="GB91" t="s">
        <v>36</v>
      </c>
      <c r="GC91" t="s">
        <v>37</v>
      </c>
      <c r="GE91" t="s">
        <v>140</v>
      </c>
      <c r="GF91" t="s">
        <v>40</v>
      </c>
      <c r="GJ91" t="s">
        <v>513</v>
      </c>
      <c r="GR91" t="s">
        <v>57</v>
      </c>
      <c r="GW91" t="s">
        <v>57</v>
      </c>
    </row>
    <row r="92" spans="1:208" x14ac:dyDescent="0.25">
      <c r="A92">
        <v>88</v>
      </c>
      <c r="B92" t="s">
        <v>569</v>
      </c>
      <c r="C92" t="s">
        <v>570</v>
      </c>
      <c r="D92">
        <v>25</v>
      </c>
      <c r="E92">
        <v>6.52</v>
      </c>
      <c r="F92" t="s">
        <v>63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3</v>
      </c>
      <c r="N92">
        <v>4</v>
      </c>
      <c r="O92">
        <v>2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3">
        <f t="shared" si="67"/>
        <v>0</v>
      </c>
      <c r="W92" s="3">
        <f t="shared" si="67"/>
        <v>0</v>
      </c>
      <c r="X92" s="3">
        <f t="shared" si="67"/>
        <v>0</v>
      </c>
      <c r="Y92" s="3">
        <f t="shared" si="67"/>
        <v>0</v>
      </c>
      <c r="Z92" s="3">
        <f t="shared" si="67"/>
        <v>0</v>
      </c>
      <c r="AA92" s="3">
        <f t="shared" si="67"/>
        <v>0</v>
      </c>
      <c r="AB92" s="3">
        <f t="shared" si="67"/>
        <v>0.12</v>
      </c>
      <c r="AC92" s="3">
        <f t="shared" si="67"/>
        <v>0.16</v>
      </c>
      <c r="AD92" s="3">
        <f t="shared" si="67"/>
        <v>0.08</v>
      </c>
      <c r="AE92" s="3">
        <f t="shared" si="67"/>
        <v>0</v>
      </c>
      <c r="AF92" s="3">
        <f t="shared" si="67"/>
        <v>0</v>
      </c>
      <c r="AG92" s="3">
        <f t="shared" si="67"/>
        <v>0</v>
      </c>
      <c r="AH92" s="3">
        <f t="shared" si="67"/>
        <v>0</v>
      </c>
      <c r="AI92" s="3">
        <f t="shared" si="67"/>
        <v>0</v>
      </c>
      <c r="AJ92" s="3">
        <f t="shared" si="67"/>
        <v>0</v>
      </c>
      <c r="AK92" s="4">
        <f t="shared" si="68"/>
        <v>0</v>
      </c>
      <c r="AL92" s="5">
        <f t="shared" si="68"/>
        <v>0</v>
      </c>
      <c r="AM92" s="5">
        <f t="shared" si="68"/>
        <v>0</v>
      </c>
      <c r="AN92" s="5">
        <f t="shared" si="68"/>
        <v>0</v>
      </c>
      <c r="AO92" s="5">
        <f t="shared" si="68"/>
        <v>0</v>
      </c>
      <c r="AP92" s="5">
        <f t="shared" si="68"/>
        <v>0</v>
      </c>
      <c r="AQ92" s="5">
        <f t="shared" si="68"/>
        <v>2.4582944433080064E-3</v>
      </c>
      <c r="AR92" s="5">
        <f t="shared" si="68"/>
        <v>3.083469477574311E-3</v>
      </c>
      <c r="AS92" s="5">
        <f t="shared" si="68"/>
        <v>1.5317086053400646E-3</v>
      </c>
      <c r="AT92" s="5">
        <f t="shared" si="68"/>
        <v>0</v>
      </c>
      <c r="AU92" s="5">
        <f t="shared" si="68"/>
        <v>0</v>
      </c>
      <c r="AV92" s="5">
        <f t="shared" si="68"/>
        <v>0</v>
      </c>
      <c r="AW92" s="5">
        <f t="shared" si="68"/>
        <v>0</v>
      </c>
      <c r="AX92" s="5">
        <f t="shared" si="68"/>
        <v>0</v>
      </c>
      <c r="AY92" s="5">
        <f t="shared" si="68"/>
        <v>0</v>
      </c>
      <c r="AZ92" s="4">
        <f t="shared" si="46"/>
        <v>0</v>
      </c>
      <c r="BA92" s="5">
        <f t="shared" si="47"/>
        <v>0</v>
      </c>
      <c r="BB92" s="5">
        <f t="shared" si="48"/>
        <v>2.3578241754074608E-3</v>
      </c>
      <c r="BC92" s="5">
        <f t="shared" si="49"/>
        <v>0</v>
      </c>
      <c r="BD92" s="9">
        <f t="shared" si="50"/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2</v>
      </c>
      <c r="BO92">
        <v>0</v>
      </c>
      <c r="BP92">
        <v>2</v>
      </c>
      <c r="BQ92">
        <v>0</v>
      </c>
      <c r="BR92">
        <v>0</v>
      </c>
      <c r="BS92">
        <v>0</v>
      </c>
      <c r="BT92" s="3">
        <f t="shared" si="44"/>
        <v>0</v>
      </c>
      <c r="BU92" s="3">
        <f t="shared" si="44"/>
        <v>0</v>
      </c>
      <c r="BV92" s="3">
        <f t="shared" si="44"/>
        <v>0</v>
      </c>
      <c r="BW92" s="3">
        <f t="shared" si="44"/>
        <v>0</v>
      </c>
      <c r="BX92" s="3">
        <f t="shared" si="44"/>
        <v>0</v>
      </c>
      <c r="BY92" s="3">
        <f t="shared" si="44"/>
        <v>0</v>
      </c>
      <c r="BZ92" s="3">
        <f t="shared" si="44"/>
        <v>0</v>
      </c>
      <c r="CA92" s="3">
        <f t="shared" si="44"/>
        <v>0</v>
      </c>
      <c r="CB92" s="3">
        <f t="shared" si="44"/>
        <v>0</v>
      </c>
      <c r="CC92" s="3">
        <f t="shared" si="69"/>
        <v>0.08</v>
      </c>
      <c r="CD92" s="3">
        <f t="shared" si="38"/>
        <v>0</v>
      </c>
      <c r="CE92" s="3">
        <f t="shared" si="38"/>
        <v>0.08</v>
      </c>
      <c r="CF92" s="3">
        <f t="shared" si="38"/>
        <v>0</v>
      </c>
      <c r="CG92" s="3">
        <f t="shared" si="38"/>
        <v>0</v>
      </c>
      <c r="CH92" s="3">
        <f t="shared" si="38"/>
        <v>0</v>
      </c>
      <c r="CI92" s="4">
        <f t="shared" si="51"/>
        <v>0</v>
      </c>
      <c r="CJ92" s="5">
        <f t="shared" si="51"/>
        <v>0</v>
      </c>
      <c r="CK92" s="5">
        <f t="shared" si="51"/>
        <v>0</v>
      </c>
      <c r="CL92" s="5">
        <f t="shared" si="51"/>
        <v>0</v>
      </c>
      <c r="CM92" s="5">
        <f t="shared" si="51"/>
        <v>0</v>
      </c>
      <c r="CN92" s="5">
        <f t="shared" si="51"/>
        <v>0</v>
      </c>
      <c r="CO92" s="5">
        <f t="shared" si="51"/>
        <v>0</v>
      </c>
      <c r="CP92" s="5">
        <f t="shared" si="51"/>
        <v>0</v>
      </c>
      <c r="CQ92" s="5">
        <f t="shared" si="51"/>
        <v>0</v>
      </c>
      <c r="CR92" s="5">
        <f t="shared" si="65"/>
        <v>4.7943016625506861E-3</v>
      </c>
      <c r="CS92" s="5">
        <f t="shared" si="65"/>
        <v>0</v>
      </c>
      <c r="CT92" s="5">
        <f t="shared" si="65"/>
        <v>4.7305804645825502E-3</v>
      </c>
      <c r="CU92" s="5">
        <f t="shared" si="65"/>
        <v>0</v>
      </c>
      <c r="CV92" s="5">
        <f t="shared" si="65"/>
        <v>0</v>
      </c>
      <c r="CW92" s="5">
        <f t="shared" si="65"/>
        <v>0</v>
      </c>
      <c r="CX92" s="4">
        <f t="shared" si="52"/>
        <v>0</v>
      </c>
      <c r="CY92" s="5">
        <f t="shared" si="53"/>
        <v>0</v>
      </c>
      <c r="CZ92" s="5">
        <f t="shared" si="54"/>
        <v>0</v>
      </c>
      <c r="DA92" s="5">
        <f t="shared" si="55"/>
        <v>3.1749607090444123E-3</v>
      </c>
      <c r="DB92" s="9">
        <f t="shared" si="56"/>
        <v>0</v>
      </c>
      <c r="DC92">
        <v>3</v>
      </c>
      <c r="DD92">
        <v>3</v>
      </c>
      <c r="DE92">
        <v>2</v>
      </c>
      <c r="DF92">
        <v>3</v>
      </c>
      <c r="DG92">
        <v>2</v>
      </c>
      <c r="DH92">
        <v>2</v>
      </c>
      <c r="DI92">
        <v>3</v>
      </c>
      <c r="DJ92">
        <v>4</v>
      </c>
      <c r="DK92">
        <v>2</v>
      </c>
      <c r="DL92">
        <v>4</v>
      </c>
      <c r="DM92">
        <v>3</v>
      </c>
      <c r="DN92">
        <v>3</v>
      </c>
      <c r="DO92">
        <v>0</v>
      </c>
      <c r="DP92">
        <v>0</v>
      </c>
      <c r="DQ92">
        <v>0</v>
      </c>
      <c r="DR92" s="3">
        <f t="shared" si="45"/>
        <v>0.12</v>
      </c>
      <c r="DS92" s="3">
        <f t="shared" si="45"/>
        <v>0.12</v>
      </c>
      <c r="DT92" s="3">
        <f t="shared" si="45"/>
        <v>0.08</v>
      </c>
      <c r="DU92" s="3">
        <f t="shared" si="45"/>
        <v>0.12</v>
      </c>
      <c r="DV92" s="3">
        <f t="shared" si="45"/>
        <v>0.08</v>
      </c>
      <c r="DW92" s="3">
        <f t="shared" si="45"/>
        <v>0.08</v>
      </c>
      <c r="DX92" s="3">
        <f t="shared" si="45"/>
        <v>0.12</v>
      </c>
      <c r="DY92" s="3">
        <f t="shared" si="45"/>
        <v>0.16</v>
      </c>
      <c r="DZ92" s="3">
        <f t="shared" si="45"/>
        <v>0.08</v>
      </c>
      <c r="EA92" s="3">
        <f t="shared" si="70"/>
        <v>0.16</v>
      </c>
      <c r="EB92" s="3">
        <f t="shared" si="39"/>
        <v>0.12</v>
      </c>
      <c r="EC92" s="3">
        <f t="shared" si="39"/>
        <v>0.12</v>
      </c>
      <c r="ED92" s="3">
        <f t="shared" si="39"/>
        <v>0</v>
      </c>
      <c r="EE92" s="3">
        <f t="shared" si="39"/>
        <v>0</v>
      </c>
      <c r="EF92" s="3">
        <f t="shared" si="39"/>
        <v>0</v>
      </c>
      <c r="EG92" s="4">
        <f t="shared" si="57"/>
        <v>1.0055779283591791E-2</v>
      </c>
      <c r="EH92" s="5">
        <f t="shared" si="57"/>
        <v>8.6183196833245681E-3</v>
      </c>
      <c r="EI92" s="5">
        <f t="shared" si="57"/>
        <v>6.0933819593950731E-3</v>
      </c>
      <c r="EJ92" s="5">
        <f t="shared" si="57"/>
        <v>3.4581162119465304E-3</v>
      </c>
      <c r="EK92" s="5">
        <f t="shared" si="57"/>
        <v>2.5235648018131448E-3</v>
      </c>
      <c r="EL92" s="5">
        <f t="shared" si="57"/>
        <v>2.4138118577586593E-3</v>
      </c>
      <c r="EM92" s="5">
        <f t="shared" si="57"/>
        <v>2.4553995540620142E-3</v>
      </c>
      <c r="EN92" s="5">
        <f t="shared" si="57"/>
        <v>3.0824687361597721E-3</v>
      </c>
      <c r="EO92" s="5">
        <f t="shared" si="57"/>
        <v>1.5341973379938663E-3</v>
      </c>
      <c r="EP92" s="5">
        <f t="shared" si="66"/>
        <v>4.2857388837055019E-3</v>
      </c>
      <c r="EQ92" s="5">
        <f t="shared" si="66"/>
        <v>3.1166313593230239E-3</v>
      </c>
      <c r="ER92" s="5">
        <f t="shared" si="66"/>
        <v>3.2645968266352466E-3</v>
      </c>
      <c r="ES92" s="5">
        <f t="shared" si="66"/>
        <v>0</v>
      </c>
      <c r="ET92" s="5">
        <f t="shared" si="66"/>
        <v>0</v>
      </c>
      <c r="EU92" s="5">
        <f t="shared" si="66"/>
        <v>0</v>
      </c>
      <c r="EV92" s="4">
        <f t="shared" si="58"/>
        <v>8.2558269754371433E-3</v>
      </c>
      <c r="EW92" s="5">
        <f t="shared" si="64"/>
        <v>2.7984976238394446E-3</v>
      </c>
      <c r="EX92" s="5">
        <f t="shared" si="59"/>
        <v>2.3573552094052178E-3</v>
      </c>
      <c r="EY92" s="5">
        <f t="shared" si="60"/>
        <v>3.5556556898879241E-3</v>
      </c>
      <c r="EZ92" s="9">
        <f t="shared" si="61"/>
        <v>0</v>
      </c>
      <c r="FB92" t="s">
        <v>378</v>
      </c>
      <c r="FD92" t="s">
        <v>516</v>
      </c>
      <c r="FF92" t="s">
        <v>426</v>
      </c>
      <c r="FI92" t="s">
        <v>426</v>
      </c>
      <c r="FK92" t="s">
        <v>120</v>
      </c>
      <c r="FM92" t="s">
        <v>72</v>
      </c>
      <c r="FQ92" t="s">
        <v>72</v>
      </c>
      <c r="FU92" t="s">
        <v>76</v>
      </c>
      <c r="FX92" t="s">
        <v>76</v>
      </c>
      <c r="FY92" t="s">
        <v>33</v>
      </c>
      <c r="FZ92" t="s">
        <v>76</v>
      </c>
      <c r="GJ92" t="s">
        <v>517</v>
      </c>
      <c r="GP92" t="s">
        <v>280</v>
      </c>
      <c r="GR92" t="s">
        <v>448</v>
      </c>
    </row>
    <row r="93" spans="1:208" x14ac:dyDescent="0.25">
      <c r="A93">
        <v>89</v>
      </c>
      <c r="B93" t="s">
        <v>544</v>
      </c>
      <c r="C93" t="s">
        <v>545</v>
      </c>
      <c r="D93">
        <v>37</v>
      </c>
      <c r="E93">
        <v>6.02</v>
      </c>
      <c r="F93" t="s">
        <v>63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12</v>
      </c>
      <c r="N93">
        <v>10</v>
      </c>
      <c r="O93">
        <v>11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3">
        <f t="shared" si="67"/>
        <v>0</v>
      </c>
      <c r="W93" s="3">
        <f t="shared" si="67"/>
        <v>0</v>
      </c>
      <c r="X93" s="3">
        <f t="shared" si="67"/>
        <v>0</v>
      </c>
      <c r="Y93" s="3">
        <f t="shared" si="67"/>
        <v>0</v>
      </c>
      <c r="Z93" s="3">
        <f t="shared" si="67"/>
        <v>0</v>
      </c>
      <c r="AA93" s="3">
        <f t="shared" si="67"/>
        <v>0</v>
      </c>
      <c r="AB93" s="3">
        <f t="shared" si="67"/>
        <v>0.32432432432432434</v>
      </c>
      <c r="AC93" s="3">
        <f t="shared" si="67"/>
        <v>0.27027027027027029</v>
      </c>
      <c r="AD93" s="3">
        <f t="shared" si="67"/>
        <v>0.29729729729729731</v>
      </c>
      <c r="AE93" s="3">
        <f t="shared" si="67"/>
        <v>0</v>
      </c>
      <c r="AF93" s="3">
        <f t="shared" si="67"/>
        <v>0</v>
      </c>
      <c r="AG93" s="3">
        <f t="shared" si="67"/>
        <v>0</v>
      </c>
      <c r="AH93" s="3">
        <f t="shared" si="67"/>
        <v>0</v>
      </c>
      <c r="AI93" s="3">
        <f t="shared" si="67"/>
        <v>0</v>
      </c>
      <c r="AJ93" s="3">
        <f t="shared" si="67"/>
        <v>0</v>
      </c>
      <c r="AK93" s="4">
        <f t="shared" si="68"/>
        <v>0</v>
      </c>
      <c r="AL93" s="5">
        <f t="shared" si="68"/>
        <v>0</v>
      </c>
      <c r="AM93" s="5">
        <f t="shared" si="68"/>
        <v>0</v>
      </c>
      <c r="AN93" s="5">
        <f t="shared" si="68"/>
        <v>0</v>
      </c>
      <c r="AO93" s="5">
        <f t="shared" si="68"/>
        <v>0</v>
      </c>
      <c r="AP93" s="5">
        <f t="shared" si="68"/>
        <v>0</v>
      </c>
      <c r="AQ93" s="5">
        <f t="shared" si="68"/>
        <v>6.6440390359675848E-3</v>
      </c>
      <c r="AR93" s="5">
        <f t="shared" si="68"/>
        <v>5.2085633067133633E-3</v>
      </c>
      <c r="AS93" s="5">
        <f t="shared" si="68"/>
        <v>5.6921603576826733E-3</v>
      </c>
      <c r="AT93" s="5">
        <f t="shared" si="68"/>
        <v>0</v>
      </c>
      <c r="AU93" s="5">
        <f t="shared" si="68"/>
        <v>0</v>
      </c>
      <c r="AV93" s="5">
        <f t="shared" si="68"/>
        <v>0</v>
      </c>
      <c r="AW93" s="5">
        <f t="shared" si="68"/>
        <v>0</v>
      </c>
      <c r="AX93" s="5">
        <f t="shared" si="68"/>
        <v>0</v>
      </c>
      <c r="AY93" s="5">
        <f t="shared" si="68"/>
        <v>0</v>
      </c>
      <c r="AZ93" s="4">
        <f t="shared" si="46"/>
        <v>0</v>
      </c>
      <c r="BA93" s="5">
        <f t="shared" si="47"/>
        <v>0</v>
      </c>
      <c r="BB93" s="5">
        <f t="shared" si="48"/>
        <v>5.8482542334545402E-3</v>
      </c>
      <c r="BC93" s="5">
        <f t="shared" si="49"/>
        <v>0</v>
      </c>
      <c r="BD93" s="9">
        <f t="shared" si="50"/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 s="3">
        <f t="shared" si="44"/>
        <v>0</v>
      </c>
      <c r="BU93" s="3">
        <f t="shared" si="44"/>
        <v>0</v>
      </c>
      <c r="BV93" s="3">
        <f t="shared" si="44"/>
        <v>0</v>
      </c>
      <c r="BW93" s="3">
        <f t="shared" si="44"/>
        <v>0</v>
      </c>
      <c r="BX93" s="3">
        <f t="shared" si="44"/>
        <v>0</v>
      </c>
      <c r="BY93" s="3">
        <f t="shared" si="44"/>
        <v>0</v>
      </c>
      <c r="BZ93" s="3">
        <f t="shared" si="44"/>
        <v>0</v>
      </c>
      <c r="CA93" s="3">
        <f t="shared" si="44"/>
        <v>0</v>
      </c>
      <c r="CB93" s="3">
        <f t="shared" si="44"/>
        <v>0</v>
      </c>
      <c r="CC93" s="3">
        <f t="shared" si="69"/>
        <v>0</v>
      </c>
      <c r="CD93" s="3">
        <f t="shared" si="38"/>
        <v>0</v>
      </c>
      <c r="CE93" s="3">
        <f t="shared" si="38"/>
        <v>0</v>
      </c>
      <c r="CF93" s="3">
        <f t="shared" si="38"/>
        <v>0</v>
      </c>
      <c r="CG93" s="3">
        <f t="shared" si="38"/>
        <v>0</v>
      </c>
      <c r="CH93" s="3">
        <f t="shared" si="38"/>
        <v>0</v>
      </c>
      <c r="CI93" s="4">
        <f t="shared" si="51"/>
        <v>0</v>
      </c>
      <c r="CJ93" s="5">
        <f t="shared" si="51"/>
        <v>0</v>
      </c>
      <c r="CK93" s="5">
        <f t="shared" si="51"/>
        <v>0</v>
      </c>
      <c r="CL93" s="5">
        <f t="shared" si="51"/>
        <v>0</v>
      </c>
      <c r="CM93" s="5">
        <f t="shared" si="51"/>
        <v>0</v>
      </c>
      <c r="CN93" s="5">
        <f t="shared" si="51"/>
        <v>0</v>
      </c>
      <c r="CO93" s="5">
        <f t="shared" si="51"/>
        <v>0</v>
      </c>
      <c r="CP93" s="5">
        <f t="shared" si="51"/>
        <v>0</v>
      </c>
      <c r="CQ93" s="5">
        <f t="shared" si="51"/>
        <v>0</v>
      </c>
      <c r="CR93" s="5">
        <f t="shared" si="65"/>
        <v>0</v>
      </c>
      <c r="CS93" s="5">
        <f t="shared" si="65"/>
        <v>0</v>
      </c>
      <c r="CT93" s="5">
        <f t="shared" si="65"/>
        <v>0</v>
      </c>
      <c r="CU93" s="5">
        <f t="shared" si="65"/>
        <v>0</v>
      </c>
      <c r="CV93" s="5">
        <f t="shared" si="65"/>
        <v>0</v>
      </c>
      <c r="CW93" s="5">
        <f t="shared" si="65"/>
        <v>0</v>
      </c>
      <c r="CX93" s="4">
        <f t="shared" si="52"/>
        <v>0</v>
      </c>
      <c r="CY93" s="5">
        <f t="shared" si="53"/>
        <v>0</v>
      </c>
      <c r="CZ93" s="5">
        <f t="shared" si="54"/>
        <v>0</v>
      </c>
      <c r="DA93" s="5">
        <f t="shared" si="55"/>
        <v>0</v>
      </c>
      <c r="DB93" s="9">
        <f t="shared" si="56"/>
        <v>0</v>
      </c>
      <c r="DC93">
        <v>0</v>
      </c>
      <c r="DD93">
        <v>0</v>
      </c>
      <c r="DE93">
        <v>0</v>
      </c>
      <c r="DF93">
        <v>9</v>
      </c>
      <c r="DG93">
        <v>0</v>
      </c>
      <c r="DH93">
        <v>0</v>
      </c>
      <c r="DI93">
        <v>12</v>
      </c>
      <c r="DJ93">
        <v>10</v>
      </c>
      <c r="DK93">
        <v>11</v>
      </c>
      <c r="DL93">
        <v>8</v>
      </c>
      <c r="DM93">
        <v>0</v>
      </c>
      <c r="DN93">
        <v>8</v>
      </c>
      <c r="DO93">
        <v>0</v>
      </c>
      <c r="DP93">
        <v>0</v>
      </c>
      <c r="DQ93">
        <v>0</v>
      </c>
      <c r="DR93" s="3">
        <f t="shared" si="45"/>
        <v>0</v>
      </c>
      <c r="DS93" s="3">
        <f t="shared" si="45"/>
        <v>0</v>
      </c>
      <c r="DT93" s="3">
        <f t="shared" si="45"/>
        <v>0</v>
      </c>
      <c r="DU93" s="3">
        <f t="shared" si="45"/>
        <v>0.24324324324324326</v>
      </c>
      <c r="DV93" s="3">
        <f t="shared" si="45"/>
        <v>0</v>
      </c>
      <c r="DW93" s="3">
        <f t="shared" si="45"/>
        <v>0</v>
      </c>
      <c r="DX93" s="3">
        <f t="shared" si="45"/>
        <v>0.32432432432432434</v>
      </c>
      <c r="DY93" s="3">
        <f t="shared" si="45"/>
        <v>0.27027027027027029</v>
      </c>
      <c r="DZ93" s="3">
        <f t="shared" si="45"/>
        <v>0.29729729729729731</v>
      </c>
      <c r="EA93" s="3">
        <f t="shared" si="70"/>
        <v>0.21621621621621623</v>
      </c>
      <c r="EB93" s="3">
        <f t="shared" si="39"/>
        <v>0</v>
      </c>
      <c r="EC93" s="3">
        <f t="shared" si="39"/>
        <v>0.21621621621621623</v>
      </c>
      <c r="ED93" s="3">
        <f t="shared" si="39"/>
        <v>0</v>
      </c>
      <c r="EE93" s="3">
        <f t="shared" si="39"/>
        <v>0</v>
      </c>
      <c r="EF93" s="3">
        <f t="shared" si="39"/>
        <v>0</v>
      </c>
      <c r="EG93" s="4">
        <f t="shared" si="57"/>
        <v>0</v>
      </c>
      <c r="EH93" s="5">
        <f t="shared" si="57"/>
        <v>0</v>
      </c>
      <c r="EI93" s="5">
        <f t="shared" si="57"/>
        <v>0</v>
      </c>
      <c r="EJ93" s="5">
        <f t="shared" si="57"/>
        <v>7.0096950242159407E-3</v>
      </c>
      <c r="EK93" s="5">
        <f t="shared" si="57"/>
        <v>0</v>
      </c>
      <c r="EL93" s="5">
        <f t="shared" si="57"/>
        <v>0</v>
      </c>
      <c r="EM93" s="5">
        <f t="shared" si="57"/>
        <v>6.6362150109784178E-3</v>
      </c>
      <c r="EN93" s="5">
        <f t="shared" si="57"/>
        <v>5.2068728651347507E-3</v>
      </c>
      <c r="EO93" s="5">
        <f t="shared" si="57"/>
        <v>5.7014090263285576E-3</v>
      </c>
      <c r="EP93" s="5">
        <f t="shared" si="66"/>
        <v>5.791539032034462E-3</v>
      </c>
      <c r="EQ93" s="5">
        <f t="shared" si="66"/>
        <v>0</v>
      </c>
      <c r="ER93" s="5">
        <f t="shared" si="66"/>
        <v>5.8821564443878316E-3</v>
      </c>
      <c r="ES93" s="5">
        <f t="shared" si="66"/>
        <v>0</v>
      </c>
      <c r="ET93" s="5">
        <f t="shared" si="66"/>
        <v>0</v>
      </c>
      <c r="EU93" s="5">
        <f t="shared" si="66"/>
        <v>0</v>
      </c>
      <c r="EV93" s="4">
        <f t="shared" si="58"/>
        <v>0</v>
      </c>
      <c r="EW93" s="5">
        <f t="shared" si="64"/>
        <v>2.3365650080719802E-3</v>
      </c>
      <c r="EX93" s="5">
        <f t="shared" si="59"/>
        <v>5.8481656341472414E-3</v>
      </c>
      <c r="EY93" s="5">
        <f t="shared" si="60"/>
        <v>3.8912318254740977E-3</v>
      </c>
      <c r="EZ93" s="9">
        <f t="shared" si="61"/>
        <v>0</v>
      </c>
      <c r="FB93" t="s">
        <v>84</v>
      </c>
      <c r="FD93" t="s">
        <v>84</v>
      </c>
      <c r="FF93" t="s">
        <v>65</v>
      </c>
      <c r="FH93" t="s">
        <v>91</v>
      </c>
      <c r="FI93" t="s">
        <v>65</v>
      </c>
      <c r="FK93" t="s">
        <v>84</v>
      </c>
      <c r="FQ93" t="s">
        <v>91</v>
      </c>
      <c r="FY93" t="s">
        <v>33</v>
      </c>
      <c r="GA93" t="s">
        <v>40</v>
      </c>
      <c r="GF93" t="s">
        <v>40</v>
      </c>
      <c r="GJ93" t="s">
        <v>86</v>
      </c>
      <c r="GR93" t="s">
        <v>86</v>
      </c>
    </row>
    <row r="94" spans="1:208" x14ac:dyDescent="0.25">
      <c r="A94">
        <v>90</v>
      </c>
      <c r="B94" t="s">
        <v>823</v>
      </c>
      <c r="C94" t="s">
        <v>824</v>
      </c>
      <c r="D94">
        <v>103</v>
      </c>
      <c r="E94">
        <v>6.97</v>
      </c>
      <c r="F94" t="s">
        <v>63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8</v>
      </c>
      <c r="N94">
        <v>7</v>
      </c>
      <c r="O94">
        <v>6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3">
        <f t="shared" si="67"/>
        <v>0</v>
      </c>
      <c r="W94" s="3">
        <f t="shared" si="67"/>
        <v>0</v>
      </c>
      <c r="X94" s="3">
        <f t="shared" si="67"/>
        <v>0</v>
      </c>
      <c r="Y94" s="3">
        <f t="shared" si="67"/>
        <v>0</v>
      </c>
      <c r="Z94" s="3">
        <f t="shared" si="67"/>
        <v>0</v>
      </c>
      <c r="AA94" s="3">
        <f t="shared" si="67"/>
        <v>0</v>
      </c>
      <c r="AB94" s="3">
        <f t="shared" si="67"/>
        <v>7.7669902912621352E-2</v>
      </c>
      <c r="AC94" s="3">
        <f t="shared" si="67"/>
        <v>6.7961165048543687E-2</v>
      </c>
      <c r="AD94" s="3">
        <f t="shared" si="67"/>
        <v>5.8252427184466021E-2</v>
      </c>
      <c r="AE94" s="3">
        <f t="shared" si="67"/>
        <v>0</v>
      </c>
      <c r="AF94" s="3">
        <f t="shared" si="67"/>
        <v>0</v>
      </c>
      <c r="AG94" s="3">
        <f t="shared" si="67"/>
        <v>0</v>
      </c>
      <c r="AH94" s="3">
        <f t="shared" si="67"/>
        <v>0</v>
      </c>
      <c r="AI94" s="3">
        <f t="shared" si="67"/>
        <v>0</v>
      </c>
      <c r="AJ94" s="3">
        <f t="shared" si="67"/>
        <v>0</v>
      </c>
      <c r="AK94" s="4">
        <f t="shared" si="68"/>
        <v>0</v>
      </c>
      <c r="AL94" s="5">
        <f t="shared" si="68"/>
        <v>0</v>
      </c>
      <c r="AM94" s="5">
        <f t="shared" si="68"/>
        <v>0</v>
      </c>
      <c r="AN94" s="5">
        <f t="shared" si="68"/>
        <v>0</v>
      </c>
      <c r="AO94" s="5">
        <f t="shared" si="68"/>
        <v>0</v>
      </c>
      <c r="AP94" s="5">
        <f t="shared" si="68"/>
        <v>0</v>
      </c>
      <c r="AQ94" s="5">
        <f t="shared" si="68"/>
        <v>1.5911290895197451E-3</v>
      </c>
      <c r="AR94" s="5">
        <f t="shared" si="68"/>
        <v>1.3097261130473408E-3</v>
      </c>
      <c r="AS94" s="5">
        <f t="shared" si="68"/>
        <v>1.1153218000049016E-3</v>
      </c>
      <c r="AT94" s="5">
        <f t="shared" si="68"/>
        <v>0</v>
      </c>
      <c r="AU94" s="5">
        <f t="shared" si="68"/>
        <v>0</v>
      </c>
      <c r="AV94" s="5">
        <f t="shared" si="68"/>
        <v>0</v>
      </c>
      <c r="AW94" s="5">
        <f t="shared" si="68"/>
        <v>0</v>
      </c>
      <c r="AX94" s="5">
        <f t="shared" si="68"/>
        <v>0</v>
      </c>
      <c r="AY94" s="5">
        <f t="shared" si="68"/>
        <v>0</v>
      </c>
      <c r="AZ94" s="4">
        <f t="shared" si="46"/>
        <v>0</v>
      </c>
      <c r="BA94" s="5">
        <f t="shared" si="47"/>
        <v>0</v>
      </c>
      <c r="BB94" s="5">
        <f t="shared" si="48"/>
        <v>1.3387256675239957E-3</v>
      </c>
      <c r="BC94" s="5">
        <f t="shared" si="49"/>
        <v>0</v>
      </c>
      <c r="BD94" s="9">
        <f t="shared" si="50"/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 s="3">
        <f t="shared" si="44"/>
        <v>0</v>
      </c>
      <c r="BU94" s="3">
        <f t="shared" si="44"/>
        <v>0</v>
      </c>
      <c r="BV94" s="3">
        <f t="shared" si="44"/>
        <v>0</v>
      </c>
      <c r="BW94" s="3">
        <f t="shared" si="44"/>
        <v>0</v>
      </c>
      <c r="BX94" s="3">
        <f t="shared" si="44"/>
        <v>0</v>
      </c>
      <c r="BY94" s="3">
        <f t="shared" si="44"/>
        <v>0</v>
      </c>
      <c r="BZ94" s="3">
        <f t="shared" si="44"/>
        <v>0</v>
      </c>
      <c r="CA94" s="3">
        <f t="shared" si="44"/>
        <v>0</v>
      </c>
      <c r="CB94" s="3">
        <f t="shared" si="44"/>
        <v>0</v>
      </c>
      <c r="CC94" s="3">
        <f t="shared" si="69"/>
        <v>0</v>
      </c>
      <c r="CD94" s="3">
        <f t="shared" si="38"/>
        <v>0</v>
      </c>
      <c r="CE94" s="3">
        <f t="shared" si="38"/>
        <v>0</v>
      </c>
      <c r="CF94" s="3">
        <f t="shared" si="38"/>
        <v>0</v>
      </c>
      <c r="CG94" s="3">
        <f t="shared" si="38"/>
        <v>0</v>
      </c>
      <c r="CH94" s="3">
        <f t="shared" si="38"/>
        <v>0</v>
      </c>
      <c r="CI94" s="4">
        <f t="shared" si="51"/>
        <v>0</v>
      </c>
      <c r="CJ94" s="5">
        <f t="shared" si="51"/>
        <v>0</v>
      </c>
      <c r="CK94" s="5">
        <f t="shared" si="51"/>
        <v>0</v>
      </c>
      <c r="CL94" s="5">
        <f t="shared" si="51"/>
        <v>0</v>
      </c>
      <c r="CM94" s="5">
        <f t="shared" si="51"/>
        <v>0</v>
      </c>
      <c r="CN94" s="5">
        <f t="shared" si="51"/>
        <v>0</v>
      </c>
      <c r="CO94" s="5">
        <f t="shared" si="51"/>
        <v>0</v>
      </c>
      <c r="CP94" s="5">
        <f t="shared" si="51"/>
        <v>0</v>
      </c>
      <c r="CQ94" s="5">
        <f t="shared" si="51"/>
        <v>0</v>
      </c>
      <c r="CR94" s="5">
        <f t="shared" si="65"/>
        <v>0</v>
      </c>
      <c r="CS94" s="5">
        <f t="shared" si="65"/>
        <v>0</v>
      </c>
      <c r="CT94" s="5">
        <f t="shared" si="65"/>
        <v>0</v>
      </c>
      <c r="CU94" s="5">
        <f t="shared" si="65"/>
        <v>0</v>
      </c>
      <c r="CV94" s="5">
        <f t="shared" si="65"/>
        <v>0</v>
      </c>
      <c r="CW94" s="5">
        <f t="shared" si="65"/>
        <v>0</v>
      </c>
      <c r="CX94" s="4">
        <f t="shared" si="52"/>
        <v>0</v>
      </c>
      <c r="CY94" s="5">
        <f t="shared" si="53"/>
        <v>0</v>
      </c>
      <c r="CZ94" s="5">
        <f t="shared" si="54"/>
        <v>0</v>
      </c>
      <c r="DA94" s="5">
        <f t="shared" si="55"/>
        <v>0</v>
      </c>
      <c r="DB94" s="9">
        <f t="shared" si="56"/>
        <v>0</v>
      </c>
      <c r="DC94">
        <v>0</v>
      </c>
      <c r="DD94">
        <v>0</v>
      </c>
      <c r="DE94">
        <v>0</v>
      </c>
      <c r="DF94">
        <v>4</v>
      </c>
      <c r="DG94">
        <v>4</v>
      </c>
      <c r="DH94">
        <v>4</v>
      </c>
      <c r="DI94">
        <v>8</v>
      </c>
      <c r="DJ94">
        <v>7</v>
      </c>
      <c r="DK94">
        <v>6</v>
      </c>
      <c r="DL94">
        <v>3</v>
      </c>
      <c r="DM94">
        <v>3</v>
      </c>
      <c r="DN94">
        <v>3</v>
      </c>
      <c r="DO94">
        <v>0</v>
      </c>
      <c r="DP94">
        <v>0</v>
      </c>
      <c r="DQ94">
        <v>0</v>
      </c>
      <c r="DR94" s="3">
        <f t="shared" si="45"/>
        <v>0</v>
      </c>
      <c r="DS94" s="3">
        <f t="shared" si="45"/>
        <v>0</v>
      </c>
      <c r="DT94" s="3">
        <f t="shared" si="45"/>
        <v>0</v>
      </c>
      <c r="DU94" s="3">
        <f t="shared" si="45"/>
        <v>3.8834951456310676E-2</v>
      </c>
      <c r="DV94" s="3">
        <f t="shared" si="45"/>
        <v>3.8834951456310676E-2</v>
      </c>
      <c r="DW94" s="3">
        <f t="shared" si="45"/>
        <v>3.8834951456310676E-2</v>
      </c>
      <c r="DX94" s="3">
        <f t="shared" si="45"/>
        <v>7.7669902912621352E-2</v>
      </c>
      <c r="DY94" s="3">
        <f t="shared" si="45"/>
        <v>6.7961165048543687E-2</v>
      </c>
      <c r="DZ94" s="3">
        <f t="shared" si="45"/>
        <v>5.8252427184466021E-2</v>
      </c>
      <c r="EA94" s="3">
        <f t="shared" si="70"/>
        <v>2.9126213592233011E-2</v>
      </c>
      <c r="EB94" s="3">
        <f t="shared" si="39"/>
        <v>2.9126213592233011E-2</v>
      </c>
      <c r="EC94" s="3">
        <f t="shared" si="39"/>
        <v>2.9126213592233011E-2</v>
      </c>
      <c r="ED94" s="3">
        <f t="shared" si="39"/>
        <v>0</v>
      </c>
      <c r="EE94" s="3">
        <f t="shared" si="39"/>
        <v>0</v>
      </c>
      <c r="EF94" s="3">
        <f t="shared" si="39"/>
        <v>0</v>
      </c>
      <c r="EG94" s="4">
        <f t="shared" si="57"/>
        <v>0</v>
      </c>
      <c r="EH94" s="5">
        <f t="shared" si="57"/>
        <v>0</v>
      </c>
      <c r="EI94" s="5">
        <f t="shared" si="57"/>
        <v>0</v>
      </c>
      <c r="EJ94" s="5">
        <f t="shared" si="57"/>
        <v>1.1191314601768706E-3</v>
      </c>
      <c r="EK94" s="5">
        <f t="shared" si="57"/>
        <v>1.2250314571908467E-3</v>
      </c>
      <c r="EL94" s="5">
        <f t="shared" si="57"/>
        <v>1.1717533290090578E-3</v>
      </c>
      <c r="EM94" s="5">
        <f t="shared" si="57"/>
        <v>1.5892553747974202E-3</v>
      </c>
      <c r="EN94" s="5">
        <f t="shared" si="57"/>
        <v>1.3093010408445633E-3</v>
      </c>
      <c r="EO94" s="5">
        <f t="shared" si="57"/>
        <v>1.1171339839761163E-3</v>
      </c>
      <c r="EP94" s="5">
        <f t="shared" si="66"/>
        <v>7.8017091329590446E-4</v>
      </c>
      <c r="EQ94" s="5">
        <f t="shared" si="66"/>
        <v>7.5646392216578262E-4</v>
      </c>
      <c r="ER94" s="5">
        <f t="shared" si="66"/>
        <v>7.9237787054253555E-4</v>
      </c>
      <c r="ES94" s="5">
        <f t="shared" si="66"/>
        <v>0</v>
      </c>
      <c r="ET94" s="5">
        <f t="shared" si="66"/>
        <v>0</v>
      </c>
      <c r="EU94" s="5">
        <f t="shared" si="66"/>
        <v>0</v>
      </c>
      <c r="EV94" s="4">
        <f t="shared" si="58"/>
        <v>0</v>
      </c>
      <c r="EW94" s="5">
        <f t="shared" si="64"/>
        <v>1.1719720821255916E-3</v>
      </c>
      <c r="EX94" s="5">
        <f t="shared" si="59"/>
        <v>1.3385634665393665E-3</v>
      </c>
      <c r="EY94" s="5">
        <f t="shared" si="60"/>
        <v>7.7633756866807421E-4</v>
      </c>
      <c r="EZ94" s="9">
        <f t="shared" si="61"/>
        <v>0</v>
      </c>
    </row>
    <row r="95" spans="1:208" x14ac:dyDescent="0.25">
      <c r="A95">
        <v>91</v>
      </c>
      <c r="B95" t="s">
        <v>909</v>
      </c>
      <c r="C95" t="s">
        <v>985</v>
      </c>
      <c r="D95">
        <v>42</v>
      </c>
      <c r="E95">
        <v>5.15</v>
      </c>
      <c r="F95" t="s">
        <v>63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2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s="3">
        <f t="shared" si="67"/>
        <v>0</v>
      </c>
      <c r="W95" s="3">
        <f t="shared" si="67"/>
        <v>0</v>
      </c>
      <c r="X95" s="3">
        <f t="shared" si="67"/>
        <v>0</v>
      </c>
      <c r="Y95" s="3">
        <f t="shared" si="67"/>
        <v>0</v>
      </c>
      <c r="Z95" s="3">
        <f t="shared" si="67"/>
        <v>0</v>
      </c>
      <c r="AA95" s="3">
        <f t="shared" si="67"/>
        <v>0</v>
      </c>
      <c r="AB95" s="3">
        <f t="shared" si="67"/>
        <v>0</v>
      </c>
      <c r="AC95" s="3">
        <f t="shared" si="67"/>
        <v>0</v>
      </c>
      <c r="AD95" s="3">
        <f t="shared" si="67"/>
        <v>4.7619047619047616E-2</v>
      </c>
      <c r="AE95" s="3">
        <f t="shared" si="67"/>
        <v>0</v>
      </c>
      <c r="AF95" s="3">
        <f t="shared" si="67"/>
        <v>0</v>
      </c>
      <c r="AG95" s="3">
        <f t="shared" si="67"/>
        <v>0</v>
      </c>
      <c r="AH95" s="3">
        <f t="shared" si="67"/>
        <v>0</v>
      </c>
      <c r="AI95" s="3">
        <f t="shared" si="67"/>
        <v>0</v>
      </c>
      <c r="AJ95" s="3">
        <f t="shared" si="67"/>
        <v>0</v>
      </c>
      <c r="AK95" s="4">
        <f t="shared" si="68"/>
        <v>0</v>
      </c>
      <c r="AL95" s="5">
        <f t="shared" si="68"/>
        <v>0</v>
      </c>
      <c r="AM95" s="5">
        <f t="shared" si="68"/>
        <v>0</v>
      </c>
      <c r="AN95" s="5">
        <f t="shared" si="68"/>
        <v>0</v>
      </c>
      <c r="AO95" s="5">
        <f t="shared" si="68"/>
        <v>0</v>
      </c>
      <c r="AP95" s="5">
        <f t="shared" si="68"/>
        <v>0</v>
      </c>
      <c r="AQ95" s="5">
        <f t="shared" si="68"/>
        <v>0</v>
      </c>
      <c r="AR95" s="5">
        <f t="shared" si="68"/>
        <v>0</v>
      </c>
      <c r="AS95" s="5">
        <f t="shared" si="68"/>
        <v>9.1173131270241945E-4</v>
      </c>
      <c r="AT95" s="5">
        <f t="shared" si="68"/>
        <v>0</v>
      </c>
      <c r="AU95" s="5">
        <f t="shared" si="68"/>
        <v>0</v>
      </c>
      <c r="AV95" s="5">
        <f t="shared" si="68"/>
        <v>0</v>
      </c>
      <c r="AW95" s="5">
        <f t="shared" si="68"/>
        <v>0</v>
      </c>
      <c r="AX95" s="5">
        <f t="shared" si="68"/>
        <v>0</v>
      </c>
      <c r="AY95" s="5">
        <f t="shared" si="68"/>
        <v>0</v>
      </c>
      <c r="AZ95" s="4">
        <f t="shared" si="46"/>
        <v>0</v>
      </c>
      <c r="BA95" s="5">
        <f t="shared" si="47"/>
        <v>0</v>
      </c>
      <c r="BB95" s="5">
        <f t="shared" si="48"/>
        <v>3.0391043756747315E-4</v>
      </c>
      <c r="BC95" s="5">
        <f t="shared" si="49"/>
        <v>0</v>
      </c>
      <c r="BD95" s="9">
        <f t="shared" si="50"/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8</v>
      </c>
      <c r="BO95">
        <v>4</v>
      </c>
      <c r="BP95">
        <v>5</v>
      </c>
      <c r="BQ95">
        <v>2</v>
      </c>
      <c r="BR95">
        <v>0</v>
      </c>
      <c r="BS95">
        <v>0</v>
      </c>
      <c r="BT95" s="3">
        <f t="shared" si="44"/>
        <v>0</v>
      </c>
      <c r="BU95" s="3">
        <f t="shared" si="44"/>
        <v>0</v>
      </c>
      <c r="BV95" s="3">
        <f t="shared" si="44"/>
        <v>0</v>
      </c>
      <c r="BW95" s="3">
        <f t="shared" si="44"/>
        <v>0</v>
      </c>
      <c r="BX95" s="3">
        <f t="shared" si="44"/>
        <v>0</v>
      </c>
      <c r="BY95" s="3">
        <f t="shared" si="44"/>
        <v>0</v>
      </c>
      <c r="BZ95" s="3">
        <f t="shared" si="44"/>
        <v>0</v>
      </c>
      <c r="CA95" s="3">
        <f t="shared" si="44"/>
        <v>0</v>
      </c>
      <c r="CB95" s="3">
        <f t="shared" si="44"/>
        <v>0</v>
      </c>
      <c r="CC95" s="3">
        <f t="shared" si="69"/>
        <v>0.19047619047619047</v>
      </c>
      <c r="CD95" s="3">
        <f t="shared" si="38"/>
        <v>9.5238095238095233E-2</v>
      </c>
      <c r="CE95" s="3">
        <f t="shared" si="38"/>
        <v>0.11904761904761904</v>
      </c>
      <c r="CF95" s="3">
        <f t="shared" si="38"/>
        <v>4.7619047619047616E-2</v>
      </c>
      <c r="CG95" s="3">
        <f t="shared" si="38"/>
        <v>0</v>
      </c>
      <c r="CH95" s="3">
        <f t="shared" si="38"/>
        <v>0</v>
      </c>
      <c r="CI95" s="4">
        <f t="shared" si="51"/>
        <v>0</v>
      </c>
      <c r="CJ95" s="5">
        <f t="shared" si="51"/>
        <v>0</v>
      </c>
      <c r="CK95" s="5">
        <f t="shared" si="51"/>
        <v>0</v>
      </c>
      <c r="CL95" s="5">
        <f t="shared" si="51"/>
        <v>0</v>
      </c>
      <c r="CM95" s="5">
        <f t="shared" si="51"/>
        <v>0</v>
      </c>
      <c r="CN95" s="5">
        <f t="shared" si="51"/>
        <v>0</v>
      </c>
      <c r="CO95" s="5">
        <f t="shared" si="51"/>
        <v>0</v>
      </c>
      <c r="CP95" s="5">
        <f t="shared" si="51"/>
        <v>0</v>
      </c>
      <c r="CQ95" s="5">
        <f t="shared" si="51"/>
        <v>0</v>
      </c>
      <c r="CR95" s="5">
        <f t="shared" si="65"/>
        <v>1.1415003958454014E-2</v>
      </c>
      <c r="CS95" s="5">
        <f t="shared" si="65"/>
        <v>5.6654151941288771E-3</v>
      </c>
      <c r="CT95" s="5">
        <f t="shared" si="65"/>
        <v>7.0395542627716516E-3</v>
      </c>
      <c r="CU95" s="5">
        <f t="shared" si="65"/>
        <v>2.2406119460890391E-3</v>
      </c>
      <c r="CV95" s="5">
        <f t="shared" si="65"/>
        <v>0</v>
      </c>
      <c r="CW95" s="5">
        <f t="shared" si="65"/>
        <v>0</v>
      </c>
      <c r="CX95" s="4">
        <f t="shared" si="52"/>
        <v>0</v>
      </c>
      <c r="CY95" s="5">
        <f t="shared" si="53"/>
        <v>0</v>
      </c>
      <c r="CZ95" s="5">
        <f t="shared" si="54"/>
        <v>0</v>
      </c>
      <c r="DA95" s="5">
        <f t="shared" si="55"/>
        <v>8.0399911384515139E-3</v>
      </c>
      <c r="DB95" s="9">
        <f t="shared" si="56"/>
        <v>7.4687064869634638E-4</v>
      </c>
      <c r="DC95">
        <v>2</v>
      </c>
      <c r="DD95">
        <v>0</v>
      </c>
      <c r="DE95">
        <v>0</v>
      </c>
      <c r="DF95">
        <v>0</v>
      </c>
      <c r="DG95">
        <v>3</v>
      </c>
      <c r="DH95">
        <v>2</v>
      </c>
      <c r="DI95">
        <v>0</v>
      </c>
      <c r="DJ95">
        <v>0</v>
      </c>
      <c r="DK95">
        <v>2</v>
      </c>
      <c r="DL95">
        <v>6</v>
      </c>
      <c r="DM95">
        <v>4</v>
      </c>
      <c r="DN95">
        <v>8</v>
      </c>
      <c r="DO95">
        <v>0</v>
      </c>
      <c r="DP95">
        <v>0</v>
      </c>
      <c r="DQ95">
        <v>0</v>
      </c>
      <c r="DR95" s="3">
        <f t="shared" si="45"/>
        <v>4.7619047619047616E-2</v>
      </c>
      <c r="DS95" s="3">
        <f t="shared" si="45"/>
        <v>0</v>
      </c>
      <c r="DT95" s="3">
        <f t="shared" si="45"/>
        <v>0</v>
      </c>
      <c r="DU95" s="3">
        <f t="shared" si="45"/>
        <v>0</v>
      </c>
      <c r="DV95" s="3">
        <f t="shared" si="45"/>
        <v>7.1428571428571425E-2</v>
      </c>
      <c r="DW95" s="3">
        <f t="shared" si="45"/>
        <v>4.7619047619047616E-2</v>
      </c>
      <c r="DX95" s="3">
        <f t="shared" si="45"/>
        <v>0</v>
      </c>
      <c r="DY95" s="3">
        <f t="shared" si="45"/>
        <v>0</v>
      </c>
      <c r="DZ95" s="3">
        <f t="shared" si="45"/>
        <v>4.7619047619047616E-2</v>
      </c>
      <c r="EA95" s="3">
        <f t="shared" si="70"/>
        <v>0.14285714285714285</v>
      </c>
      <c r="EB95" s="3">
        <f t="shared" si="39"/>
        <v>9.5238095238095233E-2</v>
      </c>
      <c r="EC95" s="3">
        <f t="shared" si="39"/>
        <v>0.19047619047619047</v>
      </c>
      <c r="ED95" s="3">
        <f t="shared" si="39"/>
        <v>0</v>
      </c>
      <c r="EE95" s="3">
        <f t="shared" si="39"/>
        <v>0</v>
      </c>
      <c r="EF95" s="3">
        <f t="shared" si="39"/>
        <v>0</v>
      </c>
      <c r="EG95" s="4">
        <f t="shared" si="57"/>
        <v>3.9903886045999171E-3</v>
      </c>
      <c r="EH95" s="5">
        <f t="shared" si="57"/>
        <v>0</v>
      </c>
      <c r="EI95" s="5">
        <f t="shared" si="57"/>
        <v>0</v>
      </c>
      <c r="EJ95" s="5">
        <f t="shared" si="57"/>
        <v>0</v>
      </c>
      <c r="EK95" s="5">
        <f t="shared" si="57"/>
        <v>2.253182858761736E-3</v>
      </c>
      <c r="EL95" s="5">
        <f t="shared" si="57"/>
        <v>1.4367927724753923E-3</v>
      </c>
      <c r="EM95" s="5">
        <f t="shared" si="57"/>
        <v>0</v>
      </c>
      <c r="EN95" s="5">
        <f t="shared" si="57"/>
        <v>0</v>
      </c>
      <c r="EO95" s="5">
        <f t="shared" si="57"/>
        <v>9.1321270118682513E-4</v>
      </c>
      <c r="EP95" s="5">
        <f t="shared" si="66"/>
        <v>3.8265525747370548E-3</v>
      </c>
      <c r="EQ95" s="5">
        <f t="shared" si="66"/>
        <v>2.4735169518436697E-3</v>
      </c>
      <c r="ER95" s="5">
        <f t="shared" si="66"/>
        <v>5.1818997248178518E-3</v>
      </c>
      <c r="ES95" s="5">
        <f t="shared" si="66"/>
        <v>0</v>
      </c>
      <c r="ET95" s="5">
        <f t="shared" si="66"/>
        <v>0</v>
      </c>
      <c r="EU95" s="5">
        <f t="shared" si="66"/>
        <v>0</v>
      </c>
      <c r="EV95" s="4">
        <f t="shared" si="58"/>
        <v>1.330129534866639E-3</v>
      </c>
      <c r="EW95" s="5">
        <f t="shared" si="64"/>
        <v>1.2299918770790428E-3</v>
      </c>
      <c r="EX95" s="5">
        <f t="shared" si="59"/>
        <v>3.0440423372894173E-4</v>
      </c>
      <c r="EY95" s="5">
        <f t="shared" si="60"/>
        <v>3.8273230837995256E-3</v>
      </c>
      <c r="EZ95" s="9">
        <f t="shared" si="61"/>
        <v>0</v>
      </c>
      <c r="FB95" t="s">
        <v>520</v>
      </c>
      <c r="FD95" t="s">
        <v>419</v>
      </c>
      <c r="FK95" t="s">
        <v>191</v>
      </c>
      <c r="FM95" t="s">
        <v>148</v>
      </c>
      <c r="FQ95" t="s">
        <v>148</v>
      </c>
      <c r="FT95" t="s">
        <v>192</v>
      </c>
      <c r="FU95" t="s">
        <v>192</v>
      </c>
      <c r="FY95" t="s">
        <v>33</v>
      </c>
      <c r="FZ95" t="s">
        <v>192</v>
      </c>
      <c r="GA95" t="s">
        <v>40</v>
      </c>
      <c r="GE95" t="s">
        <v>193</v>
      </c>
      <c r="GF95" t="s">
        <v>40</v>
      </c>
      <c r="GJ95" t="s">
        <v>194</v>
      </c>
      <c r="GK95" t="s">
        <v>195</v>
      </c>
      <c r="GR95" t="s">
        <v>195</v>
      </c>
    </row>
    <row r="96" spans="1:208" x14ac:dyDescent="0.25">
      <c r="A96">
        <v>92</v>
      </c>
      <c r="B96" t="s">
        <v>600</v>
      </c>
      <c r="C96" t="s">
        <v>601</v>
      </c>
      <c r="D96">
        <v>11</v>
      </c>
      <c r="E96">
        <v>6.6</v>
      </c>
      <c r="F96" t="s">
        <v>63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4</v>
      </c>
      <c r="N96">
        <v>7</v>
      </c>
      <c r="O96">
        <v>7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3">
        <f t="shared" si="67"/>
        <v>0</v>
      </c>
      <c r="W96" s="3">
        <f t="shared" si="67"/>
        <v>0</v>
      </c>
      <c r="X96" s="3">
        <f t="shared" si="67"/>
        <v>0</v>
      </c>
      <c r="Y96" s="3">
        <f t="shared" si="67"/>
        <v>0</v>
      </c>
      <c r="Z96" s="3">
        <f t="shared" si="67"/>
        <v>0</v>
      </c>
      <c r="AA96" s="3">
        <f t="shared" si="67"/>
        <v>0</v>
      </c>
      <c r="AB96" s="3">
        <f t="shared" si="67"/>
        <v>0.36363636363636365</v>
      </c>
      <c r="AC96" s="3">
        <f t="shared" si="67"/>
        <v>0.63636363636363635</v>
      </c>
      <c r="AD96" s="3">
        <f t="shared" si="67"/>
        <v>0.63636363636363635</v>
      </c>
      <c r="AE96" s="3">
        <f t="shared" si="67"/>
        <v>0</v>
      </c>
      <c r="AF96" s="3">
        <f t="shared" si="67"/>
        <v>0</v>
      </c>
      <c r="AG96" s="3">
        <f t="shared" si="67"/>
        <v>0</v>
      </c>
      <c r="AH96" s="3">
        <f t="shared" si="67"/>
        <v>0</v>
      </c>
      <c r="AI96" s="3">
        <f t="shared" si="67"/>
        <v>0</v>
      </c>
      <c r="AJ96" s="3">
        <f t="shared" si="67"/>
        <v>0</v>
      </c>
      <c r="AK96" s="4">
        <f t="shared" si="68"/>
        <v>0</v>
      </c>
      <c r="AL96" s="5">
        <f t="shared" si="68"/>
        <v>0</v>
      </c>
      <c r="AM96" s="5">
        <f t="shared" si="68"/>
        <v>0</v>
      </c>
      <c r="AN96" s="5">
        <f t="shared" si="68"/>
        <v>0</v>
      </c>
      <c r="AO96" s="5">
        <f t="shared" si="68"/>
        <v>0</v>
      </c>
      <c r="AP96" s="5">
        <f t="shared" si="68"/>
        <v>0</v>
      </c>
      <c r="AQ96" s="5">
        <f t="shared" si="68"/>
        <v>7.4493771009333529E-3</v>
      </c>
      <c r="AR96" s="5">
        <f t="shared" si="68"/>
        <v>1.226379905853419E-2</v>
      </c>
      <c r="AS96" s="5">
        <f t="shared" si="68"/>
        <v>1.218404572429597E-2</v>
      </c>
      <c r="AT96" s="5">
        <f t="shared" si="68"/>
        <v>0</v>
      </c>
      <c r="AU96" s="5">
        <f t="shared" si="68"/>
        <v>0</v>
      </c>
      <c r="AV96" s="5">
        <f t="shared" si="68"/>
        <v>0</v>
      </c>
      <c r="AW96" s="5">
        <f t="shared" si="68"/>
        <v>0</v>
      </c>
      <c r="AX96" s="5">
        <f t="shared" si="68"/>
        <v>0</v>
      </c>
      <c r="AY96" s="5">
        <f t="shared" si="68"/>
        <v>0</v>
      </c>
      <c r="AZ96" s="4">
        <f t="shared" si="46"/>
        <v>0</v>
      </c>
      <c r="BA96" s="5">
        <f t="shared" si="47"/>
        <v>0</v>
      </c>
      <c r="BB96" s="5">
        <f t="shared" si="48"/>
        <v>1.0632407294587837E-2</v>
      </c>
      <c r="BC96" s="5">
        <f t="shared" si="49"/>
        <v>0</v>
      </c>
      <c r="BD96" s="9">
        <f t="shared" si="50"/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 s="3">
        <f t="shared" si="44"/>
        <v>0</v>
      </c>
      <c r="BU96" s="3">
        <f t="shared" si="44"/>
        <v>0</v>
      </c>
      <c r="BV96" s="3">
        <f t="shared" si="44"/>
        <v>0</v>
      </c>
      <c r="BW96" s="3">
        <f t="shared" si="44"/>
        <v>0</v>
      </c>
      <c r="BX96" s="3">
        <f t="shared" si="44"/>
        <v>0</v>
      </c>
      <c r="BY96" s="3">
        <f t="shared" si="44"/>
        <v>0</v>
      </c>
      <c r="BZ96" s="3">
        <f t="shared" si="44"/>
        <v>0</v>
      </c>
      <c r="CA96" s="3">
        <f t="shared" si="44"/>
        <v>0</v>
      </c>
      <c r="CB96" s="3">
        <f t="shared" si="44"/>
        <v>0</v>
      </c>
      <c r="CC96" s="3">
        <f t="shared" si="69"/>
        <v>0</v>
      </c>
      <c r="CD96" s="3">
        <f t="shared" si="38"/>
        <v>0</v>
      </c>
      <c r="CE96" s="3">
        <f t="shared" si="38"/>
        <v>0</v>
      </c>
      <c r="CF96" s="3">
        <f t="shared" si="38"/>
        <v>0</v>
      </c>
      <c r="CG96" s="3">
        <f t="shared" si="38"/>
        <v>0</v>
      </c>
      <c r="CH96" s="3">
        <f t="shared" si="38"/>
        <v>0</v>
      </c>
      <c r="CI96" s="4">
        <f t="shared" si="51"/>
        <v>0</v>
      </c>
      <c r="CJ96" s="5">
        <f t="shared" si="51"/>
        <v>0</v>
      </c>
      <c r="CK96" s="5">
        <f t="shared" si="51"/>
        <v>0</v>
      </c>
      <c r="CL96" s="5">
        <f t="shared" si="51"/>
        <v>0</v>
      </c>
      <c r="CM96" s="5">
        <f t="shared" si="51"/>
        <v>0</v>
      </c>
      <c r="CN96" s="5">
        <f t="shared" si="51"/>
        <v>0</v>
      </c>
      <c r="CO96" s="5">
        <f t="shared" si="51"/>
        <v>0</v>
      </c>
      <c r="CP96" s="5">
        <f t="shared" si="51"/>
        <v>0</v>
      </c>
      <c r="CQ96" s="5">
        <f t="shared" si="51"/>
        <v>0</v>
      </c>
      <c r="CR96" s="5">
        <f t="shared" si="65"/>
        <v>0</v>
      </c>
      <c r="CS96" s="5">
        <f t="shared" si="65"/>
        <v>0</v>
      </c>
      <c r="CT96" s="5">
        <f t="shared" si="65"/>
        <v>0</v>
      </c>
      <c r="CU96" s="5">
        <f t="shared" si="65"/>
        <v>0</v>
      </c>
      <c r="CV96" s="5">
        <f t="shared" si="65"/>
        <v>0</v>
      </c>
      <c r="CW96" s="5">
        <f t="shared" si="65"/>
        <v>0</v>
      </c>
      <c r="CX96" s="4">
        <f t="shared" si="52"/>
        <v>0</v>
      </c>
      <c r="CY96" s="5">
        <f t="shared" si="53"/>
        <v>0</v>
      </c>
      <c r="CZ96" s="5">
        <f t="shared" si="54"/>
        <v>0</v>
      </c>
      <c r="DA96" s="5">
        <f t="shared" si="55"/>
        <v>0</v>
      </c>
      <c r="DB96" s="9">
        <f t="shared" si="56"/>
        <v>0</v>
      </c>
      <c r="DC96">
        <v>0</v>
      </c>
      <c r="DD96">
        <v>0</v>
      </c>
      <c r="DE96">
        <v>0</v>
      </c>
      <c r="DF96">
        <v>4</v>
      </c>
      <c r="DG96">
        <v>4</v>
      </c>
      <c r="DH96">
        <v>3</v>
      </c>
      <c r="DI96">
        <v>4</v>
      </c>
      <c r="DJ96">
        <v>7</v>
      </c>
      <c r="DK96">
        <v>7</v>
      </c>
      <c r="DL96">
        <v>3</v>
      </c>
      <c r="DM96">
        <v>3</v>
      </c>
      <c r="DN96">
        <v>2</v>
      </c>
      <c r="DO96">
        <v>0</v>
      </c>
      <c r="DP96">
        <v>0</v>
      </c>
      <c r="DQ96">
        <v>0</v>
      </c>
      <c r="DR96" s="3">
        <f t="shared" si="45"/>
        <v>0</v>
      </c>
      <c r="DS96" s="3">
        <f t="shared" si="45"/>
        <v>0</v>
      </c>
      <c r="DT96" s="3">
        <f t="shared" si="45"/>
        <v>0</v>
      </c>
      <c r="DU96" s="3">
        <f t="shared" si="45"/>
        <v>0.36363636363636365</v>
      </c>
      <c r="DV96" s="3">
        <f t="shared" si="45"/>
        <v>0.36363636363636365</v>
      </c>
      <c r="DW96" s="3">
        <f t="shared" si="45"/>
        <v>0.27272727272727271</v>
      </c>
      <c r="DX96" s="3">
        <f t="shared" si="45"/>
        <v>0.36363636363636365</v>
      </c>
      <c r="DY96" s="3">
        <f t="shared" si="45"/>
        <v>0.63636363636363635</v>
      </c>
      <c r="DZ96" s="3">
        <f t="shared" si="45"/>
        <v>0.63636363636363635</v>
      </c>
      <c r="EA96" s="3">
        <f t="shared" si="70"/>
        <v>0.27272727272727271</v>
      </c>
      <c r="EB96" s="3">
        <f t="shared" si="39"/>
        <v>0.27272727272727271</v>
      </c>
      <c r="EC96" s="3">
        <f t="shared" si="39"/>
        <v>0.18181818181818182</v>
      </c>
      <c r="ED96" s="3">
        <f t="shared" si="39"/>
        <v>0</v>
      </c>
      <c r="EE96" s="3">
        <f t="shared" si="39"/>
        <v>0</v>
      </c>
      <c r="EF96" s="3">
        <f t="shared" si="39"/>
        <v>0</v>
      </c>
      <c r="EG96" s="4">
        <f t="shared" si="57"/>
        <v>0</v>
      </c>
      <c r="EH96" s="5">
        <f t="shared" si="57"/>
        <v>0</v>
      </c>
      <c r="EI96" s="5">
        <f t="shared" si="57"/>
        <v>0</v>
      </c>
      <c r="EJ96" s="5">
        <f t="shared" si="57"/>
        <v>1.0479140036201607E-2</v>
      </c>
      <c r="EK96" s="5">
        <f t="shared" si="57"/>
        <v>1.1470749099150657E-2</v>
      </c>
      <c r="EL96" s="5">
        <f t="shared" si="57"/>
        <v>8.2289040605408835E-3</v>
      </c>
      <c r="EM96" s="5">
        <f t="shared" si="57"/>
        <v>7.4406047092788318E-3</v>
      </c>
      <c r="EN96" s="5">
        <f t="shared" si="57"/>
        <v>1.2259818836999094E-2</v>
      </c>
      <c r="EO96" s="5">
        <f t="shared" si="57"/>
        <v>1.2203842461314845E-2</v>
      </c>
      <c r="EP96" s="5">
        <f t="shared" si="66"/>
        <v>7.3052367335889228E-3</v>
      </c>
      <c r="EQ96" s="5">
        <f t="shared" si="66"/>
        <v>7.0832530893705087E-3</v>
      </c>
      <c r="ER96" s="5">
        <f t="shared" si="66"/>
        <v>4.9463588282352223E-3</v>
      </c>
      <c r="ES96" s="5">
        <f t="shared" si="66"/>
        <v>0</v>
      </c>
      <c r="ET96" s="5">
        <f t="shared" si="66"/>
        <v>0</v>
      </c>
      <c r="EU96" s="5">
        <f t="shared" si="66"/>
        <v>0</v>
      </c>
      <c r="EV96" s="4">
        <f t="shared" si="58"/>
        <v>0</v>
      </c>
      <c r="EW96" s="5">
        <f t="shared" si="64"/>
        <v>1.0059597731964383E-2</v>
      </c>
      <c r="EX96" s="5">
        <f t="shared" si="59"/>
        <v>1.0634755335864257E-2</v>
      </c>
      <c r="EY96" s="5">
        <f t="shared" si="60"/>
        <v>6.4449495503982176E-3</v>
      </c>
      <c r="EZ96" s="9">
        <f t="shared" si="61"/>
        <v>0</v>
      </c>
      <c r="FB96" t="s">
        <v>523</v>
      </c>
      <c r="FD96" t="s">
        <v>524</v>
      </c>
      <c r="FE96" t="s">
        <v>525</v>
      </c>
      <c r="FF96" t="s">
        <v>524</v>
      </c>
      <c r="FH96" t="s">
        <v>84</v>
      </c>
      <c r="FI96" t="s">
        <v>524</v>
      </c>
      <c r="FK96" t="s">
        <v>84</v>
      </c>
      <c r="FL96" t="s">
        <v>446</v>
      </c>
      <c r="FQ96" t="s">
        <v>446</v>
      </c>
      <c r="FY96" t="s">
        <v>33</v>
      </c>
      <c r="GJ96" t="s">
        <v>194</v>
      </c>
      <c r="GR96" t="s">
        <v>234</v>
      </c>
    </row>
    <row r="97" spans="1:208" x14ac:dyDescent="0.25">
      <c r="A97">
        <v>93</v>
      </c>
      <c r="B97" t="s">
        <v>669</v>
      </c>
      <c r="C97" t="s">
        <v>670</v>
      </c>
      <c r="D97">
        <v>15</v>
      </c>
      <c r="E97">
        <v>9.09</v>
      </c>
      <c r="F97" t="s">
        <v>63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</v>
      </c>
      <c r="S97">
        <v>0</v>
      </c>
      <c r="T97">
        <v>0</v>
      </c>
      <c r="U97">
        <v>0</v>
      </c>
      <c r="V97" s="3">
        <f t="shared" si="67"/>
        <v>0</v>
      </c>
      <c r="W97" s="3">
        <f t="shared" si="67"/>
        <v>0</v>
      </c>
      <c r="X97" s="3">
        <f t="shared" si="67"/>
        <v>0</v>
      </c>
      <c r="Y97" s="3">
        <f t="shared" si="67"/>
        <v>0</v>
      </c>
      <c r="Z97" s="3">
        <f t="shared" si="67"/>
        <v>0</v>
      </c>
      <c r="AA97" s="3">
        <f t="shared" si="67"/>
        <v>0</v>
      </c>
      <c r="AB97" s="3">
        <f t="shared" si="67"/>
        <v>0</v>
      </c>
      <c r="AC97" s="3">
        <f t="shared" si="67"/>
        <v>0</v>
      </c>
      <c r="AD97" s="3">
        <f t="shared" si="67"/>
        <v>0</v>
      </c>
      <c r="AE97" s="3">
        <f t="shared" si="67"/>
        <v>0</v>
      </c>
      <c r="AF97" s="3">
        <f t="shared" si="67"/>
        <v>0</v>
      </c>
      <c r="AG97" s="3">
        <f t="shared" si="67"/>
        <v>0.2</v>
      </c>
      <c r="AH97" s="3">
        <f t="shared" si="67"/>
        <v>0</v>
      </c>
      <c r="AI97" s="3">
        <f t="shared" si="67"/>
        <v>0</v>
      </c>
      <c r="AJ97" s="3">
        <f t="shared" si="67"/>
        <v>0</v>
      </c>
      <c r="AK97" s="4">
        <f t="shared" si="68"/>
        <v>0</v>
      </c>
      <c r="AL97" s="5">
        <f t="shared" si="68"/>
        <v>0</v>
      </c>
      <c r="AM97" s="5">
        <f t="shared" si="68"/>
        <v>0</v>
      </c>
      <c r="AN97" s="5">
        <f t="shared" si="68"/>
        <v>0</v>
      </c>
      <c r="AO97" s="5">
        <f t="shared" si="68"/>
        <v>0</v>
      </c>
      <c r="AP97" s="5">
        <f t="shared" si="68"/>
        <v>0</v>
      </c>
      <c r="AQ97" s="5">
        <f t="shared" si="68"/>
        <v>0</v>
      </c>
      <c r="AR97" s="5">
        <f t="shared" si="68"/>
        <v>0</v>
      </c>
      <c r="AS97" s="5">
        <f t="shared" si="68"/>
        <v>0</v>
      </c>
      <c r="AT97" s="5">
        <f t="shared" si="68"/>
        <v>0</v>
      </c>
      <c r="AU97" s="5">
        <f t="shared" si="68"/>
        <v>0</v>
      </c>
      <c r="AV97" s="5">
        <f t="shared" si="68"/>
        <v>1.9569661564860123E-2</v>
      </c>
      <c r="AW97" s="5">
        <f t="shared" si="68"/>
        <v>0</v>
      </c>
      <c r="AX97" s="5">
        <f t="shared" si="68"/>
        <v>0</v>
      </c>
      <c r="AY97" s="5">
        <f t="shared" si="68"/>
        <v>0</v>
      </c>
      <c r="AZ97" s="4">
        <f t="shared" si="46"/>
        <v>0</v>
      </c>
      <c r="BA97" s="5">
        <f t="shared" si="47"/>
        <v>0</v>
      </c>
      <c r="BB97" s="5">
        <f t="shared" si="48"/>
        <v>0</v>
      </c>
      <c r="BC97" s="5">
        <f t="shared" si="49"/>
        <v>6.5232205216200411E-3</v>
      </c>
      <c r="BD97" s="9">
        <f t="shared" si="50"/>
        <v>0</v>
      </c>
      <c r="BE97">
        <v>0</v>
      </c>
      <c r="BF97">
        <v>2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3</v>
      </c>
      <c r="BM97">
        <v>3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3</v>
      </c>
      <c r="BT97" s="3">
        <f t="shared" si="44"/>
        <v>0</v>
      </c>
      <c r="BU97" s="3">
        <f t="shared" si="44"/>
        <v>0.13333333333333333</v>
      </c>
      <c r="BV97" s="3">
        <f t="shared" si="44"/>
        <v>0</v>
      </c>
      <c r="BW97" s="3">
        <f t="shared" si="44"/>
        <v>0</v>
      </c>
      <c r="BX97" s="3">
        <f t="shared" si="44"/>
        <v>0</v>
      </c>
      <c r="BY97" s="3">
        <f t="shared" si="44"/>
        <v>0</v>
      </c>
      <c r="BZ97" s="3">
        <f t="shared" si="44"/>
        <v>0</v>
      </c>
      <c r="CA97" s="3">
        <f t="shared" si="44"/>
        <v>0.2</v>
      </c>
      <c r="CB97" s="3">
        <f t="shared" si="44"/>
        <v>0.2</v>
      </c>
      <c r="CC97" s="3">
        <f t="shared" si="69"/>
        <v>0</v>
      </c>
      <c r="CD97" s="3">
        <f t="shared" si="38"/>
        <v>0</v>
      </c>
      <c r="CE97" s="3">
        <f t="shared" si="38"/>
        <v>0</v>
      </c>
      <c r="CF97" s="3">
        <f t="shared" si="38"/>
        <v>0</v>
      </c>
      <c r="CG97" s="3">
        <f t="shared" si="38"/>
        <v>0</v>
      </c>
      <c r="CH97" s="3">
        <f t="shared" si="38"/>
        <v>0.2</v>
      </c>
      <c r="CI97" s="4">
        <f t="shared" si="51"/>
        <v>0</v>
      </c>
      <c r="CJ97" s="5">
        <f t="shared" si="51"/>
        <v>2.1926304461575563E-2</v>
      </c>
      <c r="CK97" s="5">
        <f t="shared" si="51"/>
        <v>0</v>
      </c>
      <c r="CL97" s="5">
        <f t="shared" si="51"/>
        <v>0</v>
      </c>
      <c r="CM97" s="5">
        <f t="shared" si="51"/>
        <v>0</v>
      </c>
      <c r="CN97" s="5">
        <f t="shared" si="51"/>
        <v>0</v>
      </c>
      <c r="CO97" s="5">
        <f t="shared" si="51"/>
        <v>0</v>
      </c>
      <c r="CP97" s="5">
        <f t="shared" si="51"/>
        <v>2.4539016814089133E-2</v>
      </c>
      <c r="CQ97" s="5">
        <f t="shared" si="51"/>
        <v>2.3026298272597018E-2</v>
      </c>
      <c r="CR97" s="5">
        <f t="shared" si="65"/>
        <v>0</v>
      </c>
      <c r="CS97" s="5">
        <f t="shared" si="65"/>
        <v>0</v>
      </c>
      <c r="CT97" s="5">
        <f t="shared" si="65"/>
        <v>0</v>
      </c>
      <c r="CU97" s="5">
        <f t="shared" si="65"/>
        <v>0</v>
      </c>
      <c r="CV97" s="5">
        <f t="shared" si="65"/>
        <v>0</v>
      </c>
      <c r="CW97" s="5">
        <f t="shared" si="65"/>
        <v>8.6314033204590978E-3</v>
      </c>
      <c r="CX97" s="4">
        <f t="shared" si="52"/>
        <v>7.3087681538585208E-3</v>
      </c>
      <c r="CY97" s="5">
        <f t="shared" si="53"/>
        <v>0</v>
      </c>
      <c r="CZ97" s="5">
        <f t="shared" si="54"/>
        <v>1.5855105028895384E-2</v>
      </c>
      <c r="DA97" s="5">
        <f t="shared" si="55"/>
        <v>0</v>
      </c>
      <c r="DB97" s="9">
        <f t="shared" si="56"/>
        <v>2.8771344401530325E-3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 s="3">
        <f t="shared" si="45"/>
        <v>0</v>
      </c>
      <c r="DS97" s="3">
        <f t="shared" si="45"/>
        <v>0</v>
      </c>
      <c r="DT97" s="3">
        <f t="shared" si="45"/>
        <v>0</v>
      </c>
      <c r="DU97" s="3">
        <f t="shared" si="45"/>
        <v>0</v>
      </c>
      <c r="DV97" s="3">
        <f t="shared" si="45"/>
        <v>0</v>
      </c>
      <c r="DW97" s="3">
        <f t="shared" si="45"/>
        <v>0</v>
      </c>
      <c r="DX97" s="3">
        <f t="shared" si="45"/>
        <v>0</v>
      </c>
      <c r="DY97" s="3">
        <f t="shared" si="45"/>
        <v>0</v>
      </c>
      <c r="DZ97" s="3">
        <f t="shared" si="45"/>
        <v>0</v>
      </c>
      <c r="EA97" s="3">
        <f t="shared" si="70"/>
        <v>0</v>
      </c>
      <c r="EB97" s="3">
        <f t="shared" si="39"/>
        <v>0</v>
      </c>
      <c r="EC97" s="3">
        <f t="shared" si="39"/>
        <v>0</v>
      </c>
      <c r="ED97" s="3">
        <f t="shared" si="39"/>
        <v>0</v>
      </c>
      <c r="EE97" s="3">
        <f t="shared" si="39"/>
        <v>0</v>
      </c>
      <c r="EF97" s="3">
        <f t="shared" si="39"/>
        <v>0</v>
      </c>
      <c r="EG97" s="4">
        <f t="shared" si="57"/>
        <v>0</v>
      </c>
      <c r="EH97" s="5">
        <f t="shared" si="57"/>
        <v>0</v>
      </c>
      <c r="EI97" s="5">
        <f t="shared" si="57"/>
        <v>0</v>
      </c>
      <c r="EJ97" s="5">
        <f t="shared" si="57"/>
        <v>0</v>
      </c>
      <c r="EK97" s="5">
        <f t="shared" si="57"/>
        <v>0</v>
      </c>
      <c r="EL97" s="5">
        <f t="shared" si="57"/>
        <v>0</v>
      </c>
      <c r="EM97" s="5">
        <f t="shared" si="57"/>
        <v>0</v>
      </c>
      <c r="EN97" s="5">
        <f t="shared" si="57"/>
        <v>0</v>
      </c>
      <c r="EO97" s="5">
        <f t="shared" si="57"/>
        <v>0</v>
      </c>
      <c r="EP97" s="5">
        <f t="shared" si="66"/>
        <v>0</v>
      </c>
      <c r="EQ97" s="5">
        <f t="shared" si="66"/>
        <v>0</v>
      </c>
      <c r="ER97" s="5">
        <f t="shared" si="66"/>
        <v>0</v>
      </c>
      <c r="ES97" s="5">
        <f t="shared" si="66"/>
        <v>0</v>
      </c>
      <c r="ET97" s="5">
        <f t="shared" si="66"/>
        <v>0</v>
      </c>
      <c r="EU97" s="5">
        <f t="shared" si="66"/>
        <v>0</v>
      </c>
      <c r="EV97" s="4">
        <f t="shared" si="58"/>
        <v>0</v>
      </c>
      <c r="EW97" s="5">
        <f t="shared" si="64"/>
        <v>0</v>
      </c>
      <c r="EX97" s="5">
        <f t="shared" si="59"/>
        <v>0</v>
      </c>
      <c r="EY97" s="5">
        <f t="shared" si="60"/>
        <v>0</v>
      </c>
      <c r="EZ97" s="9">
        <f t="shared" si="61"/>
        <v>0</v>
      </c>
      <c r="FB97" t="s">
        <v>528</v>
      </c>
      <c r="FM97" t="s">
        <v>529</v>
      </c>
      <c r="FQ97" t="s">
        <v>132</v>
      </c>
      <c r="FY97" t="s">
        <v>33</v>
      </c>
      <c r="FZ97" t="s">
        <v>37</v>
      </c>
      <c r="GC97" t="s">
        <v>37</v>
      </c>
      <c r="GJ97" t="s">
        <v>122</v>
      </c>
      <c r="GP97" t="s">
        <v>203</v>
      </c>
      <c r="GR97" t="s">
        <v>122</v>
      </c>
    </row>
    <row r="98" spans="1:208" x14ac:dyDescent="0.25">
      <c r="A98">
        <v>94</v>
      </c>
      <c r="B98" t="s">
        <v>840</v>
      </c>
      <c r="C98" t="s">
        <v>841</v>
      </c>
      <c r="D98">
        <v>54</v>
      </c>
      <c r="E98">
        <v>5.71</v>
      </c>
      <c r="F98" t="s">
        <v>63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8</v>
      </c>
      <c r="N98">
        <v>7</v>
      </c>
      <c r="O98">
        <v>6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3">
        <f t="shared" si="67"/>
        <v>0</v>
      </c>
      <c r="W98" s="3">
        <f t="shared" si="67"/>
        <v>0</v>
      </c>
      <c r="X98" s="3">
        <f t="shared" si="67"/>
        <v>0</v>
      </c>
      <c r="Y98" s="3">
        <f t="shared" si="67"/>
        <v>0</v>
      </c>
      <c r="Z98" s="3">
        <f t="shared" si="67"/>
        <v>0</v>
      </c>
      <c r="AA98" s="3">
        <f t="shared" si="67"/>
        <v>0</v>
      </c>
      <c r="AB98" s="3">
        <f t="shared" si="67"/>
        <v>0.14814814814814814</v>
      </c>
      <c r="AC98" s="3">
        <f t="shared" si="67"/>
        <v>0.12962962962962962</v>
      </c>
      <c r="AD98" s="3">
        <f t="shared" si="67"/>
        <v>0.1111111111111111</v>
      </c>
      <c r="AE98" s="3">
        <f t="shared" si="67"/>
        <v>0</v>
      </c>
      <c r="AF98" s="3">
        <f t="shared" si="67"/>
        <v>0</v>
      </c>
      <c r="AG98" s="3">
        <f t="shared" si="67"/>
        <v>0</v>
      </c>
      <c r="AH98" s="3">
        <f t="shared" si="67"/>
        <v>0</v>
      </c>
      <c r="AI98" s="3">
        <f t="shared" si="67"/>
        <v>0</v>
      </c>
      <c r="AJ98" s="3">
        <f t="shared" si="67"/>
        <v>0</v>
      </c>
      <c r="AK98" s="4">
        <f t="shared" si="68"/>
        <v>0</v>
      </c>
      <c r="AL98" s="5">
        <f t="shared" si="68"/>
        <v>0</v>
      </c>
      <c r="AM98" s="5">
        <f t="shared" si="68"/>
        <v>0</v>
      </c>
      <c r="AN98" s="5">
        <f t="shared" si="68"/>
        <v>0</v>
      </c>
      <c r="AO98" s="5">
        <f t="shared" si="68"/>
        <v>0</v>
      </c>
      <c r="AP98" s="5">
        <f t="shared" si="68"/>
        <v>0</v>
      </c>
      <c r="AQ98" s="5">
        <f t="shared" si="68"/>
        <v>3.034931411491366E-3</v>
      </c>
      <c r="AR98" s="5">
        <f t="shared" si="68"/>
        <v>2.4981812897014091E-3</v>
      </c>
      <c r="AS98" s="5">
        <f t="shared" si="68"/>
        <v>2.1273730629723119E-3</v>
      </c>
      <c r="AT98" s="5">
        <f t="shared" si="68"/>
        <v>0</v>
      </c>
      <c r="AU98" s="5">
        <f t="shared" si="68"/>
        <v>0</v>
      </c>
      <c r="AV98" s="5">
        <f t="shared" si="68"/>
        <v>0</v>
      </c>
      <c r="AW98" s="5">
        <f t="shared" si="68"/>
        <v>0</v>
      </c>
      <c r="AX98" s="5">
        <f t="shared" si="68"/>
        <v>0</v>
      </c>
      <c r="AY98" s="5">
        <f t="shared" si="68"/>
        <v>0</v>
      </c>
      <c r="AZ98" s="4">
        <f t="shared" si="46"/>
        <v>0</v>
      </c>
      <c r="BA98" s="5">
        <f t="shared" si="47"/>
        <v>0</v>
      </c>
      <c r="BB98" s="5">
        <f t="shared" si="48"/>
        <v>2.5534952547216958E-3</v>
      </c>
      <c r="BC98" s="5">
        <f t="shared" si="49"/>
        <v>0</v>
      </c>
      <c r="BD98" s="9">
        <f t="shared" si="50"/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 s="3">
        <f t="shared" si="44"/>
        <v>0</v>
      </c>
      <c r="BU98" s="3">
        <f t="shared" si="44"/>
        <v>0</v>
      </c>
      <c r="BV98" s="3">
        <f t="shared" si="44"/>
        <v>0</v>
      </c>
      <c r="BW98" s="3">
        <f t="shared" si="44"/>
        <v>0</v>
      </c>
      <c r="BX98" s="3">
        <f t="shared" si="44"/>
        <v>0</v>
      </c>
      <c r="BY98" s="3">
        <f t="shared" si="44"/>
        <v>0</v>
      </c>
      <c r="BZ98" s="3">
        <f t="shared" si="44"/>
        <v>0</v>
      </c>
      <c r="CA98" s="3">
        <f t="shared" si="44"/>
        <v>0</v>
      </c>
      <c r="CB98" s="3">
        <f t="shared" si="44"/>
        <v>0</v>
      </c>
      <c r="CC98" s="3">
        <f t="shared" si="69"/>
        <v>0</v>
      </c>
      <c r="CD98" s="3">
        <f t="shared" si="38"/>
        <v>0</v>
      </c>
      <c r="CE98" s="3">
        <f t="shared" si="38"/>
        <v>0</v>
      </c>
      <c r="CF98" s="3">
        <f t="shared" si="38"/>
        <v>0</v>
      </c>
      <c r="CG98" s="3">
        <f t="shared" si="38"/>
        <v>0</v>
      </c>
      <c r="CH98" s="3">
        <f t="shared" si="38"/>
        <v>0</v>
      </c>
      <c r="CI98" s="4">
        <f t="shared" si="51"/>
        <v>0</v>
      </c>
      <c r="CJ98" s="5">
        <f t="shared" si="51"/>
        <v>0</v>
      </c>
      <c r="CK98" s="5">
        <f t="shared" si="51"/>
        <v>0</v>
      </c>
      <c r="CL98" s="5">
        <f t="shared" si="51"/>
        <v>0</v>
      </c>
      <c r="CM98" s="5">
        <f t="shared" si="51"/>
        <v>0</v>
      </c>
      <c r="CN98" s="5">
        <f t="shared" si="51"/>
        <v>0</v>
      </c>
      <c r="CO98" s="5">
        <f t="shared" si="51"/>
        <v>0</v>
      </c>
      <c r="CP98" s="5">
        <f t="shared" si="51"/>
        <v>0</v>
      </c>
      <c r="CQ98" s="5">
        <f t="shared" si="51"/>
        <v>0</v>
      </c>
      <c r="CR98" s="5">
        <f t="shared" si="65"/>
        <v>0</v>
      </c>
      <c r="CS98" s="5">
        <f t="shared" si="65"/>
        <v>0</v>
      </c>
      <c r="CT98" s="5">
        <f t="shared" si="65"/>
        <v>0</v>
      </c>
      <c r="CU98" s="5">
        <f t="shared" si="65"/>
        <v>0</v>
      </c>
      <c r="CV98" s="5">
        <f t="shared" si="65"/>
        <v>0</v>
      </c>
      <c r="CW98" s="5">
        <f t="shared" si="65"/>
        <v>0</v>
      </c>
      <c r="CX98" s="4">
        <f t="shared" si="52"/>
        <v>0</v>
      </c>
      <c r="CY98" s="5">
        <f t="shared" si="53"/>
        <v>0</v>
      </c>
      <c r="CZ98" s="5">
        <f t="shared" si="54"/>
        <v>0</v>
      </c>
      <c r="DA98" s="5">
        <f t="shared" si="55"/>
        <v>0</v>
      </c>
      <c r="DB98" s="9">
        <f t="shared" si="56"/>
        <v>0</v>
      </c>
      <c r="DC98">
        <v>0</v>
      </c>
      <c r="DD98">
        <v>0</v>
      </c>
      <c r="DE98">
        <v>0</v>
      </c>
      <c r="DF98">
        <v>4</v>
      </c>
      <c r="DG98">
        <v>3</v>
      </c>
      <c r="DH98">
        <v>3</v>
      </c>
      <c r="DI98">
        <v>8</v>
      </c>
      <c r="DJ98">
        <v>7</v>
      </c>
      <c r="DK98">
        <v>6</v>
      </c>
      <c r="DL98">
        <v>2</v>
      </c>
      <c r="DM98">
        <v>2</v>
      </c>
      <c r="DN98">
        <v>3</v>
      </c>
      <c r="DO98">
        <v>0</v>
      </c>
      <c r="DP98">
        <v>0</v>
      </c>
      <c r="DQ98">
        <v>0</v>
      </c>
      <c r="DR98" s="3">
        <f t="shared" si="45"/>
        <v>0</v>
      </c>
      <c r="DS98" s="3">
        <f t="shared" si="45"/>
        <v>0</v>
      </c>
      <c r="DT98" s="3">
        <f t="shared" si="45"/>
        <v>0</v>
      </c>
      <c r="DU98" s="3">
        <f t="shared" si="45"/>
        <v>7.407407407407407E-2</v>
      </c>
      <c r="DV98" s="3">
        <f t="shared" si="45"/>
        <v>5.5555555555555552E-2</v>
      </c>
      <c r="DW98" s="3">
        <f t="shared" si="45"/>
        <v>5.5555555555555552E-2</v>
      </c>
      <c r="DX98" s="3">
        <f t="shared" si="45"/>
        <v>0.14814814814814814</v>
      </c>
      <c r="DY98" s="3">
        <f t="shared" si="45"/>
        <v>0.12962962962962962</v>
      </c>
      <c r="DZ98" s="3">
        <f t="shared" si="45"/>
        <v>0.1111111111111111</v>
      </c>
      <c r="EA98" s="3">
        <f t="shared" si="70"/>
        <v>3.7037037037037035E-2</v>
      </c>
      <c r="EB98" s="3">
        <f t="shared" si="39"/>
        <v>3.7037037037037035E-2</v>
      </c>
      <c r="EC98" s="3">
        <f t="shared" si="39"/>
        <v>5.5555555555555552E-2</v>
      </c>
      <c r="ED98" s="3">
        <f t="shared" si="39"/>
        <v>0</v>
      </c>
      <c r="EE98" s="3">
        <f t="shared" si="39"/>
        <v>0</v>
      </c>
      <c r="EF98" s="3">
        <f t="shared" si="39"/>
        <v>0</v>
      </c>
      <c r="EG98" s="4">
        <f t="shared" si="57"/>
        <v>0</v>
      </c>
      <c r="EH98" s="5">
        <f t="shared" si="57"/>
        <v>0</v>
      </c>
      <c r="EI98" s="5">
        <f t="shared" si="57"/>
        <v>0</v>
      </c>
      <c r="EJ98" s="5">
        <f t="shared" si="57"/>
        <v>2.1346396370040309E-3</v>
      </c>
      <c r="EK98" s="5">
        <f t="shared" si="57"/>
        <v>1.7524755568146836E-3</v>
      </c>
      <c r="EL98" s="5">
        <f t="shared" si="57"/>
        <v>1.6762582345546243E-3</v>
      </c>
      <c r="EM98" s="5">
        <f t="shared" si="57"/>
        <v>3.0313574741506347E-3</v>
      </c>
      <c r="EN98" s="5">
        <f t="shared" si="57"/>
        <v>2.4973705038331484E-3</v>
      </c>
      <c r="EO98" s="5">
        <f t="shared" si="57"/>
        <v>2.1308296361025919E-3</v>
      </c>
      <c r="EP98" s="5">
        <f t="shared" si="66"/>
        <v>9.9206918604294011E-4</v>
      </c>
      <c r="EQ98" s="5">
        <f t="shared" si="66"/>
        <v>9.6192325905031608E-4</v>
      </c>
      <c r="ER98" s="5">
        <f t="shared" si="66"/>
        <v>1.51138741973854E-3</v>
      </c>
      <c r="ES98" s="5">
        <f t="shared" si="66"/>
        <v>0</v>
      </c>
      <c r="ET98" s="5">
        <f t="shared" si="66"/>
        <v>0</v>
      </c>
      <c r="EU98" s="5">
        <f t="shared" si="66"/>
        <v>0</v>
      </c>
      <c r="EV98" s="4">
        <f t="shared" si="58"/>
        <v>0</v>
      </c>
      <c r="EW98" s="5">
        <f t="shared" si="64"/>
        <v>1.8544578094577796E-3</v>
      </c>
      <c r="EX98" s="5">
        <f t="shared" si="59"/>
        <v>2.5531858713621247E-3</v>
      </c>
      <c r="EY98" s="5">
        <f t="shared" si="60"/>
        <v>1.155126621610599E-3</v>
      </c>
      <c r="EZ98" s="9">
        <f t="shared" si="61"/>
        <v>0</v>
      </c>
      <c r="FB98" t="s">
        <v>83</v>
      </c>
      <c r="FD98" t="s">
        <v>65</v>
      </c>
      <c r="FF98" t="s">
        <v>65</v>
      </c>
      <c r="FH98" t="s">
        <v>91</v>
      </c>
      <c r="FI98" t="s">
        <v>65</v>
      </c>
      <c r="FK98" t="s">
        <v>83</v>
      </c>
      <c r="FQ98" t="s">
        <v>85</v>
      </c>
      <c r="FY98" t="s">
        <v>33</v>
      </c>
      <c r="GA98" t="s">
        <v>40</v>
      </c>
      <c r="GF98" t="s">
        <v>40</v>
      </c>
      <c r="GJ98" t="s">
        <v>86</v>
      </c>
      <c r="GR98" t="s">
        <v>86</v>
      </c>
    </row>
    <row r="99" spans="1:208" x14ac:dyDescent="0.25">
      <c r="A99">
        <v>95</v>
      </c>
      <c r="B99" t="s">
        <v>171</v>
      </c>
      <c r="C99" t="s">
        <v>172</v>
      </c>
      <c r="D99">
        <v>281</v>
      </c>
      <c r="E99">
        <v>5.95</v>
      </c>
      <c r="F99" t="s">
        <v>63</v>
      </c>
      <c r="G99">
        <v>0</v>
      </c>
      <c r="H99">
        <v>0</v>
      </c>
      <c r="I99">
        <v>0</v>
      </c>
      <c r="J99">
        <v>4</v>
      </c>
      <c r="K99">
        <v>3</v>
      </c>
      <c r="L99">
        <v>3</v>
      </c>
      <c r="M99">
        <v>0</v>
      </c>
      <c r="N99">
        <v>0</v>
      </c>
      <c r="O99">
        <v>0</v>
      </c>
      <c r="P99">
        <v>4</v>
      </c>
      <c r="Q99">
        <v>5</v>
      </c>
      <c r="R99">
        <v>3</v>
      </c>
      <c r="S99">
        <v>0</v>
      </c>
      <c r="T99">
        <v>0</v>
      </c>
      <c r="U99">
        <v>0</v>
      </c>
      <c r="V99" s="3">
        <f t="shared" si="67"/>
        <v>0</v>
      </c>
      <c r="W99" s="3">
        <f t="shared" si="67"/>
        <v>0</v>
      </c>
      <c r="X99" s="3">
        <f t="shared" si="67"/>
        <v>0</v>
      </c>
      <c r="Y99" s="3">
        <f t="shared" si="67"/>
        <v>1.4234875444839857E-2</v>
      </c>
      <c r="Z99" s="3">
        <f t="shared" si="67"/>
        <v>1.0676156583629894E-2</v>
      </c>
      <c r="AA99" s="3">
        <f t="shared" si="67"/>
        <v>1.0676156583629894E-2</v>
      </c>
      <c r="AB99" s="3">
        <f t="shared" si="67"/>
        <v>0</v>
      </c>
      <c r="AC99" s="3">
        <f t="shared" si="67"/>
        <v>0</v>
      </c>
      <c r="AD99" s="3">
        <f t="shared" si="67"/>
        <v>0</v>
      </c>
      <c r="AE99" s="3">
        <f t="shared" si="67"/>
        <v>1.4234875444839857E-2</v>
      </c>
      <c r="AF99" s="3">
        <f t="shared" si="67"/>
        <v>1.7793594306049824E-2</v>
      </c>
      <c r="AG99" s="3">
        <f t="shared" si="67"/>
        <v>1.0676156583629894E-2</v>
      </c>
      <c r="AH99" s="3">
        <f t="shared" si="67"/>
        <v>0</v>
      </c>
      <c r="AI99" s="3">
        <f t="shared" si="67"/>
        <v>0</v>
      </c>
      <c r="AJ99" s="3">
        <f t="shared" si="67"/>
        <v>0</v>
      </c>
      <c r="AK99" s="4">
        <f t="shared" si="68"/>
        <v>0</v>
      </c>
      <c r="AL99" s="5">
        <f t="shared" si="68"/>
        <v>0</v>
      </c>
      <c r="AM99" s="5">
        <f t="shared" si="68"/>
        <v>0</v>
      </c>
      <c r="AN99" s="5">
        <f t="shared" si="68"/>
        <v>1.4226464616891885E-3</v>
      </c>
      <c r="AO99" s="5">
        <f t="shared" si="68"/>
        <v>1.1497229654723554E-3</v>
      </c>
      <c r="AP99" s="5">
        <f t="shared" si="68"/>
        <v>1.2145212708950064E-3</v>
      </c>
      <c r="AQ99" s="5">
        <f t="shared" si="68"/>
        <v>0</v>
      </c>
      <c r="AR99" s="5">
        <f t="shared" si="68"/>
        <v>0</v>
      </c>
      <c r="AS99" s="5">
        <f t="shared" si="68"/>
        <v>0</v>
      </c>
      <c r="AT99" s="5">
        <f t="shared" si="68"/>
        <v>1.5336431692022745E-3</v>
      </c>
      <c r="AU99" s="5">
        <f t="shared" si="68"/>
        <v>1.8523022036783176E-3</v>
      </c>
      <c r="AV99" s="5">
        <f t="shared" si="68"/>
        <v>1.0446438557754514E-3</v>
      </c>
      <c r="AW99" s="5">
        <f t="shared" si="68"/>
        <v>0</v>
      </c>
      <c r="AX99" s="5">
        <f t="shared" si="68"/>
        <v>0</v>
      </c>
      <c r="AY99" s="5">
        <f t="shared" si="68"/>
        <v>0</v>
      </c>
      <c r="AZ99" s="4">
        <f t="shared" si="46"/>
        <v>0</v>
      </c>
      <c r="BA99" s="5">
        <f t="shared" si="47"/>
        <v>1.2622968993521834E-3</v>
      </c>
      <c r="BB99" s="5">
        <f t="shared" si="48"/>
        <v>0</v>
      </c>
      <c r="BC99" s="5">
        <f t="shared" si="49"/>
        <v>1.4768630762186815E-3</v>
      </c>
      <c r="BD99" s="9">
        <f t="shared" si="50"/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3</v>
      </c>
      <c r="BO99">
        <v>3</v>
      </c>
      <c r="BP99">
        <v>3</v>
      </c>
      <c r="BQ99">
        <v>0</v>
      </c>
      <c r="BR99">
        <v>5</v>
      </c>
      <c r="BS99">
        <v>6</v>
      </c>
      <c r="BT99" s="3">
        <f t="shared" si="44"/>
        <v>0</v>
      </c>
      <c r="BU99" s="3">
        <f t="shared" si="44"/>
        <v>0</v>
      </c>
      <c r="BV99" s="3">
        <f t="shared" si="44"/>
        <v>0</v>
      </c>
      <c r="BW99" s="3">
        <f t="shared" si="44"/>
        <v>0</v>
      </c>
      <c r="BX99" s="3">
        <f t="shared" si="44"/>
        <v>0</v>
      </c>
      <c r="BY99" s="3">
        <f t="shared" si="44"/>
        <v>0</v>
      </c>
      <c r="BZ99" s="3">
        <f t="shared" si="44"/>
        <v>0</v>
      </c>
      <c r="CA99" s="3">
        <f t="shared" si="44"/>
        <v>0</v>
      </c>
      <c r="CB99" s="3">
        <f t="shared" si="44"/>
        <v>0</v>
      </c>
      <c r="CC99" s="3">
        <f t="shared" si="69"/>
        <v>1.0676156583629894E-2</v>
      </c>
      <c r="CD99" s="3">
        <f t="shared" si="69"/>
        <v>1.0676156583629894E-2</v>
      </c>
      <c r="CE99" s="3">
        <f t="shared" si="69"/>
        <v>1.0676156583629894E-2</v>
      </c>
      <c r="CF99" s="3">
        <f t="shared" si="69"/>
        <v>0</v>
      </c>
      <c r="CG99" s="3">
        <f t="shared" si="69"/>
        <v>1.7793594306049824E-2</v>
      </c>
      <c r="CH99" s="3">
        <f t="shared" si="69"/>
        <v>2.1352313167259787E-2</v>
      </c>
      <c r="CI99" s="4">
        <f t="shared" si="51"/>
        <v>0</v>
      </c>
      <c r="CJ99" s="5">
        <f t="shared" si="51"/>
        <v>0</v>
      </c>
      <c r="CK99" s="5">
        <f t="shared" si="51"/>
        <v>0</v>
      </c>
      <c r="CL99" s="5">
        <f t="shared" si="51"/>
        <v>0</v>
      </c>
      <c r="CM99" s="5">
        <f t="shared" si="51"/>
        <v>0</v>
      </c>
      <c r="CN99" s="5">
        <f t="shared" si="51"/>
        <v>0</v>
      </c>
      <c r="CO99" s="5">
        <f t="shared" si="51"/>
        <v>0</v>
      </c>
      <c r="CP99" s="5">
        <f t="shared" si="51"/>
        <v>0</v>
      </c>
      <c r="CQ99" s="5">
        <f t="shared" si="51"/>
        <v>0</v>
      </c>
      <c r="CR99" s="5">
        <f t="shared" si="65"/>
        <v>6.3980894073185316E-4</v>
      </c>
      <c r="CS99" s="5">
        <f t="shared" si="65"/>
        <v>6.3509102709985638E-4</v>
      </c>
      <c r="CT99" s="5">
        <f t="shared" si="65"/>
        <v>6.313052221417994E-4</v>
      </c>
      <c r="CU99" s="5">
        <f t="shared" si="65"/>
        <v>0</v>
      </c>
      <c r="CV99" s="5">
        <f t="shared" si="65"/>
        <v>7.7948294562136037E-4</v>
      </c>
      <c r="CW99" s="5">
        <f t="shared" si="65"/>
        <v>9.2150213385684319E-4</v>
      </c>
      <c r="CX99" s="4">
        <f t="shared" si="52"/>
        <v>0</v>
      </c>
      <c r="CY99" s="5">
        <f t="shared" si="53"/>
        <v>0</v>
      </c>
      <c r="CZ99" s="5">
        <f t="shared" si="54"/>
        <v>0</v>
      </c>
      <c r="DA99" s="5">
        <f t="shared" si="55"/>
        <v>6.3540172999116968E-4</v>
      </c>
      <c r="DB99" s="9">
        <f t="shared" si="56"/>
        <v>5.6699502649273448E-4</v>
      </c>
      <c r="DC99">
        <v>0</v>
      </c>
      <c r="DD99">
        <v>0</v>
      </c>
      <c r="DE99">
        <v>0</v>
      </c>
      <c r="DF99">
        <v>0</v>
      </c>
      <c r="DG99">
        <v>2</v>
      </c>
      <c r="DH99">
        <v>0</v>
      </c>
      <c r="DI99">
        <v>0</v>
      </c>
      <c r="DJ99">
        <v>0</v>
      </c>
      <c r="DK99">
        <v>0</v>
      </c>
      <c r="DL99">
        <v>2</v>
      </c>
      <c r="DM99">
        <v>5</v>
      </c>
      <c r="DN99">
        <v>2</v>
      </c>
      <c r="DO99">
        <v>0</v>
      </c>
      <c r="DP99">
        <v>0</v>
      </c>
      <c r="DQ99">
        <v>0</v>
      </c>
      <c r="DR99" s="3">
        <f t="shared" si="45"/>
        <v>0</v>
      </c>
      <c r="DS99" s="3">
        <f t="shared" si="45"/>
        <v>0</v>
      </c>
      <c r="DT99" s="3">
        <f t="shared" si="45"/>
        <v>0</v>
      </c>
      <c r="DU99" s="3">
        <f t="shared" si="45"/>
        <v>0</v>
      </c>
      <c r="DV99" s="3">
        <f t="shared" si="45"/>
        <v>7.1174377224199285E-3</v>
      </c>
      <c r="DW99" s="3">
        <f t="shared" si="45"/>
        <v>0</v>
      </c>
      <c r="DX99" s="3">
        <f t="shared" si="45"/>
        <v>0</v>
      </c>
      <c r="DY99" s="3">
        <f t="shared" si="45"/>
        <v>0</v>
      </c>
      <c r="DZ99" s="3">
        <f t="shared" si="45"/>
        <v>0</v>
      </c>
      <c r="EA99" s="3">
        <f t="shared" si="70"/>
        <v>7.1174377224199285E-3</v>
      </c>
      <c r="EB99" s="3">
        <f t="shared" si="70"/>
        <v>1.7793594306049824E-2</v>
      </c>
      <c r="EC99" s="3">
        <f t="shared" si="70"/>
        <v>7.1174377224199285E-3</v>
      </c>
      <c r="ED99" s="3">
        <f t="shared" si="70"/>
        <v>0</v>
      </c>
      <c r="EE99" s="3">
        <f t="shared" si="70"/>
        <v>0</v>
      </c>
      <c r="EF99" s="3">
        <f t="shared" si="70"/>
        <v>0</v>
      </c>
      <c r="EG99" s="4">
        <f t="shared" si="57"/>
        <v>0</v>
      </c>
      <c r="EH99" s="5">
        <f t="shared" si="57"/>
        <v>0</v>
      </c>
      <c r="EI99" s="5">
        <f t="shared" si="57"/>
        <v>0</v>
      </c>
      <c r="EJ99" s="5">
        <f t="shared" si="57"/>
        <v>0</v>
      </c>
      <c r="EK99" s="5">
        <f t="shared" si="57"/>
        <v>2.2451644144245056E-4</v>
      </c>
      <c r="EL99" s="5">
        <f t="shared" si="57"/>
        <v>0</v>
      </c>
      <c r="EM99" s="5">
        <f t="shared" si="57"/>
        <v>0</v>
      </c>
      <c r="EN99" s="5">
        <f t="shared" si="57"/>
        <v>0</v>
      </c>
      <c r="EO99" s="5">
        <f t="shared" si="57"/>
        <v>0</v>
      </c>
      <c r="EP99" s="5">
        <f t="shared" si="66"/>
        <v>1.9064674749579632E-4</v>
      </c>
      <c r="EQ99" s="5">
        <f t="shared" si="66"/>
        <v>4.6213395007755405E-4</v>
      </c>
      <c r="ER99" s="5">
        <f t="shared" si="66"/>
        <v>1.9362970501988412E-4</v>
      </c>
      <c r="ES99" s="5">
        <f t="shared" si="66"/>
        <v>0</v>
      </c>
      <c r="ET99" s="5">
        <f t="shared" si="66"/>
        <v>0</v>
      </c>
      <c r="EU99" s="5">
        <f t="shared" si="66"/>
        <v>0</v>
      </c>
      <c r="EV99" s="4">
        <f t="shared" si="58"/>
        <v>0</v>
      </c>
      <c r="EW99" s="5">
        <f t="shared" si="64"/>
        <v>7.4838813814150188E-5</v>
      </c>
      <c r="EX99" s="5">
        <f t="shared" si="59"/>
        <v>0</v>
      </c>
      <c r="EY99" s="5">
        <f t="shared" si="60"/>
        <v>2.8213680086441151E-4</v>
      </c>
      <c r="EZ99" s="9">
        <f t="shared" si="61"/>
        <v>0</v>
      </c>
      <c r="FC99" t="s">
        <v>533</v>
      </c>
      <c r="FL99" t="s">
        <v>533</v>
      </c>
      <c r="FQ99" t="s">
        <v>250</v>
      </c>
      <c r="FY99" t="s">
        <v>33</v>
      </c>
      <c r="GK99" t="s">
        <v>534</v>
      </c>
      <c r="GR99" t="s">
        <v>534</v>
      </c>
    </row>
    <row r="100" spans="1:208" x14ac:dyDescent="0.25">
      <c r="A100">
        <v>96</v>
      </c>
      <c r="B100" t="s">
        <v>717</v>
      </c>
      <c r="C100" t="s">
        <v>718</v>
      </c>
      <c r="D100">
        <v>38</v>
      </c>
      <c r="E100">
        <v>6.6</v>
      </c>
      <c r="F100" t="s">
        <v>63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5</v>
      </c>
      <c r="N100">
        <v>7</v>
      </c>
      <c r="O100">
        <v>6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s="3">
        <f t="shared" si="67"/>
        <v>0</v>
      </c>
      <c r="W100" s="3">
        <f t="shared" si="67"/>
        <v>0</v>
      </c>
      <c r="X100" s="3">
        <f t="shared" si="67"/>
        <v>0</v>
      </c>
      <c r="Y100" s="3">
        <f t="shared" si="67"/>
        <v>0</v>
      </c>
      <c r="Z100" s="3">
        <f t="shared" si="67"/>
        <v>0</v>
      </c>
      <c r="AA100" s="3">
        <f t="shared" si="67"/>
        <v>0</v>
      </c>
      <c r="AB100" s="3">
        <f t="shared" si="67"/>
        <v>0.13157894736842105</v>
      </c>
      <c r="AC100" s="3">
        <f t="shared" si="67"/>
        <v>0.18421052631578946</v>
      </c>
      <c r="AD100" s="3">
        <f t="shared" si="67"/>
        <v>0.15789473684210525</v>
      </c>
      <c r="AE100" s="3">
        <f t="shared" si="67"/>
        <v>0</v>
      </c>
      <c r="AF100" s="3">
        <f t="shared" si="67"/>
        <v>0</v>
      </c>
      <c r="AG100" s="3">
        <f t="shared" si="67"/>
        <v>0</v>
      </c>
      <c r="AH100" s="3">
        <f t="shared" si="67"/>
        <v>0</v>
      </c>
      <c r="AI100" s="3">
        <f t="shared" si="67"/>
        <v>0</v>
      </c>
      <c r="AJ100" s="3">
        <f t="shared" si="67"/>
        <v>0</v>
      </c>
      <c r="AK100" s="4">
        <f t="shared" si="68"/>
        <v>0</v>
      </c>
      <c r="AL100" s="5">
        <f t="shared" si="68"/>
        <v>0</v>
      </c>
      <c r="AM100" s="5">
        <f t="shared" si="68"/>
        <v>0</v>
      </c>
      <c r="AN100" s="5">
        <f t="shared" si="68"/>
        <v>0</v>
      </c>
      <c r="AO100" s="5">
        <f t="shared" si="68"/>
        <v>0</v>
      </c>
      <c r="AP100" s="5">
        <f t="shared" si="68"/>
        <v>0</v>
      </c>
      <c r="AQ100" s="5">
        <f t="shared" si="68"/>
        <v>2.695498293100884E-3</v>
      </c>
      <c r="AR100" s="5">
        <f t="shared" si="68"/>
        <v>3.5500470958914759E-3</v>
      </c>
      <c r="AS100" s="5">
        <f t="shared" si="68"/>
        <v>3.0231090894869694E-3</v>
      </c>
      <c r="AT100" s="5">
        <f t="shared" si="68"/>
        <v>0</v>
      </c>
      <c r="AU100" s="5">
        <f t="shared" si="68"/>
        <v>0</v>
      </c>
      <c r="AV100" s="5">
        <f t="shared" si="68"/>
        <v>0</v>
      </c>
      <c r="AW100" s="5">
        <f t="shared" si="68"/>
        <v>0</v>
      </c>
      <c r="AX100" s="5">
        <f t="shared" si="68"/>
        <v>0</v>
      </c>
      <c r="AY100" s="5">
        <f t="shared" si="68"/>
        <v>0</v>
      </c>
      <c r="AZ100" s="4">
        <f t="shared" si="46"/>
        <v>0</v>
      </c>
      <c r="BA100" s="5">
        <f t="shared" si="47"/>
        <v>0</v>
      </c>
      <c r="BB100" s="5">
        <f t="shared" si="48"/>
        <v>3.0895514928264436E-3</v>
      </c>
      <c r="BC100" s="5">
        <f t="shared" si="49"/>
        <v>0</v>
      </c>
      <c r="BD100" s="9">
        <f t="shared" si="50"/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 s="3">
        <f t="shared" si="44"/>
        <v>0</v>
      </c>
      <c r="BU100" s="3">
        <f t="shared" si="44"/>
        <v>0</v>
      </c>
      <c r="BV100" s="3">
        <f t="shared" si="44"/>
        <v>0</v>
      </c>
      <c r="BW100" s="3">
        <f t="shared" si="44"/>
        <v>0</v>
      </c>
      <c r="BX100" s="3">
        <f t="shared" si="44"/>
        <v>0</v>
      </c>
      <c r="BY100" s="3">
        <f t="shared" si="44"/>
        <v>0</v>
      </c>
      <c r="BZ100" s="3">
        <f t="shared" si="44"/>
        <v>0</v>
      </c>
      <c r="CA100" s="3">
        <f t="shared" si="44"/>
        <v>0</v>
      </c>
      <c r="CB100" s="3">
        <f t="shared" si="44"/>
        <v>0</v>
      </c>
      <c r="CC100" s="3">
        <f t="shared" si="69"/>
        <v>0</v>
      </c>
      <c r="CD100" s="3">
        <f t="shared" si="69"/>
        <v>0</v>
      </c>
      <c r="CE100" s="3">
        <f t="shared" si="69"/>
        <v>0</v>
      </c>
      <c r="CF100" s="3">
        <f t="shared" si="69"/>
        <v>0</v>
      </c>
      <c r="CG100" s="3">
        <f t="shared" si="69"/>
        <v>0</v>
      </c>
      <c r="CH100" s="3">
        <f t="shared" si="69"/>
        <v>0</v>
      </c>
      <c r="CI100" s="4">
        <f t="shared" ref="CI100:CT125" si="71">BT100/CI$3</f>
        <v>0</v>
      </c>
      <c r="CJ100" s="5">
        <f t="shared" si="71"/>
        <v>0</v>
      </c>
      <c r="CK100" s="5">
        <f t="shared" si="71"/>
        <v>0</v>
      </c>
      <c r="CL100" s="5">
        <f t="shared" si="71"/>
        <v>0</v>
      </c>
      <c r="CM100" s="5">
        <f t="shared" si="71"/>
        <v>0</v>
      </c>
      <c r="CN100" s="5">
        <f t="shared" si="71"/>
        <v>0</v>
      </c>
      <c r="CO100" s="5">
        <f t="shared" si="71"/>
        <v>0</v>
      </c>
      <c r="CP100" s="5">
        <f t="shared" si="71"/>
        <v>0</v>
      </c>
      <c r="CQ100" s="5">
        <f t="shared" si="71"/>
        <v>0</v>
      </c>
      <c r="CR100" s="5">
        <f t="shared" si="65"/>
        <v>0</v>
      </c>
      <c r="CS100" s="5">
        <f t="shared" si="65"/>
        <v>0</v>
      </c>
      <c r="CT100" s="5">
        <f t="shared" si="65"/>
        <v>0</v>
      </c>
      <c r="CU100" s="5">
        <f t="shared" si="65"/>
        <v>0</v>
      </c>
      <c r="CV100" s="5">
        <f t="shared" si="65"/>
        <v>0</v>
      </c>
      <c r="CW100" s="5">
        <f t="shared" si="65"/>
        <v>0</v>
      </c>
      <c r="CX100" s="4">
        <f t="shared" si="52"/>
        <v>0</v>
      </c>
      <c r="CY100" s="5">
        <f t="shared" si="53"/>
        <v>0</v>
      </c>
      <c r="CZ100" s="5">
        <f t="shared" si="54"/>
        <v>0</v>
      </c>
      <c r="DA100" s="5">
        <f t="shared" si="55"/>
        <v>0</v>
      </c>
      <c r="DB100" s="9">
        <f t="shared" si="56"/>
        <v>0</v>
      </c>
      <c r="DC100">
        <v>0</v>
      </c>
      <c r="DD100">
        <v>2</v>
      </c>
      <c r="DE100">
        <v>0</v>
      </c>
      <c r="DF100">
        <v>4</v>
      </c>
      <c r="DG100">
        <v>2</v>
      </c>
      <c r="DH100">
        <v>3</v>
      </c>
      <c r="DI100">
        <v>5</v>
      </c>
      <c r="DJ100">
        <v>7</v>
      </c>
      <c r="DK100">
        <v>6</v>
      </c>
      <c r="DL100">
        <v>2</v>
      </c>
      <c r="DM100">
        <v>2</v>
      </c>
      <c r="DN100">
        <v>2</v>
      </c>
      <c r="DO100">
        <v>0</v>
      </c>
      <c r="DP100">
        <v>0</v>
      </c>
      <c r="DQ100">
        <v>0</v>
      </c>
      <c r="DR100" s="3">
        <f t="shared" si="45"/>
        <v>0</v>
      </c>
      <c r="DS100" s="3">
        <f t="shared" si="45"/>
        <v>5.2631578947368418E-2</v>
      </c>
      <c r="DT100" s="3">
        <f t="shared" si="45"/>
        <v>0</v>
      </c>
      <c r="DU100" s="3">
        <f t="shared" si="45"/>
        <v>0.10526315789473684</v>
      </c>
      <c r="DV100" s="3">
        <f t="shared" si="45"/>
        <v>5.2631578947368418E-2</v>
      </c>
      <c r="DW100" s="3">
        <f t="shared" si="45"/>
        <v>7.8947368421052627E-2</v>
      </c>
      <c r="DX100" s="3">
        <f t="shared" si="45"/>
        <v>0.13157894736842105</v>
      </c>
      <c r="DY100" s="3">
        <f t="shared" si="45"/>
        <v>0.18421052631578946</v>
      </c>
      <c r="DZ100" s="3">
        <f t="shared" si="45"/>
        <v>0.15789473684210525</v>
      </c>
      <c r="EA100" s="3">
        <f t="shared" si="70"/>
        <v>5.2631578947368418E-2</v>
      </c>
      <c r="EB100" s="3">
        <f t="shared" si="70"/>
        <v>5.2631578947368418E-2</v>
      </c>
      <c r="EC100" s="3">
        <f t="shared" si="70"/>
        <v>5.2631578947368418E-2</v>
      </c>
      <c r="ED100" s="3">
        <f t="shared" si="70"/>
        <v>0</v>
      </c>
      <c r="EE100" s="3">
        <f t="shared" si="70"/>
        <v>0</v>
      </c>
      <c r="EF100" s="3">
        <f t="shared" si="70"/>
        <v>0</v>
      </c>
      <c r="EG100" s="4">
        <f t="shared" ref="EG100:ER125" si="72">DR100/EG$3</f>
        <v>0</v>
      </c>
      <c r="EH100" s="5">
        <f t="shared" si="72"/>
        <v>3.7799647733879685E-3</v>
      </c>
      <c r="EI100" s="5">
        <f t="shared" si="72"/>
        <v>0</v>
      </c>
      <c r="EJ100" s="5">
        <f t="shared" si="72"/>
        <v>3.0334352736373074E-3</v>
      </c>
      <c r="EK100" s="5">
        <f t="shared" si="72"/>
        <v>1.6602400011928582E-3</v>
      </c>
      <c r="EL100" s="5">
        <f t="shared" si="72"/>
        <v>2.3820511754197296E-3</v>
      </c>
      <c r="EM100" s="5">
        <f t="shared" si="72"/>
        <v>2.6923240724364191E-3</v>
      </c>
      <c r="EN100" s="5">
        <f t="shared" si="72"/>
        <v>3.5488949264997375E-3</v>
      </c>
      <c r="EO100" s="5">
        <f t="shared" si="72"/>
        <v>3.0280210618299991E-3</v>
      </c>
      <c r="EP100" s="5">
        <f t="shared" si="66"/>
        <v>1.4097825275347043E-3</v>
      </c>
      <c r="EQ100" s="5">
        <f t="shared" si="66"/>
        <v>1.3669435786504492E-3</v>
      </c>
      <c r="ER100" s="5">
        <f t="shared" si="66"/>
        <v>1.4318407134365117E-3</v>
      </c>
      <c r="ES100" s="5">
        <f t="shared" si="66"/>
        <v>0</v>
      </c>
      <c r="ET100" s="5">
        <f t="shared" si="66"/>
        <v>0</v>
      </c>
      <c r="EU100" s="5">
        <f t="shared" si="66"/>
        <v>0</v>
      </c>
      <c r="EV100" s="4">
        <f t="shared" si="58"/>
        <v>1.2599882577959895E-3</v>
      </c>
      <c r="EW100" s="5">
        <f t="shared" si="64"/>
        <v>2.3585754834166317E-3</v>
      </c>
      <c r="EX100" s="5">
        <f t="shared" si="59"/>
        <v>3.0897466869220518E-3</v>
      </c>
      <c r="EY100" s="5">
        <f t="shared" si="60"/>
        <v>1.4028556065405551E-3</v>
      </c>
      <c r="EZ100" s="9">
        <f t="shared" si="61"/>
        <v>0</v>
      </c>
      <c r="FB100" t="s">
        <v>83</v>
      </c>
      <c r="FD100" t="s">
        <v>83</v>
      </c>
      <c r="FH100" t="s">
        <v>91</v>
      </c>
      <c r="FK100" t="s">
        <v>83</v>
      </c>
      <c r="FQ100" t="s">
        <v>85</v>
      </c>
      <c r="FY100" t="s">
        <v>33</v>
      </c>
      <c r="GJ100" t="s">
        <v>194</v>
      </c>
      <c r="GK100" t="s">
        <v>268</v>
      </c>
      <c r="GR100" t="s">
        <v>268</v>
      </c>
    </row>
    <row r="101" spans="1:208" x14ac:dyDescent="0.25">
      <c r="A101">
        <v>97</v>
      </c>
      <c r="B101" t="s">
        <v>666</v>
      </c>
      <c r="C101" t="s">
        <v>667</v>
      </c>
      <c r="D101">
        <v>79</v>
      </c>
      <c r="E101">
        <v>5.18</v>
      </c>
      <c r="F101" t="s">
        <v>63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9</v>
      </c>
      <c r="N101">
        <v>9</v>
      </c>
      <c r="O101">
        <v>8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3">
        <f t="shared" si="67"/>
        <v>0</v>
      </c>
      <c r="W101" s="3">
        <f t="shared" si="67"/>
        <v>0</v>
      </c>
      <c r="X101" s="3">
        <f t="shared" si="67"/>
        <v>0</v>
      </c>
      <c r="Y101" s="3">
        <f t="shared" si="67"/>
        <v>0</v>
      </c>
      <c r="Z101" s="3">
        <f t="shared" si="67"/>
        <v>0</v>
      </c>
      <c r="AA101" s="3">
        <f t="shared" si="67"/>
        <v>0</v>
      </c>
      <c r="AB101" s="3">
        <f t="shared" si="67"/>
        <v>0.11392405063291139</v>
      </c>
      <c r="AC101" s="3">
        <f t="shared" si="67"/>
        <v>0.11392405063291139</v>
      </c>
      <c r="AD101" s="3">
        <f t="shared" si="67"/>
        <v>0.10126582278481013</v>
      </c>
      <c r="AE101" s="3">
        <f t="shared" si="67"/>
        <v>0</v>
      </c>
      <c r="AF101" s="3">
        <f t="shared" si="67"/>
        <v>0</v>
      </c>
      <c r="AG101" s="3">
        <f t="shared" si="67"/>
        <v>0</v>
      </c>
      <c r="AH101" s="3">
        <f t="shared" si="67"/>
        <v>0</v>
      </c>
      <c r="AI101" s="3">
        <f t="shared" si="67"/>
        <v>0</v>
      </c>
      <c r="AJ101" s="3">
        <f t="shared" si="67"/>
        <v>0</v>
      </c>
      <c r="AK101" s="4">
        <f t="shared" si="68"/>
        <v>0</v>
      </c>
      <c r="AL101" s="5">
        <f t="shared" si="68"/>
        <v>0</v>
      </c>
      <c r="AM101" s="5">
        <f t="shared" si="68"/>
        <v>0</v>
      </c>
      <c r="AN101" s="5">
        <f t="shared" si="68"/>
        <v>0</v>
      </c>
      <c r="AO101" s="5">
        <f t="shared" si="68"/>
        <v>0</v>
      </c>
      <c r="AP101" s="5">
        <f t="shared" si="68"/>
        <v>0</v>
      </c>
      <c r="AQ101" s="5">
        <f t="shared" si="68"/>
        <v>2.3338238385835503E-3</v>
      </c>
      <c r="AR101" s="5">
        <f t="shared" si="68"/>
        <v>2.195508330551329E-3</v>
      </c>
      <c r="AS101" s="5">
        <f t="shared" si="68"/>
        <v>1.9388716523291959E-3</v>
      </c>
      <c r="AT101" s="5">
        <f t="shared" si="68"/>
        <v>0</v>
      </c>
      <c r="AU101" s="5">
        <f t="shared" si="68"/>
        <v>0</v>
      </c>
      <c r="AV101" s="5">
        <f t="shared" si="68"/>
        <v>0</v>
      </c>
      <c r="AW101" s="5">
        <f t="shared" si="68"/>
        <v>0</v>
      </c>
      <c r="AX101" s="5">
        <f t="shared" si="68"/>
        <v>0</v>
      </c>
      <c r="AY101" s="5">
        <f t="shared" si="68"/>
        <v>0</v>
      </c>
      <c r="AZ101" s="4">
        <f t="shared" si="46"/>
        <v>0</v>
      </c>
      <c r="BA101" s="5">
        <f t="shared" si="47"/>
        <v>0</v>
      </c>
      <c r="BB101" s="5">
        <f t="shared" si="48"/>
        <v>2.1560679404880249E-3</v>
      </c>
      <c r="BC101" s="5">
        <f t="shared" si="49"/>
        <v>0</v>
      </c>
      <c r="BD101" s="9">
        <f t="shared" si="50"/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 s="3">
        <f t="shared" si="44"/>
        <v>0</v>
      </c>
      <c r="BU101" s="3">
        <f t="shared" si="44"/>
        <v>0</v>
      </c>
      <c r="BV101" s="3">
        <f t="shared" si="44"/>
        <v>0</v>
      </c>
      <c r="BW101" s="3">
        <f t="shared" si="44"/>
        <v>0</v>
      </c>
      <c r="BX101" s="3">
        <f t="shared" si="44"/>
        <v>0</v>
      </c>
      <c r="BY101" s="3">
        <f t="shared" si="44"/>
        <v>0</v>
      </c>
      <c r="BZ101" s="3">
        <f t="shared" si="44"/>
        <v>0</v>
      </c>
      <c r="CA101" s="3">
        <f t="shared" si="44"/>
        <v>0</v>
      </c>
      <c r="CB101" s="3">
        <f t="shared" si="44"/>
        <v>0</v>
      </c>
      <c r="CC101" s="3">
        <f t="shared" si="69"/>
        <v>0</v>
      </c>
      <c r="CD101" s="3">
        <f t="shared" si="69"/>
        <v>0</v>
      </c>
      <c r="CE101" s="3">
        <f t="shared" si="69"/>
        <v>0</v>
      </c>
      <c r="CF101" s="3">
        <f t="shared" si="69"/>
        <v>0</v>
      </c>
      <c r="CG101" s="3">
        <f t="shared" si="69"/>
        <v>0</v>
      </c>
      <c r="CH101" s="3">
        <f t="shared" si="69"/>
        <v>0</v>
      </c>
      <c r="CI101" s="4">
        <f t="shared" si="71"/>
        <v>0</v>
      </c>
      <c r="CJ101" s="5">
        <f t="shared" si="71"/>
        <v>0</v>
      </c>
      <c r="CK101" s="5">
        <f t="shared" si="71"/>
        <v>0</v>
      </c>
      <c r="CL101" s="5">
        <f t="shared" si="71"/>
        <v>0</v>
      </c>
      <c r="CM101" s="5">
        <f t="shared" si="71"/>
        <v>0</v>
      </c>
      <c r="CN101" s="5">
        <f t="shared" si="71"/>
        <v>0</v>
      </c>
      <c r="CO101" s="5">
        <f t="shared" si="71"/>
        <v>0</v>
      </c>
      <c r="CP101" s="5">
        <f t="shared" si="71"/>
        <v>0</v>
      </c>
      <c r="CQ101" s="5">
        <f t="shared" si="71"/>
        <v>0</v>
      </c>
      <c r="CR101" s="5">
        <f t="shared" si="65"/>
        <v>0</v>
      </c>
      <c r="CS101" s="5">
        <f t="shared" si="65"/>
        <v>0</v>
      </c>
      <c r="CT101" s="5">
        <f t="shared" si="65"/>
        <v>0</v>
      </c>
      <c r="CU101" s="5">
        <f t="shared" si="65"/>
        <v>0</v>
      </c>
      <c r="CV101" s="5">
        <f t="shared" si="65"/>
        <v>0</v>
      </c>
      <c r="CW101" s="5">
        <f t="shared" si="65"/>
        <v>0</v>
      </c>
      <c r="CX101" s="4">
        <f t="shared" si="52"/>
        <v>0</v>
      </c>
      <c r="CY101" s="5">
        <f t="shared" si="53"/>
        <v>0</v>
      </c>
      <c r="CZ101" s="5">
        <f t="shared" si="54"/>
        <v>0</v>
      </c>
      <c r="DA101" s="5">
        <f t="shared" si="55"/>
        <v>0</v>
      </c>
      <c r="DB101" s="9">
        <f t="shared" si="56"/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9</v>
      </c>
      <c r="DJ101">
        <v>9</v>
      </c>
      <c r="DK101">
        <v>8</v>
      </c>
      <c r="DL101">
        <v>4</v>
      </c>
      <c r="DM101">
        <v>4</v>
      </c>
      <c r="DN101">
        <v>5</v>
      </c>
      <c r="DO101">
        <v>0</v>
      </c>
      <c r="DP101">
        <v>0</v>
      </c>
      <c r="DQ101">
        <v>0</v>
      </c>
      <c r="DR101" s="3">
        <f t="shared" si="45"/>
        <v>0</v>
      </c>
      <c r="DS101" s="3">
        <f t="shared" si="45"/>
        <v>0</v>
      </c>
      <c r="DT101" s="3">
        <f t="shared" si="45"/>
        <v>0</v>
      </c>
      <c r="DU101" s="3">
        <f t="shared" si="45"/>
        <v>0</v>
      </c>
      <c r="DV101" s="3">
        <f t="shared" si="45"/>
        <v>0</v>
      </c>
      <c r="DW101" s="3">
        <f t="shared" si="45"/>
        <v>0</v>
      </c>
      <c r="DX101" s="3">
        <f t="shared" si="45"/>
        <v>0.11392405063291139</v>
      </c>
      <c r="DY101" s="3">
        <f t="shared" si="45"/>
        <v>0.11392405063291139</v>
      </c>
      <c r="DZ101" s="3">
        <f t="shared" si="45"/>
        <v>0.10126582278481013</v>
      </c>
      <c r="EA101" s="3">
        <f t="shared" si="70"/>
        <v>5.0632911392405063E-2</v>
      </c>
      <c r="EB101" s="3">
        <f t="shared" si="70"/>
        <v>5.0632911392405063E-2</v>
      </c>
      <c r="EC101" s="3">
        <f t="shared" si="70"/>
        <v>6.3291139240506333E-2</v>
      </c>
      <c r="ED101" s="3">
        <f t="shared" si="70"/>
        <v>0</v>
      </c>
      <c r="EE101" s="3">
        <f t="shared" si="70"/>
        <v>0</v>
      </c>
      <c r="EF101" s="3">
        <f t="shared" si="70"/>
        <v>0</v>
      </c>
      <c r="EG101" s="4">
        <f t="shared" si="72"/>
        <v>0</v>
      </c>
      <c r="EH101" s="5">
        <f t="shared" si="72"/>
        <v>0</v>
      </c>
      <c r="EI101" s="5">
        <f t="shared" si="72"/>
        <v>0</v>
      </c>
      <c r="EJ101" s="5">
        <f t="shared" si="72"/>
        <v>0</v>
      </c>
      <c r="EK101" s="5">
        <f t="shared" si="72"/>
        <v>0</v>
      </c>
      <c r="EL101" s="5">
        <f t="shared" si="72"/>
        <v>0</v>
      </c>
      <c r="EM101" s="5">
        <f t="shared" si="72"/>
        <v>2.3310755260082415E-3</v>
      </c>
      <c r="EN101" s="5">
        <f t="shared" si="72"/>
        <v>2.1947957773289515E-3</v>
      </c>
      <c r="EO101" s="5">
        <f t="shared" si="72"/>
        <v>1.9420219468276789E-3</v>
      </c>
      <c r="EP101" s="5">
        <f t="shared" si="66"/>
        <v>1.3562464821852854E-3</v>
      </c>
      <c r="EQ101" s="5">
        <f t="shared" si="66"/>
        <v>1.3150343288282802E-3</v>
      </c>
      <c r="ER101" s="5">
        <f t="shared" si="66"/>
        <v>1.7218337693223876E-3</v>
      </c>
      <c r="ES101" s="5">
        <f t="shared" si="66"/>
        <v>0</v>
      </c>
      <c r="ET101" s="5">
        <f t="shared" si="66"/>
        <v>0</v>
      </c>
      <c r="EU101" s="5">
        <f t="shared" si="66"/>
        <v>0</v>
      </c>
      <c r="EV101" s="4">
        <f t="shared" si="58"/>
        <v>0</v>
      </c>
      <c r="EW101" s="5">
        <f t="shared" si="64"/>
        <v>0</v>
      </c>
      <c r="EX101" s="5">
        <f t="shared" si="59"/>
        <v>2.155964416721624E-3</v>
      </c>
      <c r="EY101" s="5">
        <f t="shared" si="60"/>
        <v>1.464371526778651E-3</v>
      </c>
      <c r="EZ101" s="9">
        <f t="shared" si="61"/>
        <v>0</v>
      </c>
      <c r="FB101" t="s">
        <v>148</v>
      </c>
      <c r="FD101" t="s">
        <v>68</v>
      </c>
      <c r="FH101" t="s">
        <v>68</v>
      </c>
      <c r="FI101" t="s">
        <v>68</v>
      </c>
      <c r="FJ101" t="s">
        <v>68</v>
      </c>
      <c r="FK101" t="s">
        <v>191</v>
      </c>
      <c r="FM101" t="s">
        <v>148</v>
      </c>
      <c r="FQ101" t="s">
        <v>148</v>
      </c>
      <c r="FT101" t="s">
        <v>192</v>
      </c>
      <c r="FU101" t="s">
        <v>192</v>
      </c>
      <c r="FY101" t="s">
        <v>33</v>
      </c>
      <c r="FZ101" t="s">
        <v>192</v>
      </c>
      <c r="GE101" t="s">
        <v>193</v>
      </c>
      <c r="GJ101" t="s">
        <v>194</v>
      </c>
      <c r="GK101" t="s">
        <v>195</v>
      </c>
      <c r="GR101" t="s">
        <v>194</v>
      </c>
    </row>
    <row r="102" spans="1:208" x14ac:dyDescent="0.25">
      <c r="A102">
        <v>98</v>
      </c>
      <c r="B102" t="s">
        <v>531</v>
      </c>
      <c r="C102" t="s">
        <v>532</v>
      </c>
      <c r="D102">
        <v>11</v>
      </c>
      <c r="E102">
        <v>6.52</v>
      </c>
      <c r="F102" t="s">
        <v>63</v>
      </c>
      <c r="G102">
        <v>2</v>
      </c>
      <c r="H102">
        <v>0</v>
      </c>
      <c r="I102">
        <v>0</v>
      </c>
      <c r="J102">
        <v>3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2</v>
      </c>
      <c r="Q102">
        <v>2</v>
      </c>
      <c r="R102">
        <v>0</v>
      </c>
      <c r="S102">
        <v>0</v>
      </c>
      <c r="T102">
        <v>0</v>
      </c>
      <c r="U102">
        <v>0</v>
      </c>
      <c r="V102" s="3">
        <f t="shared" si="67"/>
        <v>0.18181818181818182</v>
      </c>
      <c r="W102" s="3">
        <f t="shared" si="67"/>
        <v>0</v>
      </c>
      <c r="X102" s="3">
        <f t="shared" si="67"/>
        <v>0</v>
      </c>
      <c r="Y102" s="3">
        <f t="shared" si="67"/>
        <v>0.27272727272727271</v>
      </c>
      <c r="Z102" s="3">
        <f t="shared" si="67"/>
        <v>0</v>
      </c>
      <c r="AA102" s="3">
        <f t="shared" si="67"/>
        <v>0</v>
      </c>
      <c r="AB102" s="3">
        <f t="shared" si="67"/>
        <v>0</v>
      </c>
      <c r="AC102" s="3">
        <f t="shared" si="67"/>
        <v>0</v>
      </c>
      <c r="AD102" s="3">
        <f t="shared" si="67"/>
        <v>0</v>
      </c>
      <c r="AE102" s="3">
        <f t="shared" si="67"/>
        <v>0.18181818181818182</v>
      </c>
      <c r="AF102" s="3">
        <f t="shared" si="67"/>
        <v>0.18181818181818182</v>
      </c>
      <c r="AG102" s="3">
        <f t="shared" si="67"/>
        <v>0</v>
      </c>
      <c r="AH102" s="3">
        <f t="shared" si="67"/>
        <v>0</v>
      </c>
      <c r="AI102" s="3">
        <f t="shared" si="67"/>
        <v>0</v>
      </c>
      <c r="AJ102" s="3">
        <f t="shared" si="67"/>
        <v>0</v>
      </c>
      <c r="AK102" s="4">
        <f t="shared" si="68"/>
        <v>4.0527496817501979E-2</v>
      </c>
      <c r="AL102" s="5">
        <f t="shared" si="68"/>
        <v>0</v>
      </c>
      <c r="AM102" s="5">
        <f t="shared" si="68"/>
        <v>0</v>
      </c>
      <c r="AN102" s="5">
        <f t="shared" si="68"/>
        <v>2.725661289099968E-2</v>
      </c>
      <c r="AO102" s="5">
        <f t="shared" si="68"/>
        <v>0</v>
      </c>
      <c r="AP102" s="5">
        <f t="shared" si="68"/>
        <v>0</v>
      </c>
      <c r="AQ102" s="5">
        <f t="shared" si="68"/>
        <v>0</v>
      </c>
      <c r="AR102" s="5">
        <f t="shared" si="68"/>
        <v>0</v>
      </c>
      <c r="AS102" s="5">
        <f t="shared" si="68"/>
        <v>0</v>
      </c>
      <c r="AT102" s="5">
        <f t="shared" si="68"/>
        <v>1.958880593390178E-2</v>
      </c>
      <c r="AU102" s="5">
        <f t="shared" si="68"/>
        <v>1.8927160699403898E-2</v>
      </c>
      <c r="AV102" s="5">
        <f t="shared" si="68"/>
        <v>0</v>
      </c>
      <c r="AW102" s="5">
        <f t="shared" si="68"/>
        <v>0</v>
      </c>
      <c r="AX102" s="5">
        <f t="shared" si="68"/>
        <v>0</v>
      </c>
      <c r="AY102" s="5">
        <f t="shared" si="68"/>
        <v>0</v>
      </c>
      <c r="AZ102" s="4">
        <f t="shared" si="46"/>
        <v>1.3509165605833992E-2</v>
      </c>
      <c r="BA102" s="5">
        <f t="shared" si="47"/>
        <v>9.085537630333226E-3</v>
      </c>
      <c r="BB102" s="5">
        <f t="shared" si="48"/>
        <v>0</v>
      </c>
      <c r="BC102" s="5">
        <f t="shared" si="49"/>
        <v>1.2838655544435225E-2</v>
      </c>
      <c r="BD102" s="9">
        <f t="shared" si="50"/>
        <v>0</v>
      </c>
      <c r="BE102">
        <v>2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2</v>
      </c>
      <c r="BO102">
        <v>0</v>
      </c>
      <c r="BP102">
        <v>0</v>
      </c>
      <c r="BQ102">
        <v>3</v>
      </c>
      <c r="BR102">
        <v>3</v>
      </c>
      <c r="BS102">
        <v>2</v>
      </c>
      <c r="BT102" s="3">
        <f t="shared" si="44"/>
        <v>0.18181818181818182</v>
      </c>
      <c r="BU102" s="3">
        <f t="shared" si="44"/>
        <v>0</v>
      </c>
      <c r="BV102" s="3">
        <f t="shared" si="44"/>
        <v>0</v>
      </c>
      <c r="BW102" s="3">
        <f t="shared" si="44"/>
        <v>0</v>
      </c>
      <c r="BX102" s="3">
        <f t="shared" si="44"/>
        <v>0</v>
      </c>
      <c r="BY102" s="3">
        <f t="shared" si="44"/>
        <v>0</v>
      </c>
      <c r="BZ102" s="3">
        <f t="shared" si="44"/>
        <v>0</v>
      </c>
      <c r="CA102" s="3">
        <f t="shared" si="44"/>
        <v>0</v>
      </c>
      <c r="CB102" s="3">
        <f t="shared" si="44"/>
        <v>0</v>
      </c>
      <c r="CC102" s="3">
        <f t="shared" si="69"/>
        <v>0.18181818181818182</v>
      </c>
      <c r="CD102" s="3">
        <f t="shared" si="69"/>
        <v>0</v>
      </c>
      <c r="CE102" s="3">
        <f t="shared" si="69"/>
        <v>0</v>
      </c>
      <c r="CF102" s="3">
        <f t="shared" si="69"/>
        <v>0.27272727272727271</v>
      </c>
      <c r="CG102" s="3">
        <f t="shared" si="69"/>
        <v>0.27272727272727271</v>
      </c>
      <c r="CH102" s="3">
        <f t="shared" si="69"/>
        <v>0.18181818181818182</v>
      </c>
      <c r="CI102" s="4">
        <f t="shared" si="71"/>
        <v>2.7386102583060717E-2</v>
      </c>
      <c r="CJ102" s="5">
        <f t="shared" si="71"/>
        <v>0</v>
      </c>
      <c r="CK102" s="5">
        <f t="shared" si="71"/>
        <v>0</v>
      </c>
      <c r="CL102" s="5">
        <f t="shared" si="71"/>
        <v>0</v>
      </c>
      <c r="CM102" s="5">
        <f t="shared" si="71"/>
        <v>0</v>
      </c>
      <c r="CN102" s="5">
        <f t="shared" si="71"/>
        <v>0</v>
      </c>
      <c r="CO102" s="5">
        <f t="shared" si="71"/>
        <v>0</v>
      </c>
      <c r="CP102" s="5">
        <f t="shared" si="71"/>
        <v>0</v>
      </c>
      <c r="CQ102" s="5">
        <f t="shared" si="71"/>
        <v>0</v>
      </c>
      <c r="CR102" s="5">
        <f t="shared" si="65"/>
        <v>1.089614014216065E-2</v>
      </c>
      <c r="CS102" s="5">
        <f t="shared" si="65"/>
        <v>0</v>
      </c>
      <c r="CT102" s="5">
        <f t="shared" si="65"/>
        <v>0</v>
      </c>
      <c r="CU102" s="5">
        <f t="shared" si="65"/>
        <v>1.2832595691237224E-2</v>
      </c>
      <c r="CV102" s="5">
        <f t="shared" si="65"/>
        <v>1.1947347693796484E-2</v>
      </c>
      <c r="CW102" s="5">
        <f t="shared" si="65"/>
        <v>7.8467302913264522E-3</v>
      </c>
      <c r="CX102" s="4">
        <f t="shared" si="52"/>
        <v>9.1287008610202395E-3</v>
      </c>
      <c r="CY102" s="5">
        <f t="shared" si="53"/>
        <v>0</v>
      </c>
      <c r="CZ102" s="5">
        <f t="shared" si="54"/>
        <v>0</v>
      </c>
      <c r="DA102" s="5">
        <f t="shared" si="55"/>
        <v>3.6320467140535501E-3</v>
      </c>
      <c r="DB102" s="9">
        <f t="shared" si="56"/>
        <v>1.0875557892120052E-2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2</v>
      </c>
      <c r="DN102">
        <v>2</v>
      </c>
      <c r="DO102">
        <v>0</v>
      </c>
      <c r="DP102">
        <v>0</v>
      </c>
      <c r="DQ102">
        <v>0</v>
      </c>
      <c r="DR102" s="3">
        <f t="shared" si="45"/>
        <v>0</v>
      </c>
      <c r="DS102" s="3">
        <f t="shared" si="45"/>
        <v>0</v>
      </c>
      <c r="DT102" s="3">
        <f t="shared" si="45"/>
        <v>0</v>
      </c>
      <c r="DU102" s="3">
        <f t="shared" si="45"/>
        <v>0</v>
      </c>
      <c r="DV102" s="3">
        <f t="shared" si="45"/>
        <v>0</v>
      </c>
      <c r="DW102" s="3">
        <f t="shared" si="45"/>
        <v>0</v>
      </c>
      <c r="DX102" s="3">
        <f t="shared" si="45"/>
        <v>0</v>
      </c>
      <c r="DY102" s="3">
        <f t="shared" si="45"/>
        <v>0</v>
      </c>
      <c r="DZ102" s="3">
        <f t="shared" si="45"/>
        <v>0</v>
      </c>
      <c r="EA102" s="3">
        <f t="shared" si="70"/>
        <v>0</v>
      </c>
      <c r="EB102" s="3">
        <f t="shared" si="70"/>
        <v>0.18181818181818182</v>
      </c>
      <c r="EC102" s="3">
        <f t="shared" si="70"/>
        <v>0.18181818181818182</v>
      </c>
      <c r="ED102" s="3">
        <f t="shared" si="70"/>
        <v>0</v>
      </c>
      <c r="EE102" s="3">
        <f t="shared" si="70"/>
        <v>0</v>
      </c>
      <c r="EF102" s="3">
        <f t="shared" si="70"/>
        <v>0</v>
      </c>
      <c r="EG102" s="4">
        <f t="shared" si="72"/>
        <v>0</v>
      </c>
      <c r="EH102" s="5">
        <f t="shared" si="72"/>
        <v>0</v>
      </c>
      <c r="EI102" s="5">
        <f t="shared" si="72"/>
        <v>0</v>
      </c>
      <c r="EJ102" s="5">
        <f t="shared" si="72"/>
        <v>0</v>
      </c>
      <c r="EK102" s="5">
        <f t="shared" si="72"/>
        <v>0</v>
      </c>
      <c r="EL102" s="5">
        <f t="shared" si="72"/>
        <v>0</v>
      </c>
      <c r="EM102" s="5">
        <f t="shared" si="72"/>
        <v>0</v>
      </c>
      <c r="EN102" s="5">
        <f t="shared" si="72"/>
        <v>0</v>
      </c>
      <c r="EO102" s="5">
        <f t="shared" si="72"/>
        <v>0</v>
      </c>
      <c r="EP102" s="5">
        <f t="shared" si="66"/>
        <v>0</v>
      </c>
      <c r="EQ102" s="5">
        <f t="shared" si="66"/>
        <v>4.7221687262470067E-3</v>
      </c>
      <c r="ER102" s="5">
        <f t="shared" si="66"/>
        <v>4.9463588282352223E-3</v>
      </c>
      <c r="ES102" s="5">
        <f t="shared" si="66"/>
        <v>0</v>
      </c>
      <c r="ET102" s="5">
        <f t="shared" si="66"/>
        <v>0</v>
      </c>
      <c r="EU102" s="5">
        <f t="shared" si="66"/>
        <v>0</v>
      </c>
      <c r="EV102" s="4">
        <f t="shared" si="58"/>
        <v>0</v>
      </c>
      <c r="EW102" s="5">
        <f t="shared" si="64"/>
        <v>0</v>
      </c>
      <c r="EX102" s="5">
        <f t="shared" si="59"/>
        <v>0</v>
      </c>
      <c r="EY102" s="5">
        <f t="shared" si="60"/>
        <v>3.2228425181607431E-3</v>
      </c>
      <c r="EZ102" s="9">
        <f t="shared" si="61"/>
        <v>0</v>
      </c>
      <c r="FB102" t="s">
        <v>83</v>
      </c>
      <c r="FD102" t="s">
        <v>65</v>
      </c>
      <c r="FF102" t="s">
        <v>65</v>
      </c>
      <c r="FH102" t="s">
        <v>91</v>
      </c>
      <c r="FI102" t="s">
        <v>65</v>
      </c>
      <c r="FK102" t="s">
        <v>83</v>
      </c>
      <c r="FQ102" t="s">
        <v>85</v>
      </c>
      <c r="FY102" t="s">
        <v>33</v>
      </c>
      <c r="GA102" t="s">
        <v>40</v>
      </c>
      <c r="GF102" t="s">
        <v>40</v>
      </c>
      <c r="GJ102" t="s">
        <v>86</v>
      </c>
      <c r="GR102" t="s">
        <v>86</v>
      </c>
    </row>
    <row r="103" spans="1:208" x14ac:dyDescent="0.25">
      <c r="A103">
        <v>99</v>
      </c>
      <c r="B103" t="s">
        <v>778</v>
      </c>
      <c r="C103" t="s">
        <v>779</v>
      </c>
      <c r="D103">
        <v>86</v>
      </c>
      <c r="E103">
        <v>6.19</v>
      </c>
      <c r="F103" t="s">
        <v>63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5</v>
      </c>
      <c r="N103">
        <v>6</v>
      </c>
      <c r="O103">
        <v>4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 s="3">
        <f t="shared" si="67"/>
        <v>0</v>
      </c>
      <c r="W103" s="3">
        <f t="shared" si="67"/>
        <v>0</v>
      </c>
      <c r="X103" s="3">
        <f t="shared" si="67"/>
        <v>0</v>
      </c>
      <c r="Y103" s="3">
        <f t="shared" si="67"/>
        <v>0</v>
      </c>
      <c r="Z103" s="3">
        <f t="shared" si="67"/>
        <v>0</v>
      </c>
      <c r="AA103" s="3">
        <f t="shared" si="67"/>
        <v>0</v>
      </c>
      <c r="AB103" s="3">
        <f t="shared" si="67"/>
        <v>5.8139534883720929E-2</v>
      </c>
      <c r="AC103" s="3">
        <f t="shared" si="67"/>
        <v>6.9767441860465115E-2</v>
      </c>
      <c r="AD103" s="3">
        <f t="shared" si="67"/>
        <v>4.6511627906976744E-2</v>
      </c>
      <c r="AE103" s="3">
        <f t="shared" si="67"/>
        <v>0</v>
      </c>
      <c r="AF103" s="3">
        <f t="shared" si="67"/>
        <v>0</v>
      </c>
      <c r="AG103" s="3">
        <f t="shared" si="67"/>
        <v>0</v>
      </c>
      <c r="AH103" s="3">
        <f t="shared" si="67"/>
        <v>0</v>
      </c>
      <c r="AI103" s="3">
        <f t="shared" si="67"/>
        <v>0</v>
      </c>
      <c r="AJ103" s="3">
        <f t="shared" si="67"/>
        <v>0</v>
      </c>
      <c r="AK103" s="4">
        <f t="shared" si="68"/>
        <v>0</v>
      </c>
      <c r="AL103" s="5">
        <f t="shared" si="68"/>
        <v>0</v>
      </c>
      <c r="AM103" s="5">
        <f t="shared" si="68"/>
        <v>0</v>
      </c>
      <c r="AN103" s="5">
        <f t="shared" si="68"/>
        <v>0</v>
      </c>
      <c r="AO103" s="5">
        <f t="shared" si="68"/>
        <v>0</v>
      </c>
      <c r="AP103" s="5">
        <f t="shared" si="68"/>
        <v>0</v>
      </c>
      <c r="AQ103" s="5">
        <f t="shared" si="68"/>
        <v>1.191034129509693E-3</v>
      </c>
      <c r="AR103" s="5">
        <f t="shared" si="68"/>
        <v>1.344536109407403E-3</v>
      </c>
      <c r="AS103" s="5">
        <f t="shared" si="68"/>
        <v>8.905282589186423E-4</v>
      </c>
      <c r="AT103" s="5">
        <f t="shared" si="68"/>
        <v>0</v>
      </c>
      <c r="AU103" s="5">
        <f t="shared" si="68"/>
        <v>0</v>
      </c>
      <c r="AV103" s="5">
        <f t="shared" si="68"/>
        <v>0</v>
      </c>
      <c r="AW103" s="5">
        <f t="shared" si="68"/>
        <v>0</v>
      </c>
      <c r="AX103" s="5">
        <f t="shared" si="68"/>
        <v>0</v>
      </c>
      <c r="AY103" s="5">
        <f t="shared" si="68"/>
        <v>0</v>
      </c>
      <c r="AZ103" s="4">
        <f t="shared" si="46"/>
        <v>0</v>
      </c>
      <c r="BA103" s="5">
        <f t="shared" si="47"/>
        <v>0</v>
      </c>
      <c r="BB103" s="5">
        <f t="shared" si="48"/>
        <v>1.1420328326119129E-3</v>
      </c>
      <c r="BC103" s="5">
        <f t="shared" si="49"/>
        <v>0</v>
      </c>
      <c r="BD103" s="9">
        <f t="shared" si="50"/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 s="3">
        <f t="shared" si="44"/>
        <v>0</v>
      </c>
      <c r="BU103" s="3">
        <f t="shared" si="44"/>
        <v>0</v>
      </c>
      <c r="BV103" s="3">
        <f t="shared" si="44"/>
        <v>0</v>
      </c>
      <c r="BW103" s="3">
        <f t="shared" si="44"/>
        <v>0</v>
      </c>
      <c r="BX103" s="3">
        <f t="shared" si="44"/>
        <v>0</v>
      </c>
      <c r="BY103" s="3">
        <f t="shared" si="44"/>
        <v>0</v>
      </c>
      <c r="BZ103" s="3">
        <f t="shared" si="44"/>
        <v>0</v>
      </c>
      <c r="CA103" s="3">
        <f t="shared" si="44"/>
        <v>0</v>
      </c>
      <c r="CB103" s="3">
        <f t="shared" si="44"/>
        <v>0</v>
      </c>
      <c r="CC103" s="3">
        <f t="shared" si="69"/>
        <v>0</v>
      </c>
      <c r="CD103" s="3">
        <f t="shared" si="69"/>
        <v>0</v>
      </c>
      <c r="CE103" s="3">
        <f t="shared" si="69"/>
        <v>0</v>
      </c>
      <c r="CF103" s="3">
        <f t="shared" si="69"/>
        <v>0</v>
      </c>
      <c r="CG103" s="3">
        <f t="shared" si="69"/>
        <v>0</v>
      </c>
      <c r="CH103" s="3">
        <f t="shared" si="69"/>
        <v>0</v>
      </c>
      <c r="CI103" s="4">
        <f t="shared" si="71"/>
        <v>0</v>
      </c>
      <c r="CJ103" s="5">
        <f t="shared" si="71"/>
        <v>0</v>
      </c>
      <c r="CK103" s="5">
        <f t="shared" si="71"/>
        <v>0</v>
      </c>
      <c r="CL103" s="5">
        <f t="shared" si="71"/>
        <v>0</v>
      </c>
      <c r="CM103" s="5">
        <f t="shared" si="71"/>
        <v>0</v>
      </c>
      <c r="CN103" s="5">
        <f t="shared" si="71"/>
        <v>0</v>
      </c>
      <c r="CO103" s="5">
        <f t="shared" si="71"/>
        <v>0</v>
      </c>
      <c r="CP103" s="5">
        <f t="shared" si="71"/>
        <v>0</v>
      </c>
      <c r="CQ103" s="5">
        <f t="shared" si="71"/>
        <v>0</v>
      </c>
      <c r="CR103" s="5">
        <f t="shared" si="65"/>
        <v>0</v>
      </c>
      <c r="CS103" s="5">
        <f t="shared" si="65"/>
        <v>0</v>
      </c>
      <c r="CT103" s="5">
        <f t="shared" si="65"/>
        <v>0</v>
      </c>
      <c r="CU103" s="5">
        <f t="shared" si="65"/>
        <v>0</v>
      </c>
      <c r="CV103" s="5">
        <f t="shared" si="65"/>
        <v>0</v>
      </c>
      <c r="CW103" s="5">
        <f t="shared" si="65"/>
        <v>0</v>
      </c>
      <c r="CX103" s="4">
        <f t="shared" si="52"/>
        <v>0</v>
      </c>
      <c r="CY103" s="5">
        <f t="shared" si="53"/>
        <v>0</v>
      </c>
      <c r="CZ103" s="5">
        <f t="shared" si="54"/>
        <v>0</v>
      </c>
      <c r="DA103" s="5">
        <f t="shared" si="55"/>
        <v>0</v>
      </c>
      <c r="DB103" s="9">
        <f t="shared" si="56"/>
        <v>0</v>
      </c>
      <c r="DC103">
        <v>0</v>
      </c>
      <c r="DD103">
        <v>0</v>
      </c>
      <c r="DE103">
        <v>0</v>
      </c>
      <c r="DF103">
        <v>5</v>
      </c>
      <c r="DG103">
        <v>4</v>
      </c>
      <c r="DH103">
        <v>4</v>
      </c>
      <c r="DI103">
        <v>5</v>
      </c>
      <c r="DJ103">
        <v>6</v>
      </c>
      <c r="DK103">
        <v>4</v>
      </c>
      <c r="DL103">
        <v>4</v>
      </c>
      <c r="DM103">
        <v>3</v>
      </c>
      <c r="DN103">
        <v>5</v>
      </c>
      <c r="DO103">
        <v>0</v>
      </c>
      <c r="DP103">
        <v>0</v>
      </c>
      <c r="DQ103">
        <v>0</v>
      </c>
      <c r="DR103" s="3">
        <f t="shared" si="45"/>
        <v>0</v>
      </c>
      <c r="DS103" s="3">
        <f t="shared" si="45"/>
        <v>0</v>
      </c>
      <c r="DT103" s="3">
        <f t="shared" si="45"/>
        <v>0</v>
      </c>
      <c r="DU103" s="3">
        <f t="shared" si="45"/>
        <v>5.8139534883720929E-2</v>
      </c>
      <c r="DV103" s="3">
        <f t="shared" si="45"/>
        <v>4.6511627906976744E-2</v>
      </c>
      <c r="DW103" s="3">
        <f t="shared" si="45"/>
        <v>4.6511627906976744E-2</v>
      </c>
      <c r="DX103" s="3">
        <f t="shared" si="45"/>
        <v>5.8139534883720929E-2</v>
      </c>
      <c r="DY103" s="3">
        <f t="shared" si="45"/>
        <v>6.9767441860465115E-2</v>
      </c>
      <c r="DZ103" s="3">
        <f t="shared" si="45"/>
        <v>4.6511627906976744E-2</v>
      </c>
      <c r="EA103" s="3">
        <f t="shared" si="70"/>
        <v>4.6511627906976744E-2</v>
      </c>
      <c r="EB103" s="3">
        <f t="shared" si="70"/>
        <v>3.4883720930232558E-2</v>
      </c>
      <c r="EC103" s="3">
        <f t="shared" si="70"/>
        <v>5.8139534883720929E-2</v>
      </c>
      <c r="ED103" s="3">
        <f t="shared" si="70"/>
        <v>0</v>
      </c>
      <c r="EE103" s="3">
        <f t="shared" si="70"/>
        <v>0</v>
      </c>
      <c r="EF103" s="3">
        <f t="shared" si="70"/>
        <v>0</v>
      </c>
      <c r="EG103" s="4">
        <f t="shared" si="72"/>
        <v>0</v>
      </c>
      <c r="EH103" s="5">
        <f t="shared" si="72"/>
        <v>0</v>
      </c>
      <c r="EI103" s="5">
        <f t="shared" si="72"/>
        <v>0</v>
      </c>
      <c r="EJ103" s="5">
        <f t="shared" si="72"/>
        <v>1.6754439011368849E-3</v>
      </c>
      <c r="EK103" s="5">
        <f t="shared" si="72"/>
        <v>1.4671888382634562E-3</v>
      </c>
      <c r="EL103" s="5">
        <f t="shared" si="72"/>
        <v>1.403378987068988E-3</v>
      </c>
      <c r="EM103" s="5">
        <f t="shared" si="72"/>
        <v>1.1896315668905109E-3</v>
      </c>
      <c r="EN103" s="5">
        <f t="shared" si="72"/>
        <v>1.3440997396045517E-3</v>
      </c>
      <c r="EO103" s="5">
        <f t="shared" si="72"/>
        <v>8.9197519650806181E-4</v>
      </c>
      <c r="EP103" s="5">
        <f t="shared" si="66"/>
        <v>1.2458543266585761E-3</v>
      </c>
      <c r="EQ103" s="5">
        <f t="shared" si="66"/>
        <v>9.0599748817529768E-4</v>
      </c>
      <c r="ER103" s="5">
        <f t="shared" si="66"/>
        <v>1.5816845090287047E-3</v>
      </c>
      <c r="ES103" s="5">
        <f t="shared" si="66"/>
        <v>0</v>
      </c>
      <c r="ET103" s="5">
        <f t="shared" si="66"/>
        <v>0</v>
      </c>
      <c r="EU103" s="5">
        <f t="shared" si="66"/>
        <v>0</v>
      </c>
      <c r="EV103" s="4">
        <f t="shared" si="58"/>
        <v>0</v>
      </c>
      <c r="EW103" s="5">
        <f t="shared" si="64"/>
        <v>1.515337242156443E-3</v>
      </c>
      <c r="EX103" s="5">
        <f t="shared" si="59"/>
        <v>1.1419021676677083E-3</v>
      </c>
      <c r="EY103" s="5">
        <f t="shared" si="60"/>
        <v>1.2445121079541928E-3</v>
      </c>
      <c r="EZ103" s="9">
        <f t="shared" si="61"/>
        <v>0</v>
      </c>
      <c r="FB103" t="s">
        <v>83</v>
      </c>
      <c r="FD103" t="s">
        <v>543</v>
      </c>
      <c r="FH103" t="s">
        <v>84</v>
      </c>
      <c r="FK103" t="s">
        <v>83</v>
      </c>
      <c r="FQ103" t="s">
        <v>85</v>
      </c>
      <c r="FY103" t="s">
        <v>33</v>
      </c>
    </row>
    <row r="104" spans="1:208" x14ac:dyDescent="0.25">
      <c r="A104">
        <v>100</v>
      </c>
      <c r="B104" t="s">
        <v>610</v>
      </c>
      <c r="C104" t="s">
        <v>611</v>
      </c>
      <c r="D104">
        <v>24</v>
      </c>
      <c r="E104">
        <v>8.4600000000000009</v>
      </c>
      <c r="F104" t="s">
        <v>63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5</v>
      </c>
      <c r="N104">
        <v>5</v>
      </c>
      <c r="O104">
        <v>5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s="3">
        <f t="shared" si="67"/>
        <v>0</v>
      </c>
      <c r="W104" s="3">
        <f t="shared" si="67"/>
        <v>0</v>
      </c>
      <c r="X104" s="3">
        <f t="shared" si="67"/>
        <v>0</v>
      </c>
      <c r="Y104" s="3">
        <f t="shared" si="67"/>
        <v>0</v>
      </c>
      <c r="Z104" s="3">
        <f t="shared" si="67"/>
        <v>0</v>
      </c>
      <c r="AA104" s="3">
        <f t="shared" si="67"/>
        <v>0</v>
      </c>
      <c r="AB104" s="3">
        <f t="shared" si="67"/>
        <v>0.20833333333333334</v>
      </c>
      <c r="AC104" s="3">
        <f t="shared" si="67"/>
        <v>0.20833333333333334</v>
      </c>
      <c r="AD104" s="3">
        <f t="shared" si="67"/>
        <v>0.20833333333333334</v>
      </c>
      <c r="AE104" s="3">
        <f t="shared" si="67"/>
        <v>0</v>
      </c>
      <c r="AF104" s="3">
        <f t="shared" si="67"/>
        <v>0</v>
      </c>
      <c r="AG104" s="3">
        <f t="shared" si="67"/>
        <v>0</v>
      </c>
      <c r="AH104" s="3">
        <f t="shared" si="67"/>
        <v>0</v>
      </c>
      <c r="AI104" s="3">
        <f t="shared" si="67"/>
        <v>0</v>
      </c>
      <c r="AJ104" s="3">
        <f t="shared" si="67"/>
        <v>0</v>
      </c>
      <c r="AK104" s="4">
        <f t="shared" si="68"/>
        <v>0</v>
      </c>
      <c r="AL104" s="5">
        <f t="shared" si="68"/>
        <v>0</v>
      </c>
      <c r="AM104" s="5">
        <f t="shared" si="68"/>
        <v>0</v>
      </c>
      <c r="AN104" s="5">
        <f t="shared" si="68"/>
        <v>0</v>
      </c>
      <c r="AO104" s="5">
        <f t="shared" si="68"/>
        <v>0</v>
      </c>
      <c r="AP104" s="5">
        <f t="shared" si="68"/>
        <v>0</v>
      </c>
      <c r="AQ104" s="5">
        <f t="shared" si="68"/>
        <v>4.2678722974097338E-3</v>
      </c>
      <c r="AR104" s="5">
        <f t="shared" si="68"/>
        <v>4.0149342155915511E-3</v>
      </c>
      <c r="AS104" s="5">
        <f t="shared" si="68"/>
        <v>3.9888244930730852E-3</v>
      </c>
      <c r="AT104" s="5">
        <f t="shared" si="68"/>
        <v>0</v>
      </c>
      <c r="AU104" s="5">
        <f t="shared" si="68"/>
        <v>0</v>
      </c>
      <c r="AV104" s="5">
        <f t="shared" si="68"/>
        <v>0</v>
      </c>
      <c r="AW104" s="5">
        <f t="shared" si="68"/>
        <v>0</v>
      </c>
      <c r="AX104" s="5">
        <f t="shared" si="68"/>
        <v>0</v>
      </c>
      <c r="AY104" s="5">
        <f t="shared" si="68"/>
        <v>0</v>
      </c>
      <c r="AZ104" s="4">
        <f t="shared" si="46"/>
        <v>0</v>
      </c>
      <c r="BA104" s="5">
        <f t="shared" si="47"/>
        <v>0</v>
      </c>
      <c r="BB104" s="5">
        <f t="shared" si="48"/>
        <v>4.0905436686914558E-3</v>
      </c>
      <c r="BC104" s="5">
        <f t="shared" si="49"/>
        <v>0</v>
      </c>
      <c r="BD104" s="9">
        <f t="shared" si="50"/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 s="3">
        <f t="shared" si="44"/>
        <v>0</v>
      </c>
      <c r="BU104" s="3">
        <f t="shared" si="44"/>
        <v>0</v>
      </c>
      <c r="BV104" s="3">
        <f t="shared" si="44"/>
        <v>0</v>
      </c>
      <c r="BW104" s="3">
        <f t="shared" si="44"/>
        <v>0</v>
      </c>
      <c r="BX104" s="3">
        <f t="shared" si="44"/>
        <v>0</v>
      </c>
      <c r="BY104" s="3">
        <f t="shared" si="44"/>
        <v>0</v>
      </c>
      <c r="BZ104" s="3">
        <f t="shared" si="44"/>
        <v>0</v>
      </c>
      <c r="CA104" s="3">
        <f t="shared" si="44"/>
        <v>0</v>
      </c>
      <c r="CB104" s="3">
        <f t="shared" si="44"/>
        <v>0</v>
      </c>
      <c r="CC104" s="3">
        <f t="shared" si="69"/>
        <v>0</v>
      </c>
      <c r="CD104" s="3">
        <f t="shared" si="69"/>
        <v>0</v>
      </c>
      <c r="CE104" s="3">
        <f t="shared" si="69"/>
        <v>0</v>
      </c>
      <c r="CF104" s="3">
        <f t="shared" si="69"/>
        <v>0</v>
      </c>
      <c r="CG104" s="3">
        <f t="shared" si="69"/>
        <v>0</v>
      </c>
      <c r="CH104" s="3">
        <f t="shared" si="69"/>
        <v>0</v>
      </c>
      <c r="CI104" s="4">
        <f t="shared" si="71"/>
        <v>0</v>
      </c>
      <c r="CJ104" s="5">
        <f t="shared" si="71"/>
        <v>0</v>
      </c>
      <c r="CK104" s="5">
        <f t="shared" si="71"/>
        <v>0</v>
      </c>
      <c r="CL104" s="5">
        <f t="shared" si="71"/>
        <v>0</v>
      </c>
      <c r="CM104" s="5">
        <f t="shared" si="71"/>
        <v>0</v>
      </c>
      <c r="CN104" s="5">
        <f t="shared" si="71"/>
        <v>0</v>
      </c>
      <c r="CO104" s="5">
        <f t="shared" si="71"/>
        <v>0</v>
      </c>
      <c r="CP104" s="5">
        <f t="shared" si="71"/>
        <v>0</v>
      </c>
      <c r="CQ104" s="5">
        <f t="shared" si="71"/>
        <v>0</v>
      </c>
      <c r="CR104" s="5">
        <f t="shared" si="65"/>
        <v>0</v>
      </c>
      <c r="CS104" s="5">
        <f t="shared" si="65"/>
        <v>0</v>
      </c>
      <c r="CT104" s="5">
        <f t="shared" si="65"/>
        <v>0</v>
      </c>
      <c r="CU104" s="5">
        <f t="shared" si="65"/>
        <v>0</v>
      </c>
      <c r="CV104" s="5">
        <f t="shared" si="65"/>
        <v>0</v>
      </c>
      <c r="CW104" s="5">
        <f t="shared" si="65"/>
        <v>0</v>
      </c>
      <c r="CX104" s="4">
        <f t="shared" si="52"/>
        <v>0</v>
      </c>
      <c r="CY104" s="5">
        <f t="shared" si="53"/>
        <v>0</v>
      </c>
      <c r="CZ104" s="5">
        <f t="shared" si="54"/>
        <v>0</v>
      </c>
      <c r="DA104" s="5">
        <f t="shared" si="55"/>
        <v>0</v>
      </c>
      <c r="DB104" s="9">
        <f t="shared" si="56"/>
        <v>0</v>
      </c>
      <c r="DC104">
        <v>0</v>
      </c>
      <c r="DD104">
        <v>0</v>
      </c>
      <c r="DE104">
        <v>0</v>
      </c>
      <c r="DF104">
        <v>5</v>
      </c>
      <c r="DG104">
        <v>5</v>
      </c>
      <c r="DH104">
        <v>4</v>
      </c>
      <c r="DI104">
        <v>5</v>
      </c>
      <c r="DJ104">
        <v>5</v>
      </c>
      <c r="DK104">
        <v>5</v>
      </c>
      <c r="DL104">
        <v>5</v>
      </c>
      <c r="DM104">
        <v>4</v>
      </c>
      <c r="DN104">
        <v>5</v>
      </c>
      <c r="DO104">
        <v>0</v>
      </c>
      <c r="DP104">
        <v>0</v>
      </c>
      <c r="DQ104">
        <v>0</v>
      </c>
      <c r="DR104" s="3">
        <f t="shared" si="45"/>
        <v>0</v>
      </c>
      <c r="DS104" s="3">
        <f t="shared" si="45"/>
        <v>0</v>
      </c>
      <c r="DT104" s="3">
        <f t="shared" si="45"/>
        <v>0</v>
      </c>
      <c r="DU104" s="3">
        <f t="shared" si="45"/>
        <v>0.20833333333333334</v>
      </c>
      <c r="DV104" s="3">
        <f t="shared" si="45"/>
        <v>0.20833333333333334</v>
      </c>
      <c r="DW104" s="3">
        <f t="shared" si="45"/>
        <v>0.16666666666666666</v>
      </c>
      <c r="DX104" s="3">
        <f t="shared" si="45"/>
        <v>0.20833333333333334</v>
      </c>
      <c r="DY104" s="3">
        <f t="shared" si="45"/>
        <v>0.20833333333333334</v>
      </c>
      <c r="DZ104" s="3">
        <f t="shared" si="45"/>
        <v>0.20833333333333334</v>
      </c>
      <c r="EA104" s="3">
        <f t="shared" si="70"/>
        <v>0.20833333333333334</v>
      </c>
      <c r="EB104" s="3">
        <f t="shared" si="70"/>
        <v>0.16666666666666666</v>
      </c>
      <c r="EC104" s="3">
        <f t="shared" si="70"/>
        <v>0.20833333333333334</v>
      </c>
      <c r="ED104" s="3">
        <f t="shared" si="70"/>
        <v>0</v>
      </c>
      <c r="EE104" s="3">
        <f t="shared" si="70"/>
        <v>0</v>
      </c>
      <c r="EF104" s="3">
        <f t="shared" si="70"/>
        <v>0</v>
      </c>
      <c r="EG104" s="4">
        <f t="shared" si="72"/>
        <v>0</v>
      </c>
      <c r="EH104" s="5">
        <f t="shared" si="72"/>
        <v>0</v>
      </c>
      <c r="EI104" s="5">
        <f t="shared" si="72"/>
        <v>0</v>
      </c>
      <c r="EJ104" s="5">
        <f t="shared" si="72"/>
        <v>6.0036739790738378E-3</v>
      </c>
      <c r="EK104" s="5">
        <f t="shared" si="72"/>
        <v>6.5717833380550643E-3</v>
      </c>
      <c r="EL104" s="5">
        <f t="shared" si="72"/>
        <v>5.0287747036638734E-3</v>
      </c>
      <c r="EM104" s="5">
        <f t="shared" si="72"/>
        <v>4.262846448024331E-3</v>
      </c>
      <c r="EN104" s="5">
        <f t="shared" si="72"/>
        <v>4.0136311668747034E-3</v>
      </c>
      <c r="EO104" s="5">
        <f t="shared" si="72"/>
        <v>3.9953055676923603E-3</v>
      </c>
      <c r="EP104" s="5">
        <f t="shared" si="66"/>
        <v>5.5803891714915387E-3</v>
      </c>
      <c r="EQ104" s="5">
        <f t="shared" si="66"/>
        <v>4.3286546657264223E-3</v>
      </c>
      <c r="ER104" s="5">
        <f t="shared" si="66"/>
        <v>5.6677028240195255E-3</v>
      </c>
      <c r="ES104" s="5">
        <f t="shared" si="66"/>
        <v>0</v>
      </c>
      <c r="ET104" s="5">
        <f t="shared" si="66"/>
        <v>0</v>
      </c>
      <c r="EU104" s="5">
        <f t="shared" si="66"/>
        <v>0</v>
      </c>
      <c r="EV104" s="4">
        <f t="shared" si="58"/>
        <v>0</v>
      </c>
      <c r="EW104" s="5">
        <f t="shared" si="64"/>
        <v>5.8680773402642579E-3</v>
      </c>
      <c r="EX104" s="5">
        <f t="shared" si="59"/>
        <v>4.0905943941971319E-3</v>
      </c>
      <c r="EY104" s="5">
        <f t="shared" si="60"/>
        <v>5.1922488870791627E-3</v>
      </c>
      <c r="EZ104" s="9">
        <f t="shared" si="61"/>
        <v>0</v>
      </c>
      <c r="FB104" t="s">
        <v>83</v>
      </c>
      <c r="FD104" t="s">
        <v>65</v>
      </c>
      <c r="FF104" t="s">
        <v>65</v>
      </c>
      <c r="FH104" t="s">
        <v>91</v>
      </c>
      <c r="FI104" t="s">
        <v>65</v>
      </c>
      <c r="FK104" t="s">
        <v>83</v>
      </c>
      <c r="FQ104" t="s">
        <v>85</v>
      </c>
      <c r="FY104" t="s">
        <v>33</v>
      </c>
      <c r="GA104" t="s">
        <v>40</v>
      </c>
      <c r="GF104" t="s">
        <v>40</v>
      </c>
      <c r="GJ104" t="s">
        <v>86</v>
      </c>
      <c r="GR104" t="s">
        <v>86</v>
      </c>
    </row>
    <row r="105" spans="1:208" x14ac:dyDescent="0.25">
      <c r="A105">
        <v>101</v>
      </c>
      <c r="B105" t="s">
        <v>691</v>
      </c>
      <c r="C105" t="s">
        <v>692</v>
      </c>
      <c r="D105">
        <v>57</v>
      </c>
      <c r="E105">
        <v>4.95</v>
      </c>
      <c r="F105" t="s">
        <v>63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3</v>
      </c>
      <c r="N105">
        <v>4</v>
      </c>
      <c r="O105">
        <v>3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 s="3">
        <f t="shared" ref="V105:AJ121" si="73">G105/$D105</f>
        <v>0</v>
      </c>
      <c r="W105" s="3">
        <f t="shared" si="73"/>
        <v>0</v>
      </c>
      <c r="X105" s="3">
        <f t="shared" si="73"/>
        <v>0</v>
      </c>
      <c r="Y105" s="3">
        <f t="shared" si="73"/>
        <v>0</v>
      </c>
      <c r="Z105" s="3">
        <f t="shared" si="73"/>
        <v>0</v>
      </c>
      <c r="AA105" s="3">
        <f t="shared" si="73"/>
        <v>0</v>
      </c>
      <c r="AB105" s="3">
        <f t="shared" si="73"/>
        <v>5.2631578947368418E-2</v>
      </c>
      <c r="AC105" s="3">
        <f t="shared" si="73"/>
        <v>7.0175438596491224E-2</v>
      </c>
      <c r="AD105" s="3">
        <f t="shared" si="73"/>
        <v>5.2631578947368418E-2</v>
      </c>
      <c r="AE105" s="3">
        <f t="shared" si="73"/>
        <v>0</v>
      </c>
      <c r="AF105" s="3">
        <f t="shared" si="73"/>
        <v>0</v>
      </c>
      <c r="AG105" s="3">
        <f t="shared" si="73"/>
        <v>0</v>
      </c>
      <c r="AH105" s="3">
        <f t="shared" si="73"/>
        <v>0</v>
      </c>
      <c r="AI105" s="3">
        <f t="shared" si="73"/>
        <v>0</v>
      </c>
      <c r="AJ105" s="3">
        <f t="shared" si="73"/>
        <v>0</v>
      </c>
      <c r="AK105" s="4">
        <f t="shared" ref="AK105:AY121" si="74">V105/AK$3</f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1.0781993172403537E-3</v>
      </c>
      <c r="AR105" s="5">
        <f t="shared" si="74"/>
        <v>1.3523988936729433E-3</v>
      </c>
      <c r="AS105" s="5">
        <f t="shared" si="74"/>
        <v>1.00770302982899E-3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4">
        <f t="shared" si="46"/>
        <v>0</v>
      </c>
      <c r="BA105" s="5">
        <f t="shared" si="47"/>
        <v>0</v>
      </c>
      <c r="BB105" s="5">
        <f t="shared" si="48"/>
        <v>1.1461004135807625E-3</v>
      </c>
      <c r="BC105" s="5">
        <f t="shared" si="49"/>
        <v>0</v>
      </c>
      <c r="BD105" s="9">
        <f t="shared" si="50"/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 s="3">
        <f t="shared" si="44"/>
        <v>0</v>
      </c>
      <c r="BU105" s="3">
        <f t="shared" si="44"/>
        <v>0</v>
      </c>
      <c r="BV105" s="3">
        <f t="shared" si="44"/>
        <v>0</v>
      </c>
      <c r="BW105" s="3">
        <f t="shared" si="44"/>
        <v>0</v>
      </c>
      <c r="BX105" s="3">
        <f t="shared" si="44"/>
        <v>0</v>
      </c>
      <c r="BY105" s="3">
        <f t="shared" si="44"/>
        <v>0</v>
      </c>
      <c r="BZ105" s="3">
        <f t="shared" si="44"/>
        <v>0</v>
      </c>
      <c r="CA105" s="3">
        <f t="shared" si="44"/>
        <v>0</v>
      </c>
      <c r="CB105" s="3">
        <f t="shared" si="44"/>
        <v>0</v>
      </c>
      <c r="CC105" s="3">
        <f t="shared" si="69"/>
        <v>0</v>
      </c>
      <c r="CD105" s="3">
        <f t="shared" si="69"/>
        <v>0</v>
      </c>
      <c r="CE105" s="3">
        <f t="shared" si="69"/>
        <v>0</v>
      </c>
      <c r="CF105" s="3">
        <f t="shared" si="69"/>
        <v>0</v>
      </c>
      <c r="CG105" s="3">
        <f t="shared" si="69"/>
        <v>0</v>
      </c>
      <c r="CH105" s="3">
        <f t="shared" si="69"/>
        <v>0</v>
      </c>
      <c r="CI105" s="4">
        <f t="shared" si="71"/>
        <v>0</v>
      </c>
      <c r="CJ105" s="5">
        <f t="shared" si="71"/>
        <v>0</v>
      </c>
      <c r="CK105" s="5">
        <f t="shared" si="71"/>
        <v>0</v>
      </c>
      <c r="CL105" s="5">
        <f t="shared" si="71"/>
        <v>0</v>
      </c>
      <c r="CM105" s="5">
        <f t="shared" si="71"/>
        <v>0</v>
      </c>
      <c r="CN105" s="5">
        <f t="shared" si="71"/>
        <v>0</v>
      </c>
      <c r="CO105" s="5">
        <f t="shared" si="71"/>
        <v>0</v>
      </c>
      <c r="CP105" s="5">
        <f t="shared" si="71"/>
        <v>0</v>
      </c>
      <c r="CQ105" s="5">
        <f t="shared" si="71"/>
        <v>0</v>
      </c>
      <c r="CR105" s="5">
        <f t="shared" si="65"/>
        <v>0</v>
      </c>
      <c r="CS105" s="5">
        <f t="shared" si="65"/>
        <v>0</v>
      </c>
      <c r="CT105" s="5">
        <f t="shared" si="65"/>
        <v>0</v>
      </c>
      <c r="CU105" s="5">
        <f t="shared" si="65"/>
        <v>0</v>
      </c>
      <c r="CV105" s="5">
        <f t="shared" si="65"/>
        <v>0</v>
      </c>
      <c r="CW105" s="5">
        <f t="shared" si="65"/>
        <v>0</v>
      </c>
      <c r="CX105" s="4">
        <f t="shared" si="52"/>
        <v>0</v>
      </c>
      <c r="CY105" s="5">
        <f t="shared" si="53"/>
        <v>0</v>
      </c>
      <c r="CZ105" s="5">
        <f t="shared" si="54"/>
        <v>0</v>
      </c>
      <c r="DA105" s="5">
        <f t="shared" si="55"/>
        <v>0</v>
      </c>
      <c r="DB105" s="9">
        <f t="shared" si="56"/>
        <v>0</v>
      </c>
      <c r="DC105">
        <v>0</v>
      </c>
      <c r="DD105">
        <v>0</v>
      </c>
      <c r="DE105">
        <v>0</v>
      </c>
      <c r="DF105">
        <v>0</v>
      </c>
      <c r="DG105">
        <v>2</v>
      </c>
      <c r="DH105">
        <v>0</v>
      </c>
      <c r="DI105">
        <v>3</v>
      </c>
      <c r="DJ105">
        <v>4</v>
      </c>
      <c r="DK105">
        <v>3</v>
      </c>
      <c r="DL105">
        <v>10</v>
      </c>
      <c r="DM105">
        <v>8</v>
      </c>
      <c r="DN105">
        <v>6</v>
      </c>
      <c r="DO105">
        <v>0</v>
      </c>
      <c r="DP105">
        <v>0</v>
      </c>
      <c r="DQ105">
        <v>0</v>
      </c>
      <c r="DR105" s="3">
        <f t="shared" si="45"/>
        <v>0</v>
      </c>
      <c r="DS105" s="3">
        <f t="shared" si="45"/>
        <v>0</v>
      </c>
      <c r="DT105" s="3">
        <f t="shared" si="45"/>
        <v>0</v>
      </c>
      <c r="DU105" s="3">
        <f t="shared" si="45"/>
        <v>0</v>
      </c>
      <c r="DV105" s="3">
        <f t="shared" si="45"/>
        <v>3.5087719298245612E-2</v>
      </c>
      <c r="DW105" s="3">
        <f t="shared" si="45"/>
        <v>0</v>
      </c>
      <c r="DX105" s="3">
        <f t="shared" si="45"/>
        <v>5.2631578947368418E-2</v>
      </c>
      <c r="DY105" s="3">
        <f t="shared" si="45"/>
        <v>7.0175438596491224E-2</v>
      </c>
      <c r="DZ105" s="3">
        <f t="shared" si="45"/>
        <v>5.2631578947368418E-2</v>
      </c>
      <c r="EA105" s="3">
        <f t="shared" si="70"/>
        <v>0.17543859649122806</v>
      </c>
      <c r="EB105" s="3">
        <f t="shared" si="70"/>
        <v>0.14035087719298245</v>
      </c>
      <c r="EC105" s="3">
        <f t="shared" si="70"/>
        <v>0.10526315789473684</v>
      </c>
      <c r="ED105" s="3">
        <f t="shared" si="70"/>
        <v>0</v>
      </c>
      <c r="EE105" s="3">
        <f t="shared" si="70"/>
        <v>0</v>
      </c>
      <c r="EF105" s="3">
        <f t="shared" si="70"/>
        <v>0</v>
      </c>
      <c r="EG105" s="4">
        <f t="shared" si="72"/>
        <v>0</v>
      </c>
      <c r="EH105" s="5">
        <f t="shared" si="72"/>
        <v>0</v>
      </c>
      <c r="EI105" s="5">
        <f t="shared" si="72"/>
        <v>0</v>
      </c>
      <c r="EJ105" s="5">
        <f t="shared" si="72"/>
        <v>0</v>
      </c>
      <c r="EK105" s="5">
        <f t="shared" si="72"/>
        <v>1.1068266674619054E-3</v>
      </c>
      <c r="EL105" s="5">
        <f t="shared" si="72"/>
        <v>0</v>
      </c>
      <c r="EM105" s="5">
        <f t="shared" si="72"/>
        <v>1.0769296289745676E-3</v>
      </c>
      <c r="EN105" s="5">
        <f t="shared" si="72"/>
        <v>1.3519599719999001E-3</v>
      </c>
      <c r="EO105" s="5">
        <f t="shared" si="72"/>
        <v>1.009340353943333E-3</v>
      </c>
      <c r="EP105" s="5">
        <f t="shared" si="66"/>
        <v>4.6992750917823484E-3</v>
      </c>
      <c r="EQ105" s="5">
        <f t="shared" si="66"/>
        <v>3.6451828764011976E-3</v>
      </c>
      <c r="ER105" s="5">
        <f t="shared" si="66"/>
        <v>2.8636814268730233E-3</v>
      </c>
      <c r="ES105" s="5">
        <f t="shared" si="66"/>
        <v>0</v>
      </c>
      <c r="ET105" s="5">
        <f t="shared" si="66"/>
        <v>0</v>
      </c>
      <c r="EU105" s="5">
        <f t="shared" si="66"/>
        <v>0</v>
      </c>
      <c r="EV105" s="4">
        <f t="shared" si="58"/>
        <v>0</v>
      </c>
      <c r="EW105" s="5">
        <f t="shared" si="64"/>
        <v>3.6894222248730178E-4</v>
      </c>
      <c r="EX105" s="5">
        <f t="shared" si="59"/>
        <v>1.1460766516392668E-3</v>
      </c>
      <c r="EY105" s="5">
        <f t="shared" si="60"/>
        <v>3.7360464650188566E-3</v>
      </c>
      <c r="EZ105" s="9">
        <f t="shared" si="61"/>
        <v>0</v>
      </c>
      <c r="FB105" t="s">
        <v>306</v>
      </c>
      <c r="FD105" t="s">
        <v>65</v>
      </c>
      <c r="FF105" t="s">
        <v>65</v>
      </c>
      <c r="FH105" t="s">
        <v>91</v>
      </c>
      <c r="FI105" t="s">
        <v>65</v>
      </c>
      <c r="FL105" t="s">
        <v>125</v>
      </c>
      <c r="FM105" t="s">
        <v>104</v>
      </c>
      <c r="FQ105" t="s">
        <v>91</v>
      </c>
      <c r="FY105" t="s">
        <v>33</v>
      </c>
      <c r="GJ105" t="s">
        <v>86</v>
      </c>
      <c r="GR105" t="s">
        <v>86</v>
      </c>
    </row>
    <row r="106" spans="1:208" x14ac:dyDescent="0.25">
      <c r="A106">
        <v>102</v>
      </c>
      <c r="B106" t="s">
        <v>607</v>
      </c>
      <c r="C106" t="s">
        <v>608</v>
      </c>
      <c r="D106">
        <v>67</v>
      </c>
      <c r="E106">
        <v>8.17</v>
      </c>
      <c r="F106" t="s">
        <v>63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</v>
      </c>
      <c r="N106">
        <v>2</v>
      </c>
      <c r="O106">
        <v>2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s="3">
        <f t="shared" si="73"/>
        <v>0</v>
      </c>
      <c r="W106" s="3">
        <f t="shared" si="73"/>
        <v>0</v>
      </c>
      <c r="X106" s="3">
        <f t="shared" si="73"/>
        <v>0</v>
      </c>
      <c r="Y106" s="3">
        <f t="shared" si="73"/>
        <v>0</v>
      </c>
      <c r="Z106" s="3">
        <f t="shared" si="73"/>
        <v>0</v>
      </c>
      <c r="AA106" s="3">
        <f t="shared" si="73"/>
        <v>0</v>
      </c>
      <c r="AB106" s="3">
        <f t="shared" si="73"/>
        <v>5.9701492537313432E-2</v>
      </c>
      <c r="AC106" s="3">
        <f t="shared" si="73"/>
        <v>2.9850746268656716E-2</v>
      </c>
      <c r="AD106" s="3">
        <f t="shared" si="73"/>
        <v>2.9850746268656716E-2</v>
      </c>
      <c r="AE106" s="3">
        <f t="shared" si="73"/>
        <v>0</v>
      </c>
      <c r="AF106" s="3">
        <f t="shared" si="73"/>
        <v>0</v>
      </c>
      <c r="AG106" s="3">
        <f t="shared" si="73"/>
        <v>0</v>
      </c>
      <c r="AH106" s="3">
        <f t="shared" si="73"/>
        <v>0</v>
      </c>
      <c r="AI106" s="3">
        <f t="shared" si="73"/>
        <v>0</v>
      </c>
      <c r="AJ106" s="3">
        <f t="shared" si="73"/>
        <v>0</v>
      </c>
      <c r="AK106" s="4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1.2230320613472669E-3</v>
      </c>
      <c r="AR106" s="5">
        <f t="shared" si="74"/>
        <v>5.752741562638639E-4</v>
      </c>
      <c r="AS106" s="5">
        <f t="shared" si="74"/>
        <v>5.7153306169405399E-4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4">
        <f t="shared" si="46"/>
        <v>0</v>
      </c>
      <c r="BA106" s="5">
        <f t="shared" si="47"/>
        <v>0</v>
      </c>
      <c r="BB106" s="5">
        <f t="shared" si="48"/>
        <v>7.8994642643506155E-4</v>
      </c>
      <c r="BC106" s="5">
        <f t="shared" si="49"/>
        <v>0</v>
      </c>
      <c r="BD106" s="9">
        <f t="shared" si="50"/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 s="3">
        <f t="shared" si="44"/>
        <v>0</v>
      </c>
      <c r="BU106" s="3">
        <f t="shared" si="44"/>
        <v>0</v>
      </c>
      <c r="BV106" s="3">
        <f t="shared" si="44"/>
        <v>0</v>
      </c>
      <c r="BW106" s="3">
        <f t="shared" si="44"/>
        <v>0</v>
      </c>
      <c r="BX106" s="3">
        <f t="shared" si="44"/>
        <v>0</v>
      </c>
      <c r="BY106" s="3">
        <f t="shared" si="44"/>
        <v>0</v>
      </c>
      <c r="BZ106" s="3">
        <f t="shared" si="44"/>
        <v>0</v>
      </c>
      <c r="CA106" s="3">
        <f t="shared" si="44"/>
        <v>0</v>
      </c>
      <c r="CB106" s="3">
        <f t="shared" si="44"/>
        <v>0</v>
      </c>
      <c r="CC106" s="3">
        <f t="shared" si="69"/>
        <v>0</v>
      </c>
      <c r="CD106" s="3">
        <f t="shared" si="69"/>
        <v>0</v>
      </c>
      <c r="CE106" s="3">
        <f t="shared" si="69"/>
        <v>0</v>
      </c>
      <c r="CF106" s="3">
        <f t="shared" si="69"/>
        <v>0</v>
      </c>
      <c r="CG106" s="3">
        <f t="shared" si="69"/>
        <v>0</v>
      </c>
      <c r="CH106" s="3">
        <f t="shared" si="69"/>
        <v>0</v>
      </c>
      <c r="CI106" s="4">
        <f t="shared" si="71"/>
        <v>0</v>
      </c>
      <c r="CJ106" s="5">
        <f t="shared" si="71"/>
        <v>0</v>
      </c>
      <c r="CK106" s="5">
        <f t="shared" si="71"/>
        <v>0</v>
      </c>
      <c r="CL106" s="5">
        <f t="shared" si="71"/>
        <v>0</v>
      </c>
      <c r="CM106" s="5">
        <f t="shared" si="71"/>
        <v>0</v>
      </c>
      <c r="CN106" s="5">
        <f t="shared" si="71"/>
        <v>0</v>
      </c>
      <c r="CO106" s="5">
        <f t="shared" si="71"/>
        <v>0</v>
      </c>
      <c r="CP106" s="5">
        <f t="shared" si="71"/>
        <v>0</v>
      </c>
      <c r="CQ106" s="5">
        <f t="shared" si="71"/>
        <v>0</v>
      </c>
      <c r="CR106" s="5">
        <f t="shared" si="65"/>
        <v>0</v>
      </c>
      <c r="CS106" s="5">
        <f t="shared" si="65"/>
        <v>0</v>
      </c>
      <c r="CT106" s="5">
        <f t="shared" si="65"/>
        <v>0</v>
      </c>
      <c r="CU106" s="5">
        <f t="shared" si="65"/>
        <v>0</v>
      </c>
      <c r="CV106" s="5">
        <f t="shared" si="65"/>
        <v>0</v>
      </c>
      <c r="CW106" s="5">
        <f t="shared" si="65"/>
        <v>0</v>
      </c>
      <c r="CX106" s="4">
        <f t="shared" si="52"/>
        <v>0</v>
      </c>
      <c r="CY106" s="5">
        <f t="shared" si="53"/>
        <v>0</v>
      </c>
      <c r="CZ106" s="5">
        <f t="shared" si="54"/>
        <v>0</v>
      </c>
      <c r="DA106" s="5">
        <f t="shared" si="55"/>
        <v>0</v>
      </c>
      <c r="DB106" s="9">
        <f t="shared" si="56"/>
        <v>0</v>
      </c>
      <c r="DC106">
        <v>0</v>
      </c>
      <c r="DD106">
        <v>0</v>
      </c>
      <c r="DE106">
        <v>0</v>
      </c>
      <c r="DF106">
        <v>4</v>
      </c>
      <c r="DG106">
        <v>3</v>
      </c>
      <c r="DH106">
        <v>3</v>
      </c>
      <c r="DI106">
        <v>4</v>
      </c>
      <c r="DJ106">
        <v>2</v>
      </c>
      <c r="DK106">
        <v>2</v>
      </c>
      <c r="DL106">
        <v>5</v>
      </c>
      <c r="DM106">
        <v>5</v>
      </c>
      <c r="DN106">
        <v>7</v>
      </c>
      <c r="DO106">
        <v>0</v>
      </c>
      <c r="DP106">
        <v>0</v>
      </c>
      <c r="DQ106">
        <v>0</v>
      </c>
      <c r="DR106" s="3">
        <f t="shared" si="45"/>
        <v>0</v>
      </c>
      <c r="DS106" s="3">
        <f t="shared" si="45"/>
        <v>0</v>
      </c>
      <c r="DT106" s="3">
        <f t="shared" si="45"/>
        <v>0</v>
      </c>
      <c r="DU106" s="3">
        <f t="shared" si="45"/>
        <v>5.9701492537313432E-2</v>
      </c>
      <c r="DV106" s="3">
        <f t="shared" si="45"/>
        <v>4.4776119402985072E-2</v>
      </c>
      <c r="DW106" s="3">
        <f t="shared" si="45"/>
        <v>4.4776119402985072E-2</v>
      </c>
      <c r="DX106" s="3">
        <f t="shared" si="45"/>
        <v>5.9701492537313432E-2</v>
      </c>
      <c r="DY106" s="3">
        <f t="shared" si="45"/>
        <v>2.9850746268656716E-2</v>
      </c>
      <c r="DZ106" s="3">
        <f t="shared" si="45"/>
        <v>2.9850746268656716E-2</v>
      </c>
      <c r="EA106" s="3">
        <f t="shared" si="70"/>
        <v>7.4626865671641784E-2</v>
      </c>
      <c r="EB106" s="3">
        <f t="shared" si="70"/>
        <v>7.4626865671641784E-2</v>
      </c>
      <c r="EC106" s="3">
        <f t="shared" si="70"/>
        <v>0.1044776119402985</v>
      </c>
      <c r="ED106" s="3">
        <f t="shared" si="70"/>
        <v>0</v>
      </c>
      <c r="EE106" s="3">
        <f t="shared" si="70"/>
        <v>0</v>
      </c>
      <c r="EF106" s="3">
        <f t="shared" si="70"/>
        <v>0</v>
      </c>
      <c r="EG106" s="4">
        <f t="shared" si="72"/>
        <v>0</v>
      </c>
      <c r="EH106" s="5">
        <f t="shared" si="72"/>
        <v>0</v>
      </c>
      <c r="EI106" s="5">
        <f t="shared" si="72"/>
        <v>0</v>
      </c>
      <c r="EJ106" s="5">
        <f t="shared" si="72"/>
        <v>1.7204558268390699E-3</v>
      </c>
      <c r="EK106" s="5">
        <f t="shared" si="72"/>
        <v>1.4124429860894465E-3</v>
      </c>
      <c r="EL106" s="5">
        <f t="shared" si="72"/>
        <v>1.3510140994917868E-3</v>
      </c>
      <c r="EM106" s="5">
        <f t="shared" si="72"/>
        <v>1.2215918179413006E-3</v>
      </c>
      <c r="EN106" s="5">
        <f t="shared" si="72"/>
        <v>5.750874507760769E-4</v>
      </c>
      <c r="EO106" s="5">
        <f t="shared" si="72"/>
        <v>5.724616932812934E-4</v>
      </c>
      <c r="EP106" s="5">
        <f t="shared" si="66"/>
        <v>1.9989453748626403E-3</v>
      </c>
      <c r="EQ106" s="5">
        <f t="shared" si="66"/>
        <v>1.9382035816685472E-3</v>
      </c>
      <c r="ER106" s="5">
        <f t="shared" si="66"/>
        <v>2.8423106699560605E-3</v>
      </c>
      <c r="ES106" s="5">
        <f t="shared" si="66"/>
        <v>0</v>
      </c>
      <c r="ET106" s="5">
        <f t="shared" si="66"/>
        <v>0</v>
      </c>
      <c r="EU106" s="5">
        <f t="shared" si="66"/>
        <v>0</v>
      </c>
      <c r="EV106" s="4">
        <f t="shared" si="58"/>
        <v>0</v>
      </c>
      <c r="EW106" s="5">
        <f t="shared" si="64"/>
        <v>1.4946376374734343E-3</v>
      </c>
      <c r="EX106" s="5">
        <f t="shared" si="59"/>
        <v>7.8971365399955692E-4</v>
      </c>
      <c r="EY106" s="5">
        <f t="shared" si="60"/>
        <v>2.259819875495749E-3</v>
      </c>
      <c r="EZ106" s="9">
        <f t="shared" si="61"/>
        <v>0</v>
      </c>
      <c r="FB106" t="s">
        <v>548</v>
      </c>
      <c r="FD106" t="s">
        <v>549</v>
      </c>
      <c r="FE106" t="s">
        <v>550</v>
      </c>
      <c r="FI106" t="s">
        <v>550</v>
      </c>
      <c r="FJ106" t="s">
        <v>550</v>
      </c>
      <c r="FM106" t="s">
        <v>550</v>
      </c>
      <c r="FQ106" t="s">
        <v>549</v>
      </c>
      <c r="FU106" t="s">
        <v>232</v>
      </c>
      <c r="FW106" t="s">
        <v>232</v>
      </c>
      <c r="FY106" t="s">
        <v>33</v>
      </c>
      <c r="FZ106" t="s">
        <v>31</v>
      </c>
      <c r="GJ106" t="s">
        <v>79</v>
      </c>
      <c r="GR106" t="s">
        <v>100</v>
      </c>
    </row>
    <row r="107" spans="1:208" x14ac:dyDescent="0.25">
      <c r="A107">
        <v>103</v>
      </c>
      <c r="B107" t="s">
        <v>919</v>
      </c>
      <c r="C107" t="s">
        <v>920</v>
      </c>
      <c r="D107">
        <v>46</v>
      </c>
      <c r="E107">
        <v>6.33</v>
      </c>
      <c r="F107" t="s">
        <v>63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6</v>
      </c>
      <c r="N107">
        <v>6</v>
      </c>
      <c r="O107">
        <v>4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3">
        <f t="shared" si="73"/>
        <v>0</v>
      </c>
      <c r="W107" s="3">
        <f t="shared" si="73"/>
        <v>0</v>
      </c>
      <c r="X107" s="3">
        <f t="shared" si="73"/>
        <v>0</v>
      </c>
      <c r="Y107" s="3">
        <f t="shared" si="73"/>
        <v>0</v>
      </c>
      <c r="Z107" s="3">
        <f t="shared" si="73"/>
        <v>0</v>
      </c>
      <c r="AA107" s="3">
        <f t="shared" si="73"/>
        <v>0</v>
      </c>
      <c r="AB107" s="3">
        <f t="shared" si="73"/>
        <v>0.13043478260869565</v>
      </c>
      <c r="AC107" s="3">
        <f t="shared" si="73"/>
        <v>0.13043478260869565</v>
      </c>
      <c r="AD107" s="3">
        <f t="shared" si="73"/>
        <v>8.6956521739130432E-2</v>
      </c>
      <c r="AE107" s="3">
        <f t="shared" si="73"/>
        <v>0</v>
      </c>
      <c r="AF107" s="3">
        <f t="shared" si="73"/>
        <v>0</v>
      </c>
      <c r="AG107" s="3">
        <f t="shared" si="73"/>
        <v>0</v>
      </c>
      <c r="AH107" s="3">
        <f t="shared" si="73"/>
        <v>0</v>
      </c>
      <c r="AI107" s="3">
        <f t="shared" si="73"/>
        <v>0</v>
      </c>
      <c r="AJ107" s="3">
        <f t="shared" si="73"/>
        <v>0</v>
      </c>
      <c r="AK107" s="4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2.6720591775087027E-3</v>
      </c>
      <c r="AR107" s="5">
        <f t="shared" si="74"/>
        <v>2.5136979436747096E-3</v>
      </c>
      <c r="AS107" s="5">
        <f t="shared" si="74"/>
        <v>1.6649006579783311E-3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4">
        <f t="shared" si="46"/>
        <v>0</v>
      </c>
      <c r="BA107" s="5">
        <f t="shared" si="47"/>
        <v>0</v>
      </c>
      <c r="BB107" s="5">
        <f t="shared" si="48"/>
        <v>2.2835525930539145E-3</v>
      </c>
      <c r="BC107" s="5">
        <f t="shared" si="49"/>
        <v>0</v>
      </c>
      <c r="BD107" s="9">
        <f t="shared" si="50"/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 s="3">
        <f t="shared" si="44"/>
        <v>0</v>
      </c>
      <c r="BU107" s="3">
        <f t="shared" si="44"/>
        <v>0</v>
      </c>
      <c r="BV107" s="3">
        <f t="shared" si="44"/>
        <v>0</v>
      </c>
      <c r="BW107" s="3">
        <f t="shared" si="44"/>
        <v>0</v>
      </c>
      <c r="BX107" s="3">
        <f t="shared" si="44"/>
        <v>0</v>
      </c>
      <c r="BY107" s="3">
        <f t="shared" si="44"/>
        <v>0</v>
      </c>
      <c r="BZ107" s="3">
        <f t="shared" si="44"/>
        <v>0</v>
      </c>
      <c r="CA107" s="3">
        <f t="shared" si="44"/>
        <v>0</v>
      </c>
      <c r="CB107" s="3">
        <f t="shared" si="44"/>
        <v>0</v>
      </c>
      <c r="CC107" s="3">
        <f t="shared" si="69"/>
        <v>0</v>
      </c>
      <c r="CD107" s="3">
        <f t="shared" si="69"/>
        <v>0</v>
      </c>
      <c r="CE107" s="3">
        <f t="shared" si="69"/>
        <v>0</v>
      </c>
      <c r="CF107" s="3">
        <f t="shared" si="69"/>
        <v>0</v>
      </c>
      <c r="CG107" s="3">
        <f t="shared" si="69"/>
        <v>0</v>
      </c>
      <c r="CH107" s="3">
        <f t="shared" si="69"/>
        <v>0</v>
      </c>
      <c r="CI107" s="4">
        <f t="shared" si="71"/>
        <v>0</v>
      </c>
      <c r="CJ107" s="5">
        <f t="shared" si="71"/>
        <v>0</v>
      </c>
      <c r="CK107" s="5">
        <f t="shared" si="71"/>
        <v>0</v>
      </c>
      <c r="CL107" s="5">
        <f t="shared" si="71"/>
        <v>0</v>
      </c>
      <c r="CM107" s="5">
        <f t="shared" si="71"/>
        <v>0</v>
      </c>
      <c r="CN107" s="5">
        <f t="shared" si="71"/>
        <v>0</v>
      </c>
      <c r="CO107" s="5">
        <f t="shared" si="71"/>
        <v>0</v>
      </c>
      <c r="CP107" s="5">
        <f t="shared" si="71"/>
        <v>0</v>
      </c>
      <c r="CQ107" s="5">
        <f t="shared" si="71"/>
        <v>0</v>
      </c>
      <c r="CR107" s="5">
        <f t="shared" si="65"/>
        <v>0</v>
      </c>
      <c r="CS107" s="5">
        <f t="shared" si="65"/>
        <v>0</v>
      </c>
      <c r="CT107" s="5">
        <f t="shared" si="65"/>
        <v>0</v>
      </c>
      <c r="CU107" s="5">
        <f t="shared" si="65"/>
        <v>0</v>
      </c>
      <c r="CV107" s="5">
        <f t="shared" si="65"/>
        <v>0</v>
      </c>
      <c r="CW107" s="5">
        <f t="shared" si="65"/>
        <v>0</v>
      </c>
      <c r="CX107" s="4">
        <f t="shared" si="52"/>
        <v>0</v>
      </c>
      <c r="CY107" s="5">
        <f t="shared" si="53"/>
        <v>0</v>
      </c>
      <c r="CZ107" s="5">
        <f t="shared" si="54"/>
        <v>0</v>
      </c>
      <c r="DA107" s="5">
        <f t="shared" si="55"/>
        <v>0</v>
      </c>
      <c r="DB107" s="9">
        <f t="shared" si="56"/>
        <v>0</v>
      </c>
      <c r="DC107">
        <v>0</v>
      </c>
      <c r="DD107">
        <v>0</v>
      </c>
      <c r="DE107">
        <v>0</v>
      </c>
      <c r="DF107">
        <v>0</v>
      </c>
      <c r="DG107">
        <v>3</v>
      </c>
      <c r="DH107">
        <v>3</v>
      </c>
      <c r="DI107">
        <v>6</v>
      </c>
      <c r="DJ107">
        <v>6</v>
      </c>
      <c r="DK107">
        <v>4</v>
      </c>
      <c r="DL107">
        <v>0</v>
      </c>
      <c r="DM107">
        <v>2</v>
      </c>
      <c r="DN107">
        <v>0</v>
      </c>
      <c r="DO107">
        <v>0</v>
      </c>
      <c r="DP107">
        <v>0</v>
      </c>
      <c r="DQ107">
        <v>0</v>
      </c>
      <c r="DR107" s="3">
        <f t="shared" si="45"/>
        <v>0</v>
      </c>
      <c r="DS107" s="3">
        <f t="shared" si="45"/>
        <v>0</v>
      </c>
      <c r="DT107" s="3">
        <f t="shared" si="45"/>
        <v>0</v>
      </c>
      <c r="DU107" s="3">
        <f t="shared" si="45"/>
        <v>0</v>
      </c>
      <c r="DV107" s="3">
        <f t="shared" si="45"/>
        <v>6.5217391304347824E-2</v>
      </c>
      <c r="DW107" s="3">
        <f t="shared" si="45"/>
        <v>6.5217391304347824E-2</v>
      </c>
      <c r="DX107" s="3">
        <f t="shared" si="45"/>
        <v>0.13043478260869565</v>
      </c>
      <c r="DY107" s="3">
        <f t="shared" si="45"/>
        <v>0.13043478260869565</v>
      </c>
      <c r="DZ107" s="3">
        <f t="shared" si="45"/>
        <v>8.6956521739130432E-2</v>
      </c>
      <c r="EA107" s="3">
        <f t="shared" si="70"/>
        <v>0</v>
      </c>
      <c r="EB107" s="3">
        <f t="shared" si="70"/>
        <v>4.3478260869565216E-2</v>
      </c>
      <c r="EC107" s="3">
        <f t="shared" si="70"/>
        <v>0</v>
      </c>
      <c r="ED107" s="3">
        <f t="shared" si="70"/>
        <v>0</v>
      </c>
      <c r="EE107" s="3">
        <f t="shared" si="70"/>
        <v>0</v>
      </c>
      <c r="EF107" s="3">
        <f t="shared" si="70"/>
        <v>0</v>
      </c>
      <c r="EG107" s="4">
        <f t="shared" si="72"/>
        <v>0</v>
      </c>
      <c r="EH107" s="5">
        <f t="shared" si="72"/>
        <v>0</v>
      </c>
      <c r="EI107" s="5">
        <f t="shared" si="72"/>
        <v>0</v>
      </c>
      <c r="EJ107" s="5">
        <f t="shared" si="72"/>
        <v>0</v>
      </c>
      <c r="EK107" s="5">
        <f t="shared" si="72"/>
        <v>2.0572539145215854E-3</v>
      </c>
      <c r="EL107" s="5">
        <f t="shared" si="72"/>
        <v>1.9677814057815156E-3</v>
      </c>
      <c r="EM107" s="5">
        <f t="shared" si="72"/>
        <v>2.6689125587630591E-3</v>
      </c>
      <c r="EN107" s="5">
        <f t="shared" si="72"/>
        <v>2.5128821218693793E-3</v>
      </c>
      <c r="EO107" s="5">
        <f t="shared" si="72"/>
        <v>1.667605802167246E-3</v>
      </c>
      <c r="EP107" s="5">
        <f t="shared" si="66"/>
        <v>0</v>
      </c>
      <c r="EQ107" s="5">
        <f t="shared" si="66"/>
        <v>1.129214260624284E-3</v>
      </c>
      <c r="ER107" s="5">
        <f t="shared" si="66"/>
        <v>0</v>
      </c>
      <c r="ES107" s="5">
        <f t="shared" si="66"/>
        <v>0</v>
      </c>
      <c r="ET107" s="5">
        <f t="shared" si="66"/>
        <v>0</v>
      </c>
      <c r="EU107" s="5">
        <f t="shared" si="66"/>
        <v>0</v>
      </c>
      <c r="EV107" s="4">
        <f t="shared" si="58"/>
        <v>0</v>
      </c>
      <c r="EW107" s="5">
        <f t="shared" si="64"/>
        <v>1.3416784401010338E-3</v>
      </c>
      <c r="EX107" s="5">
        <f t="shared" si="59"/>
        <v>2.2831334942665614E-3</v>
      </c>
      <c r="EY107" s="5">
        <f t="shared" si="60"/>
        <v>3.7640475354142798E-4</v>
      </c>
      <c r="EZ107" s="9">
        <f t="shared" si="61"/>
        <v>0</v>
      </c>
      <c r="FB107" t="s">
        <v>148</v>
      </c>
      <c r="FM107" t="s">
        <v>148</v>
      </c>
      <c r="FQ107" t="s">
        <v>148</v>
      </c>
      <c r="FY107" t="s">
        <v>110</v>
      </c>
      <c r="GJ107" t="s">
        <v>79</v>
      </c>
      <c r="GP107" t="s">
        <v>203</v>
      </c>
      <c r="GR107" t="s">
        <v>79</v>
      </c>
    </row>
    <row r="108" spans="1:208" x14ac:dyDescent="0.25">
      <c r="A108">
        <v>104</v>
      </c>
      <c r="B108" t="s">
        <v>760</v>
      </c>
      <c r="C108" t="s">
        <v>761</v>
      </c>
      <c r="D108">
        <v>48</v>
      </c>
      <c r="E108">
        <v>4.04</v>
      </c>
      <c r="F108" t="s">
        <v>63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4</v>
      </c>
      <c r="N108">
        <v>4</v>
      </c>
      <c r="O108">
        <v>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 s="3">
        <f t="shared" si="73"/>
        <v>0</v>
      </c>
      <c r="W108" s="3">
        <f t="shared" si="73"/>
        <v>0</v>
      </c>
      <c r="X108" s="3">
        <f t="shared" si="73"/>
        <v>0</v>
      </c>
      <c r="Y108" s="3">
        <f t="shared" si="73"/>
        <v>0</v>
      </c>
      <c r="Z108" s="3">
        <f t="shared" si="73"/>
        <v>0</v>
      </c>
      <c r="AA108" s="3">
        <f t="shared" si="73"/>
        <v>0</v>
      </c>
      <c r="AB108" s="3">
        <f t="shared" si="73"/>
        <v>8.3333333333333329E-2</v>
      </c>
      <c r="AC108" s="3">
        <f t="shared" si="73"/>
        <v>8.3333333333333329E-2</v>
      </c>
      <c r="AD108" s="3">
        <f t="shared" si="73"/>
        <v>4.1666666666666664E-2</v>
      </c>
      <c r="AE108" s="3">
        <f t="shared" si="73"/>
        <v>0</v>
      </c>
      <c r="AF108" s="3">
        <f t="shared" si="73"/>
        <v>0</v>
      </c>
      <c r="AG108" s="3">
        <f t="shared" si="73"/>
        <v>0</v>
      </c>
      <c r="AH108" s="3">
        <f t="shared" si="73"/>
        <v>0</v>
      </c>
      <c r="AI108" s="3">
        <f t="shared" si="73"/>
        <v>0</v>
      </c>
      <c r="AJ108" s="3">
        <f t="shared" si="73"/>
        <v>0</v>
      </c>
      <c r="AK108" s="4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1.7071489189638932E-3</v>
      </c>
      <c r="AR108" s="5">
        <f t="shared" si="74"/>
        <v>1.6059736862366202E-3</v>
      </c>
      <c r="AS108" s="5">
        <f t="shared" si="74"/>
        <v>7.9776489861461703E-4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4">
        <f t="shared" si="46"/>
        <v>0</v>
      </c>
      <c r="BA108" s="5">
        <f t="shared" si="47"/>
        <v>0</v>
      </c>
      <c r="BB108" s="5">
        <f t="shared" si="48"/>
        <v>1.3702958346050436E-3</v>
      </c>
      <c r="BC108" s="5">
        <f t="shared" si="49"/>
        <v>0</v>
      </c>
      <c r="BD108" s="9">
        <f t="shared" si="50"/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 s="3">
        <f t="shared" si="44"/>
        <v>0</v>
      </c>
      <c r="BU108" s="3">
        <f t="shared" si="44"/>
        <v>0</v>
      </c>
      <c r="BV108" s="3">
        <f t="shared" si="44"/>
        <v>0</v>
      </c>
      <c r="BW108" s="3">
        <f t="shared" si="44"/>
        <v>0</v>
      </c>
      <c r="BX108" s="3">
        <f t="shared" si="44"/>
        <v>0</v>
      </c>
      <c r="BY108" s="3">
        <f t="shared" si="44"/>
        <v>0</v>
      </c>
      <c r="BZ108" s="3">
        <f t="shared" si="44"/>
        <v>0</v>
      </c>
      <c r="CA108" s="3">
        <f t="shared" si="44"/>
        <v>0</v>
      </c>
      <c r="CB108" s="3">
        <f t="shared" si="44"/>
        <v>0</v>
      </c>
      <c r="CC108" s="3">
        <f t="shared" si="69"/>
        <v>0</v>
      </c>
      <c r="CD108" s="3">
        <f t="shared" si="69"/>
        <v>0</v>
      </c>
      <c r="CE108" s="3">
        <f t="shared" si="69"/>
        <v>0</v>
      </c>
      <c r="CF108" s="3">
        <f t="shared" si="69"/>
        <v>0</v>
      </c>
      <c r="CG108" s="3">
        <f t="shared" si="69"/>
        <v>0</v>
      </c>
      <c r="CH108" s="3">
        <f t="shared" si="69"/>
        <v>0</v>
      </c>
      <c r="CI108" s="4">
        <f t="shared" si="71"/>
        <v>0</v>
      </c>
      <c r="CJ108" s="5">
        <f t="shared" si="71"/>
        <v>0</v>
      </c>
      <c r="CK108" s="5">
        <f t="shared" si="71"/>
        <v>0</v>
      </c>
      <c r="CL108" s="5">
        <f t="shared" si="71"/>
        <v>0</v>
      </c>
      <c r="CM108" s="5">
        <f t="shared" si="71"/>
        <v>0</v>
      </c>
      <c r="CN108" s="5">
        <f t="shared" si="71"/>
        <v>0</v>
      </c>
      <c r="CO108" s="5">
        <f t="shared" si="71"/>
        <v>0</v>
      </c>
      <c r="CP108" s="5">
        <f t="shared" si="71"/>
        <v>0</v>
      </c>
      <c r="CQ108" s="5">
        <f t="shared" si="71"/>
        <v>0</v>
      </c>
      <c r="CR108" s="5">
        <f t="shared" si="65"/>
        <v>0</v>
      </c>
      <c r="CS108" s="5">
        <f t="shared" si="65"/>
        <v>0</v>
      </c>
      <c r="CT108" s="5">
        <f t="shared" si="65"/>
        <v>0</v>
      </c>
      <c r="CU108" s="5">
        <f t="shared" si="65"/>
        <v>0</v>
      </c>
      <c r="CV108" s="5">
        <f t="shared" si="65"/>
        <v>0</v>
      </c>
      <c r="CW108" s="5">
        <f t="shared" si="65"/>
        <v>0</v>
      </c>
      <c r="CX108" s="4">
        <f t="shared" si="52"/>
        <v>0</v>
      </c>
      <c r="CY108" s="5">
        <f t="shared" si="53"/>
        <v>0</v>
      </c>
      <c r="CZ108" s="5">
        <f t="shared" si="54"/>
        <v>0</v>
      </c>
      <c r="DA108" s="5">
        <f t="shared" si="55"/>
        <v>0</v>
      </c>
      <c r="DB108" s="9">
        <f t="shared" si="56"/>
        <v>0</v>
      </c>
      <c r="DC108">
        <v>2</v>
      </c>
      <c r="DD108">
        <v>2</v>
      </c>
      <c r="DE108">
        <v>2</v>
      </c>
      <c r="DF108">
        <v>3</v>
      </c>
      <c r="DG108">
        <v>3</v>
      </c>
      <c r="DH108">
        <v>2</v>
      </c>
      <c r="DI108">
        <v>4</v>
      </c>
      <c r="DJ108">
        <v>4</v>
      </c>
      <c r="DK108">
        <v>2</v>
      </c>
      <c r="DL108">
        <v>2</v>
      </c>
      <c r="DM108">
        <v>4</v>
      </c>
      <c r="DN108">
        <v>4</v>
      </c>
      <c r="DO108">
        <v>0</v>
      </c>
      <c r="DP108">
        <v>0</v>
      </c>
      <c r="DQ108">
        <v>0</v>
      </c>
      <c r="DR108" s="3">
        <f t="shared" si="45"/>
        <v>4.1666666666666664E-2</v>
      </c>
      <c r="DS108" s="3">
        <f t="shared" si="45"/>
        <v>4.1666666666666664E-2</v>
      </c>
      <c r="DT108" s="3">
        <f t="shared" si="45"/>
        <v>4.1666666666666664E-2</v>
      </c>
      <c r="DU108" s="3">
        <f t="shared" si="45"/>
        <v>6.25E-2</v>
      </c>
      <c r="DV108" s="3">
        <f t="shared" si="45"/>
        <v>6.25E-2</v>
      </c>
      <c r="DW108" s="3">
        <f t="shared" si="45"/>
        <v>4.1666666666666664E-2</v>
      </c>
      <c r="DX108" s="3">
        <f t="shared" si="45"/>
        <v>8.3333333333333329E-2</v>
      </c>
      <c r="DY108" s="3">
        <f t="shared" si="45"/>
        <v>8.3333333333333329E-2</v>
      </c>
      <c r="DZ108" s="3">
        <f t="shared" si="45"/>
        <v>4.1666666666666664E-2</v>
      </c>
      <c r="EA108" s="3">
        <f t="shared" si="70"/>
        <v>4.1666666666666664E-2</v>
      </c>
      <c r="EB108" s="3">
        <f t="shared" si="70"/>
        <v>8.3333333333333329E-2</v>
      </c>
      <c r="EC108" s="3">
        <f t="shared" si="70"/>
        <v>8.3333333333333329E-2</v>
      </c>
      <c r="ED108" s="3">
        <f t="shared" si="70"/>
        <v>0</v>
      </c>
      <c r="EE108" s="3">
        <f t="shared" si="70"/>
        <v>0</v>
      </c>
      <c r="EF108" s="3">
        <f t="shared" si="70"/>
        <v>0</v>
      </c>
      <c r="EG108" s="4">
        <f t="shared" si="72"/>
        <v>3.4915900290249276E-3</v>
      </c>
      <c r="EH108" s="5">
        <f t="shared" si="72"/>
        <v>2.9924721122654751E-3</v>
      </c>
      <c r="EI108" s="5">
        <f t="shared" si="72"/>
        <v>3.1736364371849337E-3</v>
      </c>
      <c r="EJ108" s="5">
        <f t="shared" si="72"/>
        <v>1.8011021937221513E-3</v>
      </c>
      <c r="EK108" s="5">
        <f t="shared" si="72"/>
        <v>1.9715350014165192E-3</v>
      </c>
      <c r="EL108" s="5">
        <f t="shared" si="72"/>
        <v>1.2571936759159684E-3</v>
      </c>
      <c r="EM108" s="5">
        <f t="shared" si="72"/>
        <v>1.7051385792097322E-3</v>
      </c>
      <c r="EN108" s="5">
        <f t="shared" si="72"/>
        <v>1.6054524667498812E-3</v>
      </c>
      <c r="EO108" s="5">
        <f t="shared" si="72"/>
        <v>7.9906111353847203E-4</v>
      </c>
      <c r="EP108" s="5">
        <f t="shared" si="66"/>
        <v>1.1160778342983076E-3</v>
      </c>
      <c r="EQ108" s="5">
        <f t="shared" si="66"/>
        <v>2.1643273328632111E-3</v>
      </c>
      <c r="ER108" s="5">
        <f t="shared" si="66"/>
        <v>2.2670811296078099E-3</v>
      </c>
      <c r="ES108" s="5">
        <f t="shared" si="66"/>
        <v>0</v>
      </c>
      <c r="ET108" s="5">
        <f t="shared" si="66"/>
        <v>0</v>
      </c>
      <c r="EU108" s="5">
        <f t="shared" si="66"/>
        <v>0</v>
      </c>
      <c r="EV108" s="4">
        <f t="shared" si="58"/>
        <v>3.2192328594917788E-3</v>
      </c>
      <c r="EW108" s="5">
        <f t="shared" si="64"/>
        <v>1.6766102903515462E-3</v>
      </c>
      <c r="EX108" s="5">
        <f t="shared" si="59"/>
        <v>1.3698840531660287E-3</v>
      </c>
      <c r="EY108" s="5">
        <f t="shared" si="60"/>
        <v>1.8491620989231096E-3</v>
      </c>
      <c r="EZ108" s="9">
        <f t="shared" si="61"/>
        <v>0</v>
      </c>
      <c r="FB108" t="s">
        <v>83</v>
      </c>
      <c r="FD108" t="s">
        <v>83</v>
      </c>
      <c r="FH108" t="s">
        <v>83</v>
      </c>
      <c r="FK108" t="s">
        <v>83</v>
      </c>
      <c r="FQ108" t="s">
        <v>83</v>
      </c>
      <c r="FY108" t="s">
        <v>110</v>
      </c>
    </row>
    <row r="109" spans="1:208" x14ac:dyDescent="0.25">
      <c r="A109">
        <v>105</v>
      </c>
      <c r="B109" t="s">
        <v>652</v>
      </c>
      <c r="C109" t="s">
        <v>653</v>
      </c>
      <c r="D109">
        <v>52</v>
      </c>
      <c r="E109">
        <v>7.02</v>
      </c>
      <c r="F109" t="s">
        <v>63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5</v>
      </c>
      <c r="N109">
        <v>5</v>
      </c>
      <c r="O109">
        <v>6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s="3">
        <f t="shared" si="73"/>
        <v>0</v>
      </c>
      <c r="W109" s="3">
        <f t="shared" si="73"/>
        <v>0</v>
      </c>
      <c r="X109" s="3">
        <f t="shared" si="73"/>
        <v>0</v>
      </c>
      <c r="Y109" s="3">
        <f t="shared" si="73"/>
        <v>0</v>
      </c>
      <c r="Z109" s="3">
        <f t="shared" si="73"/>
        <v>0</v>
      </c>
      <c r="AA109" s="3">
        <f t="shared" si="73"/>
        <v>0</v>
      </c>
      <c r="AB109" s="3">
        <f t="shared" si="73"/>
        <v>9.6153846153846159E-2</v>
      </c>
      <c r="AC109" s="3">
        <f t="shared" si="73"/>
        <v>9.6153846153846159E-2</v>
      </c>
      <c r="AD109" s="3">
        <f t="shared" si="73"/>
        <v>0.11538461538461539</v>
      </c>
      <c r="AE109" s="3">
        <f t="shared" si="73"/>
        <v>0</v>
      </c>
      <c r="AF109" s="3">
        <f t="shared" si="73"/>
        <v>0</v>
      </c>
      <c r="AG109" s="3">
        <f t="shared" si="73"/>
        <v>0</v>
      </c>
      <c r="AH109" s="3">
        <f t="shared" si="73"/>
        <v>0</v>
      </c>
      <c r="AI109" s="3">
        <f t="shared" si="73"/>
        <v>0</v>
      </c>
      <c r="AJ109" s="3">
        <f t="shared" si="73"/>
        <v>0</v>
      </c>
      <c r="AK109" s="4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1.9697872141891076E-3</v>
      </c>
      <c r="AR109" s="5">
        <f t="shared" si="74"/>
        <v>1.8530465610422542E-3</v>
      </c>
      <c r="AS109" s="5">
        <f t="shared" si="74"/>
        <v>2.2091951038558624E-3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4">
        <f t="shared" si="46"/>
        <v>0</v>
      </c>
      <c r="BA109" s="5">
        <f t="shared" si="47"/>
        <v>0</v>
      </c>
      <c r="BB109" s="5">
        <f t="shared" si="48"/>
        <v>2.0106762930290748E-3</v>
      </c>
      <c r="BC109" s="5">
        <f t="shared" si="49"/>
        <v>0</v>
      </c>
      <c r="BD109" s="9">
        <f t="shared" si="50"/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 s="3">
        <f t="shared" si="44"/>
        <v>0</v>
      </c>
      <c r="BU109" s="3">
        <f t="shared" si="44"/>
        <v>0</v>
      </c>
      <c r="BV109" s="3">
        <f t="shared" si="44"/>
        <v>0</v>
      </c>
      <c r="BW109" s="3">
        <f t="shared" si="44"/>
        <v>0</v>
      </c>
      <c r="BX109" s="3">
        <f t="shared" si="44"/>
        <v>0</v>
      </c>
      <c r="BY109" s="3">
        <f t="shared" si="44"/>
        <v>0</v>
      </c>
      <c r="BZ109" s="3">
        <f t="shared" si="44"/>
        <v>0</v>
      </c>
      <c r="CA109" s="3">
        <f t="shared" si="44"/>
        <v>0</v>
      </c>
      <c r="CB109" s="3">
        <f t="shared" si="44"/>
        <v>0</v>
      </c>
      <c r="CC109" s="3">
        <f t="shared" si="69"/>
        <v>0</v>
      </c>
      <c r="CD109" s="3">
        <f t="shared" si="69"/>
        <v>0</v>
      </c>
      <c r="CE109" s="3">
        <f t="shared" si="69"/>
        <v>0</v>
      </c>
      <c r="CF109" s="3">
        <f t="shared" si="69"/>
        <v>0</v>
      </c>
      <c r="CG109" s="3">
        <f t="shared" si="69"/>
        <v>0</v>
      </c>
      <c r="CH109" s="3">
        <f t="shared" si="69"/>
        <v>0</v>
      </c>
      <c r="CI109" s="4">
        <f t="shared" si="71"/>
        <v>0</v>
      </c>
      <c r="CJ109" s="5">
        <f t="shared" si="71"/>
        <v>0</v>
      </c>
      <c r="CK109" s="5">
        <f t="shared" si="71"/>
        <v>0</v>
      </c>
      <c r="CL109" s="5">
        <f t="shared" si="71"/>
        <v>0</v>
      </c>
      <c r="CM109" s="5">
        <f t="shared" si="71"/>
        <v>0</v>
      </c>
      <c r="CN109" s="5">
        <f t="shared" si="71"/>
        <v>0</v>
      </c>
      <c r="CO109" s="5">
        <f t="shared" si="71"/>
        <v>0</v>
      </c>
      <c r="CP109" s="5">
        <f t="shared" si="71"/>
        <v>0</v>
      </c>
      <c r="CQ109" s="5">
        <f t="shared" si="71"/>
        <v>0</v>
      </c>
      <c r="CR109" s="5">
        <f t="shared" si="65"/>
        <v>0</v>
      </c>
      <c r="CS109" s="5">
        <f t="shared" si="65"/>
        <v>0</v>
      </c>
      <c r="CT109" s="5">
        <f t="shared" si="65"/>
        <v>0</v>
      </c>
      <c r="CU109" s="5">
        <f t="shared" si="65"/>
        <v>0</v>
      </c>
      <c r="CV109" s="5">
        <f t="shared" si="65"/>
        <v>0</v>
      </c>
      <c r="CW109" s="5">
        <f t="shared" si="65"/>
        <v>0</v>
      </c>
      <c r="CX109" s="4">
        <f t="shared" si="52"/>
        <v>0</v>
      </c>
      <c r="CY109" s="5">
        <f t="shared" si="53"/>
        <v>0</v>
      </c>
      <c r="CZ109" s="5">
        <f t="shared" si="54"/>
        <v>0</v>
      </c>
      <c r="DA109" s="5">
        <f t="shared" si="55"/>
        <v>0</v>
      </c>
      <c r="DB109" s="9">
        <f t="shared" si="56"/>
        <v>0</v>
      </c>
      <c r="DC109">
        <v>0</v>
      </c>
      <c r="DD109">
        <v>0</v>
      </c>
      <c r="DE109">
        <v>0</v>
      </c>
      <c r="DF109">
        <v>2</v>
      </c>
      <c r="DG109">
        <v>3</v>
      </c>
      <c r="DH109">
        <v>0</v>
      </c>
      <c r="DI109">
        <v>5</v>
      </c>
      <c r="DJ109">
        <v>5</v>
      </c>
      <c r="DK109">
        <v>6</v>
      </c>
      <c r="DL109">
        <v>0</v>
      </c>
      <c r="DM109">
        <v>4</v>
      </c>
      <c r="DN109">
        <v>4</v>
      </c>
      <c r="DO109">
        <v>0</v>
      </c>
      <c r="DP109">
        <v>0</v>
      </c>
      <c r="DQ109">
        <v>0</v>
      </c>
      <c r="DR109" s="3">
        <f t="shared" si="45"/>
        <v>0</v>
      </c>
      <c r="DS109" s="3">
        <f t="shared" si="45"/>
        <v>0</v>
      </c>
      <c r="DT109" s="3">
        <f t="shared" si="45"/>
        <v>0</v>
      </c>
      <c r="DU109" s="3">
        <f t="shared" si="45"/>
        <v>3.8461538461538464E-2</v>
      </c>
      <c r="DV109" s="3">
        <f t="shared" si="45"/>
        <v>5.7692307692307696E-2</v>
      </c>
      <c r="DW109" s="3">
        <f t="shared" si="45"/>
        <v>0</v>
      </c>
      <c r="DX109" s="3">
        <f t="shared" si="45"/>
        <v>9.6153846153846159E-2</v>
      </c>
      <c r="DY109" s="3">
        <f t="shared" si="45"/>
        <v>9.6153846153846159E-2</v>
      </c>
      <c r="DZ109" s="3">
        <f t="shared" si="45"/>
        <v>0.11538461538461539</v>
      </c>
      <c r="EA109" s="3">
        <f t="shared" si="70"/>
        <v>0</v>
      </c>
      <c r="EB109" s="3">
        <f t="shared" si="70"/>
        <v>7.6923076923076927E-2</v>
      </c>
      <c r="EC109" s="3">
        <f t="shared" si="70"/>
        <v>7.6923076923076927E-2</v>
      </c>
      <c r="ED109" s="3">
        <f t="shared" si="70"/>
        <v>0</v>
      </c>
      <c r="EE109" s="3">
        <f t="shared" si="70"/>
        <v>0</v>
      </c>
      <c r="EF109" s="3">
        <f t="shared" si="70"/>
        <v>0</v>
      </c>
      <c r="EG109" s="4">
        <f t="shared" si="72"/>
        <v>0</v>
      </c>
      <c r="EH109" s="5">
        <f t="shared" si="72"/>
        <v>0</v>
      </c>
      <c r="EI109" s="5">
        <f t="shared" si="72"/>
        <v>0</v>
      </c>
      <c r="EJ109" s="5">
        <f t="shared" si="72"/>
        <v>1.1083705807520931E-3</v>
      </c>
      <c r="EK109" s="5">
        <f t="shared" si="72"/>
        <v>1.8198784628460178E-3</v>
      </c>
      <c r="EL109" s="5">
        <f t="shared" si="72"/>
        <v>0</v>
      </c>
      <c r="EM109" s="5">
        <f t="shared" si="72"/>
        <v>1.9674675913958451E-3</v>
      </c>
      <c r="EN109" s="5">
        <f t="shared" si="72"/>
        <v>1.8524451539421709E-3</v>
      </c>
      <c r="EO109" s="5">
        <f t="shared" si="72"/>
        <v>2.2127846221065379E-3</v>
      </c>
      <c r="EP109" s="5">
        <f t="shared" si="66"/>
        <v>0</v>
      </c>
      <c r="EQ109" s="5">
        <f t="shared" si="66"/>
        <v>1.9978406149506567E-3</v>
      </c>
      <c r="ER109" s="5">
        <f t="shared" si="66"/>
        <v>2.0926902734841324E-3</v>
      </c>
      <c r="ES109" s="5">
        <f t="shared" si="66"/>
        <v>0</v>
      </c>
      <c r="ET109" s="5">
        <f t="shared" si="66"/>
        <v>0</v>
      </c>
      <c r="EU109" s="5">
        <f t="shared" si="66"/>
        <v>0</v>
      </c>
      <c r="EV109" s="4">
        <f t="shared" si="58"/>
        <v>0</v>
      </c>
      <c r="EW109" s="5">
        <f t="shared" si="64"/>
        <v>9.7608301453270369E-4</v>
      </c>
      <c r="EX109" s="5">
        <f t="shared" si="59"/>
        <v>2.010899122481518E-3</v>
      </c>
      <c r="EY109" s="5">
        <f t="shared" si="60"/>
        <v>1.3635102961449298E-3</v>
      </c>
      <c r="EZ109" s="9">
        <f t="shared" si="61"/>
        <v>0</v>
      </c>
      <c r="FB109" t="s">
        <v>84</v>
      </c>
      <c r="FD109" t="s">
        <v>84</v>
      </c>
      <c r="FF109" t="s">
        <v>65</v>
      </c>
      <c r="FH109" t="s">
        <v>91</v>
      </c>
      <c r="FI109" t="s">
        <v>65</v>
      </c>
      <c r="FK109" t="s">
        <v>84</v>
      </c>
      <c r="FQ109" t="s">
        <v>91</v>
      </c>
      <c r="FY109" t="s">
        <v>33</v>
      </c>
      <c r="GA109" t="s">
        <v>40</v>
      </c>
      <c r="GF109" t="s">
        <v>40</v>
      </c>
      <c r="GJ109" t="s">
        <v>86</v>
      </c>
      <c r="GR109" t="s">
        <v>86</v>
      </c>
    </row>
    <row r="110" spans="1:208" x14ac:dyDescent="0.25">
      <c r="A110">
        <v>106</v>
      </c>
      <c r="B110" t="s">
        <v>620</v>
      </c>
      <c r="C110" t="s">
        <v>621</v>
      </c>
      <c r="D110">
        <v>22</v>
      </c>
      <c r="E110">
        <v>8.48</v>
      </c>
      <c r="F110" t="s">
        <v>63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3</v>
      </c>
      <c r="N110">
        <v>4</v>
      </c>
      <c r="O110">
        <v>4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s="3">
        <f t="shared" si="73"/>
        <v>0</v>
      </c>
      <c r="W110" s="3">
        <f t="shared" si="73"/>
        <v>0</v>
      </c>
      <c r="X110" s="3">
        <f t="shared" si="73"/>
        <v>0</v>
      </c>
      <c r="Y110" s="3">
        <f t="shared" si="73"/>
        <v>0</v>
      </c>
      <c r="Z110" s="3">
        <f t="shared" si="73"/>
        <v>0</v>
      </c>
      <c r="AA110" s="3">
        <f t="shared" si="73"/>
        <v>0</v>
      </c>
      <c r="AB110" s="3">
        <f t="shared" si="73"/>
        <v>0.13636363636363635</v>
      </c>
      <c r="AC110" s="3">
        <f t="shared" si="73"/>
        <v>0.18181818181818182</v>
      </c>
      <c r="AD110" s="3">
        <f t="shared" si="73"/>
        <v>0.18181818181818182</v>
      </c>
      <c r="AE110" s="3">
        <f t="shared" si="73"/>
        <v>0</v>
      </c>
      <c r="AF110" s="3">
        <f t="shared" si="73"/>
        <v>0</v>
      </c>
      <c r="AG110" s="3">
        <f t="shared" si="73"/>
        <v>0</v>
      </c>
      <c r="AH110" s="3">
        <f t="shared" si="73"/>
        <v>0</v>
      </c>
      <c r="AI110" s="3">
        <f t="shared" si="73"/>
        <v>0</v>
      </c>
      <c r="AJ110" s="3">
        <f t="shared" si="73"/>
        <v>0</v>
      </c>
      <c r="AK110" s="4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2.793516412850007E-3</v>
      </c>
      <c r="AR110" s="5">
        <f t="shared" si="74"/>
        <v>3.5039425881526259E-3</v>
      </c>
      <c r="AS110" s="5">
        <f t="shared" si="74"/>
        <v>3.48115592122742E-3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4">
        <f t="shared" si="46"/>
        <v>0</v>
      </c>
      <c r="BA110" s="5">
        <f t="shared" si="47"/>
        <v>0</v>
      </c>
      <c r="BB110" s="5">
        <f t="shared" si="48"/>
        <v>3.2595383074100173E-3</v>
      </c>
      <c r="BC110" s="5">
        <f t="shared" si="49"/>
        <v>0</v>
      </c>
      <c r="BD110" s="9">
        <f t="shared" si="50"/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 s="3">
        <f t="shared" si="44"/>
        <v>0</v>
      </c>
      <c r="BU110" s="3">
        <f t="shared" si="44"/>
        <v>0</v>
      </c>
      <c r="BV110" s="3">
        <f t="shared" si="44"/>
        <v>0</v>
      </c>
      <c r="BW110" s="3">
        <f t="shared" si="44"/>
        <v>0</v>
      </c>
      <c r="BX110" s="3">
        <f t="shared" si="44"/>
        <v>0</v>
      </c>
      <c r="BY110" s="3">
        <f t="shared" si="44"/>
        <v>0</v>
      </c>
      <c r="BZ110" s="3">
        <f t="shared" si="44"/>
        <v>0</v>
      </c>
      <c r="CA110" s="3">
        <f t="shared" si="44"/>
        <v>0</v>
      </c>
      <c r="CB110" s="3">
        <f t="shared" si="44"/>
        <v>0</v>
      </c>
      <c r="CC110" s="3">
        <f t="shared" si="69"/>
        <v>0</v>
      </c>
      <c r="CD110" s="3">
        <f t="shared" si="69"/>
        <v>0</v>
      </c>
      <c r="CE110" s="3">
        <f t="shared" si="69"/>
        <v>0</v>
      </c>
      <c r="CF110" s="3">
        <f t="shared" si="69"/>
        <v>0</v>
      </c>
      <c r="CG110" s="3">
        <f t="shared" si="69"/>
        <v>0</v>
      </c>
      <c r="CH110" s="3">
        <f t="shared" si="69"/>
        <v>0</v>
      </c>
      <c r="CI110" s="4">
        <f t="shared" si="71"/>
        <v>0</v>
      </c>
      <c r="CJ110" s="5">
        <f t="shared" si="71"/>
        <v>0</v>
      </c>
      <c r="CK110" s="5">
        <f t="shared" si="71"/>
        <v>0</v>
      </c>
      <c r="CL110" s="5">
        <f t="shared" si="71"/>
        <v>0</v>
      </c>
      <c r="CM110" s="5">
        <f t="shared" si="71"/>
        <v>0</v>
      </c>
      <c r="CN110" s="5">
        <f t="shared" si="71"/>
        <v>0</v>
      </c>
      <c r="CO110" s="5">
        <f t="shared" si="71"/>
        <v>0</v>
      </c>
      <c r="CP110" s="5">
        <f t="shared" si="71"/>
        <v>0</v>
      </c>
      <c r="CQ110" s="5">
        <f t="shared" si="71"/>
        <v>0</v>
      </c>
      <c r="CR110" s="5">
        <f t="shared" si="65"/>
        <v>0</v>
      </c>
      <c r="CS110" s="5">
        <f t="shared" si="65"/>
        <v>0</v>
      </c>
      <c r="CT110" s="5">
        <f t="shared" si="65"/>
        <v>0</v>
      </c>
      <c r="CU110" s="5">
        <f t="shared" si="65"/>
        <v>0</v>
      </c>
      <c r="CV110" s="5">
        <f t="shared" si="65"/>
        <v>0</v>
      </c>
      <c r="CW110" s="5">
        <f t="shared" si="65"/>
        <v>0</v>
      </c>
      <c r="CX110" s="4">
        <f t="shared" si="52"/>
        <v>0</v>
      </c>
      <c r="CY110" s="5">
        <f t="shared" si="53"/>
        <v>0</v>
      </c>
      <c r="CZ110" s="5">
        <f t="shared" si="54"/>
        <v>0</v>
      </c>
      <c r="DA110" s="5">
        <f t="shared" si="55"/>
        <v>0</v>
      </c>
      <c r="DB110" s="9">
        <f t="shared" si="56"/>
        <v>0</v>
      </c>
      <c r="DC110">
        <v>0</v>
      </c>
      <c r="DD110">
        <v>0</v>
      </c>
      <c r="DE110">
        <v>0</v>
      </c>
      <c r="DF110">
        <v>2</v>
      </c>
      <c r="DG110">
        <v>3</v>
      </c>
      <c r="DH110">
        <v>2</v>
      </c>
      <c r="DI110">
        <v>3</v>
      </c>
      <c r="DJ110">
        <v>4</v>
      </c>
      <c r="DK110">
        <v>4</v>
      </c>
      <c r="DL110">
        <v>3</v>
      </c>
      <c r="DM110">
        <v>5</v>
      </c>
      <c r="DN110">
        <v>4</v>
      </c>
      <c r="DO110">
        <v>0</v>
      </c>
      <c r="DP110">
        <v>0</v>
      </c>
      <c r="DQ110">
        <v>0</v>
      </c>
      <c r="DR110" s="3">
        <f t="shared" si="45"/>
        <v>0</v>
      </c>
      <c r="DS110" s="3">
        <f t="shared" si="45"/>
        <v>0</v>
      </c>
      <c r="DT110" s="3">
        <f t="shared" si="45"/>
        <v>0</v>
      </c>
      <c r="DU110" s="3">
        <f t="shared" si="45"/>
        <v>9.0909090909090912E-2</v>
      </c>
      <c r="DV110" s="3">
        <f t="shared" si="45"/>
        <v>0.13636363636363635</v>
      </c>
      <c r="DW110" s="3">
        <f t="shared" si="45"/>
        <v>9.0909090909090912E-2</v>
      </c>
      <c r="DX110" s="3">
        <f t="shared" si="45"/>
        <v>0.13636363636363635</v>
      </c>
      <c r="DY110" s="3">
        <f t="shared" si="45"/>
        <v>0.18181818181818182</v>
      </c>
      <c r="DZ110" s="3">
        <f t="shared" si="45"/>
        <v>0.18181818181818182</v>
      </c>
      <c r="EA110" s="3">
        <f t="shared" si="70"/>
        <v>0.13636363636363635</v>
      </c>
      <c r="EB110" s="3">
        <f t="shared" si="70"/>
        <v>0.22727272727272727</v>
      </c>
      <c r="EC110" s="3">
        <f t="shared" si="70"/>
        <v>0.18181818181818182</v>
      </c>
      <c r="ED110" s="3">
        <f t="shared" si="70"/>
        <v>0</v>
      </c>
      <c r="EE110" s="3">
        <f t="shared" si="70"/>
        <v>0</v>
      </c>
      <c r="EF110" s="3">
        <f t="shared" si="70"/>
        <v>0</v>
      </c>
      <c r="EG110" s="4">
        <f t="shared" si="72"/>
        <v>0</v>
      </c>
      <c r="EH110" s="5">
        <f t="shared" si="72"/>
        <v>0</v>
      </c>
      <c r="EI110" s="5">
        <f t="shared" si="72"/>
        <v>0</v>
      </c>
      <c r="EJ110" s="5">
        <f t="shared" si="72"/>
        <v>2.6197850090504018E-3</v>
      </c>
      <c r="EK110" s="5">
        <f t="shared" si="72"/>
        <v>4.3015309121814966E-3</v>
      </c>
      <c r="EL110" s="5">
        <f t="shared" si="72"/>
        <v>2.7429680201802946E-3</v>
      </c>
      <c r="EM110" s="5">
        <f t="shared" si="72"/>
        <v>2.7902267659795617E-3</v>
      </c>
      <c r="EN110" s="5">
        <f t="shared" si="72"/>
        <v>3.5028053819997412E-3</v>
      </c>
      <c r="EO110" s="5">
        <f t="shared" si="72"/>
        <v>3.4868121318042417E-3</v>
      </c>
      <c r="EP110" s="5">
        <f t="shared" si="66"/>
        <v>3.6526183667944614E-3</v>
      </c>
      <c r="EQ110" s="5">
        <f t="shared" si="66"/>
        <v>5.9027109078087572E-3</v>
      </c>
      <c r="ER110" s="5">
        <f t="shared" si="66"/>
        <v>4.9463588282352223E-3</v>
      </c>
      <c r="ES110" s="5">
        <f t="shared" si="66"/>
        <v>0</v>
      </c>
      <c r="ET110" s="5">
        <f t="shared" si="66"/>
        <v>0</v>
      </c>
      <c r="EU110" s="5">
        <f t="shared" si="66"/>
        <v>0</v>
      </c>
      <c r="EV110" s="4">
        <f t="shared" si="58"/>
        <v>0</v>
      </c>
      <c r="EW110" s="5">
        <f t="shared" si="64"/>
        <v>3.2214279804707313E-3</v>
      </c>
      <c r="EX110" s="5">
        <f t="shared" si="59"/>
        <v>3.2599480932611817E-3</v>
      </c>
      <c r="EY110" s="5">
        <f t="shared" si="60"/>
        <v>4.8338960342794801E-3</v>
      </c>
      <c r="EZ110" s="9">
        <f t="shared" si="61"/>
        <v>0</v>
      </c>
      <c r="FD110" t="s">
        <v>99</v>
      </c>
      <c r="FF110" t="s">
        <v>118</v>
      </c>
      <c r="FI110" t="s">
        <v>118</v>
      </c>
      <c r="FK110" t="s">
        <v>557</v>
      </c>
      <c r="FM110" t="s">
        <v>72</v>
      </c>
      <c r="FQ110" t="s">
        <v>72</v>
      </c>
      <c r="FU110" t="s">
        <v>29</v>
      </c>
      <c r="FY110" t="s">
        <v>33</v>
      </c>
      <c r="GJ110" t="s">
        <v>388</v>
      </c>
      <c r="GR110" t="s">
        <v>388</v>
      </c>
    </row>
    <row r="111" spans="1:208" x14ac:dyDescent="0.25">
      <c r="A111">
        <v>107</v>
      </c>
      <c r="B111" t="s">
        <v>469</v>
      </c>
      <c r="C111" t="s">
        <v>470</v>
      </c>
      <c r="D111">
        <v>29</v>
      </c>
      <c r="E111">
        <v>4.3600000000000003</v>
      </c>
      <c r="F111" t="s">
        <v>63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3">
        <f t="shared" si="73"/>
        <v>0</v>
      </c>
      <c r="W111" s="3">
        <f t="shared" si="73"/>
        <v>0</v>
      </c>
      <c r="X111" s="3">
        <f t="shared" si="73"/>
        <v>0</v>
      </c>
      <c r="Y111" s="3">
        <f t="shared" si="73"/>
        <v>0</v>
      </c>
      <c r="Z111" s="3">
        <f t="shared" si="73"/>
        <v>0</v>
      </c>
      <c r="AA111" s="3">
        <f t="shared" si="73"/>
        <v>0</v>
      </c>
      <c r="AB111" s="3">
        <f t="shared" si="73"/>
        <v>0</v>
      </c>
      <c r="AC111" s="3">
        <f t="shared" si="73"/>
        <v>0</v>
      </c>
      <c r="AD111" s="3">
        <f t="shared" si="73"/>
        <v>0</v>
      </c>
      <c r="AE111" s="3">
        <f t="shared" si="73"/>
        <v>0</v>
      </c>
      <c r="AF111" s="3">
        <f t="shared" si="73"/>
        <v>0</v>
      </c>
      <c r="AG111" s="3">
        <f t="shared" si="73"/>
        <v>0</v>
      </c>
      <c r="AH111" s="3">
        <f t="shared" si="73"/>
        <v>0</v>
      </c>
      <c r="AI111" s="3">
        <f t="shared" si="73"/>
        <v>0</v>
      </c>
      <c r="AJ111" s="3">
        <f t="shared" si="73"/>
        <v>0</v>
      </c>
      <c r="AK111" s="4">
        <f t="shared" si="74"/>
        <v>0</v>
      </c>
      <c r="AL111" s="5">
        <f t="shared" si="74"/>
        <v>0</v>
      </c>
      <c r="AM111" s="5">
        <f t="shared" si="74"/>
        <v>0</v>
      </c>
      <c r="AN111" s="5">
        <f t="shared" si="74"/>
        <v>0</v>
      </c>
      <c r="AO111" s="5">
        <f t="shared" si="74"/>
        <v>0</v>
      </c>
      <c r="AP111" s="5">
        <f t="shared" si="74"/>
        <v>0</v>
      </c>
      <c r="AQ111" s="5">
        <f t="shared" si="74"/>
        <v>0</v>
      </c>
      <c r="AR111" s="5">
        <f t="shared" si="74"/>
        <v>0</v>
      </c>
      <c r="AS111" s="5">
        <f t="shared" si="74"/>
        <v>0</v>
      </c>
      <c r="AT111" s="5">
        <f t="shared" si="74"/>
        <v>0</v>
      </c>
      <c r="AU111" s="5">
        <f t="shared" si="74"/>
        <v>0</v>
      </c>
      <c r="AV111" s="5">
        <f t="shared" si="74"/>
        <v>0</v>
      </c>
      <c r="AW111" s="5">
        <f t="shared" si="74"/>
        <v>0</v>
      </c>
      <c r="AX111" s="5">
        <f t="shared" si="74"/>
        <v>0</v>
      </c>
      <c r="AY111" s="5">
        <f t="shared" si="74"/>
        <v>0</v>
      </c>
      <c r="AZ111" s="4">
        <f t="shared" si="46"/>
        <v>0</v>
      </c>
      <c r="BA111" s="5">
        <f t="shared" si="47"/>
        <v>0</v>
      </c>
      <c r="BB111" s="5">
        <f t="shared" si="48"/>
        <v>0</v>
      </c>
      <c r="BC111" s="5">
        <f t="shared" si="49"/>
        <v>0</v>
      </c>
      <c r="BD111" s="9">
        <f t="shared" si="50"/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 s="3">
        <f t="shared" si="44"/>
        <v>0</v>
      </c>
      <c r="BU111" s="3">
        <f t="shared" si="44"/>
        <v>0</v>
      </c>
      <c r="BV111" s="3">
        <f t="shared" si="44"/>
        <v>0</v>
      </c>
      <c r="BW111" s="3">
        <f t="shared" si="44"/>
        <v>0</v>
      </c>
      <c r="BX111" s="3">
        <f t="shared" si="44"/>
        <v>0</v>
      </c>
      <c r="BY111" s="3">
        <f t="shared" si="44"/>
        <v>0</v>
      </c>
      <c r="BZ111" s="3">
        <f t="shared" si="44"/>
        <v>0</v>
      </c>
      <c r="CA111" s="3">
        <f t="shared" si="44"/>
        <v>0</v>
      </c>
      <c r="CB111" s="3">
        <f t="shared" si="44"/>
        <v>0</v>
      </c>
      <c r="CC111" s="3">
        <f t="shared" si="69"/>
        <v>0</v>
      </c>
      <c r="CD111" s="3">
        <f t="shared" si="69"/>
        <v>0</v>
      </c>
      <c r="CE111" s="3">
        <f t="shared" si="69"/>
        <v>0</v>
      </c>
      <c r="CF111" s="3">
        <f t="shared" si="69"/>
        <v>0</v>
      </c>
      <c r="CG111" s="3">
        <f t="shared" si="69"/>
        <v>0</v>
      </c>
      <c r="CH111" s="3">
        <f t="shared" si="69"/>
        <v>0</v>
      </c>
      <c r="CI111" s="4">
        <f t="shared" si="71"/>
        <v>0</v>
      </c>
      <c r="CJ111" s="5">
        <f t="shared" si="71"/>
        <v>0</v>
      </c>
      <c r="CK111" s="5">
        <f t="shared" si="71"/>
        <v>0</v>
      </c>
      <c r="CL111" s="5">
        <f t="shared" si="71"/>
        <v>0</v>
      </c>
      <c r="CM111" s="5">
        <f t="shared" si="71"/>
        <v>0</v>
      </c>
      <c r="CN111" s="5">
        <f t="shared" si="71"/>
        <v>0</v>
      </c>
      <c r="CO111" s="5">
        <f t="shared" si="71"/>
        <v>0</v>
      </c>
      <c r="CP111" s="5">
        <f t="shared" si="71"/>
        <v>0</v>
      </c>
      <c r="CQ111" s="5">
        <f t="shared" si="71"/>
        <v>0</v>
      </c>
      <c r="CR111" s="5">
        <f t="shared" si="65"/>
        <v>0</v>
      </c>
      <c r="CS111" s="5">
        <f t="shared" si="65"/>
        <v>0</v>
      </c>
      <c r="CT111" s="5">
        <f t="shared" si="65"/>
        <v>0</v>
      </c>
      <c r="CU111" s="5">
        <f t="shared" si="65"/>
        <v>0</v>
      </c>
      <c r="CV111" s="5">
        <f t="shared" si="65"/>
        <v>0</v>
      </c>
      <c r="CW111" s="5">
        <f t="shared" si="65"/>
        <v>0</v>
      </c>
      <c r="CX111" s="4">
        <f t="shared" si="52"/>
        <v>0</v>
      </c>
      <c r="CY111" s="5">
        <f t="shared" si="53"/>
        <v>0</v>
      </c>
      <c r="CZ111" s="5">
        <f t="shared" si="54"/>
        <v>0</v>
      </c>
      <c r="DA111" s="5">
        <f t="shared" si="55"/>
        <v>0</v>
      </c>
      <c r="DB111" s="9">
        <f t="shared" si="56"/>
        <v>0</v>
      </c>
      <c r="DC111">
        <v>0</v>
      </c>
      <c r="DD111">
        <v>0</v>
      </c>
      <c r="DE111">
        <v>2</v>
      </c>
      <c r="DF111">
        <v>4</v>
      </c>
      <c r="DG111">
        <v>4</v>
      </c>
      <c r="DH111">
        <v>4</v>
      </c>
      <c r="DI111">
        <v>0</v>
      </c>
      <c r="DJ111">
        <v>0</v>
      </c>
      <c r="DK111">
        <v>0</v>
      </c>
      <c r="DL111">
        <v>10</v>
      </c>
      <c r="DM111">
        <v>11</v>
      </c>
      <c r="DN111">
        <v>7</v>
      </c>
      <c r="DO111">
        <v>0</v>
      </c>
      <c r="DP111">
        <v>0</v>
      </c>
      <c r="DQ111">
        <v>0</v>
      </c>
      <c r="DR111" s="3">
        <f t="shared" si="45"/>
        <v>0</v>
      </c>
      <c r="DS111" s="3">
        <f t="shared" si="45"/>
        <v>0</v>
      </c>
      <c r="DT111" s="3">
        <f t="shared" si="45"/>
        <v>6.8965517241379309E-2</v>
      </c>
      <c r="DU111" s="3">
        <f t="shared" si="45"/>
        <v>0.13793103448275862</v>
      </c>
      <c r="DV111" s="3">
        <f t="shared" si="45"/>
        <v>0.13793103448275862</v>
      </c>
      <c r="DW111" s="3">
        <f t="shared" si="45"/>
        <v>0.13793103448275862</v>
      </c>
      <c r="DX111" s="3">
        <f t="shared" si="45"/>
        <v>0</v>
      </c>
      <c r="DY111" s="3">
        <f t="shared" si="45"/>
        <v>0</v>
      </c>
      <c r="DZ111" s="3">
        <f t="shared" si="45"/>
        <v>0</v>
      </c>
      <c r="EA111" s="3">
        <f t="shared" si="70"/>
        <v>0.34482758620689657</v>
      </c>
      <c r="EB111" s="3">
        <f t="shared" si="70"/>
        <v>0.37931034482758619</v>
      </c>
      <c r="EC111" s="3">
        <f t="shared" si="70"/>
        <v>0.2413793103448276</v>
      </c>
      <c r="ED111" s="3">
        <f t="shared" si="70"/>
        <v>0</v>
      </c>
      <c r="EE111" s="3">
        <f t="shared" si="70"/>
        <v>0</v>
      </c>
      <c r="EF111" s="3">
        <f t="shared" si="70"/>
        <v>0</v>
      </c>
      <c r="EG111" s="4">
        <f t="shared" si="72"/>
        <v>0</v>
      </c>
      <c r="EH111" s="5">
        <f t="shared" si="72"/>
        <v>0</v>
      </c>
      <c r="EI111" s="5">
        <f t="shared" si="72"/>
        <v>5.2529154822371317E-3</v>
      </c>
      <c r="EJ111" s="5">
        <f t="shared" si="72"/>
        <v>3.974846220628196E-3</v>
      </c>
      <c r="EK111" s="5">
        <f t="shared" si="72"/>
        <v>4.3509737962295599E-3</v>
      </c>
      <c r="EL111" s="5">
        <f t="shared" si="72"/>
        <v>4.1617445823425156E-3</v>
      </c>
      <c r="EM111" s="5">
        <f t="shared" si="72"/>
        <v>0</v>
      </c>
      <c r="EN111" s="5">
        <f t="shared" si="72"/>
        <v>0</v>
      </c>
      <c r="EO111" s="5">
        <f t="shared" si="72"/>
        <v>0</v>
      </c>
      <c r="EP111" s="5">
        <f t="shared" si="66"/>
        <v>9.2365062148825477E-3</v>
      </c>
      <c r="EQ111" s="5">
        <f t="shared" si="66"/>
        <v>9.851420963377374E-3</v>
      </c>
      <c r="ER111" s="5">
        <f t="shared" si="66"/>
        <v>6.5667177547260713E-3</v>
      </c>
      <c r="ES111" s="5">
        <f t="shared" si="66"/>
        <v>0</v>
      </c>
      <c r="ET111" s="5">
        <f t="shared" si="66"/>
        <v>0</v>
      </c>
      <c r="EU111" s="5">
        <f t="shared" si="66"/>
        <v>0</v>
      </c>
      <c r="EV111" s="4">
        <f t="shared" si="58"/>
        <v>1.7509718274123771E-3</v>
      </c>
      <c r="EW111" s="5">
        <f t="shared" si="64"/>
        <v>4.1625215330667572E-3</v>
      </c>
      <c r="EX111" s="5">
        <f t="shared" si="59"/>
        <v>0</v>
      </c>
      <c r="EY111" s="5">
        <f t="shared" si="60"/>
        <v>8.551548310995331E-3</v>
      </c>
      <c r="EZ111" s="9">
        <f t="shared" si="61"/>
        <v>0</v>
      </c>
      <c r="FB111" t="s">
        <v>158</v>
      </c>
      <c r="FD111" t="s">
        <v>158</v>
      </c>
      <c r="FE111" t="s">
        <v>354</v>
      </c>
      <c r="FH111" t="s">
        <v>91</v>
      </c>
      <c r="FK111" t="s">
        <v>158</v>
      </c>
      <c r="FQ111" t="s">
        <v>91</v>
      </c>
      <c r="FY111" t="s">
        <v>33</v>
      </c>
      <c r="GA111" t="s">
        <v>35</v>
      </c>
      <c r="GF111" t="s">
        <v>357</v>
      </c>
    </row>
    <row r="112" spans="1:208" x14ac:dyDescent="0.25">
      <c r="A112">
        <v>108</v>
      </c>
      <c r="B112" t="s">
        <v>788</v>
      </c>
      <c r="C112" t="s">
        <v>789</v>
      </c>
      <c r="D112">
        <v>55</v>
      </c>
      <c r="E112">
        <v>6.24</v>
      </c>
      <c r="F112" t="s">
        <v>63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6</v>
      </c>
      <c r="N112">
        <v>5</v>
      </c>
      <c r="O112">
        <v>7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3">
        <f t="shared" si="73"/>
        <v>0</v>
      </c>
      <c r="W112" s="3">
        <f t="shared" si="73"/>
        <v>0</v>
      </c>
      <c r="X112" s="3">
        <f t="shared" si="73"/>
        <v>0</v>
      </c>
      <c r="Y112" s="3">
        <f t="shared" si="73"/>
        <v>0</v>
      </c>
      <c r="Z112" s="3">
        <f t="shared" si="73"/>
        <v>0</v>
      </c>
      <c r="AA112" s="3">
        <f t="shared" si="73"/>
        <v>0</v>
      </c>
      <c r="AB112" s="3">
        <f t="shared" si="73"/>
        <v>0.10909090909090909</v>
      </c>
      <c r="AC112" s="3">
        <f t="shared" si="73"/>
        <v>9.0909090909090912E-2</v>
      </c>
      <c r="AD112" s="3">
        <f t="shared" si="73"/>
        <v>0.12727272727272726</v>
      </c>
      <c r="AE112" s="3">
        <f t="shared" si="73"/>
        <v>0</v>
      </c>
      <c r="AF112" s="3">
        <f t="shared" si="73"/>
        <v>0</v>
      </c>
      <c r="AG112" s="3">
        <f t="shared" si="73"/>
        <v>0</v>
      </c>
      <c r="AH112" s="3">
        <f t="shared" si="73"/>
        <v>0</v>
      </c>
      <c r="AI112" s="3">
        <f t="shared" si="73"/>
        <v>0</v>
      </c>
      <c r="AJ112" s="3">
        <f t="shared" si="73"/>
        <v>0</v>
      </c>
      <c r="AK112" s="4">
        <f t="shared" si="74"/>
        <v>0</v>
      </c>
      <c r="AL112" s="5">
        <f t="shared" si="74"/>
        <v>0</v>
      </c>
      <c r="AM112" s="5">
        <f t="shared" si="74"/>
        <v>0</v>
      </c>
      <c r="AN112" s="5">
        <f t="shared" si="74"/>
        <v>0</v>
      </c>
      <c r="AO112" s="5">
        <f t="shared" si="74"/>
        <v>0</v>
      </c>
      <c r="AP112" s="5">
        <f t="shared" si="74"/>
        <v>0</v>
      </c>
      <c r="AQ112" s="5">
        <f t="shared" si="74"/>
        <v>2.2348131302800055E-3</v>
      </c>
      <c r="AR112" s="5">
        <f t="shared" si="74"/>
        <v>1.751971294076313E-3</v>
      </c>
      <c r="AS112" s="5">
        <f t="shared" si="74"/>
        <v>2.4368091448591935E-3</v>
      </c>
      <c r="AT112" s="5">
        <f t="shared" si="74"/>
        <v>0</v>
      </c>
      <c r="AU112" s="5">
        <f t="shared" si="74"/>
        <v>0</v>
      </c>
      <c r="AV112" s="5">
        <f t="shared" si="74"/>
        <v>0</v>
      </c>
      <c r="AW112" s="5">
        <f t="shared" si="74"/>
        <v>0</v>
      </c>
      <c r="AX112" s="5">
        <f t="shared" si="74"/>
        <v>0</v>
      </c>
      <c r="AY112" s="5">
        <f t="shared" si="74"/>
        <v>0</v>
      </c>
      <c r="AZ112" s="4">
        <f t="shared" si="46"/>
        <v>0</v>
      </c>
      <c r="BA112" s="5">
        <f t="shared" si="47"/>
        <v>0</v>
      </c>
      <c r="BB112" s="5">
        <f t="shared" si="48"/>
        <v>2.1411978564051704E-3</v>
      </c>
      <c r="BC112" s="5">
        <f t="shared" si="49"/>
        <v>0</v>
      </c>
      <c r="BD112" s="9">
        <f t="shared" si="50"/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 s="3">
        <f t="shared" si="44"/>
        <v>0</v>
      </c>
      <c r="BU112" s="3">
        <f t="shared" si="44"/>
        <v>0</v>
      </c>
      <c r="BV112" s="3">
        <f t="shared" si="44"/>
        <v>0</v>
      </c>
      <c r="BW112" s="3">
        <f t="shared" si="44"/>
        <v>0</v>
      </c>
      <c r="BX112" s="3">
        <f t="shared" si="44"/>
        <v>0</v>
      </c>
      <c r="BY112" s="3">
        <f t="shared" si="44"/>
        <v>0</v>
      </c>
      <c r="BZ112" s="3">
        <f t="shared" si="44"/>
        <v>0</v>
      </c>
      <c r="CA112" s="3">
        <f t="shared" si="44"/>
        <v>0</v>
      </c>
      <c r="CB112" s="3">
        <f t="shared" si="44"/>
        <v>0</v>
      </c>
      <c r="CC112" s="3">
        <f t="shared" si="69"/>
        <v>0</v>
      </c>
      <c r="CD112" s="3">
        <f t="shared" si="69"/>
        <v>0</v>
      </c>
      <c r="CE112" s="3">
        <f t="shared" si="69"/>
        <v>0</v>
      </c>
      <c r="CF112" s="3">
        <f t="shared" si="69"/>
        <v>0</v>
      </c>
      <c r="CG112" s="3">
        <f t="shared" si="69"/>
        <v>0</v>
      </c>
      <c r="CH112" s="3">
        <f t="shared" si="69"/>
        <v>0</v>
      </c>
      <c r="CI112" s="4">
        <f t="shared" si="71"/>
        <v>0</v>
      </c>
      <c r="CJ112" s="5">
        <f t="shared" si="71"/>
        <v>0</v>
      </c>
      <c r="CK112" s="5">
        <f t="shared" si="71"/>
        <v>0</v>
      </c>
      <c r="CL112" s="5">
        <f t="shared" si="71"/>
        <v>0</v>
      </c>
      <c r="CM112" s="5">
        <f t="shared" si="71"/>
        <v>0</v>
      </c>
      <c r="CN112" s="5">
        <f t="shared" si="71"/>
        <v>0</v>
      </c>
      <c r="CO112" s="5">
        <f t="shared" si="71"/>
        <v>0</v>
      </c>
      <c r="CP112" s="5">
        <f t="shared" si="71"/>
        <v>0</v>
      </c>
      <c r="CQ112" s="5">
        <f t="shared" si="71"/>
        <v>0</v>
      </c>
      <c r="CR112" s="5">
        <f t="shared" si="65"/>
        <v>0</v>
      </c>
      <c r="CS112" s="5">
        <f t="shared" si="65"/>
        <v>0</v>
      </c>
      <c r="CT112" s="5">
        <f t="shared" si="65"/>
        <v>0</v>
      </c>
      <c r="CU112" s="5">
        <f t="shared" si="65"/>
        <v>0</v>
      </c>
      <c r="CV112" s="5">
        <f t="shared" si="65"/>
        <v>0</v>
      </c>
      <c r="CW112" s="5">
        <f t="shared" si="65"/>
        <v>0</v>
      </c>
      <c r="CX112" s="4">
        <f t="shared" si="52"/>
        <v>0</v>
      </c>
      <c r="CY112" s="5">
        <f t="shared" si="53"/>
        <v>0</v>
      </c>
      <c r="CZ112" s="5">
        <f t="shared" si="54"/>
        <v>0</v>
      </c>
      <c r="DA112" s="5">
        <f t="shared" si="55"/>
        <v>0</v>
      </c>
      <c r="DB112" s="9">
        <f t="shared" si="56"/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3</v>
      </c>
      <c r="DI112">
        <v>6</v>
      </c>
      <c r="DJ112">
        <v>5</v>
      </c>
      <c r="DK112">
        <v>7</v>
      </c>
      <c r="DL112">
        <v>0</v>
      </c>
      <c r="DM112">
        <v>2</v>
      </c>
      <c r="DN112">
        <v>0</v>
      </c>
      <c r="DO112">
        <v>0</v>
      </c>
      <c r="DP112">
        <v>0</v>
      </c>
      <c r="DQ112">
        <v>0</v>
      </c>
      <c r="DR112" s="3">
        <f t="shared" si="45"/>
        <v>0</v>
      </c>
      <c r="DS112" s="3">
        <f t="shared" si="45"/>
        <v>0</v>
      </c>
      <c r="DT112" s="3">
        <f t="shared" si="45"/>
        <v>0</v>
      </c>
      <c r="DU112" s="3">
        <f t="shared" si="45"/>
        <v>0</v>
      </c>
      <c r="DV112" s="3">
        <f t="shared" si="45"/>
        <v>0</v>
      </c>
      <c r="DW112" s="3">
        <f t="shared" si="45"/>
        <v>5.4545454545454543E-2</v>
      </c>
      <c r="DX112" s="3">
        <f t="shared" si="45"/>
        <v>0.10909090909090909</v>
      </c>
      <c r="DY112" s="3">
        <f t="shared" si="45"/>
        <v>9.0909090909090912E-2</v>
      </c>
      <c r="DZ112" s="3">
        <f t="shared" si="45"/>
        <v>0.12727272727272726</v>
      </c>
      <c r="EA112" s="3">
        <f t="shared" si="70"/>
        <v>0</v>
      </c>
      <c r="EB112" s="3">
        <f t="shared" si="70"/>
        <v>3.6363636363636362E-2</v>
      </c>
      <c r="EC112" s="3">
        <f t="shared" si="70"/>
        <v>0</v>
      </c>
      <c r="ED112" s="3">
        <f t="shared" si="70"/>
        <v>0</v>
      </c>
      <c r="EE112" s="3">
        <f t="shared" si="70"/>
        <v>0</v>
      </c>
      <c r="EF112" s="3">
        <f t="shared" si="70"/>
        <v>0</v>
      </c>
      <c r="EG112" s="4">
        <f t="shared" si="72"/>
        <v>0</v>
      </c>
      <c r="EH112" s="5">
        <f t="shared" si="72"/>
        <v>0</v>
      </c>
      <c r="EI112" s="5">
        <f t="shared" si="72"/>
        <v>0</v>
      </c>
      <c r="EJ112" s="5">
        <f t="shared" si="72"/>
        <v>0</v>
      </c>
      <c r="EK112" s="5">
        <f t="shared" si="72"/>
        <v>0</v>
      </c>
      <c r="EL112" s="5">
        <f t="shared" si="72"/>
        <v>1.6457808121081766E-3</v>
      </c>
      <c r="EM112" s="5">
        <f t="shared" si="72"/>
        <v>2.2321814127836495E-3</v>
      </c>
      <c r="EN112" s="5">
        <f t="shared" si="72"/>
        <v>1.7514026909998706E-3</v>
      </c>
      <c r="EO112" s="5">
        <f t="shared" si="72"/>
        <v>2.4407684922629689E-3</v>
      </c>
      <c r="EP112" s="5">
        <f t="shared" si="66"/>
        <v>0</v>
      </c>
      <c r="EQ112" s="5">
        <f t="shared" si="66"/>
        <v>9.444337452494012E-4</v>
      </c>
      <c r="ER112" s="5">
        <f t="shared" si="66"/>
        <v>0</v>
      </c>
      <c r="ES112" s="5">
        <f t="shared" si="66"/>
        <v>0</v>
      </c>
      <c r="ET112" s="5">
        <f t="shared" si="66"/>
        <v>0</v>
      </c>
      <c r="EU112" s="5">
        <f t="shared" si="66"/>
        <v>0</v>
      </c>
      <c r="EV112" s="4">
        <f t="shared" si="58"/>
        <v>0</v>
      </c>
      <c r="EW112" s="5">
        <f t="shared" si="64"/>
        <v>5.4859360403605891E-4</v>
      </c>
      <c r="EX112" s="5">
        <f t="shared" si="59"/>
        <v>2.14145086534883E-3</v>
      </c>
      <c r="EY112" s="5">
        <f t="shared" si="60"/>
        <v>3.1481124841646705E-4</v>
      </c>
      <c r="EZ112" s="9">
        <f t="shared" si="61"/>
        <v>0</v>
      </c>
      <c r="FD112" t="s">
        <v>562</v>
      </c>
      <c r="FF112" t="s">
        <v>563</v>
      </c>
      <c r="FI112" t="s">
        <v>563</v>
      </c>
      <c r="FK112" t="s">
        <v>564</v>
      </c>
      <c r="FU112" t="s">
        <v>344</v>
      </c>
      <c r="FY112" t="s">
        <v>33</v>
      </c>
      <c r="FZ112" t="s">
        <v>565</v>
      </c>
      <c r="GE112" t="s">
        <v>565</v>
      </c>
      <c r="GJ112" t="s">
        <v>566</v>
      </c>
      <c r="GR112" t="s">
        <v>567</v>
      </c>
      <c r="GZ112" t="s">
        <v>568</v>
      </c>
    </row>
    <row r="113" spans="1:208" x14ac:dyDescent="0.25">
      <c r="A113">
        <v>109</v>
      </c>
      <c r="B113" t="s">
        <v>649</v>
      </c>
      <c r="C113" t="s">
        <v>650</v>
      </c>
      <c r="D113">
        <v>92</v>
      </c>
      <c r="E113">
        <v>6.33</v>
      </c>
      <c r="F113" t="s">
        <v>63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5</v>
      </c>
      <c r="N113">
        <v>4</v>
      </c>
      <c r="O113">
        <v>7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 s="3">
        <f t="shared" si="73"/>
        <v>0</v>
      </c>
      <c r="W113" s="3">
        <f t="shared" si="73"/>
        <v>0</v>
      </c>
      <c r="X113" s="3">
        <f t="shared" si="73"/>
        <v>0</v>
      </c>
      <c r="Y113" s="3">
        <f t="shared" si="73"/>
        <v>0</v>
      </c>
      <c r="Z113" s="3">
        <f t="shared" si="73"/>
        <v>0</v>
      </c>
      <c r="AA113" s="3">
        <f t="shared" si="73"/>
        <v>0</v>
      </c>
      <c r="AB113" s="3">
        <f t="shared" si="73"/>
        <v>5.434782608695652E-2</v>
      </c>
      <c r="AC113" s="3">
        <f t="shared" si="73"/>
        <v>4.3478260869565216E-2</v>
      </c>
      <c r="AD113" s="3">
        <f t="shared" si="73"/>
        <v>7.6086956521739135E-2</v>
      </c>
      <c r="AE113" s="3">
        <f t="shared" si="73"/>
        <v>0</v>
      </c>
      <c r="AF113" s="3">
        <f t="shared" si="73"/>
        <v>0</v>
      </c>
      <c r="AG113" s="3">
        <f t="shared" si="73"/>
        <v>0</v>
      </c>
      <c r="AH113" s="3">
        <f t="shared" si="73"/>
        <v>0</v>
      </c>
      <c r="AI113" s="3">
        <f t="shared" si="73"/>
        <v>0</v>
      </c>
      <c r="AJ113" s="3">
        <f t="shared" si="73"/>
        <v>0</v>
      </c>
      <c r="AK113" s="4">
        <f t="shared" si="74"/>
        <v>0</v>
      </c>
      <c r="AL113" s="5">
        <f t="shared" si="74"/>
        <v>0</v>
      </c>
      <c r="AM113" s="5">
        <f t="shared" si="74"/>
        <v>0</v>
      </c>
      <c r="AN113" s="5">
        <f t="shared" si="74"/>
        <v>0</v>
      </c>
      <c r="AO113" s="5">
        <f t="shared" si="74"/>
        <v>0</v>
      </c>
      <c r="AP113" s="5">
        <f t="shared" si="74"/>
        <v>0</v>
      </c>
      <c r="AQ113" s="5">
        <f t="shared" si="74"/>
        <v>1.1133579906286262E-3</v>
      </c>
      <c r="AR113" s="5">
        <f t="shared" si="74"/>
        <v>8.3789931455823658E-4</v>
      </c>
      <c r="AS113" s="5">
        <f t="shared" si="74"/>
        <v>1.4567880757310398E-3</v>
      </c>
      <c r="AT113" s="5">
        <f t="shared" si="74"/>
        <v>0</v>
      </c>
      <c r="AU113" s="5">
        <f t="shared" si="74"/>
        <v>0</v>
      </c>
      <c r="AV113" s="5">
        <f t="shared" si="74"/>
        <v>0</v>
      </c>
      <c r="AW113" s="5">
        <f t="shared" si="74"/>
        <v>0</v>
      </c>
      <c r="AX113" s="5">
        <f t="shared" si="74"/>
        <v>0</v>
      </c>
      <c r="AY113" s="5">
        <f t="shared" si="74"/>
        <v>0</v>
      </c>
      <c r="AZ113" s="4">
        <f t="shared" si="46"/>
        <v>0</v>
      </c>
      <c r="BA113" s="5">
        <f t="shared" si="47"/>
        <v>0</v>
      </c>
      <c r="BB113" s="5">
        <f t="shared" si="48"/>
        <v>1.1360151269726342E-3</v>
      </c>
      <c r="BC113" s="5">
        <f t="shared" si="49"/>
        <v>0</v>
      </c>
      <c r="BD113" s="9">
        <f t="shared" si="50"/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 s="3">
        <f t="shared" si="44"/>
        <v>0</v>
      </c>
      <c r="BU113" s="3">
        <f t="shared" si="44"/>
        <v>0</v>
      </c>
      <c r="BV113" s="3">
        <f t="shared" si="44"/>
        <v>0</v>
      </c>
      <c r="BW113" s="3">
        <f t="shared" si="44"/>
        <v>0</v>
      </c>
      <c r="BX113" s="3">
        <f t="shared" ref="BX113:CC160" si="75">BI113/$D113</f>
        <v>0</v>
      </c>
      <c r="BY113" s="3">
        <f t="shared" si="75"/>
        <v>0</v>
      </c>
      <c r="BZ113" s="3">
        <f t="shared" si="75"/>
        <v>0</v>
      </c>
      <c r="CA113" s="3">
        <f t="shared" si="75"/>
        <v>0</v>
      </c>
      <c r="CB113" s="3">
        <f t="shared" si="75"/>
        <v>0</v>
      </c>
      <c r="CC113" s="3">
        <f t="shared" si="69"/>
        <v>0</v>
      </c>
      <c r="CD113" s="3">
        <f t="shared" si="69"/>
        <v>0</v>
      </c>
      <c r="CE113" s="3">
        <f t="shared" si="69"/>
        <v>0</v>
      </c>
      <c r="CF113" s="3">
        <f t="shared" si="69"/>
        <v>0</v>
      </c>
      <c r="CG113" s="3">
        <f t="shared" si="69"/>
        <v>0</v>
      </c>
      <c r="CH113" s="3">
        <f t="shared" si="69"/>
        <v>0</v>
      </c>
      <c r="CI113" s="4">
        <f t="shared" si="71"/>
        <v>0</v>
      </c>
      <c r="CJ113" s="5">
        <f t="shared" si="71"/>
        <v>0</v>
      </c>
      <c r="CK113" s="5">
        <f t="shared" si="71"/>
        <v>0</v>
      </c>
      <c r="CL113" s="5">
        <f t="shared" si="71"/>
        <v>0</v>
      </c>
      <c r="CM113" s="5">
        <f t="shared" si="71"/>
        <v>0</v>
      </c>
      <c r="CN113" s="5">
        <f t="shared" si="71"/>
        <v>0</v>
      </c>
      <c r="CO113" s="5">
        <f t="shared" si="71"/>
        <v>0</v>
      </c>
      <c r="CP113" s="5">
        <f t="shared" si="71"/>
        <v>0</v>
      </c>
      <c r="CQ113" s="5">
        <f t="shared" si="71"/>
        <v>0</v>
      </c>
      <c r="CR113" s="5">
        <f t="shared" si="65"/>
        <v>0</v>
      </c>
      <c r="CS113" s="5">
        <f t="shared" si="65"/>
        <v>0</v>
      </c>
      <c r="CT113" s="5">
        <f t="shared" si="65"/>
        <v>0</v>
      </c>
      <c r="CU113" s="5">
        <f t="shared" si="65"/>
        <v>0</v>
      </c>
      <c r="CV113" s="5">
        <f t="shared" si="65"/>
        <v>0</v>
      </c>
      <c r="CW113" s="5">
        <f t="shared" si="65"/>
        <v>0</v>
      </c>
      <c r="CX113" s="4">
        <f t="shared" si="52"/>
        <v>0</v>
      </c>
      <c r="CY113" s="5">
        <f t="shared" si="53"/>
        <v>0</v>
      </c>
      <c r="CZ113" s="5">
        <f t="shared" si="54"/>
        <v>0</v>
      </c>
      <c r="DA113" s="5">
        <f t="shared" si="55"/>
        <v>0</v>
      </c>
      <c r="DB113" s="9">
        <f t="shared" si="56"/>
        <v>0</v>
      </c>
      <c r="DC113">
        <v>0</v>
      </c>
      <c r="DD113">
        <v>0</v>
      </c>
      <c r="DE113">
        <v>0</v>
      </c>
      <c r="DF113">
        <v>4</v>
      </c>
      <c r="DG113">
        <v>2</v>
      </c>
      <c r="DH113">
        <v>5</v>
      </c>
      <c r="DI113">
        <v>5</v>
      </c>
      <c r="DJ113">
        <v>4</v>
      </c>
      <c r="DK113">
        <v>7</v>
      </c>
      <c r="DL113">
        <v>3</v>
      </c>
      <c r="DM113">
        <v>2</v>
      </c>
      <c r="DN113">
        <v>0</v>
      </c>
      <c r="DO113">
        <v>0</v>
      </c>
      <c r="DP113">
        <v>0</v>
      </c>
      <c r="DQ113">
        <v>0</v>
      </c>
      <c r="DR113" s="3">
        <f t="shared" si="45"/>
        <v>0</v>
      </c>
      <c r="DS113" s="3">
        <f t="shared" si="45"/>
        <v>0</v>
      </c>
      <c r="DT113" s="3">
        <f t="shared" si="45"/>
        <v>0</v>
      </c>
      <c r="DU113" s="3">
        <f t="shared" si="45"/>
        <v>4.3478260869565216E-2</v>
      </c>
      <c r="DV113" s="3">
        <f t="shared" ref="DV113:EA160" si="76">DG113/$D113</f>
        <v>2.1739130434782608E-2</v>
      </c>
      <c r="DW113" s="3">
        <f t="shared" si="76"/>
        <v>5.434782608695652E-2</v>
      </c>
      <c r="DX113" s="3">
        <f t="shared" si="76"/>
        <v>5.434782608695652E-2</v>
      </c>
      <c r="DY113" s="3">
        <f t="shared" si="76"/>
        <v>4.3478260869565216E-2</v>
      </c>
      <c r="DZ113" s="3">
        <f t="shared" si="76"/>
        <v>7.6086956521739135E-2</v>
      </c>
      <c r="EA113" s="3">
        <f t="shared" si="70"/>
        <v>3.2608695652173912E-2</v>
      </c>
      <c r="EB113" s="3">
        <f t="shared" si="70"/>
        <v>2.1739130434782608E-2</v>
      </c>
      <c r="EC113" s="3">
        <f t="shared" si="70"/>
        <v>0</v>
      </c>
      <c r="ED113" s="3">
        <f t="shared" si="70"/>
        <v>0</v>
      </c>
      <c r="EE113" s="3">
        <f t="shared" si="70"/>
        <v>0</v>
      </c>
      <c r="EF113" s="3">
        <f t="shared" si="70"/>
        <v>0</v>
      </c>
      <c r="EG113" s="4">
        <f t="shared" si="72"/>
        <v>0</v>
      </c>
      <c r="EH113" s="5">
        <f t="shared" si="72"/>
        <v>0</v>
      </c>
      <c r="EI113" s="5">
        <f t="shared" si="72"/>
        <v>0</v>
      </c>
      <c r="EJ113" s="5">
        <f t="shared" si="72"/>
        <v>1.2529406565023661E-3</v>
      </c>
      <c r="EK113" s="5">
        <f t="shared" si="72"/>
        <v>6.8575130484052843E-4</v>
      </c>
      <c r="EL113" s="5">
        <f t="shared" si="72"/>
        <v>1.639817838151263E-3</v>
      </c>
      <c r="EM113" s="5">
        <f t="shared" si="72"/>
        <v>1.1120468994846079E-3</v>
      </c>
      <c r="EN113" s="5">
        <f t="shared" si="72"/>
        <v>8.3762737395645984E-4</v>
      </c>
      <c r="EO113" s="5">
        <f t="shared" si="72"/>
        <v>1.4591550768963404E-3</v>
      </c>
      <c r="EP113" s="5">
        <f t="shared" si="66"/>
        <v>8.7345221814650166E-4</v>
      </c>
      <c r="EQ113" s="5">
        <f t="shared" si="66"/>
        <v>5.64607130312142E-4</v>
      </c>
      <c r="ER113" s="5">
        <f t="shared" si="66"/>
        <v>0</v>
      </c>
      <c r="ES113" s="5">
        <f t="shared" si="66"/>
        <v>0</v>
      </c>
      <c r="ET113" s="5">
        <f t="shared" si="66"/>
        <v>0</v>
      </c>
      <c r="EU113" s="5">
        <f t="shared" si="66"/>
        <v>0</v>
      </c>
      <c r="EV113" s="4">
        <f t="shared" si="58"/>
        <v>0</v>
      </c>
      <c r="EW113" s="5">
        <f t="shared" si="64"/>
        <v>1.1928365998313858E-3</v>
      </c>
      <c r="EX113" s="5">
        <f t="shared" si="59"/>
        <v>1.1362764501124693E-3</v>
      </c>
      <c r="EY113" s="5">
        <f t="shared" si="60"/>
        <v>4.7935311615288122E-4</v>
      </c>
      <c r="EZ113" s="9">
        <f t="shared" si="61"/>
        <v>0</v>
      </c>
      <c r="FB113" t="s">
        <v>571</v>
      </c>
      <c r="FD113" t="s">
        <v>572</v>
      </c>
      <c r="FH113" t="s">
        <v>85</v>
      </c>
      <c r="FK113" t="s">
        <v>288</v>
      </c>
      <c r="FQ113" t="s">
        <v>85</v>
      </c>
      <c r="FY113" t="s">
        <v>33</v>
      </c>
      <c r="FZ113" t="s">
        <v>37</v>
      </c>
      <c r="GC113" t="s">
        <v>37</v>
      </c>
      <c r="GJ113" t="s">
        <v>111</v>
      </c>
      <c r="GR113" t="s">
        <v>573</v>
      </c>
    </row>
    <row r="114" spans="1:208" x14ac:dyDescent="0.25">
      <c r="A114">
        <v>110</v>
      </c>
      <c r="B114" t="s">
        <v>912</v>
      </c>
      <c r="C114" t="s">
        <v>913</v>
      </c>
      <c r="D114">
        <v>53</v>
      </c>
      <c r="E114">
        <v>6.68</v>
      </c>
      <c r="F114" t="s">
        <v>63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8</v>
      </c>
      <c r="N114">
        <v>6</v>
      </c>
      <c r="O114">
        <v>6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s="3">
        <f t="shared" si="73"/>
        <v>0</v>
      </c>
      <c r="W114" s="3">
        <f t="shared" si="73"/>
        <v>0</v>
      </c>
      <c r="X114" s="3">
        <f t="shared" si="73"/>
        <v>0</v>
      </c>
      <c r="Y114" s="3">
        <f t="shared" si="73"/>
        <v>0</v>
      </c>
      <c r="Z114" s="3">
        <f t="shared" si="73"/>
        <v>0</v>
      </c>
      <c r="AA114" s="3">
        <f t="shared" si="73"/>
        <v>0</v>
      </c>
      <c r="AB114" s="3">
        <f t="shared" si="73"/>
        <v>0.15094339622641509</v>
      </c>
      <c r="AC114" s="3">
        <f t="shared" si="73"/>
        <v>0.11320754716981132</v>
      </c>
      <c r="AD114" s="3">
        <f t="shared" si="73"/>
        <v>0.11320754716981132</v>
      </c>
      <c r="AE114" s="3">
        <f t="shared" si="73"/>
        <v>0</v>
      </c>
      <c r="AF114" s="3">
        <f t="shared" si="73"/>
        <v>0</v>
      </c>
      <c r="AG114" s="3">
        <f t="shared" si="73"/>
        <v>0</v>
      </c>
      <c r="AH114" s="3">
        <f t="shared" si="73"/>
        <v>0</v>
      </c>
      <c r="AI114" s="3">
        <f t="shared" si="73"/>
        <v>0</v>
      </c>
      <c r="AJ114" s="3">
        <f t="shared" si="73"/>
        <v>0</v>
      </c>
      <c r="AK114" s="4">
        <f t="shared" si="74"/>
        <v>0</v>
      </c>
      <c r="AL114" s="5">
        <f t="shared" si="74"/>
        <v>0</v>
      </c>
      <c r="AM114" s="5">
        <f t="shared" si="74"/>
        <v>0</v>
      </c>
      <c r="AN114" s="5">
        <f t="shared" si="74"/>
        <v>0</v>
      </c>
      <c r="AO114" s="5">
        <f t="shared" si="74"/>
        <v>0</v>
      </c>
      <c r="AP114" s="5">
        <f t="shared" si="74"/>
        <v>0</v>
      </c>
      <c r="AQ114" s="5">
        <f t="shared" si="74"/>
        <v>3.0921942683119577E-3</v>
      </c>
      <c r="AR114" s="5">
        <f t="shared" si="74"/>
        <v>2.1817001020572953E-3</v>
      </c>
      <c r="AS114" s="5">
        <f t="shared" si="74"/>
        <v>2.167512177368016E-3</v>
      </c>
      <c r="AT114" s="5">
        <f t="shared" si="74"/>
        <v>0</v>
      </c>
      <c r="AU114" s="5">
        <f t="shared" si="74"/>
        <v>0</v>
      </c>
      <c r="AV114" s="5">
        <f t="shared" si="74"/>
        <v>0</v>
      </c>
      <c r="AW114" s="5">
        <f t="shared" si="74"/>
        <v>0</v>
      </c>
      <c r="AX114" s="5">
        <f t="shared" si="74"/>
        <v>0</v>
      </c>
      <c r="AY114" s="5">
        <f t="shared" si="74"/>
        <v>0</v>
      </c>
      <c r="AZ114" s="4">
        <f t="shared" si="46"/>
        <v>0</v>
      </c>
      <c r="BA114" s="5">
        <f t="shared" si="47"/>
        <v>0</v>
      </c>
      <c r="BB114" s="5">
        <f t="shared" si="48"/>
        <v>2.4804688492457562E-3</v>
      </c>
      <c r="BC114" s="5">
        <f t="shared" si="49"/>
        <v>0</v>
      </c>
      <c r="BD114" s="9">
        <f t="shared" si="50"/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 s="3">
        <f t="shared" ref="BT114:BX174" si="77">BE114/$D114</f>
        <v>0</v>
      </c>
      <c r="BU114" s="3">
        <f t="shared" si="77"/>
        <v>0</v>
      </c>
      <c r="BV114" s="3">
        <f t="shared" si="77"/>
        <v>0</v>
      </c>
      <c r="BW114" s="3">
        <f t="shared" si="77"/>
        <v>0</v>
      </c>
      <c r="BX114" s="3">
        <f t="shared" si="75"/>
        <v>0</v>
      </c>
      <c r="BY114" s="3">
        <f t="shared" si="75"/>
        <v>0</v>
      </c>
      <c r="BZ114" s="3">
        <f t="shared" si="75"/>
        <v>0</v>
      </c>
      <c r="CA114" s="3">
        <f t="shared" si="75"/>
        <v>0</v>
      </c>
      <c r="CB114" s="3">
        <f t="shared" si="75"/>
        <v>0</v>
      </c>
      <c r="CC114" s="3">
        <f t="shared" si="69"/>
        <v>0</v>
      </c>
      <c r="CD114" s="3">
        <f t="shared" si="69"/>
        <v>0</v>
      </c>
      <c r="CE114" s="3">
        <f t="shared" si="69"/>
        <v>0</v>
      </c>
      <c r="CF114" s="3">
        <f t="shared" si="69"/>
        <v>0</v>
      </c>
      <c r="CG114" s="3">
        <f t="shared" si="69"/>
        <v>0</v>
      </c>
      <c r="CH114" s="3">
        <f t="shared" si="69"/>
        <v>0</v>
      </c>
      <c r="CI114" s="4">
        <f t="shared" si="71"/>
        <v>0</v>
      </c>
      <c r="CJ114" s="5">
        <f t="shared" si="71"/>
        <v>0</v>
      </c>
      <c r="CK114" s="5">
        <f t="shared" si="71"/>
        <v>0</v>
      </c>
      <c r="CL114" s="5">
        <f t="shared" si="71"/>
        <v>0</v>
      </c>
      <c r="CM114" s="5">
        <f t="shared" si="71"/>
        <v>0</v>
      </c>
      <c r="CN114" s="5">
        <f t="shared" si="71"/>
        <v>0</v>
      </c>
      <c r="CO114" s="5">
        <f t="shared" si="71"/>
        <v>0</v>
      </c>
      <c r="CP114" s="5">
        <f t="shared" si="71"/>
        <v>0</v>
      </c>
      <c r="CQ114" s="5">
        <f t="shared" si="71"/>
        <v>0</v>
      </c>
      <c r="CR114" s="5">
        <f t="shared" si="65"/>
        <v>0</v>
      </c>
      <c r="CS114" s="5">
        <f t="shared" si="65"/>
        <v>0</v>
      </c>
      <c r="CT114" s="5">
        <f t="shared" si="65"/>
        <v>0</v>
      </c>
      <c r="CU114" s="5">
        <f t="shared" si="65"/>
        <v>0</v>
      </c>
      <c r="CV114" s="5">
        <f t="shared" si="65"/>
        <v>0</v>
      </c>
      <c r="CW114" s="5">
        <f t="shared" si="65"/>
        <v>0</v>
      </c>
      <c r="CX114" s="4">
        <f t="shared" si="52"/>
        <v>0</v>
      </c>
      <c r="CY114" s="5">
        <f t="shared" si="53"/>
        <v>0</v>
      </c>
      <c r="CZ114" s="5">
        <f t="shared" si="54"/>
        <v>0</v>
      </c>
      <c r="DA114" s="5">
        <f t="shared" si="55"/>
        <v>0</v>
      </c>
      <c r="DB114" s="9">
        <f t="shared" si="56"/>
        <v>0</v>
      </c>
      <c r="DC114">
        <v>0</v>
      </c>
      <c r="DD114">
        <v>0</v>
      </c>
      <c r="DE114">
        <v>0</v>
      </c>
      <c r="DF114">
        <v>2</v>
      </c>
      <c r="DG114">
        <v>0</v>
      </c>
      <c r="DH114">
        <v>2</v>
      </c>
      <c r="DI114">
        <v>8</v>
      </c>
      <c r="DJ114">
        <v>6</v>
      </c>
      <c r="DK114">
        <v>6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 s="3">
        <f t="shared" ref="DR114:DV174" si="78">DC114/$D114</f>
        <v>0</v>
      </c>
      <c r="DS114" s="3">
        <f t="shared" si="78"/>
        <v>0</v>
      </c>
      <c r="DT114" s="3">
        <f t="shared" si="78"/>
        <v>0</v>
      </c>
      <c r="DU114" s="3">
        <f t="shared" si="78"/>
        <v>3.7735849056603772E-2</v>
      </c>
      <c r="DV114" s="3">
        <f t="shared" si="76"/>
        <v>0</v>
      </c>
      <c r="DW114" s="3">
        <f t="shared" si="76"/>
        <v>3.7735849056603772E-2</v>
      </c>
      <c r="DX114" s="3">
        <f t="shared" si="76"/>
        <v>0.15094339622641509</v>
      </c>
      <c r="DY114" s="3">
        <f t="shared" si="76"/>
        <v>0.11320754716981132</v>
      </c>
      <c r="DZ114" s="3">
        <f t="shared" si="76"/>
        <v>0.11320754716981132</v>
      </c>
      <c r="EA114" s="3">
        <f t="shared" si="70"/>
        <v>0</v>
      </c>
      <c r="EB114" s="3">
        <f t="shared" si="70"/>
        <v>0</v>
      </c>
      <c r="EC114" s="3">
        <f t="shared" si="70"/>
        <v>0</v>
      </c>
      <c r="ED114" s="3">
        <f t="shared" si="70"/>
        <v>0</v>
      </c>
      <c r="EE114" s="3">
        <f t="shared" si="70"/>
        <v>0</v>
      </c>
      <c r="EF114" s="3">
        <f t="shared" si="70"/>
        <v>0</v>
      </c>
      <c r="EG114" s="4">
        <f t="shared" si="72"/>
        <v>0</v>
      </c>
      <c r="EH114" s="5">
        <f t="shared" si="72"/>
        <v>0</v>
      </c>
      <c r="EI114" s="5">
        <f t="shared" si="72"/>
        <v>0</v>
      </c>
      <c r="EJ114" s="5">
        <f t="shared" si="72"/>
        <v>1.0874579282850725E-3</v>
      </c>
      <c r="EK114" s="5">
        <f t="shared" si="72"/>
        <v>0</v>
      </c>
      <c r="EL114" s="5">
        <f t="shared" si="72"/>
        <v>1.1385904989427637E-3</v>
      </c>
      <c r="EM114" s="5">
        <f t="shared" si="72"/>
        <v>3.0885528981912129E-3</v>
      </c>
      <c r="EN114" s="5">
        <f t="shared" si="72"/>
        <v>2.1809920303017256E-3</v>
      </c>
      <c r="EO114" s="5">
        <f t="shared" si="72"/>
        <v>2.1710339688592447E-3</v>
      </c>
      <c r="EP114" s="5">
        <f t="shared" si="66"/>
        <v>0</v>
      </c>
      <c r="EQ114" s="5">
        <f t="shared" si="66"/>
        <v>0</v>
      </c>
      <c r="ER114" s="5">
        <f t="shared" si="66"/>
        <v>0</v>
      </c>
      <c r="ES114" s="5">
        <f t="shared" si="66"/>
        <v>0</v>
      </c>
      <c r="ET114" s="5">
        <f t="shared" si="66"/>
        <v>0</v>
      </c>
      <c r="EU114" s="5">
        <f t="shared" si="66"/>
        <v>0</v>
      </c>
      <c r="EV114" s="4">
        <f t="shared" si="58"/>
        <v>0</v>
      </c>
      <c r="EW114" s="5">
        <f t="shared" si="64"/>
        <v>7.4201614240927867E-4</v>
      </c>
      <c r="EX114" s="5">
        <f t="shared" si="59"/>
        <v>2.4801929657840608E-3</v>
      </c>
      <c r="EY114" s="5">
        <f t="shared" si="60"/>
        <v>0</v>
      </c>
      <c r="EZ114" s="9">
        <f t="shared" si="61"/>
        <v>0</v>
      </c>
      <c r="FA114" t="s">
        <v>97</v>
      </c>
      <c r="FB114" t="s">
        <v>310</v>
      </c>
      <c r="FD114" t="s">
        <v>146</v>
      </c>
      <c r="FM114" t="s">
        <v>148</v>
      </c>
      <c r="FQ114" t="s">
        <v>310</v>
      </c>
      <c r="GA114" t="s">
        <v>40</v>
      </c>
      <c r="GF114" t="s">
        <v>40</v>
      </c>
    </row>
    <row r="115" spans="1:208" x14ac:dyDescent="0.25">
      <c r="A115">
        <v>111</v>
      </c>
      <c r="B115" t="s">
        <v>509</v>
      </c>
      <c r="C115" t="s">
        <v>510</v>
      </c>
      <c r="D115">
        <v>332</v>
      </c>
      <c r="E115">
        <v>6.78</v>
      </c>
      <c r="F115" t="s">
        <v>63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 s="3">
        <f t="shared" si="73"/>
        <v>0</v>
      </c>
      <c r="W115" s="3">
        <f t="shared" si="73"/>
        <v>0</v>
      </c>
      <c r="X115" s="3">
        <f t="shared" si="73"/>
        <v>0</v>
      </c>
      <c r="Y115" s="3">
        <f t="shared" si="73"/>
        <v>0</v>
      </c>
      <c r="Z115" s="3">
        <f t="shared" si="73"/>
        <v>0</v>
      </c>
      <c r="AA115" s="3">
        <f t="shared" si="73"/>
        <v>0</v>
      </c>
      <c r="AB115" s="3">
        <f t="shared" si="73"/>
        <v>0</v>
      </c>
      <c r="AC115" s="3">
        <f t="shared" si="73"/>
        <v>0</v>
      </c>
      <c r="AD115" s="3">
        <f t="shared" si="73"/>
        <v>0</v>
      </c>
      <c r="AE115" s="3">
        <f t="shared" si="73"/>
        <v>0</v>
      </c>
      <c r="AF115" s="3">
        <f t="shared" si="73"/>
        <v>0</v>
      </c>
      <c r="AG115" s="3">
        <f t="shared" si="73"/>
        <v>0</v>
      </c>
      <c r="AH115" s="3">
        <f t="shared" si="73"/>
        <v>0</v>
      </c>
      <c r="AI115" s="3">
        <f t="shared" si="73"/>
        <v>0</v>
      </c>
      <c r="AJ115" s="3">
        <f t="shared" si="73"/>
        <v>0</v>
      </c>
      <c r="AK115" s="4">
        <f t="shared" si="74"/>
        <v>0</v>
      </c>
      <c r="AL115" s="5">
        <f t="shared" si="74"/>
        <v>0</v>
      </c>
      <c r="AM115" s="5">
        <f t="shared" si="74"/>
        <v>0</v>
      </c>
      <c r="AN115" s="5">
        <f t="shared" si="74"/>
        <v>0</v>
      </c>
      <c r="AO115" s="5">
        <f t="shared" si="74"/>
        <v>0</v>
      </c>
      <c r="AP115" s="5">
        <f t="shared" si="74"/>
        <v>0</v>
      </c>
      <c r="AQ115" s="5">
        <f t="shared" si="74"/>
        <v>0</v>
      </c>
      <c r="AR115" s="5">
        <f t="shared" si="74"/>
        <v>0</v>
      </c>
      <c r="AS115" s="5">
        <f t="shared" si="74"/>
        <v>0</v>
      </c>
      <c r="AT115" s="5">
        <f t="shared" si="74"/>
        <v>0</v>
      </c>
      <c r="AU115" s="5">
        <f t="shared" si="74"/>
        <v>0</v>
      </c>
      <c r="AV115" s="5">
        <f t="shared" si="74"/>
        <v>0</v>
      </c>
      <c r="AW115" s="5">
        <f t="shared" si="74"/>
        <v>0</v>
      </c>
      <c r="AX115" s="5">
        <f t="shared" si="74"/>
        <v>0</v>
      </c>
      <c r="AY115" s="5">
        <f t="shared" si="74"/>
        <v>0</v>
      </c>
      <c r="AZ115" s="4">
        <f t="shared" si="46"/>
        <v>0</v>
      </c>
      <c r="BA115" s="5">
        <f t="shared" si="47"/>
        <v>0</v>
      </c>
      <c r="BB115" s="5">
        <f t="shared" si="48"/>
        <v>0</v>
      </c>
      <c r="BC115" s="5">
        <f t="shared" si="49"/>
        <v>0</v>
      </c>
      <c r="BD115" s="9">
        <f t="shared" si="50"/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9</v>
      </c>
      <c r="BR115">
        <v>7</v>
      </c>
      <c r="BS115">
        <v>9</v>
      </c>
      <c r="BT115" s="3">
        <f t="shared" si="77"/>
        <v>0</v>
      </c>
      <c r="BU115" s="3">
        <f t="shared" si="77"/>
        <v>0</v>
      </c>
      <c r="BV115" s="3">
        <f t="shared" si="77"/>
        <v>0</v>
      </c>
      <c r="BW115" s="3">
        <f t="shared" si="77"/>
        <v>0</v>
      </c>
      <c r="BX115" s="3">
        <f t="shared" si="75"/>
        <v>0</v>
      </c>
      <c r="BY115" s="3">
        <f t="shared" si="75"/>
        <v>0</v>
      </c>
      <c r="BZ115" s="3">
        <f t="shared" si="75"/>
        <v>0</v>
      </c>
      <c r="CA115" s="3">
        <f t="shared" si="75"/>
        <v>0</v>
      </c>
      <c r="CB115" s="3">
        <f t="shared" si="75"/>
        <v>0</v>
      </c>
      <c r="CC115" s="3">
        <f t="shared" si="69"/>
        <v>0</v>
      </c>
      <c r="CD115" s="3">
        <f t="shared" si="69"/>
        <v>0</v>
      </c>
      <c r="CE115" s="3">
        <f t="shared" si="69"/>
        <v>0</v>
      </c>
      <c r="CF115" s="3">
        <f t="shared" si="69"/>
        <v>2.710843373493976E-2</v>
      </c>
      <c r="CG115" s="3">
        <f t="shared" si="69"/>
        <v>2.1084337349397589E-2</v>
      </c>
      <c r="CH115" s="3">
        <f t="shared" si="69"/>
        <v>2.710843373493976E-2</v>
      </c>
      <c r="CI115" s="4">
        <f t="shared" si="71"/>
        <v>0</v>
      </c>
      <c r="CJ115" s="5">
        <f t="shared" si="71"/>
        <v>0</v>
      </c>
      <c r="CK115" s="5">
        <f t="shared" si="71"/>
        <v>0</v>
      </c>
      <c r="CL115" s="5">
        <f t="shared" si="71"/>
        <v>0</v>
      </c>
      <c r="CM115" s="5">
        <f t="shared" si="71"/>
        <v>0</v>
      </c>
      <c r="CN115" s="5">
        <f t="shared" si="71"/>
        <v>0</v>
      </c>
      <c r="CO115" s="5">
        <f t="shared" si="71"/>
        <v>0</v>
      </c>
      <c r="CP115" s="5">
        <f t="shared" si="71"/>
        <v>0</v>
      </c>
      <c r="CQ115" s="5">
        <f t="shared" si="71"/>
        <v>0</v>
      </c>
      <c r="CR115" s="5">
        <f t="shared" si="65"/>
        <v>0</v>
      </c>
      <c r="CS115" s="5">
        <f t="shared" si="65"/>
        <v>0</v>
      </c>
      <c r="CT115" s="5">
        <f t="shared" si="65"/>
        <v>0</v>
      </c>
      <c r="CU115" s="5">
        <f t="shared" si="65"/>
        <v>1.2755290897916521E-3</v>
      </c>
      <c r="CV115" s="5">
        <f t="shared" si="65"/>
        <v>9.2364033375735876E-4</v>
      </c>
      <c r="CW115" s="5">
        <f t="shared" si="65"/>
        <v>1.1699191247610222E-3</v>
      </c>
      <c r="CX115" s="4">
        <f t="shared" si="52"/>
        <v>0</v>
      </c>
      <c r="CY115" s="5">
        <f t="shared" si="53"/>
        <v>0</v>
      </c>
      <c r="CZ115" s="5">
        <f t="shared" si="54"/>
        <v>0</v>
      </c>
      <c r="DA115" s="5">
        <f t="shared" si="55"/>
        <v>0</v>
      </c>
      <c r="DB115" s="9">
        <f t="shared" si="56"/>
        <v>1.1230295161033443E-3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 s="3">
        <f t="shared" si="78"/>
        <v>0</v>
      </c>
      <c r="DS115" s="3">
        <f t="shared" si="78"/>
        <v>0</v>
      </c>
      <c r="DT115" s="3">
        <f t="shared" si="78"/>
        <v>0</v>
      </c>
      <c r="DU115" s="3">
        <f t="shared" si="78"/>
        <v>0</v>
      </c>
      <c r="DV115" s="3">
        <f t="shared" si="76"/>
        <v>0</v>
      </c>
      <c r="DW115" s="3">
        <f t="shared" si="76"/>
        <v>0</v>
      </c>
      <c r="DX115" s="3">
        <f t="shared" si="76"/>
        <v>0</v>
      </c>
      <c r="DY115" s="3">
        <f t="shared" si="76"/>
        <v>0</v>
      </c>
      <c r="DZ115" s="3">
        <f t="shared" si="76"/>
        <v>0</v>
      </c>
      <c r="EA115" s="3">
        <f t="shared" si="70"/>
        <v>0</v>
      </c>
      <c r="EB115" s="3">
        <f t="shared" si="70"/>
        <v>0</v>
      </c>
      <c r="EC115" s="3">
        <f t="shared" si="70"/>
        <v>0</v>
      </c>
      <c r="ED115" s="3">
        <f t="shared" si="70"/>
        <v>0</v>
      </c>
      <c r="EE115" s="3">
        <f t="shared" si="70"/>
        <v>0</v>
      </c>
      <c r="EF115" s="3">
        <f t="shared" si="70"/>
        <v>0</v>
      </c>
      <c r="EG115" s="4">
        <f t="shared" si="72"/>
        <v>0</v>
      </c>
      <c r="EH115" s="5">
        <f t="shared" si="72"/>
        <v>0</v>
      </c>
      <c r="EI115" s="5">
        <f t="shared" si="72"/>
        <v>0</v>
      </c>
      <c r="EJ115" s="5">
        <f t="shared" si="72"/>
        <v>0</v>
      </c>
      <c r="EK115" s="5">
        <f t="shared" si="72"/>
        <v>0</v>
      </c>
      <c r="EL115" s="5">
        <f t="shared" si="72"/>
        <v>0</v>
      </c>
      <c r="EM115" s="5">
        <f t="shared" si="72"/>
        <v>0</v>
      </c>
      <c r="EN115" s="5">
        <f t="shared" si="72"/>
        <v>0</v>
      </c>
      <c r="EO115" s="5">
        <f t="shared" si="72"/>
        <v>0</v>
      </c>
      <c r="EP115" s="5">
        <f t="shared" si="66"/>
        <v>0</v>
      </c>
      <c r="EQ115" s="5">
        <f t="shared" si="66"/>
        <v>0</v>
      </c>
      <c r="ER115" s="5">
        <f t="shared" si="66"/>
        <v>0</v>
      </c>
      <c r="ES115" s="5">
        <f t="shared" si="66"/>
        <v>0</v>
      </c>
      <c r="ET115" s="5">
        <f t="shared" si="66"/>
        <v>0</v>
      </c>
      <c r="EU115" s="5">
        <f t="shared" si="66"/>
        <v>0</v>
      </c>
      <c r="EV115" s="4">
        <f t="shared" si="58"/>
        <v>0</v>
      </c>
      <c r="EW115" s="5">
        <f t="shared" si="64"/>
        <v>0</v>
      </c>
      <c r="EX115" s="5">
        <f t="shared" si="59"/>
        <v>0</v>
      </c>
      <c r="EY115" s="5">
        <f t="shared" si="60"/>
        <v>0</v>
      </c>
      <c r="EZ115" s="9">
        <f t="shared" si="61"/>
        <v>0</v>
      </c>
    </row>
    <row r="116" spans="1:208" x14ac:dyDescent="0.25">
      <c r="A116">
        <v>112</v>
      </c>
      <c r="B116" t="s">
        <v>833</v>
      </c>
      <c r="C116" t="s">
        <v>834</v>
      </c>
      <c r="D116">
        <v>53</v>
      </c>
      <c r="E116">
        <v>6.27</v>
      </c>
      <c r="F116" t="s">
        <v>63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7</v>
      </c>
      <c r="N116">
        <v>6</v>
      </c>
      <c r="O116">
        <v>6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3">
        <f t="shared" si="73"/>
        <v>0</v>
      </c>
      <c r="W116" s="3">
        <f t="shared" si="73"/>
        <v>0</v>
      </c>
      <c r="X116" s="3">
        <f t="shared" si="73"/>
        <v>0</v>
      </c>
      <c r="Y116" s="3">
        <f t="shared" si="73"/>
        <v>0</v>
      </c>
      <c r="Z116" s="3">
        <f t="shared" si="73"/>
        <v>0</v>
      </c>
      <c r="AA116" s="3">
        <f t="shared" si="73"/>
        <v>0</v>
      </c>
      <c r="AB116" s="3">
        <f t="shared" si="73"/>
        <v>0.13207547169811321</v>
      </c>
      <c r="AC116" s="3">
        <f t="shared" si="73"/>
        <v>0.11320754716981132</v>
      </c>
      <c r="AD116" s="3">
        <f t="shared" si="73"/>
        <v>0.11320754716981132</v>
      </c>
      <c r="AE116" s="3">
        <f t="shared" si="73"/>
        <v>0</v>
      </c>
      <c r="AF116" s="3">
        <f t="shared" si="73"/>
        <v>0</v>
      </c>
      <c r="AG116" s="3">
        <f t="shared" si="73"/>
        <v>0</v>
      </c>
      <c r="AH116" s="3">
        <f t="shared" si="73"/>
        <v>0</v>
      </c>
      <c r="AI116" s="3">
        <f t="shared" si="73"/>
        <v>0</v>
      </c>
      <c r="AJ116" s="3">
        <f t="shared" si="73"/>
        <v>0</v>
      </c>
      <c r="AK116" s="4">
        <f t="shared" si="74"/>
        <v>0</v>
      </c>
      <c r="AL116" s="5">
        <f t="shared" si="74"/>
        <v>0</v>
      </c>
      <c r="AM116" s="5">
        <f t="shared" si="74"/>
        <v>0</v>
      </c>
      <c r="AN116" s="5">
        <f t="shared" si="74"/>
        <v>0</v>
      </c>
      <c r="AO116" s="5">
        <f t="shared" si="74"/>
        <v>0</v>
      </c>
      <c r="AP116" s="5">
        <f t="shared" si="74"/>
        <v>0</v>
      </c>
      <c r="AQ116" s="5">
        <f t="shared" si="74"/>
        <v>2.7056699847729628E-3</v>
      </c>
      <c r="AR116" s="5">
        <f t="shared" si="74"/>
        <v>2.1817001020572953E-3</v>
      </c>
      <c r="AS116" s="5">
        <f t="shared" si="74"/>
        <v>2.167512177368016E-3</v>
      </c>
      <c r="AT116" s="5">
        <f t="shared" si="74"/>
        <v>0</v>
      </c>
      <c r="AU116" s="5">
        <f t="shared" si="74"/>
        <v>0</v>
      </c>
      <c r="AV116" s="5">
        <f t="shared" si="74"/>
        <v>0</v>
      </c>
      <c r="AW116" s="5">
        <f t="shared" si="74"/>
        <v>0</v>
      </c>
      <c r="AX116" s="5">
        <f t="shared" si="74"/>
        <v>0</v>
      </c>
      <c r="AY116" s="5">
        <f t="shared" si="74"/>
        <v>0</v>
      </c>
      <c r="AZ116" s="4">
        <f t="shared" si="46"/>
        <v>0</v>
      </c>
      <c r="BA116" s="5">
        <f t="shared" si="47"/>
        <v>0</v>
      </c>
      <c r="BB116" s="5">
        <f t="shared" si="48"/>
        <v>2.3516274213994247E-3</v>
      </c>
      <c r="BC116" s="5">
        <f t="shared" si="49"/>
        <v>0</v>
      </c>
      <c r="BD116" s="9">
        <f t="shared" si="50"/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 s="3">
        <f t="shared" si="77"/>
        <v>0</v>
      </c>
      <c r="BU116" s="3">
        <f t="shared" si="77"/>
        <v>0</v>
      </c>
      <c r="BV116" s="3">
        <f t="shared" si="77"/>
        <v>0</v>
      </c>
      <c r="BW116" s="3">
        <f t="shared" si="77"/>
        <v>0</v>
      </c>
      <c r="BX116" s="3">
        <f t="shared" si="75"/>
        <v>0</v>
      </c>
      <c r="BY116" s="3">
        <f t="shared" si="75"/>
        <v>0</v>
      </c>
      <c r="BZ116" s="3">
        <f t="shared" si="75"/>
        <v>0</v>
      </c>
      <c r="CA116" s="3">
        <f t="shared" si="75"/>
        <v>0</v>
      </c>
      <c r="CB116" s="3">
        <f t="shared" si="75"/>
        <v>0</v>
      </c>
      <c r="CC116" s="3">
        <f t="shared" si="69"/>
        <v>0</v>
      </c>
      <c r="CD116" s="3">
        <f t="shared" si="69"/>
        <v>0</v>
      </c>
      <c r="CE116" s="3">
        <f t="shared" si="69"/>
        <v>0</v>
      </c>
      <c r="CF116" s="3">
        <f t="shared" si="69"/>
        <v>0</v>
      </c>
      <c r="CG116" s="3">
        <f t="shared" si="69"/>
        <v>0</v>
      </c>
      <c r="CH116" s="3">
        <f t="shared" si="69"/>
        <v>0</v>
      </c>
      <c r="CI116" s="4">
        <f t="shared" si="71"/>
        <v>0</v>
      </c>
      <c r="CJ116" s="5">
        <f t="shared" si="71"/>
        <v>0</v>
      </c>
      <c r="CK116" s="5">
        <f t="shared" si="71"/>
        <v>0</v>
      </c>
      <c r="CL116" s="5">
        <f t="shared" si="71"/>
        <v>0</v>
      </c>
      <c r="CM116" s="5">
        <f t="shared" si="71"/>
        <v>0</v>
      </c>
      <c r="CN116" s="5">
        <f t="shared" si="71"/>
        <v>0</v>
      </c>
      <c r="CO116" s="5">
        <f t="shared" si="71"/>
        <v>0</v>
      </c>
      <c r="CP116" s="5">
        <f t="shared" si="71"/>
        <v>0</v>
      </c>
      <c r="CQ116" s="5">
        <f t="shared" si="71"/>
        <v>0</v>
      </c>
      <c r="CR116" s="5">
        <f t="shared" si="65"/>
        <v>0</v>
      </c>
      <c r="CS116" s="5">
        <f t="shared" si="65"/>
        <v>0</v>
      </c>
      <c r="CT116" s="5">
        <f t="shared" si="65"/>
        <v>0</v>
      </c>
      <c r="CU116" s="5">
        <f t="shared" ref="CU116:CW179" si="79">CF116/CU$3</f>
        <v>0</v>
      </c>
      <c r="CV116" s="5">
        <f t="shared" si="79"/>
        <v>0</v>
      </c>
      <c r="CW116" s="5">
        <f t="shared" si="79"/>
        <v>0</v>
      </c>
      <c r="CX116" s="4">
        <f t="shared" si="52"/>
        <v>0</v>
      </c>
      <c r="CY116" s="5">
        <f t="shared" si="53"/>
        <v>0</v>
      </c>
      <c r="CZ116" s="5">
        <f t="shared" si="54"/>
        <v>0</v>
      </c>
      <c r="DA116" s="5">
        <f t="shared" si="55"/>
        <v>0</v>
      </c>
      <c r="DB116" s="9">
        <f t="shared" si="56"/>
        <v>0</v>
      </c>
      <c r="DC116">
        <v>0</v>
      </c>
      <c r="DD116">
        <v>0</v>
      </c>
      <c r="DE116">
        <v>0</v>
      </c>
      <c r="DF116">
        <v>4</v>
      </c>
      <c r="DG116">
        <v>3</v>
      </c>
      <c r="DH116">
        <v>2</v>
      </c>
      <c r="DI116">
        <v>7</v>
      </c>
      <c r="DJ116">
        <v>6</v>
      </c>
      <c r="DK116">
        <v>6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 s="3">
        <f t="shared" si="78"/>
        <v>0</v>
      </c>
      <c r="DS116" s="3">
        <f t="shared" si="78"/>
        <v>0</v>
      </c>
      <c r="DT116" s="3">
        <f t="shared" si="78"/>
        <v>0</v>
      </c>
      <c r="DU116" s="3">
        <f t="shared" si="78"/>
        <v>7.5471698113207544E-2</v>
      </c>
      <c r="DV116" s="3">
        <f t="shared" si="76"/>
        <v>5.6603773584905662E-2</v>
      </c>
      <c r="DW116" s="3">
        <f t="shared" si="76"/>
        <v>3.7735849056603772E-2</v>
      </c>
      <c r="DX116" s="3">
        <f t="shared" si="76"/>
        <v>0.13207547169811321</v>
      </c>
      <c r="DY116" s="3">
        <f t="shared" si="76"/>
        <v>0.11320754716981132</v>
      </c>
      <c r="DZ116" s="3">
        <f t="shared" si="76"/>
        <v>0.11320754716981132</v>
      </c>
      <c r="EA116" s="3">
        <f t="shared" si="70"/>
        <v>0</v>
      </c>
      <c r="EB116" s="3">
        <f t="shared" si="70"/>
        <v>0</v>
      </c>
      <c r="EC116" s="3">
        <f t="shared" si="70"/>
        <v>0</v>
      </c>
      <c r="ED116" s="3">
        <f t="shared" si="70"/>
        <v>0</v>
      </c>
      <c r="EE116" s="3">
        <f t="shared" si="70"/>
        <v>0</v>
      </c>
      <c r="EF116" s="3">
        <f t="shared" si="70"/>
        <v>0</v>
      </c>
      <c r="EG116" s="4">
        <f t="shared" si="72"/>
        <v>0</v>
      </c>
      <c r="EH116" s="5">
        <f t="shared" si="72"/>
        <v>0</v>
      </c>
      <c r="EI116" s="5">
        <f t="shared" si="72"/>
        <v>0</v>
      </c>
      <c r="EJ116" s="5">
        <f t="shared" si="72"/>
        <v>2.174915856570145E-3</v>
      </c>
      <c r="EK116" s="5">
        <f t="shared" si="72"/>
        <v>1.785541133358357E-3</v>
      </c>
      <c r="EL116" s="5">
        <f t="shared" si="72"/>
        <v>1.1385904989427637E-3</v>
      </c>
      <c r="EM116" s="5">
        <f t="shared" si="72"/>
        <v>2.7024837859173116E-3</v>
      </c>
      <c r="EN116" s="5">
        <f t="shared" si="72"/>
        <v>2.1809920303017256E-3</v>
      </c>
      <c r="EO116" s="5">
        <f t="shared" si="72"/>
        <v>2.1710339688592447E-3</v>
      </c>
      <c r="EP116" s="5">
        <f t="shared" si="66"/>
        <v>0</v>
      </c>
      <c r="EQ116" s="5">
        <f t="shared" si="66"/>
        <v>0</v>
      </c>
      <c r="ER116" s="5">
        <f t="shared" si="66"/>
        <v>0</v>
      </c>
      <c r="ES116" s="5">
        <f t="shared" ref="ES116:EU179" si="80">ED116/ES$3</f>
        <v>0</v>
      </c>
      <c r="ET116" s="5">
        <f t="shared" si="80"/>
        <v>0</v>
      </c>
      <c r="EU116" s="5">
        <f t="shared" si="80"/>
        <v>0</v>
      </c>
      <c r="EV116" s="4">
        <f t="shared" si="58"/>
        <v>0</v>
      </c>
      <c r="EW116" s="5">
        <f t="shared" si="64"/>
        <v>1.6996824962904221E-3</v>
      </c>
      <c r="EX116" s="5">
        <f t="shared" si="59"/>
        <v>2.3515032616927604E-3</v>
      </c>
      <c r="EY116" s="5">
        <f t="shared" si="60"/>
        <v>0</v>
      </c>
      <c r="EZ116" s="9">
        <f t="shared" si="61"/>
        <v>0</v>
      </c>
      <c r="FB116" t="s">
        <v>83</v>
      </c>
      <c r="FD116" t="s">
        <v>65</v>
      </c>
      <c r="FF116" t="s">
        <v>65</v>
      </c>
      <c r="FH116" t="s">
        <v>91</v>
      </c>
      <c r="FI116" t="s">
        <v>65</v>
      </c>
      <c r="FK116" t="s">
        <v>83</v>
      </c>
      <c r="FQ116" t="s">
        <v>85</v>
      </c>
      <c r="FY116" t="s">
        <v>33</v>
      </c>
      <c r="GA116" t="s">
        <v>40</v>
      </c>
      <c r="GF116" t="s">
        <v>40</v>
      </c>
      <c r="GJ116" t="s">
        <v>86</v>
      </c>
      <c r="GR116" t="s">
        <v>86</v>
      </c>
    </row>
    <row r="117" spans="1:208" x14ac:dyDescent="0.25">
      <c r="A117">
        <v>113</v>
      </c>
      <c r="B117" t="s">
        <v>697</v>
      </c>
      <c r="C117" t="s">
        <v>698</v>
      </c>
      <c r="D117">
        <v>16</v>
      </c>
      <c r="E117">
        <v>4.05</v>
      </c>
      <c r="F117" t="s">
        <v>63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3">
        <f t="shared" si="73"/>
        <v>0</v>
      </c>
      <c r="W117" s="3">
        <f t="shared" si="73"/>
        <v>0</v>
      </c>
      <c r="X117" s="3">
        <f t="shared" si="73"/>
        <v>0</v>
      </c>
      <c r="Y117" s="3">
        <f t="shared" si="73"/>
        <v>0</v>
      </c>
      <c r="Z117" s="3">
        <f t="shared" si="73"/>
        <v>0</v>
      </c>
      <c r="AA117" s="3">
        <f t="shared" si="73"/>
        <v>0</v>
      </c>
      <c r="AB117" s="3">
        <f t="shared" si="73"/>
        <v>0</v>
      </c>
      <c r="AC117" s="3">
        <f t="shared" si="73"/>
        <v>0</v>
      </c>
      <c r="AD117" s="3">
        <f t="shared" si="73"/>
        <v>0</v>
      </c>
      <c r="AE117" s="3">
        <f t="shared" si="73"/>
        <v>0</v>
      </c>
      <c r="AF117" s="3">
        <f t="shared" si="73"/>
        <v>0</v>
      </c>
      <c r="AG117" s="3">
        <f t="shared" si="73"/>
        <v>0</v>
      </c>
      <c r="AH117" s="3">
        <f t="shared" si="73"/>
        <v>0</v>
      </c>
      <c r="AI117" s="3">
        <f t="shared" si="73"/>
        <v>0</v>
      </c>
      <c r="AJ117" s="3">
        <f t="shared" si="73"/>
        <v>0</v>
      </c>
      <c r="AK117" s="4">
        <f t="shared" si="74"/>
        <v>0</v>
      </c>
      <c r="AL117" s="5">
        <f t="shared" si="74"/>
        <v>0</v>
      </c>
      <c r="AM117" s="5">
        <f t="shared" si="74"/>
        <v>0</v>
      </c>
      <c r="AN117" s="5">
        <f t="shared" si="74"/>
        <v>0</v>
      </c>
      <c r="AO117" s="5">
        <f t="shared" si="74"/>
        <v>0</v>
      </c>
      <c r="AP117" s="5">
        <f t="shared" si="74"/>
        <v>0</v>
      </c>
      <c r="AQ117" s="5">
        <f t="shared" si="74"/>
        <v>0</v>
      </c>
      <c r="AR117" s="5">
        <f t="shared" si="74"/>
        <v>0</v>
      </c>
      <c r="AS117" s="5">
        <f t="shared" si="74"/>
        <v>0</v>
      </c>
      <c r="AT117" s="5">
        <f t="shared" si="74"/>
        <v>0</v>
      </c>
      <c r="AU117" s="5">
        <f t="shared" si="74"/>
        <v>0</v>
      </c>
      <c r="AV117" s="5">
        <f t="shared" si="74"/>
        <v>0</v>
      </c>
      <c r="AW117" s="5">
        <f t="shared" si="74"/>
        <v>0</v>
      </c>
      <c r="AX117" s="5">
        <f t="shared" si="74"/>
        <v>0</v>
      </c>
      <c r="AY117" s="5">
        <f t="shared" si="74"/>
        <v>0</v>
      </c>
      <c r="AZ117" s="4">
        <f t="shared" si="46"/>
        <v>0</v>
      </c>
      <c r="BA117" s="5">
        <f t="shared" si="47"/>
        <v>0</v>
      </c>
      <c r="BB117" s="5">
        <f t="shared" si="48"/>
        <v>0</v>
      </c>
      <c r="BC117" s="5">
        <f t="shared" si="49"/>
        <v>0</v>
      </c>
      <c r="BD117" s="9">
        <f t="shared" si="50"/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2</v>
      </c>
      <c r="BO117">
        <v>2</v>
      </c>
      <c r="BP117">
        <v>2</v>
      </c>
      <c r="BQ117">
        <v>4</v>
      </c>
      <c r="BR117">
        <v>3</v>
      </c>
      <c r="BS117">
        <v>3</v>
      </c>
      <c r="BT117" s="3">
        <f t="shared" si="77"/>
        <v>0</v>
      </c>
      <c r="BU117" s="3">
        <f t="shared" si="77"/>
        <v>0</v>
      </c>
      <c r="BV117" s="3">
        <f t="shared" si="77"/>
        <v>0</v>
      </c>
      <c r="BW117" s="3">
        <f t="shared" si="77"/>
        <v>0</v>
      </c>
      <c r="BX117" s="3">
        <f t="shared" si="75"/>
        <v>0</v>
      </c>
      <c r="BY117" s="3">
        <f t="shared" si="75"/>
        <v>0</v>
      </c>
      <c r="BZ117" s="3">
        <f t="shared" si="75"/>
        <v>0</v>
      </c>
      <c r="CA117" s="3">
        <f t="shared" si="75"/>
        <v>0</v>
      </c>
      <c r="CB117" s="3">
        <f t="shared" si="75"/>
        <v>0</v>
      </c>
      <c r="CC117" s="3">
        <f t="shared" si="69"/>
        <v>0.125</v>
      </c>
      <c r="CD117" s="3">
        <f t="shared" si="69"/>
        <v>0.125</v>
      </c>
      <c r="CE117" s="3">
        <f t="shared" si="69"/>
        <v>0.125</v>
      </c>
      <c r="CF117" s="3">
        <f t="shared" si="69"/>
        <v>0.25</v>
      </c>
      <c r="CG117" s="3">
        <f t="shared" si="69"/>
        <v>0.1875</v>
      </c>
      <c r="CH117" s="3">
        <f t="shared" si="69"/>
        <v>0.1875</v>
      </c>
      <c r="CI117" s="4">
        <f t="shared" si="71"/>
        <v>0</v>
      </c>
      <c r="CJ117" s="5">
        <f t="shared" si="71"/>
        <v>0</v>
      </c>
      <c r="CK117" s="5">
        <f t="shared" si="71"/>
        <v>0</v>
      </c>
      <c r="CL117" s="5">
        <f t="shared" si="71"/>
        <v>0</v>
      </c>
      <c r="CM117" s="5">
        <f t="shared" si="71"/>
        <v>0</v>
      </c>
      <c r="CN117" s="5">
        <f t="shared" si="71"/>
        <v>0</v>
      </c>
      <c r="CO117" s="5">
        <f t="shared" si="71"/>
        <v>0</v>
      </c>
      <c r="CP117" s="5">
        <f t="shared" si="71"/>
        <v>0</v>
      </c>
      <c r="CQ117" s="5">
        <f t="shared" si="71"/>
        <v>0</v>
      </c>
      <c r="CR117" s="5">
        <f t="shared" si="71"/>
        <v>7.4910963477354464E-3</v>
      </c>
      <c r="CS117" s="5">
        <f t="shared" si="71"/>
        <v>7.4358574422941515E-3</v>
      </c>
      <c r="CT117" s="5">
        <f t="shared" si="71"/>
        <v>7.3915319759102344E-3</v>
      </c>
      <c r="CU117" s="5">
        <f t="shared" si="79"/>
        <v>1.1763212716967456E-2</v>
      </c>
      <c r="CV117" s="5">
        <f t="shared" si="79"/>
        <v>8.2138015394850831E-3</v>
      </c>
      <c r="CW117" s="5">
        <f t="shared" si="79"/>
        <v>8.0919406129304032E-3</v>
      </c>
      <c r="CX117" s="4">
        <f t="shared" si="52"/>
        <v>0</v>
      </c>
      <c r="CY117" s="5">
        <f t="shared" si="53"/>
        <v>0</v>
      </c>
      <c r="CZ117" s="5">
        <f t="shared" si="54"/>
        <v>0</v>
      </c>
      <c r="DA117" s="5">
        <f t="shared" si="55"/>
        <v>7.4394952553132774E-3</v>
      </c>
      <c r="DB117" s="9">
        <f t="shared" si="56"/>
        <v>9.3563182897943142E-3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 s="3">
        <f t="shared" si="78"/>
        <v>0</v>
      </c>
      <c r="DS117" s="3">
        <f t="shared" si="78"/>
        <v>0</v>
      </c>
      <c r="DT117" s="3">
        <f t="shared" si="78"/>
        <v>0</v>
      </c>
      <c r="DU117" s="3">
        <f t="shared" si="78"/>
        <v>0</v>
      </c>
      <c r="DV117" s="3">
        <f t="shared" si="76"/>
        <v>0</v>
      </c>
      <c r="DW117" s="3">
        <f t="shared" si="76"/>
        <v>0</v>
      </c>
      <c r="DX117" s="3">
        <f t="shared" si="76"/>
        <v>0</v>
      </c>
      <c r="DY117" s="3">
        <f t="shared" si="76"/>
        <v>0</v>
      </c>
      <c r="DZ117" s="3">
        <f t="shared" si="76"/>
        <v>0</v>
      </c>
      <c r="EA117" s="3">
        <f t="shared" si="70"/>
        <v>0</v>
      </c>
      <c r="EB117" s="3">
        <f t="shared" si="70"/>
        <v>0</v>
      </c>
      <c r="EC117" s="3">
        <f t="shared" si="70"/>
        <v>0</v>
      </c>
      <c r="ED117" s="3">
        <f t="shared" si="70"/>
        <v>0</v>
      </c>
      <c r="EE117" s="3">
        <f t="shared" si="70"/>
        <v>0</v>
      </c>
      <c r="EF117" s="3">
        <f t="shared" si="70"/>
        <v>0</v>
      </c>
      <c r="EG117" s="4">
        <f t="shared" si="72"/>
        <v>0</v>
      </c>
      <c r="EH117" s="5">
        <f t="shared" si="72"/>
        <v>0</v>
      </c>
      <c r="EI117" s="5">
        <f t="shared" si="72"/>
        <v>0</v>
      </c>
      <c r="EJ117" s="5">
        <f t="shared" si="72"/>
        <v>0</v>
      </c>
      <c r="EK117" s="5">
        <f t="shared" si="72"/>
        <v>0</v>
      </c>
      <c r="EL117" s="5">
        <f t="shared" si="72"/>
        <v>0</v>
      </c>
      <c r="EM117" s="5">
        <f t="shared" si="72"/>
        <v>0</v>
      </c>
      <c r="EN117" s="5">
        <f t="shared" si="72"/>
        <v>0</v>
      </c>
      <c r="EO117" s="5">
        <f t="shared" si="72"/>
        <v>0</v>
      </c>
      <c r="EP117" s="5">
        <f t="shared" si="72"/>
        <v>0</v>
      </c>
      <c r="EQ117" s="5">
        <f t="shared" si="72"/>
        <v>0</v>
      </c>
      <c r="ER117" s="5">
        <f t="shared" si="72"/>
        <v>0</v>
      </c>
      <c r="ES117" s="5">
        <f t="shared" si="80"/>
        <v>0</v>
      </c>
      <c r="ET117" s="5">
        <f t="shared" si="80"/>
        <v>0</v>
      </c>
      <c r="EU117" s="5">
        <f t="shared" si="80"/>
        <v>0</v>
      </c>
      <c r="EV117" s="4">
        <f t="shared" si="58"/>
        <v>0</v>
      </c>
      <c r="EW117" s="5">
        <f t="shared" si="64"/>
        <v>0</v>
      </c>
      <c r="EX117" s="5">
        <f t="shared" si="59"/>
        <v>0</v>
      </c>
      <c r="EY117" s="5">
        <f t="shared" si="60"/>
        <v>0</v>
      </c>
      <c r="EZ117" s="9">
        <f t="shared" si="61"/>
        <v>0</v>
      </c>
      <c r="FB117" t="s">
        <v>84</v>
      </c>
      <c r="FD117" t="s">
        <v>84</v>
      </c>
      <c r="FF117" t="s">
        <v>65</v>
      </c>
      <c r="FH117" t="s">
        <v>91</v>
      </c>
      <c r="FI117" t="s">
        <v>65</v>
      </c>
      <c r="FK117" t="s">
        <v>84</v>
      </c>
      <c r="FQ117" t="s">
        <v>91</v>
      </c>
      <c r="FY117" t="s">
        <v>33</v>
      </c>
      <c r="GA117" t="s">
        <v>40</v>
      </c>
      <c r="GF117" t="s">
        <v>40</v>
      </c>
      <c r="GJ117" t="s">
        <v>86</v>
      </c>
      <c r="GR117" t="s">
        <v>86</v>
      </c>
    </row>
    <row r="118" spans="1:208" x14ac:dyDescent="0.25">
      <c r="A118">
        <v>114</v>
      </c>
      <c r="B118" t="s">
        <v>560</v>
      </c>
      <c r="C118" t="s">
        <v>561</v>
      </c>
      <c r="D118">
        <v>53</v>
      </c>
      <c r="E118">
        <v>5.21</v>
      </c>
      <c r="F118" t="s">
        <v>63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5</v>
      </c>
      <c r="N118">
        <v>2</v>
      </c>
      <c r="O118">
        <v>2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 s="3">
        <f t="shared" si="73"/>
        <v>0</v>
      </c>
      <c r="W118" s="3">
        <f t="shared" si="73"/>
        <v>0</v>
      </c>
      <c r="X118" s="3">
        <f t="shared" si="73"/>
        <v>0</v>
      </c>
      <c r="Y118" s="3">
        <f t="shared" si="73"/>
        <v>0</v>
      </c>
      <c r="Z118" s="3">
        <f t="shared" si="73"/>
        <v>0</v>
      </c>
      <c r="AA118" s="3">
        <f t="shared" si="73"/>
        <v>0</v>
      </c>
      <c r="AB118" s="3">
        <f t="shared" si="73"/>
        <v>9.4339622641509441E-2</v>
      </c>
      <c r="AC118" s="3">
        <f t="shared" si="73"/>
        <v>3.7735849056603772E-2</v>
      </c>
      <c r="AD118" s="3">
        <f t="shared" si="73"/>
        <v>3.7735849056603772E-2</v>
      </c>
      <c r="AE118" s="3">
        <f t="shared" si="73"/>
        <v>0</v>
      </c>
      <c r="AF118" s="3">
        <f t="shared" si="73"/>
        <v>0</v>
      </c>
      <c r="AG118" s="3">
        <f t="shared" si="73"/>
        <v>0</v>
      </c>
      <c r="AH118" s="3">
        <f t="shared" si="73"/>
        <v>0</v>
      </c>
      <c r="AI118" s="3">
        <f t="shared" si="73"/>
        <v>0</v>
      </c>
      <c r="AJ118" s="3">
        <f t="shared" si="73"/>
        <v>0</v>
      </c>
      <c r="AK118" s="4">
        <f t="shared" si="74"/>
        <v>0</v>
      </c>
      <c r="AL118" s="5">
        <f t="shared" si="74"/>
        <v>0</v>
      </c>
      <c r="AM118" s="5">
        <f t="shared" si="74"/>
        <v>0</v>
      </c>
      <c r="AN118" s="5">
        <f t="shared" si="74"/>
        <v>0</v>
      </c>
      <c r="AO118" s="5">
        <f t="shared" si="74"/>
        <v>0</v>
      </c>
      <c r="AP118" s="5">
        <f t="shared" si="74"/>
        <v>0</v>
      </c>
      <c r="AQ118" s="5">
        <f t="shared" si="74"/>
        <v>1.9326214176949737E-3</v>
      </c>
      <c r="AR118" s="5">
        <f t="shared" si="74"/>
        <v>7.2723336735243177E-4</v>
      </c>
      <c r="AS118" s="5">
        <f t="shared" si="74"/>
        <v>7.2250405912267204E-4</v>
      </c>
      <c r="AT118" s="5">
        <f t="shared" si="74"/>
        <v>0</v>
      </c>
      <c r="AU118" s="5">
        <f t="shared" si="74"/>
        <v>0</v>
      </c>
      <c r="AV118" s="5">
        <f t="shared" si="74"/>
        <v>0</v>
      </c>
      <c r="AW118" s="5">
        <f t="shared" si="74"/>
        <v>0</v>
      </c>
      <c r="AX118" s="5">
        <f t="shared" si="74"/>
        <v>0</v>
      </c>
      <c r="AY118" s="5">
        <f t="shared" si="74"/>
        <v>0</v>
      </c>
      <c r="AZ118" s="4">
        <f t="shared" si="46"/>
        <v>0</v>
      </c>
      <c r="BA118" s="5">
        <f t="shared" si="47"/>
        <v>0</v>
      </c>
      <c r="BB118" s="5">
        <f t="shared" si="48"/>
        <v>1.1274529480566925E-3</v>
      </c>
      <c r="BC118" s="5">
        <f t="shared" si="49"/>
        <v>0</v>
      </c>
      <c r="BD118" s="9">
        <f t="shared" si="50"/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 s="3">
        <f t="shared" si="77"/>
        <v>0</v>
      </c>
      <c r="BU118" s="3">
        <f t="shared" si="77"/>
        <v>0</v>
      </c>
      <c r="BV118" s="3">
        <f t="shared" si="77"/>
        <v>0</v>
      </c>
      <c r="BW118" s="3">
        <f t="shared" si="77"/>
        <v>0</v>
      </c>
      <c r="BX118" s="3">
        <f t="shared" si="75"/>
        <v>0</v>
      </c>
      <c r="BY118" s="3">
        <f t="shared" si="75"/>
        <v>0</v>
      </c>
      <c r="BZ118" s="3">
        <f t="shared" si="75"/>
        <v>0</v>
      </c>
      <c r="CA118" s="3">
        <f t="shared" si="75"/>
        <v>0</v>
      </c>
      <c r="CB118" s="3">
        <f t="shared" si="75"/>
        <v>0</v>
      </c>
      <c r="CC118" s="3">
        <f t="shared" si="69"/>
        <v>0</v>
      </c>
      <c r="CD118" s="3">
        <f t="shared" si="69"/>
        <v>0</v>
      </c>
      <c r="CE118" s="3">
        <f t="shared" si="69"/>
        <v>0</v>
      </c>
      <c r="CF118" s="3">
        <f t="shared" si="69"/>
        <v>0</v>
      </c>
      <c r="CG118" s="3">
        <f t="shared" si="69"/>
        <v>0</v>
      </c>
      <c r="CH118" s="3">
        <f t="shared" si="69"/>
        <v>0</v>
      </c>
      <c r="CI118" s="4">
        <f t="shared" si="71"/>
        <v>0</v>
      </c>
      <c r="CJ118" s="5">
        <f t="shared" si="71"/>
        <v>0</v>
      </c>
      <c r="CK118" s="5">
        <f t="shared" si="71"/>
        <v>0</v>
      </c>
      <c r="CL118" s="5">
        <f t="shared" si="71"/>
        <v>0</v>
      </c>
      <c r="CM118" s="5">
        <f t="shared" si="71"/>
        <v>0</v>
      </c>
      <c r="CN118" s="5">
        <f t="shared" si="71"/>
        <v>0</v>
      </c>
      <c r="CO118" s="5">
        <f t="shared" si="71"/>
        <v>0</v>
      </c>
      <c r="CP118" s="5">
        <f t="shared" si="71"/>
        <v>0</v>
      </c>
      <c r="CQ118" s="5">
        <f t="shared" si="71"/>
        <v>0</v>
      </c>
      <c r="CR118" s="5">
        <f t="shared" si="71"/>
        <v>0</v>
      </c>
      <c r="CS118" s="5">
        <f t="shared" si="71"/>
        <v>0</v>
      </c>
      <c r="CT118" s="5">
        <f t="shared" si="71"/>
        <v>0</v>
      </c>
      <c r="CU118" s="5">
        <f t="shared" si="79"/>
        <v>0</v>
      </c>
      <c r="CV118" s="5">
        <f t="shared" si="79"/>
        <v>0</v>
      </c>
      <c r="CW118" s="5">
        <f t="shared" si="79"/>
        <v>0</v>
      </c>
      <c r="CX118" s="4">
        <f t="shared" si="52"/>
        <v>0</v>
      </c>
      <c r="CY118" s="5">
        <f t="shared" si="53"/>
        <v>0</v>
      </c>
      <c r="CZ118" s="5">
        <f t="shared" si="54"/>
        <v>0</v>
      </c>
      <c r="DA118" s="5">
        <f t="shared" si="55"/>
        <v>0</v>
      </c>
      <c r="DB118" s="9">
        <f t="shared" si="56"/>
        <v>0</v>
      </c>
      <c r="DC118">
        <v>0</v>
      </c>
      <c r="DD118">
        <v>0</v>
      </c>
      <c r="DE118">
        <v>0</v>
      </c>
      <c r="DF118">
        <v>5</v>
      </c>
      <c r="DG118">
        <v>3</v>
      </c>
      <c r="DH118">
        <v>4</v>
      </c>
      <c r="DI118">
        <v>5</v>
      </c>
      <c r="DJ118">
        <v>2</v>
      </c>
      <c r="DK118">
        <v>2</v>
      </c>
      <c r="DL118">
        <v>2</v>
      </c>
      <c r="DM118">
        <v>4</v>
      </c>
      <c r="DN118">
        <v>2</v>
      </c>
      <c r="DO118">
        <v>0</v>
      </c>
      <c r="DP118">
        <v>0</v>
      </c>
      <c r="DQ118">
        <v>0</v>
      </c>
      <c r="DR118" s="3">
        <f t="shared" si="78"/>
        <v>0</v>
      </c>
      <c r="DS118" s="3">
        <f t="shared" si="78"/>
        <v>0</v>
      </c>
      <c r="DT118" s="3">
        <f t="shared" si="78"/>
        <v>0</v>
      </c>
      <c r="DU118" s="3">
        <f t="shared" si="78"/>
        <v>9.4339622641509441E-2</v>
      </c>
      <c r="DV118" s="3">
        <f t="shared" si="76"/>
        <v>5.6603773584905662E-2</v>
      </c>
      <c r="DW118" s="3">
        <f t="shared" si="76"/>
        <v>7.5471698113207544E-2</v>
      </c>
      <c r="DX118" s="3">
        <f t="shared" si="76"/>
        <v>9.4339622641509441E-2</v>
      </c>
      <c r="DY118" s="3">
        <f t="shared" si="76"/>
        <v>3.7735849056603772E-2</v>
      </c>
      <c r="DZ118" s="3">
        <f t="shared" si="76"/>
        <v>3.7735849056603772E-2</v>
      </c>
      <c r="EA118" s="3">
        <f t="shared" si="70"/>
        <v>3.7735849056603772E-2</v>
      </c>
      <c r="EB118" s="3">
        <f t="shared" si="70"/>
        <v>7.5471698113207544E-2</v>
      </c>
      <c r="EC118" s="3">
        <f t="shared" si="70"/>
        <v>3.7735849056603772E-2</v>
      </c>
      <c r="ED118" s="3">
        <f t="shared" si="70"/>
        <v>0</v>
      </c>
      <c r="EE118" s="3">
        <f t="shared" si="70"/>
        <v>0</v>
      </c>
      <c r="EF118" s="3">
        <f t="shared" si="70"/>
        <v>0</v>
      </c>
      <c r="EG118" s="4">
        <f t="shared" si="72"/>
        <v>0</v>
      </c>
      <c r="EH118" s="5">
        <f t="shared" si="72"/>
        <v>0</v>
      </c>
      <c r="EI118" s="5">
        <f t="shared" si="72"/>
        <v>0</v>
      </c>
      <c r="EJ118" s="5">
        <f t="shared" si="72"/>
        <v>2.7186448207126815E-3</v>
      </c>
      <c r="EK118" s="5">
        <f t="shared" si="72"/>
        <v>1.785541133358357E-3</v>
      </c>
      <c r="EL118" s="5">
        <f t="shared" si="72"/>
        <v>2.2771809978855274E-3</v>
      </c>
      <c r="EM118" s="5">
        <f t="shared" si="72"/>
        <v>1.9303455613695084E-3</v>
      </c>
      <c r="EN118" s="5">
        <f t="shared" si="72"/>
        <v>7.2699734343390854E-4</v>
      </c>
      <c r="EO118" s="5">
        <f t="shared" si="72"/>
        <v>7.2367798961974828E-4</v>
      </c>
      <c r="EP118" s="5">
        <f t="shared" si="72"/>
        <v>1.0107874725720522E-3</v>
      </c>
      <c r="EQ118" s="5">
        <f t="shared" si="72"/>
        <v>1.960145509008191E-3</v>
      </c>
      <c r="ER118" s="5">
        <f t="shared" si="72"/>
        <v>1.0266027756714612E-3</v>
      </c>
      <c r="ES118" s="5">
        <f t="shared" si="80"/>
        <v>0</v>
      </c>
      <c r="ET118" s="5">
        <f t="shared" si="80"/>
        <v>0</v>
      </c>
      <c r="EU118" s="5">
        <f t="shared" si="80"/>
        <v>0</v>
      </c>
      <c r="EV118" s="4">
        <f t="shared" si="58"/>
        <v>0</v>
      </c>
      <c r="EW118" s="5">
        <f t="shared" si="64"/>
        <v>2.2604556506521886E-3</v>
      </c>
      <c r="EX118" s="5">
        <f t="shared" si="59"/>
        <v>1.1270069648077218E-3</v>
      </c>
      <c r="EY118" s="5">
        <f t="shared" si="60"/>
        <v>1.3325119190839014E-3</v>
      </c>
      <c r="EZ118" s="9">
        <f t="shared" si="61"/>
        <v>0</v>
      </c>
      <c r="FB118" t="s">
        <v>378</v>
      </c>
      <c r="FD118" t="s">
        <v>578</v>
      </c>
      <c r="FF118" t="s">
        <v>490</v>
      </c>
      <c r="FI118" t="s">
        <v>490</v>
      </c>
      <c r="FK118" t="s">
        <v>120</v>
      </c>
      <c r="FY118" t="s">
        <v>33</v>
      </c>
      <c r="GJ118" t="s">
        <v>579</v>
      </c>
      <c r="GK118" t="s">
        <v>580</v>
      </c>
      <c r="GR118" t="s">
        <v>580</v>
      </c>
    </row>
    <row r="119" spans="1:208" x14ac:dyDescent="0.25">
      <c r="A119">
        <v>115</v>
      </c>
      <c r="B119" t="s">
        <v>467</v>
      </c>
      <c r="C119" t="s">
        <v>468</v>
      </c>
      <c r="D119">
        <v>13</v>
      </c>
      <c r="E119">
        <v>8.4600000000000009</v>
      </c>
      <c r="F119" t="s">
        <v>63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2</v>
      </c>
      <c r="O119">
        <v>0</v>
      </c>
      <c r="P119">
        <v>0</v>
      </c>
      <c r="Q119">
        <v>0</v>
      </c>
      <c r="R119">
        <v>0</v>
      </c>
      <c r="S119">
        <v>3</v>
      </c>
      <c r="T119">
        <v>0</v>
      </c>
      <c r="U119">
        <v>0</v>
      </c>
      <c r="V119" s="3">
        <f t="shared" si="73"/>
        <v>0</v>
      </c>
      <c r="W119" s="3">
        <f t="shared" si="73"/>
        <v>0</v>
      </c>
      <c r="X119" s="3">
        <f t="shared" si="73"/>
        <v>0</v>
      </c>
      <c r="Y119" s="3">
        <f t="shared" si="73"/>
        <v>0</v>
      </c>
      <c r="Z119" s="3">
        <f t="shared" si="73"/>
        <v>0</v>
      </c>
      <c r="AA119" s="3">
        <f t="shared" si="73"/>
        <v>0</v>
      </c>
      <c r="AB119" s="3">
        <f t="shared" si="73"/>
        <v>0.15384615384615385</v>
      </c>
      <c r="AC119" s="3">
        <f t="shared" si="73"/>
        <v>0.15384615384615385</v>
      </c>
      <c r="AD119" s="3">
        <f t="shared" si="73"/>
        <v>0</v>
      </c>
      <c r="AE119" s="3">
        <f t="shared" si="73"/>
        <v>0</v>
      </c>
      <c r="AF119" s="3">
        <f t="shared" si="73"/>
        <v>0</v>
      </c>
      <c r="AG119" s="3">
        <f t="shared" si="73"/>
        <v>0</v>
      </c>
      <c r="AH119" s="3">
        <f t="shared" si="73"/>
        <v>0.23076923076923078</v>
      </c>
      <c r="AI119" s="3">
        <f t="shared" si="73"/>
        <v>0</v>
      </c>
      <c r="AJ119" s="3">
        <f t="shared" si="73"/>
        <v>0</v>
      </c>
      <c r="AK119" s="4">
        <f t="shared" si="74"/>
        <v>0</v>
      </c>
      <c r="AL119" s="5">
        <f t="shared" si="74"/>
        <v>0</v>
      </c>
      <c r="AM119" s="5">
        <f t="shared" si="74"/>
        <v>0</v>
      </c>
      <c r="AN119" s="5">
        <f t="shared" si="74"/>
        <v>0</v>
      </c>
      <c r="AO119" s="5">
        <f t="shared" si="74"/>
        <v>0</v>
      </c>
      <c r="AP119" s="5">
        <f t="shared" si="74"/>
        <v>0</v>
      </c>
      <c r="AQ119" s="5">
        <f t="shared" si="74"/>
        <v>3.1516595427025723E-3</v>
      </c>
      <c r="AR119" s="5">
        <f t="shared" si="74"/>
        <v>2.9648744976676069E-3</v>
      </c>
      <c r="AS119" s="5">
        <f t="shared" si="74"/>
        <v>0</v>
      </c>
      <c r="AT119" s="5">
        <f t="shared" si="74"/>
        <v>0</v>
      </c>
      <c r="AU119" s="5">
        <f t="shared" si="74"/>
        <v>0</v>
      </c>
      <c r="AV119" s="5">
        <f t="shared" si="74"/>
        <v>0</v>
      </c>
      <c r="AW119" s="5">
        <f t="shared" si="74"/>
        <v>3.8960530060200928E-2</v>
      </c>
      <c r="AX119" s="5">
        <f t="shared" si="74"/>
        <v>0</v>
      </c>
      <c r="AY119" s="5">
        <f t="shared" si="74"/>
        <v>0</v>
      </c>
      <c r="AZ119" s="4">
        <f t="shared" si="46"/>
        <v>0</v>
      </c>
      <c r="BA119" s="5">
        <f t="shared" si="47"/>
        <v>0</v>
      </c>
      <c r="BB119" s="5">
        <f t="shared" si="48"/>
        <v>2.0388446801233931E-3</v>
      </c>
      <c r="BC119" s="5">
        <f t="shared" si="49"/>
        <v>0</v>
      </c>
      <c r="BD119" s="9">
        <f t="shared" si="50"/>
        <v>1.2986843353400309E-2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6</v>
      </c>
      <c r="BO119">
        <v>3</v>
      </c>
      <c r="BP119">
        <v>5</v>
      </c>
      <c r="BQ119">
        <v>6</v>
      </c>
      <c r="BR119">
        <v>5</v>
      </c>
      <c r="BS119">
        <v>7</v>
      </c>
      <c r="BT119" s="3">
        <f t="shared" si="77"/>
        <v>0</v>
      </c>
      <c r="BU119" s="3">
        <f t="shared" si="77"/>
        <v>0</v>
      </c>
      <c r="BV119" s="3">
        <f t="shared" si="77"/>
        <v>0</v>
      </c>
      <c r="BW119" s="3">
        <f t="shared" si="77"/>
        <v>0</v>
      </c>
      <c r="BX119" s="3">
        <f t="shared" si="75"/>
        <v>0</v>
      </c>
      <c r="BY119" s="3">
        <f t="shared" si="75"/>
        <v>0</v>
      </c>
      <c r="BZ119" s="3">
        <f t="shared" si="75"/>
        <v>0</v>
      </c>
      <c r="CA119" s="3">
        <f t="shared" si="75"/>
        <v>0</v>
      </c>
      <c r="CB119" s="3">
        <f t="shared" si="75"/>
        <v>0</v>
      </c>
      <c r="CC119" s="3">
        <f t="shared" si="69"/>
        <v>0.46153846153846156</v>
      </c>
      <c r="CD119" s="3">
        <f t="shared" si="69"/>
        <v>0.23076923076923078</v>
      </c>
      <c r="CE119" s="3">
        <f t="shared" si="69"/>
        <v>0.38461538461538464</v>
      </c>
      <c r="CF119" s="3">
        <f t="shared" si="69"/>
        <v>0.46153846153846156</v>
      </c>
      <c r="CG119" s="3">
        <f t="shared" si="69"/>
        <v>0.38461538461538464</v>
      </c>
      <c r="CH119" s="3">
        <f t="shared" si="69"/>
        <v>0.53846153846153844</v>
      </c>
      <c r="CI119" s="4">
        <f t="shared" si="71"/>
        <v>0</v>
      </c>
      <c r="CJ119" s="5">
        <f t="shared" si="71"/>
        <v>0</v>
      </c>
      <c r="CK119" s="5">
        <f t="shared" si="71"/>
        <v>0</v>
      </c>
      <c r="CL119" s="5">
        <f t="shared" si="71"/>
        <v>0</v>
      </c>
      <c r="CM119" s="5">
        <f t="shared" si="71"/>
        <v>0</v>
      </c>
      <c r="CN119" s="5">
        <f t="shared" si="71"/>
        <v>0</v>
      </c>
      <c r="CO119" s="5">
        <f t="shared" si="71"/>
        <v>0</v>
      </c>
      <c r="CP119" s="5">
        <f t="shared" si="71"/>
        <v>0</v>
      </c>
      <c r="CQ119" s="5">
        <f t="shared" si="71"/>
        <v>0</v>
      </c>
      <c r="CR119" s="5">
        <f t="shared" si="71"/>
        <v>2.7659432668561652E-2</v>
      </c>
      <c r="CS119" s="5">
        <f t="shared" si="71"/>
        <v>1.3727736816543049E-2</v>
      </c>
      <c r="CT119" s="5">
        <f t="shared" si="71"/>
        <v>2.2743175310493031E-2</v>
      </c>
      <c r="CU119" s="5">
        <f t="shared" si="79"/>
        <v>2.1716700400555306E-2</v>
      </c>
      <c r="CV119" s="5">
        <f t="shared" si="79"/>
        <v>1.6848823670738634E-2</v>
      </c>
      <c r="CW119" s="5">
        <f t="shared" si="79"/>
        <v>2.3238393555082185E-2</v>
      </c>
      <c r="CX119" s="4">
        <f t="shared" si="52"/>
        <v>0</v>
      </c>
      <c r="CY119" s="5">
        <f t="shared" si="53"/>
        <v>0</v>
      </c>
      <c r="CZ119" s="5">
        <f t="shared" si="54"/>
        <v>0</v>
      </c>
      <c r="DA119" s="5">
        <f t="shared" si="55"/>
        <v>2.1376781598532579E-2</v>
      </c>
      <c r="DB119" s="9">
        <f t="shared" si="56"/>
        <v>2.0601305875458709E-2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2</v>
      </c>
      <c r="DJ119">
        <v>3</v>
      </c>
      <c r="DK119">
        <v>0</v>
      </c>
      <c r="DL119">
        <v>3</v>
      </c>
      <c r="DM119">
        <v>0</v>
      </c>
      <c r="DN119">
        <v>0</v>
      </c>
      <c r="DO119">
        <v>0</v>
      </c>
      <c r="DP119">
        <v>0</v>
      </c>
      <c r="DQ119">
        <v>0</v>
      </c>
      <c r="DR119" s="3">
        <f t="shared" si="78"/>
        <v>0</v>
      </c>
      <c r="DS119" s="3">
        <f t="shared" si="78"/>
        <v>0</v>
      </c>
      <c r="DT119" s="3">
        <f t="shared" si="78"/>
        <v>0</v>
      </c>
      <c r="DU119" s="3">
        <f t="shared" si="78"/>
        <v>0</v>
      </c>
      <c r="DV119" s="3">
        <f t="shared" si="76"/>
        <v>0</v>
      </c>
      <c r="DW119" s="3">
        <f t="shared" si="76"/>
        <v>0</v>
      </c>
      <c r="DX119" s="3">
        <f t="shared" si="76"/>
        <v>0.15384615384615385</v>
      </c>
      <c r="DY119" s="3">
        <f t="shared" si="76"/>
        <v>0.23076923076923078</v>
      </c>
      <c r="DZ119" s="3">
        <f t="shared" si="76"/>
        <v>0</v>
      </c>
      <c r="EA119" s="3">
        <f t="shared" si="70"/>
        <v>0.23076923076923078</v>
      </c>
      <c r="EB119" s="3">
        <f t="shared" si="70"/>
        <v>0</v>
      </c>
      <c r="EC119" s="3">
        <f t="shared" si="70"/>
        <v>0</v>
      </c>
      <c r="ED119" s="3">
        <f t="shared" si="70"/>
        <v>0</v>
      </c>
      <c r="EE119" s="3">
        <f t="shared" si="70"/>
        <v>0</v>
      </c>
      <c r="EF119" s="3">
        <f t="shared" si="70"/>
        <v>0</v>
      </c>
      <c r="EG119" s="4">
        <f t="shared" si="72"/>
        <v>0</v>
      </c>
      <c r="EH119" s="5">
        <f t="shared" si="72"/>
        <v>0</v>
      </c>
      <c r="EI119" s="5">
        <f t="shared" si="72"/>
        <v>0</v>
      </c>
      <c r="EJ119" s="5">
        <f t="shared" si="72"/>
        <v>0</v>
      </c>
      <c r="EK119" s="5">
        <f t="shared" si="72"/>
        <v>0</v>
      </c>
      <c r="EL119" s="5">
        <f t="shared" si="72"/>
        <v>0</v>
      </c>
      <c r="EM119" s="5">
        <f t="shared" si="72"/>
        <v>3.1479481462333521E-3</v>
      </c>
      <c r="EN119" s="5">
        <f t="shared" si="72"/>
        <v>4.4458683694612103E-3</v>
      </c>
      <c r="EO119" s="5">
        <f t="shared" si="72"/>
        <v>0</v>
      </c>
      <c r="EP119" s="5">
        <f t="shared" si="72"/>
        <v>6.1813541591906277E-3</v>
      </c>
      <c r="EQ119" s="5">
        <f t="shared" si="72"/>
        <v>0</v>
      </c>
      <c r="ER119" s="5">
        <f t="shared" si="72"/>
        <v>0</v>
      </c>
      <c r="ES119" s="5">
        <f t="shared" si="80"/>
        <v>0</v>
      </c>
      <c r="ET119" s="5">
        <f t="shared" si="80"/>
        <v>0</v>
      </c>
      <c r="EU119" s="5">
        <f t="shared" si="80"/>
        <v>0</v>
      </c>
      <c r="EV119" s="4">
        <f t="shared" si="58"/>
        <v>0</v>
      </c>
      <c r="EW119" s="5">
        <f t="shared" si="64"/>
        <v>0</v>
      </c>
      <c r="EX119" s="5">
        <f t="shared" si="59"/>
        <v>2.5312721718981873E-3</v>
      </c>
      <c r="EY119" s="5">
        <f t="shared" si="60"/>
        <v>2.0604513863968759E-3</v>
      </c>
      <c r="EZ119" s="9">
        <f t="shared" si="61"/>
        <v>0</v>
      </c>
      <c r="FH119" t="s">
        <v>91</v>
      </c>
      <c r="FQ119" t="s">
        <v>91</v>
      </c>
      <c r="FY119" t="s">
        <v>33</v>
      </c>
      <c r="GJ119" t="s">
        <v>86</v>
      </c>
      <c r="GR119" t="s">
        <v>86</v>
      </c>
    </row>
    <row r="120" spans="1:208" x14ac:dyDescent="0.25">
      <c r="A120">
        <v>116</v>
      </c>
      <c r="B120" t="s">
        <v>583</v>
      </c>
      <c r="C120" t="s">
        <v>584</v>
      </c>
      <c r="D120">
        <v>34</v>
      </c>
      <c r="E120">
        <v>6.77</v>
      </c>
      <c r="F120" t="s">
        <v>63</v>
      </c>
      <c r="G120">
        <v>0</v>
      </c>
      <c r="H120">
        <v>0</v>
      </c>
      <c r="I120">
        <v>0</v>
      </c>
      <c r="J120">
        <v>2</v>
      </c>
      <c r="K120">
        <v>2</v>
      </c>
      <c r="L120">
        <v>2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3">
        <f t="shared" si="73"/>
        <v>0</v>
      </c>
      <c r="W120" s="3">
        <f t="shared" si="73"/>
        <v>0</v>
      </c>
      <c r="X120" s="3">
        <f t="shared" si="73"/>
        <v>0</v>
      </c>
      <c r="Y120" s="3">
        <f t="shared" si="73"/>
        <v>5.8823529411764705E-2</v>
      </c>
      <c r="Z120" s="3">
        <f t="shared" si="73"/>
        <v>5.8823529411764705E-2</v>
      </c>
      <c r="AA120" s="3">
        <f t="shared" si="73"/>
        <v>5.8823529411764705E-2</v>
      </c>
      <c r="AB120" s="3">
        <f t="shared" si="73"/>
        <v>0</v>
      </c>
      <c r="AC120" s="3">
        <f t="shared" si="73"/>
        <v>0</v>
      </c>
      <c r="AD120" s="3">
        <f t="shared" si="73"/>
        <v>0</v>
      </c>
      <c r="AE120" s="3">
        <f t="shared" si="73"/>
        <v>0</v>
      </c>
      <c r="AF120" s="3">
        <f t="shared" si="73"/>
        <v>0</v>
      </c>
      <c r="AG120" s="3">
        <f t="shared" si="73"/>
        <v>0</v>
      </c>
      <c r="AH120" s="3">
        <f t="shared" si="73"/>
        <v>0</v>
      </c>
      <c r="AI120" s="3">
        <f t="shared" si="73"/>
        <v>0</v>
      </c>
      <c r="AJ120" s="3">
        <f t="shared" si="73"/>
        <v>0</v>
      </c>
      <c r="AK120" s="4">
        <f t="shared" si="74"/>
        <v>0</v>
      </c>
      <c r="AL120" s="5">
        <f t="shared" si="74"/>
        <v>0</v>
      </c>
      <c r="AM120" s="5">
        <f t="shared" si="74"/>
        <v>0</v>
      </c>
      <c r="AN120" s="5">
        <f t="shared" si="74"/>
        <v>5.8788772902156174E-3</v>
      </c>
      <c r="AO120" s="5">
        <f t="shared" si="74"/>
        <v>6.3347481038770947E-3</v>
      </c>
      <c r="AP120" s="5">
        <f t="shared" si="74"/>
        <v>6.6917740612058192E-3</v>
      </c>
      <c r="AQ120" s="5">
        <f t="shared" si="74"/>
        <v>0</v>
      </c>
      <c r="AR120" s="5">
        <f t="shared" si="74"/>
        <v>0</v>
      </c>
      <c r="AS120" s="5">
        <f t="shared" si="74"/>
        <v>0</v>
      </c>
      <c r="AT120" s="5">
        <f t="shared" si="74"/>
        <v>0</v>
      </c>
      <c r="AU120" s="5">
        <f t="shared" si="74"/>
        <v>0</v>
      </c>
      <c r="AV120" s="5">
        <f t="shared" si="74"/>
        <v>0</v>
      </c>
      <c r="AW120" s="5">
        <f t="shared" si="74"/>
        <v>0</v>
      </c>
      <c r="AX120" s="5">
        <f t="shared" si="74"/>
        <v>0</v>
      </c>
      <c r="AY120" s="5">
        <f t="shared" si="74"/>
        <v>0</v>
      </c>
      <c r="AZ120" s="4">
        <f t="shared" si="46"/>
        <v>0</v>
      </c>
      <c r="BA120" s="5">
        <f t="shared" si="47"/>
        <v>6.3017998184328435E-3</v>
      </c>
      <c r="BB120" s="5">
        <f t="shared" si="48"/>
        <v>0</v>
      </c>
      <c r="BC120" s="5">
        <f t="shared" si="49"/>
        <v>0</v>
      </c>
      <c r="BD120" s="9">
        <f t="shared" si="50"/>
        <v>0</v>
      </c>
      <c r="BE120">
        <v>0</v>
      </c>
      <c r="BF120">
        <v>0</v>
      </c>
      <c r="BG120">
        <v>0</v>
      </c>
      <c r="BH120">
        <v>0</v>
      </c>
      <c r="BI120">
        <v>2</v>
      </c>
      <c r="BJ120">
        <v>2</v>
      </c>
      <c r="BK120">
        <v>0</v>
      </c>
      <c r="BL120">
        <v>0</v>
      </c>
      <c r="BM120">
        <v>0</v>
      </c>
      <c r="BN120">
        <v>4</v>
      </c>
      <c r="BO120">
        <v>3</v>
      </c>
      <c r="BP120">
        <v>0</v>
      </c>
      <c r="BQ120">
        <v>2</v>
      </c>
      <c r="BR120">
        <v>2</v>
      </c>
      <c r="BS120">
        <v>2</v>
      </c>
      <c r="BT120" s="3">
        <f t="shared" si="77"/>
        <v>0</v>
      </c>
      <c r="BU120" s="3">
        <f t="shared" si="77"/>
        <v>0</v>
      </c>
      <c r="BV120" s="3">
        <f t="shared" si="77"/>
        <v>0</v>
      </c>
      <c r="BW120" s="3">
        <f t="shared" si="77"/>
        <v>0</v>
      </c>
      <c r="BX120" s="3">
        <f t="shared" si="75"/>
        <v>5.8823529411764705E-2</v>
      </c>
      <c r="BY120" s="3">
        <f t="shared" si="75"/>
        <v>5.8823529411764705E-2</v>
      </c>
      <c r="BZ120" s="3">
        <f t="shared" si="75"/>
        <v>0</v>
      </c>
      <c r="CA120" s="3">
        <f t="shared" si="75"/>
        <v>0</v>
      </c>
      <c r="CB120" s="3">
        <f t="shared" si="75"/>
        <v>0</v>
      </c>
      <c r="CC120" s="3">
        <f t="shared" si="69"/>
        <v>0.11764705882352941</v>
      </c>
      <c r="CD120" s="3">
        <f t="shared" si="69"/>
        <v>8.8235294117647065E-2</v>
      </c>
      <c r="CE120" s="3">
        <f t="shared" si="69"/>
        <v>0</v>
      </c>
      <c r="CF120" s="3">
        <f t="shared" si="69"/>
        <v>5.8823529411764705E-2</v>
      </c>
      <c r="CG120" s="3">
        <f t="shared" si="69"/>
        <v>5.8823529411764705E-2</v>
      </c>
      <c r="CH120" s="3">
        <f t="shared" si="69"/>
        <v>5.8823529411764705E-2</v>
      </c>
      <c r="CI120" s="4">
        <f t="shared" si="71"/>
        <v>0</v>
      </c>
      <c r="CJ120" s="5">
        <f t="shared" si="71"/>
        <v>0</v>
      </c>
      <c r="CK120" s="5">
        <f t="shared" si="71"/>
        <v>0</v>
      </c>
      <c r="CL120" s="5">
        <f t="shared" si="71"/>
        <v>0</v>
      </c>
      <c r="CM120" s="5">
        <f t="shared" si="71"/>
        <v>7.4036563369193203E-3</v>
      </c>
      <c r="CN120" s="5">
        <f t="shared" si="71"/>
        <v>7.833471215192447E-3</v>
      </c>
      <c r="CO120" s="5">
        <f t="shared" si="71"/>
        <v>0</v>
      </c>
      <c r="CP120" s="5">
        <f t="shared" si="71"/>
        <v>0</v>
      </c>
      <c r="CQ120" s="5">
        <f t="shared" si="71"/>
        <v>0</v>
      </c>
      <c r="CR120" s="5">
        <f t="shared" si="71"/>
        <v>7.0504436213980675E-3</v>
      </c>
      <c r="CS120" s="5">
        <f t="shared" si="71"/>
        <v>5.2488405475017543E-3</v>
      </c>
      <c r="CT120" s="5">
        <f t="shared" si="71"/>
        <v>0</v>
      </c>
      <c r="CU120" s="5">
        <f t="shared" si="79"/>
        <v>2.7678147569335193E-3</v>
      </c>
      <c r="CV120" s="5">
        <f t="shared" si="79"/>
        <v>2.5768789143482615E-3</v>
      </c>
      <c r="CW120" s="5">
        <f t="shared" si="79"/>
        <v>2.5386480354291463E-3</v>
      </c>
      <c r="CX120" s="4">
        <f t="shared" si="52"/>
        <v>0</v>
      </c>
      <c r="CY120" s="5">
        <f t="shared" si="53"/>
        <v>5.0790425173705888E-3</v>
      </c>
      <c r="CZ120" s="5">
        <f t="shared" si="54"/>
        <v>0</v>
      </c>
      <c r="DA120" s="5">
        <f t="shared" si="55"/>
        <v>4.0997613896332739E-3</v>
      </c>
      <c r="DB120" s="9">
        <f t="shared" si="56"/>
        <v>2.6277805689036426E-3</v>
      </c>
      <c r="DC120">
        <v>2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 s="3">
        <f t="shared" si="78"/>
        <v>5.8823529411764705E-2</v>
      </c>
      <c r="DS120" s="3">
        <f t="shared" si="78"/>
        <v>0</v>
      </c>
      <c r="DT120" s="3">
        <f t="shared" si="78"/>
        <v>0</v>
      </c>
      <c r="DU120" s="3">
        <f t="shared" si="78"/>
        <v>0</v>
      </c>
      <c r="DV120" s="3">
        <f t="shared" si="76"/>
        <v>0</v>
      </c>
      <c r="DW120" s="3">
        <f t="shared" si="76"/>
        <v>0</v>
      </c>
      <c r="DX120" s="3">
        <f t="shared" si="76"/>
        <v>0</v>
      </c>
      <c r="DY120" s="3">
        <f t="shared" si="76"/>
        <v>0</v>
      </c>
      <c r="DZ120" s="3">
        <f t="shared" si="76"/>
        <v>0</v>
      </c>
      <c r="EA120" s="3">
        <f t="shared" si="70"/>
        <v>0</v>
      </c>
      <c r="EB120" s="3">
        <f t="shared" si="70"/>
        <v>0</v>
      </c>
      <c r="EC120" s="3">
        <f t="shared" si="70"/>
        <v>0</v>
      </c>
      <c r="ED120" s="3">
        <f t="shared" si="70"/>
        <v>0</v>
      </c>
      <c r="EE120" s="3">
        <f t="shared" si="70"/>
        <v>0</v>
      </c>
      <c r="EF120" s="3">
        <f t="shared" si="70"/>
        <v>0</v>
      </c>
      <c r="EG120" s="4">
        <f t="shared" si="72"/>
        <v>4.9293035703881329E-3</v>
      </c>
      <c r="EH120" s="5">
        <f t="shared" si="72"/>
        <v>0</v>
      </c>
      <c r="EI120" s="5">
        <f t="shared" si="72"/>
        <v>0</v>
      </c>
      <c r="EJ120" s="5">
        <f t="shared" si="72"/>
        <v>0</v>
      </c>
      <c r="EK120" s="5">
        <f t="shared" si="72"/>
        <v>0</v>
      </c>
      <c r="EL120" s="5">
        <f t="shared" si="72"/>
        <v>0</v>
      </c>
      <c r="EM120" s="5">
        <f t="shared" si="72"/>
        <v>0</v>
      </c>
      <c r="EN120" s="5">
        <f t="shared" si="72"/>
        <v>0</v>
      </c>
      <c r="EO120" s="5">
        <f t="shared" si="72"/>
        <v>0</v>
      </c>
      <c r="EP120" s="5">
        <f t="shared" si="72"/>
        <v>0</v>
      </c>
      <c r="EQ120" s="5">
        <f t="shared" si="72"/>
        <v>0</v>
      </c>
      <c r="ER120" s="5">
        <f t="shared" si="72"/>
        <v>0</v>
      </c>
      <c r="ES120" s="5">
        <f t="shared" si="80"/>
        <v>0</v>
      </c>
      <c r="ET120" s="5">
        <f t="shared" si="80"/>
        <v>0</v>
      </c>
      <c r="EU120" s="5">
        <f t="shared" si="80"/>
        <v>0</v>
      </c>
      <c r="EV120" s="4">
        <f t="shared" si="58"/>
        <v>1.6431011901293776E-3</v>
      </c>
      <c r="EW120" s="5">
        <f t="shared" si="64"/>
        <v>0</v>
      </c>
      <c r="EX120" s="5">
        <f t="shared" si="59"/>
        <v>0</v>
      </c>
      <c r="EY120" s="5">
        <f t="shared" si="60"/>
        <v>0</v>
      </c>
      <c r="EZ120" s="9">
        <f t="shared" si="61"/>
        <v>0</v>
      </c>
    </row>
    <row r="121" spans="1:208" x14ac:dyDescent="0.25">
      <c r="A121">
        <v>117</v>
      </c>
      <c r="B121" t="s">
        <v>553</v>
      </c>
      <c r="C121" t="s">
        <v>554</v>
      </c>
      <c r="D121">
        <v>38</v>
      </c>
      <c r="E121">
        <v>7.42</v>
      </c>
      <c r="F121" t="s">
        <v>63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9</v>
      </c>
      <c r="N121">
        <v>0</v>
      </c>
      <c r="O121">
        <v>7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3">
        <f t="shared" si="73"/>
        <v>0</v>
      </c>
      <c r="W121" s="3">
        <f t="shared" si="73"/>
        <v>0</v>
      </c>
      <c r="X121" s="3">
        <f t="shared" si="73"/>
        <v>0</v>
      </c>
      <c r="Y121" s="3">
        <f t="shared" si="73"/>
        <v>0</v>
      </c>
      <c r="Z121" s="3">
        <f t="shared" si="73"/>
        <v>0</v>
      </c>
      <c r="AA121" s="3">
        <f t="shared" si="73"/>
        <v>0</v>
      </c>
      <c r="AB121" s="3">
        <f t="shared" si="73"/>
        <v>0.23684210526315788</v>
      </c>
      <c r="AC121" s="3">
        <f t="shared" si="73"/>
        <v>0</v>
      </c>
      <c r="AD121" s="3">
        <f t="shared" si="73"/>
        <v>0.18421052631578946</v>
      </c>
      <c r="AE121" s="3">
        <f t="shared" si="73"/>
        <v>0</v>
      </c>
      <c r="AF121" s="3">
        <f t="shared" si="73"/>
        <v>0</v>
      </c>
      <c r="AG121" s="3">
        <f t="shared" si="73"/>
        <v>0</v>
      </c>
      <c r="AH121" s="3">
        <f t="shared" si="73"/>
        <v>0</v>
      </c>
      <c r="AI121" s="3">
        <f t="shared" si="73"/>
        <v>0</v>
      </c>
      <c r="AJ121" s="3">
        <f t="shared" si="73"/>
        <v>0</v>
      </c>
      <c r="AK121" s="4">
        <f t="shared" si="74"/>
        <v>0</v>
      </c>
      <c r="AL121" s="5">
        <f t="shared" si="74"/>
        <v>0</v>
      </c>
      <c r="AM121" s="5">
        <f t="shared" si="74"/>
        <v>0</v>
      </c>
      <c r="AN121" s="5">
        <f t="shared" si="74"/>
        <v>0</v>
      </c>
      <c r="AO121" s="5">
        <f t="shared" si="74"/>
        <v>0</v>
      </c>
      <c r="AP121" s="5">
        <f t="shared" si="74"/>
        <v>0</v>
      </c>
      <c r="AQ121" s="5">
        <f t="shared" si="74"/>
        <v>4.851896927581591E-3</v>
      </c>
      <c r="AR121" s="5">
        <f t="shared" si="74"/>
        <v>0</v>
      </c>
      <c r="AS121" s="5">
        <f t="shared" si="74"/>
        <v>3.5269606044014646E-3</v>
      </c>
      <c r="AT121" s="5">
        <f t="shared" si="74"/>
        <v>0</v>
      </c>
      <c r="AU121" s="5">
        <f t="shared" si="74"/>
        <v>0</v>
      </c>
      <c r="AV121" s="5">
        <f t="shared" si="74"/>
        <v>0</v>
      </c>
      <c r="AW121" s="5">
        <f t="shared" si="74"/>
        <v>0</v>
      </c>
      <c r="AX121" s="5">
        <f t="shared" si="74"/>
        <v>0</v>
      </c>
      <c r="AY121" s="5">
        <f t="shared" si="74"/>
        <v>0</v>
      </c>
      <c r="AZ121" s="4">
        <f t="shared" si="46"/>
        <v>0</v>
      </c>
      <c r="BA121" s="5">
        <f t="shared" si="47"/>
        <v>0</v>
      </c>
      <c r="BB121" s="5">
        <f t="shared" si="48"/>
        <v>2.7929525106610183E-3</v>
      </c>
      <c r="BC121" s="5">
        <f t="shared" si="49"/>
        <v>0</v>
      </c>
      <c r="BD121" s="9">
        <f t="shared" si="50"/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3</v>
      </c>
      <c r="BO121">
        <v>6</v>
      </c>
      <c r="BP121">
        <v>5</v>
      </c>
      <c r="BQ121">
        <v>0</v>
      </c>
      <c r="BR121">
        <v>0</v>
      </c>
      <c r="BS121">
        <v>0</v>
      </c>
      <c r="BT121" s="3">
        <f t="shared" si="77"/>
        <v>0</v>
      </c>
      <c r="BU121" s="3">
        <f t="shared" si="77"/>
        <v>0</v>
      </c>
      <c r="BV121" s="3">
        <f t="shared" si="77"/>
        <v>0</v>
      </c>
      <c r="BW121" s="3">
        <f t="shared" si="77"/>
        <v>0</v>
      </c>
      <c r="BX121" s="3">
        <f t="shared" si="75"/>
        <v>0</v>
      </c>
      <c r="BY121" s="3">
        <f t="shared" si="75"/>
        <v>0</v>
      </c>
      <c r="BZ121" s="3">
        <f t="shared" si="75"/>
        <v>0</v>
      </c>
      <c r="CA121" s="3">
        <f t="shared" si="75"/>
        <v>0</v>
      </c>
      <c r="CB121" s="3">
        <f t="shared" si="75"/>
        <v>0</v>
      </c>
      <c r="CC121" s="3">
        <f t="shared" si="69"/>
        <v>7.8947368421052627E-2</v>
      </c>
      <c r="CD121" s="3">
        <f t="shared" si="69"/>
        <v>0.15789473684210525</v>
      </c>
      <c r="CE121" s="3">
        <f t="shared" si="69"/>
        <v>0.13157894736842105</v>
      </c>
      <c r="CF121" s="3">
        <f t="shared" si="69"/>
        <v>0</v>
      </c>
      <c r="CG121" s="3">
        <f t="shared" si="69"/>
        <v>0</v>
      </c>
      <c r="CH121" s="3">
        <f t="shared" si="69"/>
        <v>0</v>
      </c>
      <c r="CI121" s="4">
        <f t="shared" si="71"/>
        <v>0</v>
      </c>
      <c r="CJ121" s="5">
        <f t="shared" si="71"/>
        <v>0</v>
      </c>
      <c r="CK121" s="5">
        <f t="shared" si="71"/>
        <v>0</v>
      </c>
      <c r="CL121" s="5">
        <f t="shared" si="71"/>
        <v>0</v>
      </c>
      <c r="CM121" s="5">
        <f t="shared" si="71"/>
        <v>0</v>
      </c>
      <c r="CN121" s="5">
        <f t="shared" si="71"/>
        <v>0</v>
      </c>
      <c r="CO121" s="5">
        <f t="shared" si="71"/>
        <v>0</v>
      </c>
      <c r="CP121" s="5">
        <f t="shared" si="71"/>
        <v>0</v>
      </c>
      <c r="CQ121" s="5">
        <f t="shared" si="71"/>
        <v>0</v>
      </c>
      <c r="CR121" s="5">
        <f t="shared" si="71"/>
        <v>4.7312187459381764E-3</v>
      </c>
      <c r="CS121" s="5">
        <f t="shared" si="71"/>
        <v>9.3926620323715598E-3</v>
      </c>
      <c r="CT121" s="5">
        <f t="shared" si="71"/>
        <v>7.7805599746423515E-3</v>
      </c>
      <c r="CU121" s="5">
        <f t="shared" si="79"/>
        <v>0</v>
      </c>
      <c r="CV121" s="5">
        <f t="shared" si="79"/>
        <v>0</v>
      </c>
      <c r="CW121" s="5">
        <f t="shared" si="79"/>
        <v>0</v>
      </c>
      <c r="CX121" s="4">
        <f t="shared" si="52"/>
        <v>0</v>
      </c>
      <c r="CY121" s="5">
        <f t="shared" si="53"/>
        <v>0</v>
      </c>
      <c r="CZ121" s="5">
        <f t="shared" si="54"/>
        <v>0</v>
      </c>
      <c r="DA121" s="5">
        <f t="shared" si="55"/>
        <v>7.3014802509840286E-3</v>
      </c>
      <c r="DB121" s="9">
        <f t="shared" si="56"/>
        <v>0</v>
      </c>
      <c r="DC121">
        <v>0</v>
      </c>
      <c r="DD121">
        <v>0</v>
      </c>
      <c r="DE121">
        <v>0</v>
      </c>
      <c r="DF121">
        <v>5</v>
      </c>
      <c r="DG121">
        <v>3</v>
      </c>
      <c r="DH121">
        <v>0</v>
      </c>
      <c r="DI121">
        <v>9</v>
      </c>
      <c r="DJ121">
        <v>0</v>
      </c>
      <c r="DK121">
        <v>7</v>
      </c>
      <c r="DL121">
        <v>3</v>
      </c>
      <c r="DM121">
        <v>0</v>
      </c>
      <c r="DN121">
        <v>3</v>
      </c>
      <c r="DO121">
        <v>0</v>
      </c>
      <c r="DP121">
        <v>0</v>
      </c>
      <c r="DQ121">
        <v>0</v>
      </c>
      <c r="DR121" s="3">
        <f t="shared" si="78"/>
        <v>0</v>
      </c>
      <c r="DS121" s="3">
        <f t="shared" si="78"/>
        <v>0</v>
      </c>
      <c r="DT121" s="3">
        <f t="shared" si="78"/>
        <v>0</v>
      </c>
      <c r="DU121" s="3">
        <f t="shared" si="78"/>
        <v>0.13157894736842105</v>
      </c>
      <c r="DV121" s="3">
        <f t="shared" si="76"/>
        <v>7.8947368421052627E-2</v>
      </c>
      <c r="DW121" s="3">
        <f t="shared" si="76"/>
        <v>0</v>
      </c>
      <c r="DX121" s="3">
        <f t="shared" si="76"/>
        <v>0.23684210526315788</v>
      </c>
      <c r="DY121" s="3">
        <f t="shared" si="76"/>
        <v>0</v>
      </c>
      <c r="DZ121" s="3">
        <f t="shared" si="76"/>
        <v>0.18421052631578946</v>
      </c>
      <c r="EA121" s="3">
        <f t="shared" si="70"/>
        <v>7.8947368421052627E-2</v>
      </c>
      <c r="EB121" s="3">
        <f t="shared" si="70"/>
        <v>0</v>
      </c>
      <c r="EC121" s="3">
        <f t="shared" si="70"/>
        <v>7.8947368421052627E-2</v>
      </c>
      <c r="ED121" s="3">
        <f t="shared" si="70"/>
        <v>0</v>
      </c>
      <c r="EE121" s="3">
        <f t="shared" si="70"/>
        <v>0</v>
      </c>
      <c r="EF121" s="3">
        <f t="shared" si="70"/>
        <v>0</v>
      </c>
      <c r="EG121" s="4">
        <f t="shared" si="72"/>
        <v>0</v>
      </c>
      <c r="EH121" s="5">
        <f t="shared" si="72"/>
        <v>0</v>
      </c>
      <c r="EI121" s="5">
        <f t="shared" si="72"/>
        <v>0</v>
      </c>
      <c r="EJ121" s="5">
        <f t="shared" si="72"/>
        <v>3.791794092046634E-3</v>
      </c>
      <c r="EK121" s="5">
        <f t="shared" si="72"/>
        <v>2.4903600017892871E-3</v>
      </c>
      <c r="EL121" s="5">
        <f t="shared" si="72"/>
        <v>0</v>
      </c>
      <c r="EM121" s="5">
        <f t="shared" si="72"/>
        <v>4.8461833303855544E-3</v>
      </c>
      <c r="EN121" s="5">
        <f t="shared" si="72"/>
        <v>0</v>
      </c>
      <c r="EO121" s="5">
        <f t="shared" si="72"/>
        <v>3.5326912388016656E-3</v>
      </c>
      <c r="EP121" s="5">
        <f t="shared" si="72"/>
        <v>2.1146737913020565E-3</v>
      </c>
      <c r="EQ121" s="5">
        <f t="shared" si="72"/>
        <v>0</v>
      </c>
      <c r="ER121" s="5">
        <f t="shared" si="72"/>
        <v>2.1477610701547672E-3</v>
      </c>
      <c r="ES121" s="5">
        <f t="shared" si="80"/>
        <v>0</v>
      </c>
      <c r="ET121" s="5">
        <f t="shared" si="80"/>
        <v>0</v>
      </c>
      <c r="EU121" s="5">
        <f t="shared" si="80"/>
        <v>0</v>
      </c>
      <c r="EV121" s="4">
        <f t="shared" si="58"/>
        <v>0</v>
      </c>
      <c r="EW121" s="5">
        <f t="shared" si="64"/>
        <v>2.0940513646119738E-3</v>
      </c>
      <c r="EX121" s="5">
        <f t="shared" si="59"/>
        <v>2.7929581897290731E-3</v>
      </c>
      <c r="EY121" s="5">
        <f t="shared" si="60"/>
        <v>1.4208116204856077E-3</v>
      </c>
      <c r="EZ121" s="9">
        <f t="shared" si="61"/>
        <v>0</v>
      </c>
      <c r="FB121" t="s">
        <v>587</v>
      </c>
      <c r="FD121" t="s">
        <v>428</v>
      </c>
      <c r="FF121" t="s">
        <v>588</v>
      </c>
      <c r="FI121" t="s">
        <v>588</v>
      </c>
      <c r="FK121" t="s">
        <v>428</v>
      </c>
      <c r="FM121" t="s">
        <v>589</v>
      </c>
      <c r="FQ121" t="s">
        <v>428</v>
      </c>
      <c r="FU121" t="s">
        <v>590</v>
      </c>
      <c r="FY121" t="s">
        <v>33</v>
      </c>
      <c r="GJ121" t="s">
        <v>591</v>
      </c>
      <c r="GR121" t="s">
        <v>408</v>
      </c>
      <c r="GZ121" t="s">
        <v>592</v>
      </c>
    </row>
    <row r="122" spans="1:208" x14ac:dyDescent="0.25">
      <c r="A122">
        <v>118</v>
      </c>
      <c r="B122" t="s">
        <v>541</v>
      </c>
      <c r="C122" t="s">
        <v>542</v>
      </c>
      <c r="D122">
        <v>26</v>
      </c>
      <c r="E122">
        <v>9.4499999999999993</v>
      </c>
      <c r="F122" t="s">
        <v>63</v>
      </c>
      <c r="G122">
        <v>0</v>
      </c>
      <c r="H122">
        <v>0</v>
      </c>
      <c r="I122">
        <v>2</v>
      </c>
      <c r="J122">
        <v>2</v>
      </c>
      <c r="K122">
        <v>2</v>
      </c>
      <c r="L122">
        <v>2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3">
        <f t="shared" ref="V122:AJ138" si="81">G122/$D122</f>
        <v>0</v>
      </c>
      <c r="W122" s="3">
        <f t="shared" si="81"/>
        <v>0</v>
      </c>
      <c r="X122" s="3">
        <f t="shared" si="81"/>
        <v>7.6923076923076927E-2</v>
      </c>
      <c r="Y122" s="3">
        <f t="shared" si="81"/>
        <v>7.6923076923076927E-2</v>
      </c>
      <c r="Z122" s="3">
        <f t="shared" si="81"/>
        <v>7.6923076923076927E-2</v>
      </c>
      <c r="AA122" s="3">
        <f t="shared" si="81"/>
        <v>7.6923076923076927E-2</v>
      </c>
      <c r="AB122" s="3">
        <f t="shared" si="81"/>
        <v>0</v>
      </c>
      <c r="AC122" s="3">
        <f t="shared" si="81"/>
        <v>0</v>
      </c>
      <c r="AD122" s="3">
        <f t="shared" si="81"/>
        <v>0</v>
      </c>
      <c r="AE122" s="3">
        <f t="shared" si="81"/>
        <v>0</v>
      </c>
      <c r="AF122" s="3">
        <f t="shared" si="81"/>
        <v>0</v>
      </c>
      <c r="AG122" s="3">
        <f t="shared" si="81"/>
        <v>0</v>
      </c>
      <c r="AH122" s="3">
        <f t="shared" si="81"/>
        <v>0</v>
      </c>
      <c r="AI122" s="3">
        <f t="shared" si="81"/>
        <v>0</v>
      </c>
      <c r="AJ122" s="3">
        <f t="shared" si="81"/>
        <v>0</v>
      </c>
      <c r="AK122" s="4">
        <f t="shared" ref="AK122:AY138" si="82">V122/AK$3</f>
        <v>0</v>
      </c>
      <c r="AL122" s="5">
        <f t="shared" si="82"/>
        <v>0</v>
      </c>
      <c r="AM122" s="5">
        <f t="shared" si="82"/>
        <v>1.6044070635870787E-2</v>
      </c>
      <c r="AN122" s="5">
        <f t="shared" si="82"/>
        <v>7.6877626102819611E-3</v>
      </c>
      <c r="AO122" s="5">
        <f t="shared" si="82"/>
        <v>8.2839013666085089E-3</v>
      </c>
      <c r="AP122" s="5">
        <f t="shared" si="82"/>
        <v>8.7507814646537643E-3</v>
      </c>
      <c r="AQ122" s="5">
        <f t="shared" si="82"/>
        <v>0</v>
      </c>
      <c r="AR122" s="5">
        <f t="shared" si="82"/>
        <v>0</v>
      </c>
      <c r="AS122" s="5">
        <f t="shared" si="82"/>
        <v>0</v>
      </c>
      <c r="AT122" s="5">
        <f t="shared" si="82"/>
        <v>0</v>
      </c>
      <c r="AU122" s="5">
        <f t="shared" si="82"/>
        <v>0</v>
      </c>
      <c r="AV122" s="5">
        <f t="shared" si="82"/>
        <v>0</v>
      </c>
      <c r="AW122" s="5">
        <f t="shared" si="82"/>
        <v>0</v>
      </c>
      <c r="AX122" s="5">
        <f t="shared" si="82"/>
        <v>0</v>
      </c>
      <c r="AY122" s="5">
        <f t="shared" si="82"/>
        <v>0</v>
      </c>
      <c r="AZ122" s="4">
        <f t="shared" si="46"/>
        <v>5.3480235452902621E-3</v>
      </c>
      <c r="BA122" s="5">
        <f t="shared" si="47"/>
        <v>8.2408151471814114E-3</v>
      </c>
      <c r="BB122" s="5">
        <f t="shared" si="48"/>
        <v>0</v>
      </c>
      <c r="BC122" s="5">
        <f t="shared" si="49"/>
        <v>0</v>
      </c>
      <c r="BD122" s="9">
        <f t="shared" si="50"/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2</v>
      </c>
      <c r="BM122">
        <v>2</v>
      </c>
      <c r="BN122">
        <v>0</v>
      </c>
      <c r="BO122">
        <v>0</v>
      </c>
      <c r="BP122">
        <v>0</v>
      </c>
      <c r="BQ122">
        <v>2</v>
      </c>
      <c r="BR122">
        <v>2</v>
      </c>
      <c r="BS122">
        <v>2</v>
      </c>
      <c r="BT122" s="3">
        <f t="shared" si="77"/>
        <v>0</v>
      </c>
      <c r="BU122" s="3">
        <f t="shared" si="77"/>
        <v>0</v>
      </c>
      <c r="BV122" s="3">
        <f t="shared" si="77"/>
        <v>0</v>
      </c>
      <c r="BW122" s="3">
        <f t="shared" si="77"/>
        <v>0</v>
      </c>
      <c r="BX122" s="3">
        <f t="shared" si="75"/>
        <v>0</v>
      </c>
      <c r="BY122" s="3">
        <f t="shared" si="75"/>
        <v>0</v>
      </c>
      <c r="BZ122" s="3">
        <f t="shared" si="75"/>
        <v>0</v>
      </c>
      <c r="CA122" s="3">
        <f t="shared" si="75"/>
        <v>7.6923076923076927E-2</v>
      </c>
      <c r="CB122" s="3">
        <f t="shared" si="75"/>
        <v>7.6923076923076927E-2</v>
      </c>
      <c r="CC122" s="3">
        <f t="shared" si="69"/>
        <v>0</v>
      </c>
      <c r="CD122" s="3">
        <f t="shared" si="69"/>
        <v>0</v>
      </c>
      <c r="CE122" s="3">
        <f t="shared" si="69"/>
        <v>0</v>
      </c>
      <c r="CF122" s="3">
        <f t="shared" si="69"/>
        <v>7.6923076923076927E-2</v>
      </c>
      <c r="CG122" s="3">
        <f t="shared" si="69"/>
        <v>7.6923076923076927E-2</v>
      </c>
      <c r="CH122" s="3">
        <f t="shared" si="69"/>
        <v>7.6923076923076927E-2</v>
      </c>
      <c r="CI122" s="4">
        <f t="shared" si="71"/>
        <v>0</v>
      </c>
      <c r="CJ122" s="5">
        <f t="shared" si="71"/>
        <v>0</v>
      </c>
      <c r="CK122" s="5">
        <f t="shared" si="71"/>
        <v>0</v>
      </c>
      <c r="CL122" s="5">
        <f t="shared" si="71"/>
        <v>0</v>
      </c>
      <c r="CM122" s="5">
        <f t="shared" si="71"/>
        <v>0</v>
      </c>
      <c r="CN122" s="5">
        <f t="shared" si="71"/>
        <v>0</v>
      </c>
      <c r="CO122" s="5">
        <f t="shared" si="71"/>
        <v>0</v>
      </c>
      <c r="CP122" s="5">
        <f t="shared" si="71"/>
        <v>9.4380833900342825E-3</v>
      </c>
      <c r="CQ122" s="5">
        <f t="shared" si="71"/>
        <v>8.8562685663834684E-3</v>
      </c>
      <c r="CR122" s="5">
        <f t="shared" si="71"/>
        <v>0</v>
      </c>
      <c r="CS122" s="5">
        <f t="shared" si="71"/>
        <v>0</v>
      </c>
      <c r="CT122" s="5">
        <f t="shared" si="71"/>
        <v>0</v>
      </c>
      <c r="CU122" s="5">
        <f t="shared" si="79"/>
        <v>3.6194500667592177E-3</v>
      </c>
      <c r="CV122" s="5">
        <f t="shared" si="79"/>
        <v>3.3697647341477269E-3</v>
      </c>
      <c r="CW122" s="5">
        <f t="shared" si="79"/>
        <v>3.3197705078688838E-3</v>
      </c>
      <c r="CX122" s="4">
        <f t="shared" si="52"/>
        <v>0</v>
      </c>
      <c r="CY122" s="5">
        <f t="shared" si="53"/>
        <v>0</v>
      </c>
      <c r="CZ122" s="5">
        <f t="shared" si="54"/>
        <v>6.0981173188059167E-3</v>
      </c>
      <c r="DA122" s="5">
        <f t="shared" si="55"/>
        <v>0</v>
      </c>
      <c r="DB122" s="9">
        <f t="shared" si="56"/>
        <v>3.4363284362586093E-3</v>
      </c>
      <c r="DC122">
        <v>0</v>
      </c>
      <c r="DD122">
        <v>0</v>
      </c>
      <c r="DE122">
        <v>0</v>
      </c>
      <c r="DF122">
        <v>0</v>
      </c>
      <c r="DG122">
        <v>2</v>
      </c>
      <c r="DH122">
        <v>2</v>
      </c>
      <c r="DI122">
        <v>0</v>
      </c>
      <c r="DJ122">
        <v>0</v>
      </c>
      <c r="DK122">
        <v>0</v>
      </c>
      <c r="DL122">
        <v>2</v>
      </c>
      <c r="DM122">
        <v>2</v>
      </c>
      <c r="DN122">
        <v>3</v>
      </c>
      <c r="DO122">
        <v>0</v>
      </c>
      <c r="DP122">
        <v>0</v>
      </c>
      <c r="DQ122">
        <v>0</v>
      </c>
      <c r="DR122" s="3">
        <f t="shared" si="78"/>
        <v>0</v>
      </c>
      <c r="DS122" s="3">
        <f t="shared" si="78"/>
        <v>0</v>
      </c>
      <c r="DT122" s="3">
        <f t="shared" si="78"/>
        <v>0</v>
      </c>
      <c r="DU122" s="3">
        <f t="shared" si="78"/>
        <v>0</v>
      </c>
      <c r="DV122" s="3">
        <f t="shared" si="76"/>
        <v>7.6923076923076927E-2</v>
      </c>
      <c r="DW122" s="3">
        <f t="shared" si="76"/>
        <v>7.6923076923076927E-2</v>
      </c>
      <c r="DX122" s="3">
        <f t="shared" si="76"/>
        <v>0</v>
      </c>
      <c r="DY122" s="3">
        <f t="shared" si="76"/>
        <v>0</v>
      </c>
      <c r="DZ122" s="3">
        <f t="shared" si="76"/>
        <v>0</v>
      </c>
      <c r="EA122" s="3">
        <f t="shared" si="70"/>
        <v>7.6923076923076927E-2</v>
      </c>
      <c r="EB122" s="3">
        <f t="shared" si="70"/>
        <v>7.6923076923076927E-2</v>
      </c>
      <c r="EC122" s="3">
        <f t="shared" si="70"/>
        <v>0.11538461538461539</v>
      </c>
      <c r="ED122" s="3">
        <f t="shared" si="70"/>
        <v>0</v>
      </c>
      <c r="EE122" s="3">
        <f t="shared" si="70"/>
        <v>0</v>
      </c>
      <c r="EF122" s="3">
        <f t="shared" si="70"/>
        <v>0</v>
      </c>
      <c r="EG122" s="4">
        <f t="shared" si="72"/>
        <v>0</v>
      </c>
      <c r="EH122" s="5">
        <f t="shared" si="72"/>
        <v>0</v>
      </c>
      <c r="EI122" s="5">
        <f t="shared" si="72"/>
        <v>0</v>
      </c>
      <c r="EJ122" s="5">
        <f t="shared" si="72"/>
        <v>0</v>
      </c>
      <c r="EK122" s="5">
        <f t="shared" si="72"/>
        <v>2.4265046171280239E-3</v>
      </c>
      <c r="EL122" s="5">
        <f t="shared" si="72"/>
        <v>2.3209729401525571E-3</v>
      </c>
      <c r="EM122" s="5">
        <f t="shared" si="72"/>
        <v>0</v>
      </c>
      <c r="EN122" s="5">
        <f t="shared" si="72"/>
        <v>0</v>
      </c>
      <c r="EO122" s="5">
        <f t="shared" si="72"/>
        <v>0</v>
      </c>
      <c r="EP122" s="5">
        <f t="shared" si="72"/>
        <v>2.0604513863968759E-3</v>
      </c>
      <c r="EQ122" s="5">
        <f t="shared" si="72"/>
        <v>1.9978406149506567E-3</v>
      </c>
      <c r="ER122" s="5">
        <f t="shared" si="72"/>
        <v>3.1390354102261986E-3</v>
      </c>
      <c r="ES122" s="5">
        <f t="shared" si="80"/>
        <v>0</v>
      </c>
      <c r="ET122" s="5">
        <f t="shared" si="80"/>
        <v>0</v>
      </c>
      <c r="EU122" s="5">
        <f t="shared" si="80"/>
        <v>0</v>
      </c>
      <c r="EV122" s="4">
        <f t="shared" si="58"/>
        <v>0</v>
      </c>
      <c r="EW122" s="5">
        <f t="shared" si="64"/>
        <v>1.5824925190935271E-3</v>
      </c>
      <c r="EX122" s="5">
        <f t="shared" si="59"/>
        <v>0</v>
      </c>
      <c r="EY122" s="5">
        <f t="shared" si="60"/>
        <v>2.399109137191244E-3</v>
      </c>
      <c r="EZ122" s="9">
        <f t="shared" si="61"/>
        <v>0</v>
      </c>
    </row>
    <row r="123" spans="1:208" x14ac:dyDescent="0.25">
      <c r="A123">
        <v>119</v>
      </c>
      <c r="B123" t="s">
        <v>1088</v>
      </c>
      <c r="C123" t="s">
        <v>1089</v>
      </c>
      <c r="D123">
        <v>11</v>
      </c>
      <c r="E123">
        <v>8.7799999999999994</v>
      </c>
      <c r="F123" t="s">
        <v>63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3">
        <f t="shared" si="81"/>
        <v>0</v>
      </c>
      <c r="W123" s="3">
        <f t="shared" si="81"/>
        <v>0</v>
      </c>
      <c r="X123" s="3">
        <f t="shared" si="81"/>
        <v>0</v>
      </c>
      <c r="Y123" s="3">
        <f t="shared" si="81"/>
        <v>0</v>
      </c>
      <c r="Z123" s="3">
        <f t="shared" si="81"/>
        <v>0.18181818181818182</v>
      </c>
      <c r="AA123" s="3">
        <f t="shared" si="81"/>
        <v>0</v>
      </c>
      <c r="AB123" s="3">
        <f t="shared" si="81"/>
        <v>0</v>
      </c>
      <c r="AC123" s="3">
        <f t="shared" si="81"/>
        <v>0</v>
      </c>
      <c r="AD123" s="3">
        <f t="shared" si="81"/>
        <v>0</v>
      </c>
      <c r="AE123" s="3">
        <f t="shared" si="81"/>
        <v>0</v>
      </c>
      <c r="AF123" s="3">
        <f t="shared" si="81"/>
        <v>0</v>
      </c>
      <c r="AG123" s="3">
        <f t="shared" si="81"/>
        <v>0</v>
      </c>
      <c r="AH123" s="3">
        <f t="shared" si="81"/>
        <v>0</v>
      </c>
      <c r="AI123" s="3">
        <f t="shared" si="81"/>
        <v>0</v>
      </c>
      <c r="AJ123" s="3">
        <f t="shared" si="81"/>
        <v>0</v>
      </c>
      <c r="AK123" s="4">
        <f t="shared" si="82"/>
        <v>0</v>
      </c>
      <c r="AL123" s="5">
        <f t="shared" si="82"/>
        <v>0</v>
      </c>
      <c r="AM123" s="5">
        <f t="shared" si="82"/>
        <v>0</v>
      </c>
      <c r="AN123" s="5">
        <f t="shared" si="82"/>
        <v>0</v>
      </c>
      <c r="AO123" s="5">
        <f t="shared" si="82"/>
        <v>1.958013050289284E-2</v>
      </c>
      <c r="AP123" s="5">
        <f t="shared" si="82"/>
        <v>0</v>
      </c>
      <c r="AQ123" s="5">
        <f t="shared" si="82"/>
        <v>0</v>
      </c>
      <c r="AR123" s="5">
        <f t="shared" si="82"/>
        <v>0</v>
      </c>
      <c r="AS123" s="5">
        <f t="shared" si="82"/>
        <v>0</v>
      </c>
      <c r="AT123" s="5">
        <f t="shared" si="82"/>
        <v>0</v>
      </c>
      <c r="AU123" s="5">
        <f t="shared" si="82"/>
        <v>0</v>
      </c>
      <c r="AV123" s="5">
        <f t="shared" si="82"/>
        <v>0</v>
      </c>
      <c r="AW123" s="5">
        <f t="shared" si="82"/>
        <v>0</v>
      </c>
      <c r="AX123" s="5">
        <f t="shared" si="82"/>
        <v>0</v>
      </c>
      <c r="AY123" s="5">
        <f t="shared" si="82"/>
        <v>0</v>
      </c>
      <c r="AZ123" s="4">
        <f t="shared" si="46"/>
        <v>0</v>
      </c>
      <c r="BA123" s="5">
        <f t="shared" si="47"/>
        <v>6.5267101676309463E-3</v>
      </c>
      <c r="BB123" s="5">
        <f t="shared" si="48"/>
        <v>0</v>
      </c>
      <c r="BC123" s="5">
        <f t="shared" si="49"/>
        <v>0</v>
      </c>
      <c r="BD123" s="9">
        <f t="shared" si="50"/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5</v>
      </c>
      <c r="BO123">
        <v>4</v>
      </c>
      <c r="BP123">
        <v>4</v>
      </c>
      <c r="BQ123">
        <v>0</v>
      </c>
      <c r="BR123">
        <v>0</v>
      </c>
      <c r="BS123">
        <v>0</v>
      </c>
      <c r="BT123" s="3">
        <f t="shared" si="77"/>
        <v>0</v>
      </c>
      <c r="BU123" s="3">
        <f t="shared" si="77"/>
        <v>0</v>
      </c>
      <c r="BV123" s="3">
        <f t="shared" si="77"/>
        <v>0</v>
      </c>
      <c r="BW123" s="3">
        <f t="shared" si="77"/>
        <v>0</v>
      </c>
      <c r="BX123" s="3">
        <f t="shared" si="75"/>
        <v>0</v>
      </c>
      <c r="BY123" s="3">
        <f t="shared" si="75"/>
        <v>0</v>
      </c>
      <c r="BZ123" s="3">
        <f t="shared" si="75"/>
        <v>0</v>
      </c>
      <c r="CA123" s="3">
        <f t="shared" si="75"/>
        <v>0</v>
      </c>
      <c r="CB123" s="3">
        <f t="shared" si="75"/>
        <v>0</v>
      </c>
      <c r="CC123" s="3">
        <f t="shared" si="69"/>
        <v>0.45454545454545453</v>
      </c>
      <c r="CD123" s="3">
        <f t="shared" si="69"/>
        <v>0.36363636363636365</v>
      </c>
      <c r="CE123" s="3">
        <f t="shared" si="69"/>
        <v>0.36363636363636365</v>
      </c>
      <c r="CF123" s="3">
        <f t="shared" si="69"/>
        <v>0</v>
      </c>
      <c r="CG123" s="3">
        <f t="shared" si="69"/>
        <v>0</v>
      </c>
      <c r="CH123" s="3">
        <f t="shared" si="69"/>
        <v>0</v>
      </c>
      <c r="CI123" s="4">
        <f t="shared" si="71"/>
        <v>0</v>
      </c>
      <c r="CJ123" s="5">
        <f t="shared" si="71"/>
        <v>0</v>
      </c>
      <c r="CK123" s="5">
        <f t="shared" si="71"/>
        <v>0</v>
      </c>
      <c r="CL123" s="5">
        <f t="shared" si="71"/>
        <v>0</v>
      </c>
      <c r="CM123" s="5">
        <f t="shared" si="71"/>
        <v>0</v>
      </c>
      <c r="CN123" s="5">
        <f t="shared" si="71"/>
        <v>0</v>
      </c>
      <c r="CO123" s="5">
        <f t="shared" si="71"/>
        <v>0</v>
      </c>
      <c r="CP123" s="5">
        <f t="shared" si="71"/>
        <v>0</v>
      </c>
      <c r="CQ123" s="5">
        <f t="shared" si="71"/>
        <v>0</v>
      </c>
      <c r="CR123" s="5">
        <f t="shared" si="71"/>
        <v>2.7240350355401621E-2</v>
      </c>
      <c r="CS123" s="5">
        <f t="shared" si="71"/>
        <v>2.1631585286673895E-2</v>
      </c>
      <c r="CT123" s="5">
        <f t="shared" si="71"/>
        <v>2.1502638475375226E-2</v>
      </c>
      <c r="CU123" s="5">
        <f t="shared" si="79"/>
        <v>0</v>
      </c>
      <c r="CV123" s="5">
        <f t="shared" si="79"/>
        <v>0</v>
      </c>
      <c r="CW123" s="5">
        <f t="shared" si="79"/>
        <v>0</v>
      </c>
      <c r="CX123" s="4">
        <f t="shared" si="52"/>
        <v>0</v>
      </c>
      <c r="CY123" s="5">
        <f t="shared" si="53"/>
        <v>0</v>
      </c>
      <c r="CZ123" s="5">
        <f t="shared" si="54"/>
        <v>0</v>
      </c>
      <c r="DA123" s="5">
        <f t="shared" si="55"/>
        <v>2.3458191372483578E-2</v>
      </c>
      <c r="DB123" s="9">
        <f t="shared" si="56"/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 s="3">
        <f t="shared" si="78"/>
        <v>0</v>
      </c>
      <c r="DS123" s="3">
        <f t="shared" si="78"/>
        <v>0</v>
      </c>
      <c r="DT123" s="3">
        <f t="shared" si="78"/>
        <v>0</v>
      </c>
      <c r="DU123" s="3">
        <f t="shared" si="78"/>
        <v>0</v>
      </c>
      <c r="DV123" s="3">
        <f t="shared" si="76"/>
        <v>0</v>
      </c>
      <c r="DW123" s="3">
        <f t="shared" si="76"/>
        <v>0</v>
      </c>
      <c r="DX123" s="3">
        <f t="shared" si="76"/>
        <v>0</v>
      </c>
      <c r="DY123" s="3">
        <f t="shared" si="76"/>
        <v>0</v>
      </c>
      <c r="DZ123" s="3">
        <f t="shared" si="76"/>
        <v>0</v>
      </c>
      <c r="EA123" s="3">
        <f t="shared" si="70"/>
        <v>0</v>
      </c>
      <c r="EB123" s="3">
        <f t="shared" si="70"/>
        <v>0</v>
      </c>
      <c r="EC123" s="3">
        <f t="shared" si="70"/>
        <v>0</v>
      </c>
      <c r="ED123" s="3">
        <f t="shared" si="70"/>
        <v>0</v>
      </c>
      <c r="EE123" s="3">
        <f t="shared" si="70"/>
        <v>0</v>
      </c>
      <c r="EF123" s="3">
        <f t="shared" si="70"/>
        <v>0</v>
      </c>
      <c r="EG123" s="4">
        <f t="shared" si="72"/>
        <v>0</v>
      </c>
      <c r="EH123" s="5">
        <f t="shared" si="72"/>
        <v>0</v>
      </c>
      <c r="EI123" s="5">
        <f t="shared" si="72"/>
        <v>0</v>
      </c>
      <c r="EJ123" s="5">
        <f t="shared" si="72"/>
        <v>0</v>
      </c>
      <c r="EK123" s="5">
        <f t="shared" si="72"/>
        <v>0</v>
      </c>
      <c r="EL123" s="5">
        <f t="shared" si="72"/>
        <v>0</v>
      </c>
      <c r="EM123" s="5">
        <f t="shared" si="72"/>
        <v>0</v>
      </c>
      <c r="EN123" s="5">
        <f t="shared" si="72"/>
        <v>0</v>
      </c>
      <c r="EO123" s="5">
        <f t="shared" si="72"/>
        <v>0</v>
      </c>
      <c r="EP123" s="5">
        <f t="shared" si="72"/>
        <v>0</v>
      </c>
      <c r="EQ123" s="5">
        <f t="shared" si="72"/>
        <v>0</v>
      </c>
      <c r="ER123" s="5">
        <f t="shared" si="72"/>
        <v>0</v>
      </c>
      <c r="ES123" s="5">
        <f t="shared" si="80"/>
        <v>0</v>
      </c>
      <c r="ET123" s="5">
        <f t="shared" si="80"/>
        <v>0</v>
      </c>
      <c r="EU123" s="5">
        <f t="shared" si="80"/>
        <v>0</v>
      </c>
      <c r="EV123" s="4">
        <f t="shared" si="58"/>
        <v>0</v>
      </c>
      <c r="EW123" s="5">
        <f t="shared" si="64"/>
        <v>0</v>
      </c>
      <c r="EX123" s="5">
        <f t="shared" si="59"/>
        <v>0</v>
      </c>
      <c r="EY123" s="5">
        <f t="shared" si="60"/>
        <v>0</v>
      </c>
      <c r="EZ123" s="9">
        <f t="shared" si="61"/>
        <v>0</v>
      </c>
      <c r="FB123" t="s">
        <v>83</v>
      </c>
      <c r="FD123" t="s">
        <v>83</v>
      </c>
      <c r="FH123" t="s">
        <v>84</v>
      </c>
      <c r="FK123" t="s">
        <v>83</v>
      </c>
      <c r="FQ123" t="s">
        <v>85</v>
      </c>
      <c r="FY123" t="s">
        <v>33</v>
      </c>
      <c r="GJ123" t="s">
        <v>86</v>
      </c>
      <c r="GR123" t="s">
        <v>86</v>
      </c>
    </row>
    <row r="124" spans="1:208" x14ac:dyDescent="0.25">
      <c r="A124">
        <v>120</v>
      </c>
      <c r="B124" t="s">
        <v>581</v>
      </c>
      <c r="C124" t="s">
        <v>582</v>
      </c>
      <c r="D124">
        <v>13</v>
      </c>
      <c r="E124">
        <v>9.8699999999999992</v>
      </c>
      <c r="F124" t="s">
        <v>63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3">
        <f t="shared" si="81"/>
        <v>0</v>
      </c>
      <c r="W124" s="3">
        <f t="shared" si="81"/>
        <v>0</v>
      </c>
      <c r="X124" s="3">
        <f t="shared" si="81"/>
        <v>0</v>
      </c>
      <c r="Y124" s="3">
        <f t="shared" si="81"/>
        <v>0</v>
      </c>
      <c r="Z124" s="3">
        <f t="shared" si="81"/>
        <v>0</v>
      </c>
      <c r="AA124" s="3">
        <f t="shared" si="81"/>
        <v>0</v>
      </c>
      <c r="AB124" s="3">
        <f t="shared" si="81"/>
        <v>0</v>
      </c>
      <c r="AC124" s="3">
        <f t="shared" si="81"/>
        <v>0</v>
      </c>
      <c r="AD124" s="3">
        <f t="shared" si="81"/>
        <v>0</v>
      </c>
      <c r="AE124" s="3">
        <f t="shared" si="81"/>
        <v>0</v>
      </c>
      <c r="AF124" s="3">
        <f t="shared" si="81"/>
        <v>0</v>
      </c>
      <c r="AG124" s="3">
        <f t="shared" si="81"/>
        <v>0</v>
      </c>
      <c r="AH124" s="3">
        <f t="shared" si="81"/>
        <v>0</v>
      </c>
      <c r="AI124" s="3">
        <f t="shared" si="81"/>
        <v>0</v>
      </c>
      <c r="AJ124" s="3">
        <f t="shared" si="81"/>
        <v>0</v>
      </c>
      <c r="AK124" s="4">
        <f t="shared" si="82"/>
        <v>0</v>
      </c>
      <c r="AL124" s="5">
        <f t="shared" si="82"/>
        <v>0</v>
      </c>
      <c r="AM124" s="5">
        <f t="shared" si="82"/>
        <v>0</v>
      </c>
      <c r="AN124" s="5">
        <f t="shared" si="82"/>
        <v>0</v>
      </c>
      <c r="AO124" s="5">
        <f t="shared" si="82"/>
        <v>0</v>
      </c>
      <c r="AP124" s="5">
        <f t="shared" si="82"/>
        <v>0</v>
      </c>
      <c r="AQ124" s="5">
        <f t="shared" si="82"/>
        <v>0</v>
      </c>
      <c r="AR124" s="5">
        <f t="shared" si="82"/>
        <v>0</v>
      </c>
      <c r="AS124" s="5">
        <f t="shared" si="82"/>
        <v>0</v>
      </c>
      <c r="AT124" s="5">
        <f t="shared" si="82"/>
        <v>0</v>
      </c>
      <c r="AU124" s="5">
        <f t="shared" si="82"/>
        <v>0</v>
      </c>
      <c r="AV124" s="5">
        <f t="shared" si="82"/>
        <v>0</v>
      </c>
      <c r="AW124" s="5">
        <f t="shared" si="82"/>
        <v>0</v>
      </c>
      <c r="AX124" s="5">
        <f t="shared" si="82"/>
        <v>0</v>
      </c>
      <c r="AY124" s="5">
        <f t="shared" si="82"/>
        <v>0</v>
      </c>
      <c r="AZ124" s="4">
        <f t="shared" si="46"/>
        <v>0</v>
      </c>
      <c r="BA124" s="5">
        <f t="shared" si="47"/>
        <v>0</v>
      </c>
      <c r="BB124" s="5">
        <f t="shared" si="48"/>
        <v>0</v>
      </c>
      <c r="BC124" s="5">
        <f t="shared" si="49"/>
        <v>0</v>
      </c>
      <c r="BD124" s="9">
        <f t="shared" si="50"/>
        <v>0</v>
      </c>
      <c r="BE124">
        <v>0</v>
      </c>
      <c r="BF124">
        <v>0</v>
      </c>
      <c r="BG124">
        <v>0</v>
      </c>
      <c r="BH124">
        <v>2</v>
      </c>
      <c r="BI124">
        <v>2</v>
      </c>
      <c r="BJ124">
        <v>2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 s="3">
        <f t="shared" si="77"/>
        <v>0</v>
      </c>
      <c r="BU124" s="3">
        <f t="shared" si="77"/>
        <v>0</v>
      </c>
      <c r="BV124" s="3">
        <f t="shared" si="77"/>
        <v>0</v>
      </c>
      <c r="BW124" s="3">
        <f t="shared" si="77"/>
        <v>0.15384615384615385</v>
      </c>
      <c r="BX124" s="3">
        <f t="shared" si="75"/>
        <v>0.15384615384615385</v>
      </c>
      <c r="BY124" s="3">
        <f t="shared" si="75"/>
        <v>0.15384615384615385</v>
      </c>
      <c r="BZ124" s="3">
        <f t="shared" si="75"/>
        <v>0</v>
      </c>
      <c r="CA124" s="3">
        <f t="shared" si="75"/>
        <v>0</v>
      </c>
      <c r="CB124" s="3">
        <f t="shared" si="75"/>
        <v>0</v>
      </c>
      <c r="CC124" s="3">
        <f t="shared" si="69"/>
        <v>0</v>
      </c>
      <c r="CD124" s="3">
        <f t="shared" si="69"/>
        <v>0</v>
      </c>
      <c r="CE124" s="3">
        <f t="shared" si="69"/>
        <v>0</v>
      </c>
      <c r="CF124" s="3">
        <f t="shared" si="69"/>
        <v>0</v>
      </c>
      <c r="CG124" s="3">
        <f t="shared" si="69"/>
        <v>0</v>
      </c>
      <c r="CH124" s="3">
        <f t="shared" si="69"/>
        <v>0</v>
      </c>
      <c r="CI124" s="4">
        <f t="shared" si="71"/>
        <v>0</v>
      </c>
      <c r="CJ124" s="5">
        <f t="shared" si="71"/>
        <v>0</v>
      </c>
      <c r="CK124" s="5">
        <f t="shared" si="71"/>
        <v>0</v>
      </c>
      <c r="CL124" s="5">
        <f t="shared" si="71"/>
        <v>2.0502570047995348E-2</v>
      </c>
      <c r="CM124" s="5">
        <f t="shared" si="71"/>
        <v>1.9363408881173608E-2</v>
      </c>
      <c r="CN124" s="5">
        <f t="shared" si="71"/>
        <v>2.0487540101272558E-2</v>
      </c>
      <c r="CO124" s="5">
        <f t="shared" si="71"/>
        <v>0</v>
      </c>
      <c r="CP124" s="5">
        <f t="shared" si="71"/>
        <v>0</v>
      </c>
      <c r="CQ124" s="5">
        <f t="shared" si="71"/>
        <v>0</v>
      </c>
      <c r="CR124" s="5">
        <f t="shared" si="71"/>
        <v>0</v>
      </c>
      <c r="CS124" s="5">
        <f t="shared" si="71"/>
        <v>0</v>
      </c>
      <c r="CT124" s="5">
        <f t="shared" si="71"/>
        <v>0</v>
      </c>
      <c r="CU124" s="5">
        <f t="shared" si="79"/>
        <v>0</v>
      </c>
      <c r="CV124" s="5">
        <f t="shared" si="79"/>
        <v>0</v>
      </c>
      <c r="CW124" s="5">
        <f t="shared" si="79"/>
        <v>0</v>
      </c>
      <c r="CX124" s="4">
        <f t="shared" si="52"/>
        <v>0</v>
      </c>
      <c r="CY124" s="5">
        <f t="shared" si="53"/>
        <v>2.011783967681384E-2</v>
      </c>
      <c r="CZ124" s="5">
        <f t="shared" si="54"/>
        <v>0</v>
      </c>
      <c r="DA124" s="5">
        <f t="shared" si="55"/>
        <v>0</v>
      </c>
      <c r="DB124" s="9">
        <f t="shared" si="56"/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2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 s="3">
        <f t="shared" si="78"/>
        <v>0</v>
      </c>
      <c r="DS124" s="3">
        <f t="shared" si="78"/>
        <v>0</v>
      </c>
      <c r="DT124" s="3">
        <f t="shared" si="78"/>
        <v>0</v>
      </c>
      <c r="DU124" s="3">
        <f t="shared" si="78"/>
        <v>0</v>
      </c>
      <c r="DV124" s="3">
        <f t="shared" si="76"/>
        <v>0</v>
      </c>
      <c r="DW124" s="3">
        <f t="shared" si="76"/>
        <v>0.15384615384615385</v>
      </c>
      <c r="DX124" s="3">
        <f t="shared" si="76"/>
        <v>0</v>
      </c>
      <c r="DY124" s="3">
        <f t="shared" si="76"/>
        <v>0</v>
      </c>
      <c r="DZ124" s="3">
        <f t="shared" si="76"/>
        <v>0</v>
      </c>
      <c r="EA124" s="3">
        <f t="shared" si="70"/>
        <v>0</v>
      </c>
      <c r="EB124" s="3">
        <f t="shared" si="70"/>
        <v>0</v>
      </c>
      <c r="EC124" s="3">
        <f t="shared" si="70"/>
        <v>0</v>
      </c>
      <c r="ED124" s="3">
        <f t="shared" si="70"/>
        <v>0</v>
      </c>
      <c r="EE124" s="3">
        <f t="shared" si="70"/>
        <v>0</v>
      </c>
      <c r="EF124" s="3">
        <f t="shared" si="70"/>
        <v>0</v>
      </c>
      <c r="EG124" s="4">
        <f t="shared" si="72"/>
        <v>0</v>
      </c>
      <c r="EH124" s="5">
        <f t="shared" si="72"/>
        <v>0</v>
      </c>
      <c r="EI124" s="5">
        <f t="shared" si="72"/>
        <v>0</v>
      </c>
      <c r="EJ124" s="5">
        <f t="shared" si="72"/>
        <v>0</v>
      </c>
      <c r="EK124" s="5">
        <f t="shared" si="72"/>
        <v>0</v>
      </c>
      <c r="EL124" s="5">
        <f t="shared" si="72"/>
        <v>4.6419458803051141E-3</v>
      </c>
      <c r="EM124" s="5">
        <f t="shared" si="72"/>
        <v>0</v>
      </c>
      <c r="EN124" s="5">
        <f t="shared" si="72"/>
        <v>0</v>
      </c>
      <c r="EO124" s="5">
        <f t="shared" si="72"/>
        <v>0</v>
      </c>
      <c r="EP124" s="5">
        <f t="shared" si="72"/>
        <v>0</v>
      </c>
      <c r="EQ124" s="5">
        <f t="shared" si="72"/>
        <v>0</v>
      </c>
      <c r="ER124" s="5">
        <f t="shared" si="72"/>
        <v>0</v>
      </c>
      <c r="ES124" s="5">
        <f t="shared" si="80"/>
        <v>0</v>
      </c>
      <c r="ET124" s="5">
        <f t="shared" si="80"/>
        <v>0</v>
      </c>
      <c r="EU124" s="5">
        <f t="shared" si="80"/>
        <v>0</v>
      </c>
      <c r="EV124" s="4">
        <f t="shared" si="58"/>
        <v>0</v>
      </c>
      <c r="EW124" s="5">
        <f t="shared" si="64"/>
        <v>1.547315293435038E-3</v>
      </c>
      <c r="EX124" s="5">
        <f t="shared" si="59"/>
        <v>0</v>
      </c>
      <c r="EY124" s="5">
        <f t="shared" si="60"/>
        <v>0</v>
      </c>
      <c r="EZ124" s="9">
        <f t="shared" si="61"/>
        <v>0</v>
      </c>
    </row>
    <row r="125" spans="1:208" x14ac:dyDescent="0.25">
      <c r="A125">
        <v>121</v>
      </c>
      <c r="B125" t="s">
        <v>593</v>
      </c>
      <c r="C125" t="s">
        <v>594</v>
      </c>
      <c r="D125">
        <v>36</v>
      </c>
      <c r="E125">
        <v>7.41</v>
      </c>
      <c r="F125" t="s">
        <v>63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13</v>
      </c>
      <c r="N125">
        <v>21</v>
      </c>
      <c r="O125">
        <v>16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3">
        <f t="shared" si="81"/>
        <v>0</v>
      </c>
      <c r="W125" s="3">
        <f t="shared" si="81"/>
        <v>0</v>
      </c>
      <c r="X125" s="3">
        <f t="shared" si="81"/>
        <v>0</v>
      </c>
      <c r="Y125" s="3">
        <f t="shared" si="81"/>
        <v>0</v>
      </c>
      <c r="Z125" s="3">
        <f t="shared" si="81"/>
        <v>0</v>
      </c>
      <c r="AA125" s="3">
        <f t="shared" si="81"/>
        <v>0</v>
      </c>
      <c r="AB125" s="3">
        <f t="shared" si="81"/>
        <v>0.3611111111111111</v>
      </c>
      <c r="AC125" s="3">
        <f t="shared" si="81"/>
        <v>0.58333333333333337</v>
      </c>
      <c r="AD125" s="3">
        <f t="shared" si="81"/>
        <v>0.44444444444444442</v>
      </c>
      <c r="AE125" s="3">
        <f t="shared" si="81"/>
        <v>0</v>
      </c>
      <c r="AF125" s="3">
        <f t="shared" si="81"/>
        <v>0</v>
      </c>
      <c r="AG125" s="3">
        <f t="shared" si="81"/>
        <v>0</v>
      </c>
      <c r="AH125" s="3">
        <f t="shared" si="81"/>
        <v>0</v>
      </c>
      <c r="AI125" s="3">
        <f t="shared" si="81"/>
        <v>0</v>
      </c>
      <c r="AJ125" s="3">
        <f t="shared" si="81"/>
        <v>0</v>
      </c>
      <c r="AK125" s="4">
        <f t="shared" si="82"/>
        <v>0</v>
      </c>
      <c r="AL125" s="5">
        <f t="shared" si="82"/>
        <v>0</v>
      </c>
      <c r="AM125" s="5">
        <f t="shared" si="82"/>
        <v>0</v>
      </c>
      <c r="AN125" s="5">
        <f t="shared" si="82"/>
        <v>0</v>
      </c>
      <c r="AO125" s="5">
        <f t="shared" si="82"/>
        <v>0</v>
      </c>
      <c r="AP125" s="5">
        <f t="shared" si="82"/>
        <v>0</v>
      </c>
      <c r="AQ125" s="5">
        <f t="shared" si="82"/>
        <v>7.3976453155102043E-3</v>
      </c>
      <c r="AR125" s="5">
        <f t="shared" si="82"/>
        <v>1.1241815803656342E-2</v>
      </c>
      <c r="AS125" s="5">
        <f t="shared" si="82"/>
        <v>8.5094922518892478E-3</v>
      </c>
      <c r="AT125" s="5">
        <f t="shared" si="82"/>
        <v>0</v>
      </c>
      <c r="AU125" s="5">
        <f t="shared" si="82"/>
        <v>0</v>
      </c>
      <c r="AV125" s="5">
        <f t="shared" si="82"/>
        <v>0</v>
      </c>
      <c r="AW125" s="5">
        <f t="shared" si="82"/>
        <v>0</v>
      </c>
      <c r="AX125" s="5">
        <f t="shared" si="82"/>
        <v>0</v>
      </c>
      <c r="AY125" s="5">
        <f t="shared" si="82"/>
        <v>0</v>
      </c>
      <c r="AZ125" s="4">
        <f t="shared" si="46"/>
        <v>0</v>
      </c>
      <c r="BA125" s="5">
        <f t="shared" si="47"/>
        <v>0</v>
      </c>
      <c r="BB125" s="5">
        <f t="shared" si="48"/>
        <v>9.049651123685264E-3</v>
      </c>
      <c r="BC125" s="5">
        <f t="shared" si="49"/>
        <v>0</v>
      </c>
      <c r="BD125" s="9">
        <f t="shared" si="50"/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27</v>
      </c>
      <c r="BS125">
        <v>0</v>
      </c>
      <c r="BT125" s="3">
        <f t="shared" si="77"/>
        <v>0</v>
      </c>
      <c r="BU125" s="3">
        <f t="shared" si="77"/>
        <v>0</v>
      </c>
      <c r="BV125" s="3">
        <f t="shared" si="77"/>
        <v>0</v>
      </c>
      <c r="BW125" s="3">
        <f t="shared" si="77"/>
        <v>0</v>
      </c>
      <c r="BX125" s="3">
        <f t="shared" si="75"/>
        <v>0</v>
      </c>
      <c r="BY125" s="3">
        <f t="shared" si="75"/>
        <v>0</v>
      </c>
      <c r="BZ125" s="3">
        <f t="shared" si="75"/>
        <v>0</v>
      </c>
      <c r="CA125" s="3">
        <f t="shared" si="75"/>
        <v>0</v>
      </c>
      <c r="CB125" s="3">
        <f t="shared" si="75"/>
        <v>0</v>
      </c>
      <c r="CC125" s="3">
        <f t="shared" si="69"/>
        <v>0</v>
      </c>
      <c r="CD125" s="3">
        <f t="shared" si="69"/>
        <v>0</v>
      </c>
      <c r="CE125" s="3">
        <f t="shared" si="69"/>
        <v>0</v>
      </c>
      <c r="CF125" s="3">
        <f t="shared" si="69"/>
        <v>0</v>
      </c>
      <c r="CG125" s="3">
        <f t="shared" si="69"/>
        <v>0.75</v>
      </c>
      <c r="CH125" s="3">
        <f t="shared" si="69"/>
        <v>0</v>
      </c>
      <c r="CI125" s="4">
        <f t="shared" si="71"/>
        <v>0</v>
      </c>
      <c r="CJ125" s="5">
        <f t="shared" si="71"/>
        <v>0</v>
      </c>
      <c r="CK125" s="5">
        <f t="shared" si="71"/>
        <v>0</v>
      </c>
      <c r="CL125" s="5">
        <f t="shared" si="71"/>
        <v>0</v>
      </c>
      <c r="CM125" s="5">
        <f t="shared" si="71"/>
        <v>0</v>
      </c>
      <c r="CN125" s="5">
        <f t="shared" si="71"/>
        <v>0</v>
      </c>
      <c r="CO125" s="5">
        <f t="shared" ref="CO125:CT167" si="83">BZ125/CO$3</f>
        <v>0</v>
      </c>
      <c r="CP125" s="5">
        <f t="shared" si="83"/>
        <v>0</v>
      </c>
      <c r="CQ125" s="5">
        <f t="shared" si="83"/>
        <v>0</v>
      </c>
      <c r="CR125" s="5">
        <f t="shared" si="83"/>
        <v>0</v>
      </c>
      <c r="CS125" s="5">
        <f t="shared" si="83"/>
        <v>0</v>
      </c>
      <c r="CT125" s="5">
        <f t="shared" si="83"/>
        <v>0</v>
      </c>
      <c r="CU125" s="5">
        <f t="shared" si="79"/>
        <v>0</v>
      </c>
      <c r="CV125" s="5">
        <f t="shared" si="79"/>
        <v>3.2855206157940332E-2</v>
      </c>
      <c r="CW125" s="5">
        <f t="shared" si="79"/>
        <v>0</v>
      </c>
      <c r="CX125" s="4">
        <f t="shared" si="52"/>
        <v>0</v>
      </c>
      <c r="CY125" s="5">
        <f t="shared" si="53"/>
        <v>0</v>
      </c>
      <c r="CZ125" s="5">
        <f t="shared" si="54"/>
        <v>0</v>
      </c>
      <c r="DA125" s="5">
        <f t="shared" si="55"/>
        <v>0</v>
      </c>
      <c r="DB125" s="9">
        <f t="shared" si="56"/>
        <v>1.0951735385980111E-2</v>
      </c>
      <c r="DC125">
        <v>0</v>
      </c>
      <c r="DD125">
        <v>0</v>
      </c>
      <c r="DE125">
        <v>0</v>
      </c>
      <c r="DF125">
        <v>17</v>
      </c>
      <c r="DG125">
        <v>0</v>
      </c>
      <c r="DH125">
        <v>0</v>
      </c>
      <c r="DI125">
        <v>14</v>
      </c>
      <c r="DJ125">
        <v>23</v>
      </c>
      <c r="DK125">
        <v>15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 s="3">
        <f t="shared" si="78"/>
        <v>0</v>
      </c>
      <c r="DS125" s="3">
        <f t="shared" si="78"/>
        <v>0</v>
      </c>
      <c r="DT125" s="3">
        <f t="shared" si="78"/>
        <v>0</v>
      </c>
      <c r="DU125" s="3">
        <f t="shared" si="78"/>
        <v>0.47222222222222221</v>
      </c>
      <c r="DV125" s="3">
        <f t="shared" si="76"/>
        <v>0</v>
      </c>
      <c r="DW125" s="3">
        <f t="shared" si="76"/>
        <v>0</v>
      </c>
      <c r="DX125" s="3">
        <f t="shared" si="76"/>
        <v>0.3888888888888889</v>
      </c>
      <c r="DY125" s="3">
        <f t="shared" si="76"/>
        <v>0.63888888888888884</v>
      </c>
      <c r="DZ125" s="3">
        <f t="shared" si="76"/>
        <v>0.41666666666666669</v>
      </c>
      <c r="EA125" s="3">
        <f t="shared" si="70"/>
        <v>0</v>
      </c>
      <c r="EB125" s="3">
        <f t="shared" si="70"/>
        <v>0</v>
      </c>
      <c r="EC125" s="3">
        <f t="shared" si="70"/>
        <v>0</v>
      </c>
      <c r="ED125" s="3">
        <f t="shared" si="70"/>
        <v>0</v>
      </c>
      <c r="EE125" s="3">
        <f t="shared" si="70"/>
        <v>0</v>
      </c>
      <c r="EF125" s="3">
        <f t="shared" si="70"/>
        <v>0</v>
      </c>
      <c r="EG125" s="4">
        <f t="shared" si="72"/>
        <v>0</v>
      </c>
      <c r="EH125" s="5">
        <f t="shared" si="72"/>
        <v>0</v>
      </c>
      <c r="EI125" s="5">
        <f t="shared" si="72"/>
        <v>0</v>
      </c>
      <c r="EJ125" s="5">
        <f t="shared" si="72"/>
        <v>1.3608327685900699E-2</v>
      </c>
      <c r="EK125" s="5">
        <f t="shared" si="72"/>
        <v>0</v>
      </c>
      <c r="EL125" s="5">
        <f t="shared" si="72"/>
        <v>0</v>
      </c>
      <c r="EM125" s="5">
        <f t="shared" ref="EM125:ER167" si="84">DX125/EM$3</f>
        <v>7.9573133696454173E-3</v>
      </c>
      <c r="EN125" s="5">
        <f t="shared" si="84"/>
        <v>1.2308468911749089E-2</v>
      </c>
      <c r="EO125" s="5">
        <f t="shared" si="84"/>
        <v>7.9906111353847207E-3</v>
      </c>
      <c r="EP125" s="5">
        <f t="shared" si="84"/>
        <v>0</v>
      </c>
      <c r="EQ125" s="5">
        <f t="shared" si="84"/>
        <v>0</v>
      </c>
      <c r="ER125" s="5">
        <f t="shared" si="84"/>
        <v>0</v>
      </c>
      <c r="ES125" s="5">
        <f t="shared" si="80"/>
        <v>0</v>
      </c>
      <c r="ET125" s="5">
        <f t="shared" si="80"/>
        <v>0</v>
      </c>
      <c r="EU125" s="5">
        <f t="shared" si="80"/>
        <v>0</v>
      </c>
      <c r="EV125" s="4">
        <f t="shared" si="58"/>
        <v>0</v>
      </c>
      <c r="EW125" s="5">
        <f t="shared" si="64"/>
        <v>4.536109228633566E-3</v>
      </c>
      <c r="EX125" s="5">
        <f t="shared" si="59"/>
        <v>9.4187978055930762E-3</v>
      </c>
      <c r="EY125" s="5">
        <f t="shared" si="60"/>
        <v>0</v>
      </c>
      <c r="EZ125" s="9">
        <f t="shared" si="61"/>
        <v>0</v>
      </c>
      <c r="FB125" t="s">
        <v>104</v>
      </c>
      <c r="FD125" t="s">
        <v>354</v>
      </c>
      <c r="FE125" t="s">
        <v>354</v>
      </c>
      <c r="FL125" t="s">
        <v>250</v>
      </c>
      <c r="FM125" t="s">
        <v>104</v>
      </c>
      <c r="FQ125" t="s">
        <v>250</v>
      </c>
      <c r="FY125" t="s">
        <v>33</v>
      </c>
      <c r="GJ125" t="s">
        <v>388</v>
      </c>
      <c r="GK125" t="s">
        <v>599</v>
      </c>
      <c r="GR125" t="s">
        <v>599</v>
      </c>
    </row>
    <row r="126" spans="1:208" x14ac:dyDescent="0.25">
      <c r="A126">
        <v>122</v>
      </c>
      <c r="B126" t="s">
        <v>282</v>
      </c>
      <c r="C126" t="s">
        <v>283</v>
      </c>
      <c r="D126">
        <v>87</v>
      </c>
      <c r="E126">
        <v>4.8499999999999996</v>
      </c>
      <c r="F126" t="s">
        <v>63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4</v>
      </c>
      <c r="Q126">
        <v>2</v>
      </c>
      <c r="R126">
        <v>5</v>
      </c>
      <c r="S126">
        <v>0</v>
      </c>
      <c r="T126">
        <v>0</v>
      </c>
      <c r="U126">
        <v>0</v>
      </c>
      <c r="V126" s="3">
        <f t="shared" si="81"/>
        <v>0</v>
      </c>
      <c r="W126" s="3">
        <f t="shared" si="81"/>
        <v>0</v>
      </c>
      <c r="X126" s="3">
        <f t="shared" si="81"/>
        <v>0</v>
      </c>
      <c r="Y126" s="3">
        <f t="shared" si="81"/>
        <v>0</v>
      </c>
      <c r="Z126" s="3">
        <f t="shared" si="81"/>
        <v>0</v>
      </c>
      <c r="AA126" s="3">
        <f t="shared" si="81"/>
        <v>0</v>
      </c>
      <c r="AB126" s="3">
        <f t="shared" si="81"/>
        <v>0</v>
      </c>
      <c r="AC126" s="3">
        <f t="shared" si="81"/>
        <v>0</v>
      </c>
      <c r="AD126" s="3">
        <f t="shared" si="81"/>
        <v>0</v>
      </c>
      <c r="AE126" s="3">
        <f t="shared" si="81"/>
        <v>4.5977011494252873E-2</v>
      </c>
      <c r="AF126" s="3">
        <f t="shared" si="81"/>
        <v>2.2988505747126436E-2</v>
      </c>
      <c r="AG126" s="3">
        <f t="shared" si="81"/>
        <v>5.7471264367816091E-2</v>
      </c>
      <c r="AH126" s="3">
        <f t="shared" si="81"/>
        <v>0</v>
      </c>
      <c r="AI126" s="3">
        <f t="shared" si="81"/>
        <v>0</v>
      </c>
      <c r="AJ126" s="3">
        <f t="shared" si="81"/>
        <v>0</v>
      </c>
      <c r="AK126" s="4">
        <f t="shared" si="82"/>
        <v>0</v>
      </c>
      <c r="AL126" s="5">
        <f t="shared" si="82"/>
        <v>0</v>
      </c>
      <c r="AM126" s="5">
        <f t="shared" si="82"/>
        <v>0</v>
      </c>
      <c r="AN126" s="5">
        <f t="shared" si="82"/>
        <v>0</v>
      </c>
      <c r="AO126" s="5">
        <f t="shared" si="82"/>
        <v>0</v>
      </c>
      <c r="AP126" s="5">
        <f t="shared" si="82"/>
        <v>0</v>
      </c>
      <c r="AQ126" s="5">
        <f t="shared" si="82"/>
        <v>0</v>
      </c>
      <c r="AR126" s="5">
        <f t="shared" si="82"/>
        <v>0</v>
      </c>
      <c r="AS126" s="5">
        <f t="shared" si="82"/>
        <v>0</v>
      </c>
      <c r="AT126" s="5">
        <f t="shared" si="82"/>
        <v>4.9534911556993006E-3</v>
      </c>
      <c r="AU126" s="5">
        <f t="shared" si="82"/>
        <v>2.3930892838326767E-3</v>
      </c>
      <c r="AV126" s="5">
        <f t="shared" si="82"/>
        <v>5.6234659669138288E-3</v>
      </c>
      <c r="AW126" s="5">
        <f t="shared" si="82"/>
        <v>0</v>
      </c>
      <c r="AX126" s="5">
        <f t="shared" si="82"/>
        <v>0</v>
      </c>
      <c r="AY126" s="5">
        <f t="shared" si="82"/>
        <v>0</v>
      </c>
      <c r="AZ126" s="4">
        <f t="shared" si="46"/>
        <v>0</v>
      </c>
      <c r="BA126" s="5">
        <f t="shared" si="47"/>
        <v>0</v>
      </c>
      <c r="BB126" s="5">
        <f t="shared" si="48"/>
        <v>0</v>
      </c>
      <c r="BC126" s="5">
        <f t="shared" si="49"/>
        <v>4.3233488021486022E-3</v>
      </c>
      <c r="BD126" s="9">
        <f t="shared" si="50"/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2</v>
      </c>
      <c r="BO126">
        <v>0</v>
      </c>
      <c r="BP126">
        <v>3</v>
      </c>
      <c r="BQ126">
        <v>0</v>
      </c>
      <c r="BR126">
        <v>0</v>
      </c>
      <c r="BS126">
        <v>0</v>
      </c>
      <c r="BT126" s="3">
        <f t="shared" si="77"/>
        <v>0</v>
      </c>
      <c r="BU126" s="3">
        <f t="shared" si="77"/>
        <v>0</v>
      </c>
      <c r="BV126" s="3">
        <f t="shared" si="77"/>
        <v>0</v>
      </c>
      <c r="BW126" s="3">
        <f t="shared" si="77"/>
        <v>0</v>
      </c>
      <c r="BX126" s="3">
        <f t="shared" si="75"/>
        <v>0</v>
      </c>
      <c r="BY126" s="3">
        <f t="shared" si="75"/>
        <v>0</v>
      </c>
      <c r="BZ126" s="3">
        <f t="shared" si="75"/>
        <v>0</v>
      </c>
      <c r="CA126" s="3">
        <f t="shared" si="75"/>
        <v>0</v>
      </c>
      <c r="CB126" s="3">
        <f t="shared" si="75"/>
        <v>0</v>
      </c>
      <c r="CC126" s="3">
        <f t="shared" si="69"/>
        <v>2.2988505747126436E-2</v>
      </c>
      <c r="CD126" s="3">
        <f t="shared" si="69"/>
        <v>0</v>
      </c>
      <c r="CE126" s="3">
        <f t="shared" si="69"/>
        <v>3.4482758620689655E-2</v>
      </c>
      <c r="CF126" s="3">
        <f t="shared" si="69"/>
        <v>0</v>
      </c>
      <c r="CG126" s="3">
        <f t="shared" si="69"/>
        <v>0</v>
      </c>
      <c r="CH126" s="3">
        <f t="shared" si="69"/>
        <v>0</v>
      </c>
      <c r="CI126" s="4">
        <f t="shared" ref="CI126:CN168" si="85">BT126/CI$3</f>
        <v>0</v>
      </c>
      <c r="CJ126" s="5">
        <f t="shared" si="85"/>
        <v>0</v>
      </c>
      <c r="CK126" s="5">
        <f t="shared" si="85"/>
        <v>0</v>
      </c>
      <c r="CL126" s="5">
        <f t="shared" si="85"/>
        <v>0</v>
      </c>
      <c r="CM126" s="5">
        <f t="shared" si="85"/>
        <v>0</v>
      </c>
      <c r="CN126" s="5">
        <f t="shared" si="85"/>
        <v>0</v>
      </c>
      <c r="CO126" s="5">
        <f t="shared" si="83"/>
        <v>0</v>
      </c>
      <c r="CP126" s="5">
        <f t="shared" si="83"/>
        <v>0</v>
      </c>
      <c r="CQ126" s="5">
        <f t="shared" si="83"/>
        <v>0</v>
      </c>
      <c r="CR126" s="5">
        <f t="shared" si="83"/>
        <v>1.3776728915375533E-3</v>
      </c>
      <c r="CS126" s="5">
        <f t="shared" si="83"/>
        <v>0</v>
      </c>
      <c r="CT126" s="5">
        <f t="shared" si="83"/>
        <v>2.039043303699375E-3</v>
      </c>
      <c r="CU126" s="5">
        <f t="shared" si="79"/>
        <v>0</v>
      </c>
      <c r="CV126" s="5">
        <f t="shared" si="79"/>
        <v>0</v>
      </c>
      <c r="CW126" s="5">
        <f t="shared" si="79"/>
        <v>0</v>
      </c>
      <c r="CX126" s="4">
        <f t="shared" si="52"/>
        <v>0</v>
      </c>
      <c r="CY126" s="5">
        <f t="shared" si="53"/>
        <v>0</v>
      </c>
      <c r="CZ126" s="5">
        <f t="shared" si="54"/>
        <v>0</v>
      </c>
      <c r="DA126" s="5">
        <f t="shared" si="55"/>
        <v>1.1389053984123094E-3</v>
      </c>
      <c r="DB126" s="9">
        <f t="shared" si="56"/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3</v>
      </c>
      <c r="DM126">
        <v>5</v>
      </c>
      <c r="DN126">
        <v>0</v>
      </c>
      <c r="DO126">
        <v>0</v>
      </c>
      <c r="DP126">
        <v>0</v>
      </c>
      <c r="DQ126">
        <v>0</v>
      </c>
      <c r="DR126" s="3">
        <f t="shared" si="78"/>
        <v>0</v>
      </c>
      <c r="DS126" s="3">
        <f t="shared" si="78"/>
        <v>0</v>
      </c>
      <c r="DT126" s="3">
        <f t="shared" si="78"/>
        <v>0</v>
      </c>
      <c r="DU126" s="3">
        <f t="shared" si="78"/>
        <v>0</v>
      </c>
      <c r="DV126" s="3">
        <f t="shared" si="76"/>
        <v>0</v>
      </c>
      <c r="DW126" s="3">
        <f t="shared" si="76"/>
        <v>0</v>
      </c>
      <c r="DX126" s="3">
        <f t="shared" si="76"/>
        <v>0</v>
      </c>
      <c r="DY126" s="3">
        <f t="shared" si="76"/>
        <v>0</v>
      </c>
      <c r="DZ126" s="3">
        <f t="shared" si="76"/>
        <v>0</v>
      </c>
      <c r="EA126" s="3">
        <f t="shared" si="70"/>
        <v>3.4482758620689655E-2</v>
      </c>
      <c r="EB126" s="3">
        <f t="shared" si="70"/>
        <v>5.7471264367816091E-2</v>
      </c>
      <c r="EC126" s="3">
        <f t="shared" si="70"/>
        <v>0</v>
      </c>
      <c r="ED126" s="3">
        <f t="shared" si="70"/>
        <v>0</v>
      </c>
      <c r="EE126" s="3">
        <f t="shared" si="70"/>
        <v>0</v>
      </c>
      <c r="EF126" s="3">
        <f t="shared" si="70"/>
        <v>0</v>
      </c>
      <c r="EG126" s="4">
        <f t="shared" ref="EG126:EL168" si="86">DR126/EG$3</f>
        <v>0</v>
      </c>
      <c r="EH126" s="5">
        <f t="shared" si="86"/>
        <v>0</v>
      </c>
      <c r="EI126" s="5">
        <f t="shared" si="86"/>
        <v>0</v>
      </c>
      <c r="EJ126" s="5">
        <f t="shared" si="86"/>
        <v>0</v>
      </c>
      <c r="EK126" s="5">
        <f t="shared" si="86"/>
        <v>0</v>
      </c>
      <c r="EL126" s="5">
        <f t="shared" si="86"/>
        <v>0</v>
      </c>
      <c r="EM126" s="5">
        <f t="shared" si="84"/>
        <v>0</v>
      </c>
      <c r="EN126" s="5">
        <f t="shared" si="84"/>
        <v>0</v>
      </c>
      <c r="EO126" s="5">
        <f t="shared" si="84"/>
        <v>0</v>
      </c>
      <c r="EP126" s="5">
        <f t="shared" si="84"/>
        <v>9.2365062148825467E-4</v>
      </c>
      <c r="EQ126" s="5">
        <f t="shared" si="84"/>
        <v>1.492639539905663E-3</v>
      </c>
      <c r="ER126" s="5">
        <f t="shared" si="84"/>
        <v>0</v>
      </c>
      <c r="ES126" s="5">
        <f t="shared" si="80"/>
        <v>0</v>
      </c>
      <c r="ET126" s="5">
        <f t="shared" si="80"/>
        <v>0</v>
      </c>
      <c r="EU126" s="5">
        <f t="shared" si="80"/>
        <v>0</v>
      </c>
      <c r="EV126" s="4">
        <f t="shared" si="58"/>
        <v>0</v>
      </c>
      <c r="EW126" s="5">
        <f t="shared" si="64"/>
        <v>0</v>
      </c>
      <c r="EX126" s="5">
        <f t="shared" si="59"/>
        <v>0</v>
      </c>
      <c r="EY126" s="5">
        <f t="shared" si="60"/>
        <v>8.0543005379797247E-4</v>
      </c>
      <c r="EZ126" s="9">
        <f t="shared" si="61"/>
        <v>0</v>
      </c>
      <c r="FB126" t="s">
        <v>83</v>
      </c>
      <c r="FD126" t="s">
        <v>65</v>
      </c>
      <c r="FF126" t="s">
        <v>65</v>
      </c>
      <c r="FH126" t="s">
        <v>91</v>
      </c>
      <c r="FI126" t="s">
        <v>65</v>
      </c>
      <c r="FK126" t="s">
        <v>83</v>
      </c>
      <c r="FQ126" t="s">
        <v>85</v>
      </c>
      <c r="FY126" t="s">
        <v>33</v>
      </c>
      <c r="GA126" t="s">
        <v>40</v>
      </c>
      <c r="GF126" t="s">
        <v>40</v>
      </c>
      <c r="GJ126" t="s">
        <v>86</v>
      </c>
      <c r="GR126" t="s">
        <v>86</v>
      </c>
    </row>
    <row r="127" spans="1:208" x14ac:dyDescent="0.25">
      <c r="A127">
        <v>123</v>
      </c>
      <c r="B127" t="s">
        <v>917</v>
      </c>
      <c r="C127" t="s">
        <v>918</v>
      </c>
      <c r="D127">
        <v>40</v>
      </c>
      <c r="E127">
        <v>5.0999999999999996</v>
      </c>
      <c r="F127" t="s">
        <v>63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4</v>
      </c>
      <c r="O127">
        <v>6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3">
        <f t="shared" si="81"/>
        <v>0</v>
      </c>
      <c r="W127" s="3">
        <f t="shared" si="81"/>
        <v>0</v>
      </c>
      <c r="X127" s="3">
        <f t="shared" si="81"/>
        <v>0</v>
      </c>
      <c r="Y127" s="3">
        <f t="shared" si="81"/>
        <v>0</v>
      </c>
      <c r="Z127" s="3">
        <f t="shared" si="81"/>
        <v>0</v>
      </c>
      <c r="AA127" s="3">
        <f t="shared" si="81"/>
        <v>0</v>
      </c>
      <c r="AB127" s="3">
        <f t="shared" si="81"/>
        <v>0</v>
      </c>
      <c r="AC127" s="3">
        <f t="shared" si="81"/>
        <v>0.1</v>
      </c>
      <c r="AD127" s="3">
        <f t="shared" si="81"/>
        <v>0.15</v>
      </c>
      <c r="AE127" s="3">
        <f t="shared" si="81"/>
        <v>0</v>
      </c>
      <c r="AF127" s="3">
        <f t="shared" si="81"/>
        <v>0</v>
      </c>
      <c r="AG127" s="3">
        <f t="shared" si="81"/>
        <v>0</v>
      </c>
      <c r="AH127" s="3">
        <f t="shared" si="81"/>
        <v>0</v>
      </c>
      <c r="AI127" s="3">
        <f t="shared" si="81"/>
        <v>0</v>
      </c>
      <c r="AJ127" s="3">
        <f t="shared" si="81"/>
        <v>0</v>
      </c>
      <c r="AK127" s="4">
        <f t="shared" si="82"/>
        <v>0</v>
      </c>
      <c r="AL127" s="5">
        <f t="shared" si="82"/>
        <v>0</v>
      </c>
      <c r="AM127" s="5">
        <f t="shared" si="82"/>
        <v>0</v>
      </c>
      <c r="AN127" s="5">
        <f t="shared" si="82"/>
        <v>0</v>
      </c>
      <c r="AO127" s="5">
        <f t="shared" si="82"/>
        <v>0</v>
      </c>
      <c r="AP127" s="5">
        <f t="shared" si="82"/>
        <v>0</v>
      </c>
      <c r="AQ127" s="5">
        <f t="shared" si="82"/>
        <v>0</v>
      </c>
      <c r="AR127" s="5">
        <f t="shared" si="82"/>
        <v>1.9271684234839445E-3</v>
      </c>
      <c r="AS127" s="5">
        <f t="shared" si="82"/>
        <v>2.8719536350126211E-3</v>
      </c>
      <c r="AT127" s="5">
        <f t="shared" si="82"/>
        <v>0</v>
      </c>
      <c r="AU127" s="5">
        <f t="shared" si="82"/>
        <v>0</v>
      </c>
      <c r="AV127" s="5">
        <f t="shared" si="82"/>
        <v>0</v>
      </c>
      <c r="AW127" s="5">
        <f t="shared" si="82"/>
        <v>0</v>
      </c>
      <c r="AX127" s="5">
        <f t="shared" si="82"/>
        <v>0</v>
      </c>
      <c r="AY127" s="5">
        <f t="shared" si="82"/>
        <v>0</v>
      </c>
      <c r="AZ127" s="4">
        <f t="shared" si="46"/>
        <v>0</v>
      </c>
      <c r="BA127" s="5">
        <f t="shared" si="47"/>
        <v>0</v>
      </c>
      <c r="BB127" s="5">
        <f t="shared" si="48"/>
        <v>1.5997073528321885E-3</v>
      </c>
      <c r="BC127" s="5">
        <f t="shared" si="49"/>
        <v>0</v>
      </c>
      <c r="BD127" s="9">
        <f t="shared" si="50"/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 s="3">
        <f t="shared" si="77"/>
        <v>0</v>
      </c>
      <c r="BU127" s="3">
        <f t="shared" si="77"/>
        <v>0</v>
      </c>
      <c r="BV127" s="3">
        <f t="shared" si="77"/>
        <v>0</v>
      </c>
      <c r="BW127" s="3">
        <f t="shared" si="77"/>
        <v>0</v>
      </c>
      <c r="BX127" s="3">
        <f t="shared" si="75"/>
        <v>0</v>
      </c>
      <c r="BY127" s="3">
        <f t="shared" si="75"/>
        <v>0</v>
      </c>
      <c r="BZ127" s="3">
        <f t="shared" si="75"/>
        <v>0</v>
      </c>
      <c r="CA127" s="3">
        <f t="shared" si="75"/>
        <v>0</v>
      </c>
      <c r="CB127" s="3">
        <f t="shared" si="75"/>
        <v>0</v>
      </c>
      <c r="CC127" s="3">
        <f t="shared" si="69"/>
        <v>0</v>
      </c>
      <c r="CD127" s="3">
        <f t="shared" si="69"/>
        <v>0</v>
      </c>
      <c r="CE127" s="3">
        <f t="shared" si="69"/>
        <v>0</v>
      </c>
      <c r="CF127" s="3">
        <f t="shared" si="69"/>
        <v>0</v>
      </c>
      <c r="CG127" s="3">
        <f t="shared" si="69"/>
        <v>0</v>
      </c>
      <c r="CH127" s="3">
        <f t="shared" si="69"/>
        <v>0</v>
      </c>
      <c r="CI127" s="4">
        <f t="shared" si="85"/>
        <v>0</v>
      </c>
      <c r="CJ127" s="5">
        <f t="shared" si="85"/>
        <v>0</v>
      </c>
      <c r="CK127" s="5">
        <f t="shared" si="85"/>
        <v>0</v>
      </c>
      <c r="CL127" s="5">
        <f t="shared" si="85"/>
        <v>0</v>
      </c>
      <c r="CM127" s="5">
        <f t="shared" si="85"/>
        <v>0</v>
      </c>
      <c r="CN127" s="5">
        <f t="shared" si="85"/>
        <v>0</v>
      </c>
      <c r="CO127" s="5">
        <f t="shared" si="83"/>
        <v>0</v>
      </c>
      <c r="CP127" s="5">
        <f t="shared" si="83"/>
        <v>0</v>
      </c>
      <c r="CQ127" s="5">
        <f t="shared" si="83"/>
        <v>0</v>
      </c>
      <c r="CR127" s="5">
        <f t="shared" si="83"/>
        <v>0</v>
      </c>
      <c r="CS127" s="5">
        <f t="shared" si="83"/>
        <v>0</v>
      </c>
      <c r="CT127" s="5">
        <f t="shared" si="83"/>
        <v>0</v>
      </c>
      <c r="CU127" s="5">
        <f t="shared" si="79"/>
        <v>0</v>
      </c>
      <c r="CV127" s="5">
        <f t="shared" si="79"/>
        <v>0</v>
      </c>
      <c r="CW127" s="5">
        <f t="shared" si="79"/>
        <v>0</v>
      </c>
      <c r="CX127" s="4">
        <f t="shared" si="52"/>
        <v>0</v>
      </c>
      <c r="CY127" s="5">
        <f t="shared" si="53"/>
        <v>0</v>
      </c>
      <c r="CZ127" s="5">
        <f t="shared" si="54"/>
        <v>0</v>
      </c>
      <c r="DA127" s="5">
        <f t="shared" si="55"/>
        <v>0</v>
      </c>
      <c r="DB127" s="9">
        <f t="shared" si="56"/>
        <v>0</v>
      </c>
      <c r="DC127">
        <v>0</v>
      </c>
      <c r="DD127">
        <v>0</v>
      </c>
      <c r="DE127">
        <v>0</v>
      </c>
      <c r="DF127">
        <v>3</v>
      </c>
      <c r="DG127">
        <v>0</v>
      </c>
      <c r="DH127">
        <v>0</v>
      </c>
      <c r="DI127">
        <v>0</v>
      </c>
      <c r="DJ127">
        <v>4</v>
      </c>
      <c r="DK127">
        <v>6</v>
      </c>
      <c r="DL127">
        <v>0</v>
      </c>
      <c r="DM127">
        <v>3</v>
      </c>
      <c r="DN127">
        <v>3</v>
      </c>
      <c r="DO127">
        <v>0</v>
      </c>
      <c r="DP127">
        <v>0</v>
      </c>
      <c r="DQ127">
        <v>0</v>
      </c>
      <c r="DR127" s="3">
        <f t="shared" si="78"/>
        <v>0</v>
      </c>
      <c r="DS127" s="3">
        <f t="shared" si="78"/>
        <v>0</v>
      </c>
      <c r="DT127" s="3">
        <f t="shared" si="78"/>
        <v>0</v>
      </c>
      <c r="DU127" s="3">
        <f t="shared" si="78"/>
        <v>7.4999999999999997E-2</v>
      </c>
      <c r="DV127" s="3">
        <f t="shared" si="76"/>
        <v>0</v>
      </c>
      <c r="DW127" s="3">
        <f t="shared" si="76"/>
        <v>0</v>
      </c>
      <c r="DX127" s="3">
        <f t="shared" si="76"/>
        <v>0</v>
      </c>
      <c r="DY127" s="3">
        <f t="shared" si="76"/>
        <v>0.1</v>
      </c>
      <c r="DZ127" s="3">
        <f t="shared" si="76"/>
        <v>0.15</v>
      </c>
      <c r="EA127" s="3">
        <f t="shared" si="70"/>
        <v>0</v>
      </c>
      <c r="EB127" s="3">
        <f t="shared" si="70"/>
        <v>7.4999999999999997E-2</v>
      </c>
      <c r="EC127" s="3">
        <f t="shared" si="70"/>
        <v>7.4999999999999997E-2</v>
      </c>
      <c r="ED127" s="3">
        <f t="shared" si="70"/>
        <v>0</v>
      </c>
      <c r="EE127" s="3">
        <f t="shared" si="70"/>
        <v>0</v>
      </c>
      <c r="EF127" s="3">
        <f t="shared" si="70"/>
        <v>0</v>
      </c>
      <c r="EG127" s="4">
        <f t="shared" si="86"/>
        <v>0</v>
      </c>
      <c r="EH127" s="5">
        <f t="shared" si="86"/>
        <v>0</v>
      </c>
      <c r="EI127" s="5">
        <f t="shared" si="86"/>
        <v>0</v>
      </c>
      <c r="EJ127" s="5">
        <f t="shared" si="86"/>
        <v>2.1613226324665815E-3</v>
      </c>
      <c r="EK127" s="5">
        <f t="shared" si="86"/>
        <v>0</v>
      </c>
      <c r="EL127" s="5">
        <f t="shared" si="86"/>
        <v>0</v>
      </c>
      <c r="EM127" s="5">
        <f t="shared" si="84"/>
        <v>0</v>
      </c>
      <c r="EN127" s="5">
        <f t="shared" si="84"/>
        <v>1.9265429600998577E-3</v>
      </c>
      <c r="EO127" s="5">
        <f t="shared" si="84"/>
        <v>2.8766200087384994E-3</v>
      </c>
      <c r="EP127" s="5">
        <f t="shared" si="84"/>
        <v>0</v>
      </c>
      <c r="EQ127" s="5">
        <f t="shared" si="84"/>
        <v>1.94789459957689E-3</v>
      </c>
      <c r="ER127" s="5">
        <f t="shared" si="84"/>
        <v>2.0403730166470291E-3</v>
      </c>
      <c r="ES127" s="5">
        <f t="shared" si="80"/>
        <v>0</v>
      </c>
      <c r="ET127" s="5">
        <f t="shared" si="80"/>
        <v>0</v>
      </c>
      <c r="EU127" s="5">
        <f t="shared" si="80"/>
        <v>0</v>
      </c>
      <c r="EV127" s="4">
        <f t="shared" si="58"/>
        <v>0</v>
      </c>
      <c r="EW127" s="5">
        <f t="shared" si="64"/>
        <v>7.2044087748886047E-4</v>
      </c>
      <c r="EX127" s="5">
        <f t="shared" si="59"/>
        <v>1.601054322946119E-3</v>
      </c>
      <c r="EY127" s="5">
        <f t="shared" si="60"/>
        <v>1.3294225387413064E-3</v>
      </c>
      <c r="EZ127" s="9">
        <f t="shared" si="61"/>
        <v>0</v>
      </c>
      <c r="FB127" t="s">
        <v>602</v>
      </c>
      <c r="FD127" t="s">
        <v>578</v>
      </c>
      <c r="FE127" t="s">
        <v>275</v>
      </c>
      <c r="FF127" t="s">
        <v>426</v>
      </c>
      <c r="FI127" t="s">
        <v>426</v>
      </c>
      <c r="FK127" t="s">
        <v>603</v>
      </c>
      <c r="FM127" t="s">
        <v>72</v>
      </c>
      <c r="FQ127" t="s">
        <v>604</v>
      </c>
      <c r="FS127" t="s">
        <v>27</v>
      </c>
      <c r="FU127" t="s">
        <v>344</v>
      </c>
      <c r="FX127" t="s">
        <v>76</v>
      </c>
      <c r="FY127" t="s">
        <v>33</v>
      </c>
      <c r="FZ127" t="s">
        <v>76</v>
      </c>
      <c r="GE127" t="s">
        <v>193</v>
      </c>
      <c r="GJ127" t="s">
        <v>448</v>
      </c>
      <c r="GP127" t="s">
        <v>280</v>
      </c>
      <c r="GR127" t="s">
        <v>326</v>
      </c>
      <c r="GZ127" t="s">
        <v>170</v>
      </c>
    </row>
    <row r="128" spans="1:208" x14ac:dyDescent="0.25">
      <c r="A128">
        <v>124</v>
      </c>
      <c r="B128" t="s">
        <v>910</v>
      </c>
      <c r="C128" t="s">
        <v>911</v>
      </c>
      <c r="D128">
        <v>12</v>
      </c>
      <c r="E128">
        <v>5.69</v>
      </c>
      <c r="F128" t="s">
        <v>63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2</v>
      </c>
      <c r="N128">
        <v>2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3">
        <f t="shared" si="81"/>
        <v>0</v>
      </c>
      <c r="W128" s="3">
        <f t="shared" si="81"/>
        <v>0</v>
      </c>
      <c r="X128" s="3">
        <f t="shared" si="81"/>
        <v>0</v>
      </c>
      <c r="Y128" s="3">
        <f t="shared" si="81"/>
        <v>0</v>
      </c>
      <c r="Z128" s="3">
        <f t="shared" si="81"/>
        <v>0</v>
      </c>
      <c r="AA128" s="3">
        <f t="shared" si="81"/>
        <v>0</v>
      </c>
      <c r="AB128" s="3">
        <f t="shared" si="81"/>
        <v>0.16666666666666666</v>
      </c>
      <c r="AC128" s="3">
        <f t="shared" si="81"/>
        <v>0.16666666666666666</v>
      </c>
      <c r="AD128" s="3">
        <f t="shared" si="81"/>
        <v>0</v>
      </c>
      <c r="AE128" s="3">
        <f t="shared" si="81"/>
        <v>0</v>
      </c>
      <c r="AF128" s="3">
        <f t="shared" si="81"/>
        <v>0</v>
      </c>
      <c r="AG128" s="3">
        <f t="shared" si="81"/>
        <v>0</v>
      </c>
      <c r="AH128" s="3">
        <f t="shared" si="81"/>
        <v>0</v>
      </c>
      <c r="AI128" s="3">
        <f t="shared" si="81"/>
        <v>0</v>
      </c>
      <c r="AJ128" s="3">
        <f t="shared" si="81"/>
        <v>0</v>
      </c>
      <c r="AK128" s="4">
        <f t="shared" si="82"/>
        <v>0</v>
      </c>
      <c r="AL128" s="5">
        <f t="shared" si="82"/>
        <v>0</v>
      </c>
      <c r="AM128" s="5">
        <f t="shared" si="82"/>
        <v>0</v>
      </c>
      <c r="AN128" s="5">
        <f t="shared" si="82"/>
        <v>0</v>
      </c>
      <c r="AO128" s="5">
        <f t="shared" si="82"/>
        <v>0</v>
      </c>
      <c r="AP128" s="5">
        <f t="shared" si="82"/>
        <v>0</v>
      </c>
      <c r="AQ128" s="5">
        <f t="shared" si="82"/>
        <v>3.4142978379277863E-3</v>
      </c>
      <c r="AR128" s="5">
        <f t="shared" si="82"/>
        <v>3.2119473724732403E-3</v>
      </c>
      <c r="AS128" s="5">
        <f t="shared" si="82"/>
        <v>0</v>
      </c>
      <c r="AT128" s="5">
        <f t="shared" si="82"/>
        <v>0</v>
      </c>
      <c r="AU128" s="5">
        <f t="shared" si="82"/>
        <v>0</v>
      </c>
      <c r="AV128" s="5">
        <f t="shared" si="82"/>
        <v>0</v>
      </c>
      <c r="AW128" s="5">
        <f t="shared" si="82"/>
        <v>0</v>
      </c>
      <c r="AX128" s="5">
        <f t="shared" si="82"/>
        <v>0</v>
      </c>
      <c r="AY128" s="5">
        <f t="shared" si="82"/>
        <v>0</v>
      </c>
      <c r="AZ128" s="4">
        <f t="shared" si="46"/>
        <v>0</v>
      </c>
      <c r="BA128" s="5">
        <f t="shared" si="47"/>
        <v>0</v>
      </c>
      <c r="BB128" s="5">
        <f t="shared" si="48"/>
        <v>2.2087484034670089E-3</v>
      </c>
      <c r="BC128" s="5">
        <f t="shared" si="49"/>
        <v>0</v>
      </c>
      <c r="BD128" s="9">
        <f t="shared" si="50"/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2</v>
      </c>
      <c r="BO128">
        <v>0</v>
      </c>
      <c r="BP128">
        <v>0</v>
      </c>
      <c r="BQ128">
        <v>0</v>
      </c>
      <c r="BR128">
        <v>0</v>
      </c>
      <c r="BS128">
        <v>0</v>
      </c>
      <c r="BT128" s="3">
        <f t="shared" si="77"/>
        <v>0</v>
      </c>
      <c r="BU128" s="3">
        <f t="shared" si="77"/>
        <v>0</v>
      </c>
      <c r="BV128" s="3">
        <f t="shared" si="77"/>
        <v>0</v>
      </c>
      <c r="BW128" s="3">
        <f t="shared" si="77"/>
        <v>0</v>
      </c>
      <c r="BX128" s="3">
        <f t="shared" si="75"/>
        <v>0</v>
      </c>
      <c r="BY128" s="3">
        <f t="shared" si="75"/>
        <v>0</v>
      </c>
      <c r="BZ128" s="3">
        <f t="shared" si="75"/>
        <v>0</v>
      </c>
      <c r="CA128" s="3">
        <f t="shared" si="75"/>
        <v>0</v>
      </c>
      <c r="CB128" s="3">
        <f t="shared" si="75"/>
        <v>0</v>
      </c>
      <c r="CC128" s="3">
        <f t="shared" si="69"/>
        <v>0.16666666666666666</v>
      </c>
      <c r="CD128" s="3">
        <f t="shared" si="69"/>
        <v>0</v>
      </c>
      <c r="CE128" s="3">
        <f t="shared" si="69"/>
        <v>0</v>
      </c>
      <c r="CF128" s="3">
        <f t="shared" si="69"/>
        <v>0</v>
      </c>
      <c r="CG128" s="3">
        <f t="shared" si="69"/>
        <v>0</v>
      </c>
      <c r="CH128" s="3">
        <f t="shared" si="69"/>
        <v>0</v>
      </c>
      <c r="CI128" s="4">
        <f t="shared" si="85"/>
        <v>0</v>
      </c>
      <c r="CJ128" s="5">
        <f t="shared" si="85"/>
        <v>0</v>
      </c>
      <c r="CK128" s="5">
        <f t="shared" si="85"/>
        <v>0</v>
      </c>
      <c r="CL128" s="5">
        <f t="shared" si="85"/>
        <v>0</v>
      </c>
      <c r="CM128" s="5">
        <f t="shared" si="85"/>
        <v>0</v>
      </c>
      <c r="CN128" s="5">
        <f t="shared" si="85"/>
        <v>0</v>
      </c>
      <c r="CO128" s="5">
        <f t="shared" si="83"/>
        <v>0</v>
      </c>
      <c r="CP128" s="5">
        <f t="shared" si="83"/>
        <v>0</v>
      </c>
      <c r="CQ128" s="5">
        <f t="shared" si="83"/>
        <v>0</v>
      </c>
      <c r="CR128" s="5">
        <f t="shared" si="83"/>
        <v>9.9881284636472618E-3</v>
      </c>
      <c r="CS128" s="5">
        <f t="shared" si="83"/>
        <v>0</v>
      </c>
      <c r="CT128" s="5">
        <f t="shared" si="83"/>
        <v>0</v>
      </c>
      <c r="CU128" s="5">
        <f t="shared" si="79"/>
        <v>0</v>
      </c>
      <c r="CV128" s="5">
        <f t="shared" si="79"/>
        <v>0</v>
      </c>
      <c r="CW128" s="5">
        <f t="shared" si="79"/>
        <v>0</v>
      </c>
      <c r="CX128" s="4">
        <f t="shared" si="52"/>
        <v>0</v>
      </c>
      <c r="CY128" s="5">
        <f t="shared" si="53"/>
        <v>0</v>
      </c>
      <c r="CZ128" s="5">
        <f t="shared" si="54"/>
        <v>0</v>
      </c>
      <c r="DA128" s="5">
        <f t="shared" si="55"/>
        <v>3.3293761545490873E-3</v>
      </c>
      <c r="DB128" s="9">
        <f t="shared" si="56"/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2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 s="3">
        <f t="shared" si="78"/>
        <v>0</v>
      </c>
      <c r="DS128" s="3">
        <f t="shared" si="78"/>
        <v>0</v>
      </c>
      <c r="DT128" s="3">
        <f t="shared" si="78"/>
        <v>0</v>
      </c>
      <c r="DU128" s="3">
        <f t="shared" si="78"/>
        <v>0</v>
      </c>
      <c r="DV128" s="3">
        <f t="shared" si="76"/>
        <v>0</v>
      </c>
      <c r="DW128" s="3">
        <f t="shared" si="76"/>
        <v>0</v>
      </c>
      <c r="DX128" s="3">
        <f t="shared" si="76"/>
        <v>0.16666666666666666</v>
      </c>
      <c r="DY128" s="3">
        <f t="shared" si="76"/>
        <v>0</v>
      </c>
      <c r="DZ128" s="3">
        <f t="shared" si="76"/>
        <v>0</v>
      </c>
      <c r="EA128" s="3">
        <f t="shared" si="70"/>
        <v>0</v>
      </c>
      <c r="EB128" s="3">
        <f t="shared" si="70"/>
        <v>0</v>
      </c>
      <c r="EC128" s="3">
        <f t="shared" si="70"/>
        <v>0</v>
      </c>
      <c r="ED128" s="3">
        <f t="shared" si="70"/>
        <v>0</v>
      </c>
      <c r="EE128" s="3">
        <f t="shared" si="70"/>
        <v>0</v>
      </c>
      <c r="EF128" s="3">
        <f t="shared" si="70"/>
        <v>0</v>
      </c>
      <c r="EG128" s="4">
        <f t="shared" si="86"/>
        <v>0</v>
      </c>
      <c r="EH128" s="5">
        <f t="shared" si="86"/>
        <v>0</v>
      </c>
      <c r="EI128" s="5">
        <f t="shared" si="86"/>
        <v>0</v>
      </c>
      <c r="EJ128" s="5">
        <f t="shared" si="86"/>
        <v>0</v>
      </c>
      <c r="EK128" s="5">
        <f t="shared" si="86"/>
        <v>0</v>
      </c>
      <c r="EL128" s="5">
        <f t="shared" si="86"/>
        <v>0</v>
      </c>
      <c r="EM128" s="5">
        <f t="shared" si="84"/>
        <v>3.4102771584194644E-3</v>
      </c>
      <c r="EN128" s="5">
        <f t="shared" si="84"/>
        <v>0</v>
      </c>
      <c r="EO128" s="5">
        <f t="shared" si="84"/>
        <v>0</v>
      </c>
      <c r="EP128" s="5">
        <f t="shared" si="84"/>
        <v>0</v>
      </c>
      <c r="EQ128" s="5">
        <f t="shared" si="84"/>
        <v>0</v>
      </c>
      <c r="ER128" s="5">
        <f t="shared" si="84"/>
        <v>0</v>
      </c>
      <c r="ES128" s="5">
        <f t="shared" si="80"/>
        <v>0</v>
      </c>
      <c r="ET128" s="5">
        <f t="shared" si="80"/>
        <v>0</v>
      </c>
      <c r="EU128" s="5">
        <f t="shared" si="80"/>
        <v>0</v>
      </c>
      <c r="EV128" s="4">
        <f t="shared" si="58"/>
        <v>0</v>
      </c>
      <c r="EW128" s="5">
        <f t="shared" si="64"/>
        <v>0</v>
      </c>
      <c r="EX128" s="5">
        <f t="shared" si="59"/>
        <v>1.1367590528064881E-3</v>
      </c>
      <c r="EY128" s="5">
        <f t="shared" si="60"/>
        <v>0</v>
      </c>
      <c r="EZ128" s="9">
        <f t="shared" si="61"/>
        <v>0</v>
      </c>
    </row>
    <row r="129" spans="1:208" x14ac:dyDescent="0.25">
      <c r="A129">
        <v>125</v>
      </c>
      <c r="B129" t="s">
        <v>626</v>
      </c>
      <c r="C129" t="s">
        <v>627</v>
      </c>
      <c r="D129">
        <v>65</v>
      </c>
      <c r="E129">
        <v>4.9000000000000004</v>
      </c>
      <c r="F129" t="s">
        <v>63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</v>
      </c>
      <c r="T129">
        <v>2</v>
      </c>
      <c r="U129">
        <v>5</v>
      </c>
      <c r="V129" s="3">
        <f t="shared" si="81"/>
        <v>0</v>
      </c>
      <c r="W129" s="3">
        <f t="shared" si="81"/>
        <v>0</v>
      </c>
      <c r="X129" s="3">
        <f t="shared" si="81"/>
        <v>0</v>
      </c>
      <c r="Y129" s="3">
        <f t="shared" si="81"/>
        <v>0</v>
      </c>
      <c r="Z129" s="3">
        <f t="shared" si="81"/>
        <v>0</v>
      </c>
      <c r="AA129" s="3">
        <f t="shared" si="81"/>
        <v>0</v>
      </c>
      <c r="AB129" s="3">
        <f t="shared" si="81"/>
        <v>0</v>
      </c>
      <c r="AC129" s="3">
        <f t="shared" si="81"/>
        <v>0</v>
      </c>
      <c r="AD129" s="3">
        <f t="shared" si="81"/>
        <v>0</v>
      </c>
      <c r="AE129" s="3">
        <f t="shared" si="81"/>
        <v>0</v>
      </c>
      <c r="AF129" s="3">
        <f t="shared" si="81"/>
        <v>0</v>
      </c>
      <c r="AG129" s="3">
        <f t="shared" si="81"/>
        <v>0</v>
      </c>
      <c r="AH129" s="3">
        <f t="shared" si="81"/>
        <v>4.6153846153846156E-2</v>
      </c>
      <c r="AI129" s="3">
        <f t="shared" si="81"/>
        <v>3.0769230769230771E-2</v>
      </c>
      <c r="AJ129" s="3">
        <f t="shared" si="81"/>
        <v>7.6923076923076927E-2</v>
      </c>
      <c r="AK129" s="4">
        <f t="shared" si="82"/>
        <v>0</v>
      </c>
      <c r="AL129" s="5">
        <f t="shared" si="82"/>
        <v>0</v>
      </c>
      <c r="AM129" s="5">
        <f t="shared" si="82"/>
        <v>0</v>
      </c>
      <c r="AN129" s="5">
        <f t="shared" si="82"/>
        <v>0</v>
      </c>
      <c r="AO129" s="5">
        <f t="shared" si="82"/>
        <v>0</v>
      </c>
      <c r="AP129" s="5">
        <f t="shared" si="82"/>
        <v>0</v>
      </c>
      <c r="AQ129" s="5">
        <f t="shared" si="82"/>
        <v>0</v>
      </c>
      <c r="AR129" s="5">
        <f t="shared" si="82"/>
        <v>0</v>
      </c>
      <c r="AS129" s="5">
        <f t="shared" si="82"/>
        <v>0</v>
      </c>
      <c r="AT129" s="5">
        <f t="shared" si="82"/>
        <v>0</v>
      </c>
      <c r="AU129" s="5">
        <f t="shared" si="82"/>
        <v>0</v>
      </c>
      <c r="AV129" s="5">
        <f t="shared" si="82"/>
        <v>0</v>
      </c>
      <c r="AW129" s="5">
        <f t="shared" si="82"/>
        <v>7.7921060120401857E-3</v>
      </c>
      <c r="AX129" s="5">
        <f t="shared" si="82"/>
        <v>5.6734582949938247E-3</v>
      </c>
      <c r="AY129" s="5">
        <f t="shared" si="82"/>
        <v>1.3376340527729643E-2</v>
      </c>
      <c r="AZ129" s="4">
        <f t="shared" si="46"/>
        <v>0</v>
      </c>
      <c r="BA129" s="5">
        <f t="shared" si="47"/>
        <v>0</v>
      </c>
      <c r="BB129" s="5">
        <f t="shared" si="48"/>
        <v>0</v>
      </c>
      <c r="BC129" s="5">
        <f t="shared" si="49"/>
        <v>0</v>
      </c>
      <c r="BD129" s="9">
        <f t="shared" si="50"/>
        <v>8.947301611587884E-3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2</v>
      </c>
      <c r="BT129" s="3">
        <f t="shared" si="77"/>
        <v>0</v>
      </c>
      <c r="BU129" s="3">
        <f t="shared" si="77"/>
        <v>0</v>
      </c>
      <c r="BV129" s="3">
        <f t="shared" si="77"/>
        <v>0</v>
      </c>
      <c r="BW129" s="3">
        <f t="shared" si="77"/>
        <v>0</v>
      </c>
      <c r="BX129" s="3">
        <f t="shared" si="75"/>
        <v>0</v>
      </c>
      <c r="BY129" s="3">
        <f t="shared" si="75"/>
        <v>0</v>
      </c>
      <c r="BZ129" s="3">
        <f t="shared" si="75"/>
        <v>0</v>
      </c>
      <c r="CA129" s="3">
        <f t="shared" si="75"/>
        <v>0</v>
      </c>
      <c r="CB129" s="3">
        <f t="shared" si="75"/>
        <v>0</v>
      </c>
      <c r="CC129" s="3">
        <f t="shared" si="69"/>
        <v>0</v>
      </c>
      <c r="CD129" s="3">
        <f t="shared" si="69"/>
        <v>0</v>
      </c>
      <c r="CE129" s="3">
        <f t="shared" si="69"/>
        <v>0</v>
      </c>
      <c r="CF129" s="3">
        <f t="shared" si="69"/>
        <v>0</v>
      </c>
      <c r="CG129" s="3">
        <f t="shared" si="69"/>
        <v>0</v>
      </c>
      <c r="CH129" s="3">
        <f t="shared" si="69"/>
        <v>3.0769230769230771E-2</v>
      </c>
      <c r="CI129" s="4">
        <f t="shared" si="85"/>
        <v>0</v>
      </c>
      <c r="CJ129" s="5">
        <f t="shared" si="85"/>
        <v>0</v>
      </c>
      <c r="CK129" s="5">
        <f t="shared" si="85"/>
        <v>0</v>
      </c>
      <c r="CL129" s="5">
        <f t="shared" si="85"/>
        <v>0</v>
      </c>
      <c r="CM129" s="5">
        <f t="shared" si="85"/>
        <v>0</v>
      </c>
      <c r="CN129" s="5">
        <f t="shared" si="85"/>
        <v>0</v>
      </c>
      <c r="CO129" s="5">
        <f t="shared" si="83"/>
        <v>0</v>
      </c>
      <c r="CP129" s="5">
        <f t="shared" si="83"/>
        <v>0</v>
      </c>
      <c r="CQ129" s="5">
        <f t="shared" si="83"/>
        <v>0</v>
      </c>
      <c r="CR129" s="5">
        <f t="shared" si="83"/>
        <v>0</v>
      </c>
      <c r="CS129" s="5">
        <f t="shared" si="83"/>
        <v>0</v>
      </c>
      <c r="CT129" s="5">
        <f t="shared" si="83"/>
        <v>0</v>
      </c>
      <c r="CU129" s="5">
        <f t="shared" si="79"/>
        <v>0</v>
      </c>
      <c r="CV129" s="5">
        <f t="shared" si="79"/>
        <v>0</v>
      </c>
      <c r="CW129" s="5">
        <f t="shared" si="79"/>
        <v>1.3279082031475535E-3</v>
      </c>
      <c r="CX129" s="4">
        <f t="shared" si="52"/>
        <v>0</v>
      </c>
      <c r="CY129" s="5">
        <f t="shared" si="53"/>
        <v>0</v>
      </c>
      <c r="CZ129" s="5">
        <f t="shared" si="54"/>
        <v>0</v>
      </c>
      <c r="DA129" s="5">
        <f t="shared" si="55"/>
        <v>0</v>
      </c>
      <c r="DB129" s="9">
        <f t="shared" si="56"/>
        <v>4.4263606771585115E-4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2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2</v>
      </c>
      <c r="DP129">
        <v>0</v>
      </c>
      <c r="DQ129">
        <v>2</v>
      </c>
      <c r="DR129" s="3">
        <f t="shared" si="78"/>
        <v>0</v>
      </c>
      <c r="DS129" s="3">
        <f t="shared" si="78"/>
        <v>0</v>
      </c>
      <c r="DT129" s="3">
        <f t="shared" si="78"/>
        <v>0</v>
      </c>
      <c r="DU129" s="3">
        <f t="shared" si="78"/>
        <v>0</v>
      </c>
      <c r="DV129" s="3">
        <f t="shared" si="76"/>
        <v>0</v>
      </c>
      <c r="DW129" s="3">
        <f t="shared" si="76"/>
        <v>3.0769230769230771E-2</v>
      </c>
      <c r="DX129" s="3">
        <f t="shared" si="76"/>
        <v>0</v>
      </c>
      <c r="DY129" s="3">
        <f t="shared" si="76"/>
        <v>0</v>
      </c>
      <c r="DZ129" s="3">
        <f t="shared" si="76"/>
        <v>0</v>
      </c>
      <c r="EA129" s="3">
        <f t="shared" si="70"/>
        <v>0</v>
      </c>
      <c r="EB129" s="3">
        <f t="shared" si="70"/>
        <v>0</v>
      </c>
      <c r="EC129" s="3">
        <f t="shared" si="70"/>
        <v>0</v>
      </c>
      <c r="ED129" s="3">
        <f t="shared" si="70"/>
        <v>3.0769230769230771E-2</v>
      </c>
      <c r="EE129" s="3">
        <f t="shared" si="70"/>
        <v>0</v>
      </c>
      <c r="EF129" s="3">
        <f t="shared" si="70"/>
        <v>3.0769230769230771E-2</v>
      </c>
      <c r="EG129" s="4">
        <f t="shared" si="86"/>
        <v>0</v>
      </c>
      <c r="EH129" s="5">
        <f t="shared" si="86"/>
        <v>0</v>
      </c>
      <c r="EI129" s="5">
        <f t="shared" si="86"/>
        <v>0</v>
      </c>
      <c r="EJ129" s="5">
        <f t="shared" si="86"/>
        <v>0</v>
      </c>
      <c r="EK129" s="5">
        <f t="shared" si="86"/>
        <v>0</v>
      </c>
      <c r="EL129" s="5">
        <f t="shared" si="86"/>
        <v>9.2838917606102281E-4</v>
      </c>
      <c r="EM129" s="5">
        <f t="shared" si="84"/>
        <v>0</v>
      </c>
      <c r="EN129" s="5">
        <f t="shared" si="84"/>
        <v>0</v>
      </c>
      <c r="EO129" s="5">
        <f t="shared" si="84"/>
        <v>0</v>
      </c>
      <c r="EP129" s="5">
        <f t="shared" si="84"/>
        <v>0</v>
      </c>
      <c r="EQ129" s="5">
        <f t="shared" si="84"/>
        <v>0</v>
      </c>
      <c r="ER129" s="5">
        <f t="shared" si="84"/>
        <v>0</v>
      </c>
      <c r="ES129" s="5">
        <f t="shared" si="80"/>
        <v>2.5632761051441666E-3</v>
      </c>
      <c r="ET129" s="5">
        <f t="shared" si="80"/>
        <v>0</v>
      </c>
      <c r="EU129" s="5">
        <f t="shared" si="80"/>
        <v>2.5658759609599809E-3</v>
      </c>
      <c r="EV129" s="4">
        <f t="shared" si="58"/>
        <v>0</v>
      </c>
      <c r="EW129" s="5">
        <f t="shared" si="64"/>
        <v>3.0946305868700762E-4</v>
      </c>
      <c r="EX129" s="5">
        <f t="shared" si="59"/>
        <v>0</v>
      </c>
      <c r="EY129" s="5">
        <f t="shared" si="60"/>
        <v>0</v>
      </c>
      <c r="EZ129" s="9">
        <f t="shared" si="61"/>
        <v>1.7097173553680494E-3</v>
      </c>
      <c r="FB129" t="s">
        <v>83</v>
      </c>
      <c r="FD129" t="s">
        <v>65</v>
      </c>
      <c r="FF129" t="s">
        <v>65</v>
      </c>
      <c r="FH129" t="s">
        <v>91</v>
      </c>
      <c r="FI129" t="s">
        <v>65</v>
      </c>
      <c r="FK129" t="s">
        <v>83</v>
      </c>
      <c r="FQ129" t="s">
        <v>85</v>
      </c>
      <c r="FY129" t="s">
        <v>33</v>
      </c>
      <c r="GA129" t="s">
        <v>40</v>
      </c>
      <c r="GF129" t="s">
        <v>40</v>
      </c>
      <c r="GJ129" t="s">
        <v>86</v>
      </c>
      <c r="GR129" t="s">
        <v>86</v>
      </c>
    </row>
    <row r="130" spans="1:208" x14ac:dyDescent="0.25">
      <c r="A130">
        <v>126</v>
      </c>
      <c r="B130" t="s">
        <v>699</v>
      </c>
      <c r="C130" t="s">
        <v>700</v>
      </c>
      <c r="D130">
        <v>193</v>
      </c>
      <c r="E130">
        <v>7.28</v>
      </c>
      <c r="F130" t="s">
        <v>63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98</v>
      </c>
      <c r="N130">
        <v>98</v>
      </c>
      <c r="O130">
        <v>96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3">
        <f t="shared" si="81"/>
        <v>0</v>
      </c>
      <c r="W130" s="3">
        <f t="shared" si="81"/>
        <v>0</v>
      </c>
      <c r="X130" s="3">
        <f t="shared" si="81"/>
        <v>0</v>
      </c>
      <c r="Y130" s="3">
        <f t="shared" si="81"/>
        <v>0</v>
      </c>
      <c r="Z130" s="3">
        <f t="shared" si="81"/>
        <v>0</v>
      </c>
      <c r="AA130" s="3">
        <f t="shared" si="81"/>
        <v>0</v>
      </c>
      <c r="AB130" s="3">
        <f t="shared" si="81"/>
        <v>0.50777202072538863</v>
      </c>
      <c r="AC130" s="3">
        <f t="shared" si="81"/>
        <v>0.50777202072538863</v>
      </c>
      <c r="AD130" s="3">
        <f t="shared" si="81"/>
        <v>0.49740932642487046</v>
      </c>
      <c r="AE130" s="3">
        <f t="shared" si="81"/>
        <v>0</v>
      </c>
      <c r="AF130" s="3">
        <f t="shared" si="81"/>
        <v>0</v>
      </c>
      <c r="AG130" s="3">
        <f t="shared" si="81"/>
        <v>0</v>
      </c>
      <c r="AH130" s="3">
        <f t="shared" si="81"/>
        <v>0</v>
      </c>
      <c r="AI130" s="3">
        <f t="shared" si="81"/>
        <v>0</v>
      </c>
      <c r="AJ130" s="3">
        <f t="shared" si="81"/>
        <v>0</v>
      </c>
      <c r="AK130" s="4">
        <f t="shared" si="82"/>
        <v>0</v>
      </c>
      <c r="AL130" s="5">
        <f t="shared" si="82"/>
        <v>0</v>
      </c>
      <c r="AM130" s="5">
        <f t="shared" si="82"/>
        <v>0</v>
      </c>
      <c r="AN130" s="5">
        <f t="shared" si="82"/>
        <v>0</v>
      </c>
      <c r="AO130" s="5">
        <f t="shared" si="82"/>
        <v>0</v>
      </c>
      <c r="AP130" s="5">
        <f t="shared" si="82"/>
        <v>0</v>
      </c>
      <c r="AQ130" s="5">
        <f t="shared" si="82"/>
        <v>1.0402109475137505E-2</v>
      </c>
      <c r="AR130" s="5">
        <f t="shared" si="82"/>
        <v>9.7856220467060391E-3</v>
      </c>
      <c r="AS130" s="5">
        <f t="shared" si="82"/>
        <v>9.5235768207672412E-3</v>
      </c>
      <c r="AT130" s="5">
        <f t="shared" si="82"/>
        <v>0</v>
      </c>
      <c r="AU130" s="5">
        <f t="shared" si="82"/>
        <v>0</v>
      </c>
      <c r="AV130" s="5">
        <f t="shared" si="82"/>
        <v>0</v>
      </c>
      <c r="AW130" s="5">
        <f t="shared" si="82"/>
        <v>0</v>
      </c>
      <c r="AX130" s="5">
        <f t="shared" si="82"/>
        <v>0</v>
      </c>
      <c r="AY130" s="5">
        <f t="shared" si="82"/>
        <v>0</v>
      </c>
      <c r="AZ130" s="4">
        <f t="shared" si="46"/>
        <v>0</v>
      </c>
      <c r="BA130" s="5">
        <f t="shared" si="47"/>
        <v>0</v>
      </c>
      <c r="BB130" s="5">
        <f t="shared" si="48"/>
        <v>9.9037694475369292E-3</v>
      </c>
      <c r="BC130" s="5">
        <f t="shared" si="49"/>
        <v>0</v>
      </c>
      <c r="BD130" s="9">
        <f t="shared" si="50"/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 s="3">
        <f t="shared" si="77"/>
        <v>0</v>
      </c>
      <c r="BU130" s="3">
        <f t="shared" si="77"/>
        <v>0</v>
      </c>
      <c r="BV130" s="3">
        <f t="shared" si="77"/>
        <v>0</v>
      </c>
      <c r="BW130" s="3">
        <f t="shared" si="77"/>
        <v>0</v>
      </c>
      <c r="BX130" s="3">
        <f t="shared" si="75"/>
        <v>0</v>
      </c>
      <c r="BY130" s="3">
        <f t="shared" si="75"/>
        <v>0</v>
      </c>
      <c r="BZ130" s="3">
        <f t="shared" si="75"/>
        <v>0</v>
      </c>
      <c r="CA130" s="3">
        <f t="shared" si="75"/>
        <v>0</v>
      </c>
      <c r="CB130" s="3">
        <f t="shared" si="75"/>
        <v>0</v>
      </c>
      <c r="CC130" s="3">
        <f t="shared" si="69"/>
        <v>0</v>
      </c>
      <c r="CD130" s="3">
        <f t="shared" si="69"/>
        <v>0</v>
      </c>
      <c r="CE130" s="3">
        <f t="shared" si="69"/>
        <v>0</v>
      </c>
      <c r="CF130" s="3">
        <f t="shared" si="69"/>
        <v>0</v>
      </c>
      <c r="CG130" s="3">
        <f t="shared" si="69"/>
        <v>0</v>
      </c>
      <c r="CH130" s="3">
        <f t="shared" si="69"/>
        <v>0</v>
      </c>
      <c r="CI130" s="4">
        <f t="shared" si="85"/>
        <v>0</v>
      </c>
      <c r="CJ130" s="5">
        <f t="shared" si="85"/>
        <v>0</v>
      </c>
      <c r="CK130" s="5">
        <f t="shared" si="85"/>
        <v>0</v>
      </c>
      <c r="CL130" s="5">
        <f t="shared" si="85"/>
        <v>0</v>
      </c>
      <c r="CM130" s="5">
        <f t="shared" si="85"/>
        <v>0</v>
      </c>
      <c r="CN130" s="5">
        <f t="shared" si="85"/>
        <v>0</v>
      </c>
      <c r="CO130" s="5">
        <f t="shared" si="83"/>
        <v>0</v>
      </c>
      <c r="CP130" s="5">
        <f t="shared" si="83"/>
        <v>0</v>
      </c>
      <c r="CQ130" s="5">
        <f t="shared" si="83"/>
        <v>0</v>
      </c>
      <c r="CR130" s="5">
        <f t="shared" si="83"/>
        <v>0</v>
      </c>
      <c r="CS130" s="5">
        <f t="shared" si="83"/>
        <v>0</v>
      </c>
      <c r="CT130" s="5">
        <f t="shared" si="83"/>
        <v>0</v>
      </c>
      <c r="CU130" s="5">
        <f t="shared" si="79"/>
        <v>0</v>
      </c>
      <c r="CV130" s="5">
        <f t="shared" si="79"/>
        <v>0</v>
      </c>
      <c r="CW130" s="5">
        <f t="shared" si="79"/>
        <v>0</v>
      </c>
      <c r="CX130" s="4">
        <f t="shared" si="52"/>
        <v>0</v>
      </c>
      <c r="CY130" s="5">
        <f t="shared" si="53"/>
        <v>0</v>
      </c>
      <c r="CZ130" s="5">
        <f t="shared" si="54"/>
        <v>0</v>
      </c>
      <c r="DA130" s="5">
        <f t="shared" si="55"/>
        <v>0</v>
      </c>
      <c r="DB130" s="9">
        <f t="shared" si="56"/>
        <v>0</v>
      </c>
      <c r="DC130">
        <v>0</v>
      </c>
      <c r="DD130">
        <v>0</v>
      </c>
      <c r="DE130">
        <v>0</v>
      </c>
      <c r="DF130">
        <v>66</v>
      </c>
      <c r="DG130">
        <v>0</v>
      </c>
      <c r="DH130">
        <v>59</v>
      </c>
      <c r="DI130">
        <v>98</v>
      </c>
      <c r="DJ130">
        <v>98</v>
      </c>
      <c r="DK130">
        <v>96</v>
      </c>
      <c r="DL130">
        <v>63</v>
      </c>
      <c r="DM130">
        <v>71</v>
      </c>
      <c r="DN130">
        <v>68</v>
      </c>
      <c r="DO130">
        <v>0</v>
      </c>
      <c r="DP130">
        <v>0</v>
      </c>
      <c r="DQ130">
        <v>0</v>
      </c>
      <c r="DR130" s="3">
        <f t="shared" si="78"/>
        <v>0</v>
      </c>
      <c r="DS130" s="3">
        <f t="shared" si="78"/>
        <v>0</v>
      </c>
      <c r="DT130" s="3">
        <f t="shared" si="78"/>
        <v>0</v>
      </c>
      <c r="DU130" s="3">
        <f t="shared" si="78"/>
        <v>0.34196891191709844</v>
      </c>
      <c r="DV130" s="3">
        <f t="shared" si="76"/>
        <v>0</v>
      </c>
      <c r="DW130" s="3">
        <f t="shared" si="76"/>
        <v>0.30569948186528495</v>
      </c>
      <c r="DX130" s="3">
        <f t="shared" si="76"/>
        <v>0.50777202072538863</v>
      </c>
      <c r="DY130" s="3">
        <f t="shared" si="76"/>
        <v>0.50777202072538863</v>
      </c>
      <c r="DZ130" s="3">
        <f t="shared" si="76"/>
        <v>0.49740932642487046</v>
      </c>
      <c r="EA130" s="3">
        <f t="shared" si="70"/>
        <v>0.32642487046632124</v>
      </c>
      <c r="EB130" s="3">
        <f t="shared" si="70"/>
        <v>0.36787564766839376</v>
      </c>
      <c r="EC130" s="3">
        <f t="shared" si="70"/>
        <v>0.35233160621761656</v>
      </c>
      <c r="ED130" s="3">
        <f t="shared" si="70"/>
        <v>0</v>
      </c>
      <c r="EE130" s="3">
        <f t="shared" si="70"/>
        <v>0</v>
      </c>
      <c r="EF130" s="3">
        <f t="shared" si="70"/>
        <v>0</v>
      </c>
      <c r="EG130" s="4">
        <f t="shared" si="86"/>
        <v>0</v>
      </c>
      <c r="EH130" s="5">
        <f t="shared" si="86"/>
        <v>0</v>
      </c>
      <c r="EI130" s="5">
        <f t="shared" si="86"/>
        <v>0</v>
      </c>
      <c r="EJ130" s="5">
        <f t="shared" si="86"/>
        <v>9.85473531901861E-3</v>
      </c>
      <c r="EK130" s="5">
        <f t="shared" si="86"/>
        <v>0</v>
      </c>
      <c r="EL130" s="5">
        <f t="shared" si="86"/>
        <v>9.2237629279637873E-3</v>
      </c>
      <c r="EM130" s="5">
        <f t="shared" si="84"/>
        <v>1.0389859943785726E-2</v>
      </c>
      <c r="EN130" s="5">
        <f t="shared" si="84"/>
        <v>9.782446118641765E-3</v>
      </c>
      <c r="EO130" s="5">
        <f t="shared" si="84"/>
        <v>9.5390508061794794E-3</v>
      </c>
      <c r="EP130" s="5">
        <f t="shared" si="84"/>
        <v>8.7435734997877781E-3</v>
      </c>
      <c r="EQ130" s="5">
        <f t="shared" si="84"/>
        <v>9.5544398321215328E-3</v>
      </c>
      <c r="ER130" s="5">
        <f t="shared" si="84"/>
        <v>9.5851720298444198E-3</v>
      </c>
      <c r="ES130" s="5">
        <f t="shared" si="80"/>
        <v>0</v>
      </c>
      <c r="ET130" s="5">
        <f t="shared" si="80"/>
        <v>0</v>
      </c>
      <c r="EU130" s="5">
        <f t="shared" si="80"/>
        <v>0</v>
      </c>
      <c r="EV130" s="4">
        <f t="shared" si="58"/>
        <v>0</v>
      </c>
      <c r="EW130" s="5">
        <f t="shared" si="64"/>
        <v>6.3594994156607994E-3</v>
      </c>
      <c r="EX130" s="5">
        <f t="shared" si="59"/>
        <v>9.9037856228689908E-3</v>
      </c>
      <c r="EY130" s="5">
        <f t="shared" si="60"/>
        <v>9.2943951205845757E-3</v>
      </c>
      <c r="EZ130" s="9">
        <f t="shared" si="61"/>
        <v>0</v>
      </c>
      <c r="FB130" t="s">
        <v>158</v>
      </c>
      <c r="FD130" t="s">
        <v>158</v>
      </c>
      <c r="FE130" t="s">
        <v>354</v>
      </c>
      <c r="FH130" t="s">
        <v>91</v>
      </c>
      <c r="FK130" t="s">
        <v>158</v>
      </c>
      <c r="FQ130" t="s">
        <v>91</v>
      </c>
      <c r="FY130" t="s">
        <v>33</v>
      </c>
      <c r="GA130" t="s">
        <v>35</v>
      </c>
      <c r="GF130" t="s">
        <v>357</v>
      </c>
    </row>
    <row r="131" spans="1:208" x14ac:dyDescent="0.25">
      <c r="A131">
        <v>127</v>
      </c>
      <c r="B131" t="s">
        <v>485</v>
      </c>
      <c r="C131" t="s">
        <v>486</v>
      </c>
      <c r="D131">
        <v>27</v>
      </c>
      <c r="E131">
        <v>8.8699999999999992</v>
      </c>
      <c r="F131" t="s">
        <v>63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</v>
      </c>
      <c r="N131">
        <v>0</v>
      </c>
      <c r="O131">
        <v>2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3">
        <f t="shared" si="81"/>
        <v>0</v>
      </c>
      <c r="W131" s="3">
        <f t="shared" si="81"/>
        <v>0</v>
      </c>
      <c r="X131" s="3">
        <f t="shared" si="81"/>
        <v>0</v>
      </c>
      <c r="Y131" s="3">
        <f t="shared" si="81"/>
        <v>0</v>
      </c>
      <c r="Z131" s="3">
        <f t="shared" si="81"/>
        <v>0</v>
      </c>
      <c r="AA131" s="3">
        <f t="shared" si="81"/>
        <v>0</v>
      </c>
      <c r="AB131" s="3">
        <f t="shared" si="81"/>
        <v>7.407407407407407E-2</v>
      </c>
      <c r="AC131" s="3">
        <f t="shared" si="81"/>
        <v>0</v>
      </c>
      <c r="AD131" s="3">
        <f t="shared" si="81"/>
        <v>7.407407407407407E-2</v>
      </c>
      <c r="AE131" s="3">
        <f t="shared" si="81"/>
        <v>0</v>
      </c>
      <c r="AF131" s="3">
        <f t="shared" si="81"/>
        <v>0</v>
      </c>
      <c r="AG131" s="3">
        <f t="shared" si="81"/>
        <v>0</v>
      </c>
      <c r="AH131" s="3">
        <f t="shared" si="81"/>
        <v>0</v>
      </c>
      <c r="AI131" s="3">
        <f t="shared" si="81"/>
        <v>0</v>
      </c>
      <c r="AJ131" s="3">
        <f t="shared" si="81"/>
        <v>0</v>
      </c>
      <c r="AK131" s="4">
        <f t="shared" si="82"/>
        <v>0</v>
      </c>
      <c r="AL131" s="5">
        <f t="shared" si="82"/>
        <v>0</v>
      </c>
      <c r="AM131" s="5">
        <f t="shared" si="82"/>
        <v>0</v>
      </c>
      <c r="AN131" s="5">
        <f t="shared" si="82"/>
        <v>0</v>
      </c>
      <c r="AO131" s="5">
        <f t="shared" si="82"/>
        <v>0</v>
      </c>
      <c r="AP131" s="5">
        <f t="shared" si="82"/>
        <v>0</v>
      </c>
      <c r="AQ131" s="5">
        <f t="shared" si="82"/>
        <v>1.517465705745683E-3</v>
      </c>
      <c r="AR131" s="5">
        <f t="shared" si="82"/>
        <v>0</v>
      </c>
      <c r="AS131" s="5">
        <f t="shared" si="82"/>
        <v>1.418248708648208E-3</v>
      </c>
      <c r="AT131" s="5">
        <f t="shared" si="82"/>
        <v>0</v>
      </c>
      <c r="AU131" s="5">
        <f t="shared" si="82"/>
        <v>0</v>
      </c>
      <c r="AV131" s="5">
        <f t="shared" si="82"/>
        <v>0</v>
      </c>
      <c r="AW131" s="5">
        <f t="shared" si="82"/>
        <v>0</v>
      </c>
      <c r="AX131" s="5">
        <f t="shared" si="82"/>
        <v>0</v>
      </c>
      <c r="AY131" s="5">
        <f t="shared" si="82"/>
        <v>0</v>
      </c>
      <c r="AZ131" s="4">
        <f t="shared" si="46"/>
        <v>0</v>
      </c>
      <c r="BA131" s="5">
        <f t="shared" si="47"/>
        <v>0</v>
      </c>
      <c r="BB131" s="5">
        <f t="shared" si="48"/>
        <v>9.7857147146463027E-4</v>
      </c>
      <c r="BC131" s="5">
        <f t="shared" si="49"/>
        <v>0</v>
      </c>
      <c r="BD131" s="9">
        <f t="shared" si="50"/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 s="3">
        <f t="shared" si="77"/>
        <v>0</v>
      </c>
      <c r="BU131" s="3">
        <f t="shared" si="77"/>
        <v>0</v>
      </c>
      <c r="BV131" s="3">
        <f t="shared" si="77"/>
        <v>0</v>
      </c>
      <c r="BW131" s="3">
        <f t="shared" si="77"/>
        <v>0</v>
      </c>
      <c r="BX131" s="3">
        <f t="shared" si="75"/>
        <v>0</v>
      </c>
      <c r="BY131" s="3">
        <f t="shared" si="75"/>
        <v>0</v>
      </c>
      <c r="BZ131" s="3">
        <f t="shared" si="75"/>
        <v>0</v>
      </c>
      <c r="CA131" s="3">
        <f t="shared" si="75"/>
        <v>0</v>
      </c>
      <c r="CB131" s="3">
        <f t="shared" si="75"/>
        <v>0</v>
      </c>
      <c r="CC131" s="3">
        <f t="shared" si="69"/>
        <v>0</v>
      </c>
      <c r="CD131" s="3">
        <f t="shared" si="69"/>
        <v>0</v>
      </c>
      <c r="CE131" s="3">
        <f t="shared" si="69"/>
        <v>0</v>
      </c>
      <c r="CF131" s="3">
        <f t="shared" si="69"/>
        <v>0</v>
      </c>
      <c r="CG131" s="3">
        <f t="shared" si="69"/>
        <v>0</v>
      </c>
      <c r="CH131" s="3">
        <f t="shared" si="69"/>
        <v>0</v>
      </c>
      <c r="CI131" s="4">
        <f t="shared" si="85"/>
        <v>0</v>
      </c>
      <c r="CJ131" s="5">
        <f t="shared" si="85"/>
        <v>0</v>
      </c>
      <c r="CK131" s="5">
        <f t="shared" si="85"/>
        <v>0</v>
      </c>
      <c r="CL131" s="5">
        <f t="shared" si="85"/>
        <v>0</v>
      </c>
      <c r="CM131" s="5">
        <f t="shared" si="85"/>
        <v>0</v>
      </c>
      <c r="CN131" s="5">
        <f t="shared" si="85"/>
        <v>0</v>
      </c>
      <c r="CO131" s="5">
        <f t="shared" si="83"/>
        <v>0</v>
      </c>
      <c r="CP131" s="5">
        <f t="shared" si="83"/>
        <v>0</v>
      </c>
      <c r="CQ131" s="5">
        <f t="shared" si="83"/>
        <v>0</v>
      </c>
      <c r="CR131" s="5">
        <f t="shared" si="83"/>
        <v>0</v>
      </c>
      <c r="CS131" s="5">
        <f t="shared" si="83"/>
        <v>0</v>
      </c>
      <c r="CT131" s="5">
        <f t="shared" si="83"/>
        <v>0</v>
      </c>
      <c r="CU131" s="5">
        <f t="shared" si="79"/>
        <v>0</v>
      </c>
      <c r="CV131" s="5">
        <f t="shared" si="79"/>
        <v>0</v>
      </c>
      <c r="CW131" s="5">
        <f t="shared" si="79"/>
        <v>0</v>
      </c>
      <c r="CX131" s="4">
        <f t="shared" si="52"/>
        <v>0</v>
      </c>
      <c r="CY131" s="5">
        <f t="shared" si="53"/>
        <v>0</v>
      </c>
      <c r="CZ131" s="5">
        <f t="shared" si="54"/>
        <v>0</v>
      </c>
      <c r="DA131" s="5">
        <f t="shared" si="55"/>
        <v>0</v>
      </c>
      <c r="DB131" s="9">
        <f t="shared" si="56"/>
        <v>0</v>
      </c>
      <c r="DC131">
        <v>0</v>
      </c>
      <c r="DD131">
        <v>0</v>
      </c>
      <c r="DE131">
        <v>0</v>
      </c>
      <c r="DF131">
        <v>4</v>
      </c>
      <c r="DG131">
        <v>4</v>
      </c>
      <c r="DH131">
        <v>2</v>
      </c>
      <c r="DI131">
        <v>2</v>
      </c>
      <c r="DJ131">
        <v>0</v>
      </c>
      <c r="DK131">
        <v>2</v>
      </c>
      <c r="DL131">
        <v>3</v>
      </c>
      <c r="DM131">
        <v>4</v>
      </c>
      <c r="DN131">
        <v>5</v>
      </c>
      <c r="DO131">
        <v>0</v>
      </c>
      <c r="DP131">
        <v>0</v>
      </c>
      <c r="DQ131">
        <v>0</v>
      </c>
      <c r="DR131" s="3">
        <f t="shared" si="78"/>
        <v>0</v>
      </c>
      <c r="DS131" s="3">
        <f t="shared" si="78"/>
        <v>0</v>
      </c>
      <c r="DT131" s="3">
        <f t="shared" si="78"/>
        <v>0</v>
      </c>
      <c r="DU131" s="3">
        <f t="shared" si="78"/>
        <v>0.14814814814814814</v>
      </c>
      <c r="DV131" s="3">
        <f t="shared" si="76"/>
        <v>0.14814814814814814</v>
      </c>
      <c r="DW131" s="3">
        <f t="shared" si="76"/>
        <v>7.407407407407407E-2</v>
      </c>
      <c r="DX131" s="3">
        <f t="shared" si="76"/>
        <v>7.407407407407407E-2</v>
      </c>
      <c r="DY131" s="3">
        <f t="shared" si="76"/>
        <v>0</v>
      </c>
      <c r="DZ131" s="3">
        <f t="shared" si="76"/>
        <v>7.407407407407407E-2</v>
      </c>
      <c r="EA131" s="3">
        <f t="shared" si="70"/>
        <v>0.1111111111111111</v>
      </c>
      <c r="EB131" s="3">
        <f t="shared" si="70"/>
        <v>0.14814814814814814</v>
      </c>
      <c r="EC131" s="3">
        <f t="shared" si="70"/>
        <v>0.18518518518518517</v>
      </c>
      <c r="ED131" s="3">
        <f t="shared" si="70"/>
        <v>0</v>
      </c>
      <c r="EE131" s="3">
        <f t="shared" si="70"/>
        <v>0</v>
      </c>
      <c r="EF131" s="3">
        <f t="shared" si="70"/>
        <v>0</v>
      </c>
      <c r="EG131" s="4">
        <f t="shared" si="86"/>
        <v>0</v>
      </c>
      <c r="EH131" s="5">
        <f t="shared" si="86"/>
        <v>0</v>
      </c>
      <c r="EI131" s="5">
        <f t="shared" si="86"/>
        <v>0</v>
      </c>
      <c r="EJ131" s="5">
        <f t="shared" si="86"/>
        <v>4.2692792740080619E-3</v>
      </c>
      <c r="EK131" s="5">
        <f t="shared" si="86"/>
        <v>4.673268151505823E-3</v>
      </c>
      <c r="EL131" s="5">
        <f t="shared" si="86"/>
        <v>2.2350109794061659E-3</v>
      </c>
      <c r="EM131" s="5">
        <f t="shared" si="84"/>
        <v>1.5156787370753174E-3</v>
      </c>
      <c r="EN131" s="5">
        <f t="shared" si="84"/>
        <v>0</v>
      </c>
      <c r="EO131" s="5">
        <f t="shared" si="84"/>
        <v>1.4205530907350614E-3</v>
      </c>
      <c r="EP131" s="5">
        <f t="shared" si="84"/>
        <v>2.9762075581288203E-3</v>
      </c>
      <c r="EQ131" s="5">
        <f t="shared" si="84"/>
        <v>3.8476930362012643E-3</v>
      </c>
      <c r="ER131" s="5">
        <f t="shared" si="84"/>
        <v>5.0379580657951336E-3</v>
      </c>
      <c r="ES131" s="5">
        <f t="shared" si="80"/>
        <v>0</v>
      </c>
      <c r="ET131" s="5">
        <f t="shared" si="80"/>
        <v>0</v>
      </c>
      <c r="EU131" s="5">
        <f t="shared" si="80"/>
        <v>0</v>
      </c>
      <c r="EV131" s="4">
        <f t="shared" si="58"/>
        <v>0</v>
      </c>
      <c r="EW131" s="5">
        <f t="shared" si="64"/>
        <v>3.7258528016400169E-3</v>
      </c>
      <c r="EX131" s="5">
        <f t="shared" si="59"/>
        <v>9.787439426034595E-4</v>
      </c>
      <c r="EY131" s="5">
        <f t="shared" si="60"/>
        <v>3.9539528867084056E-3</v>
      </c>
      <c r="EZ131" s="9">
        <f t="shared" si="61"/>
        <v>0</v>
      </c>
    </row>
    <row r="132" spans="1:208" x14ac:dyDescent="0.25">
      <c r="A132">
        <v>128</v>
      </c>
      <c r="B132" t="s">
        <v>729</v>
      </c>
      <c r="C132" t="s">
        <v>730</v>
      </c>
      <c r="D132">
        <v>76</v>
      </c>
      <c r="E132">
        <v>5.37</v>
      </c>
      <c r="F132" t="s">
        <v>63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3</v>
      </c>
      <c r="N132">
        <v>3</v>
      </c>
      <c r="O132">
        <v>5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s="3">
        <f t="shared" si="81"/>
        <v>0</v>
      </c>
      <c r="W132" s="3">
        <f t="shared" si="81"/>
        <v>0</v>
      </c>
      <c r="X132" s="3">
        <f t="shared" si="81"/>
        <v>0</v>
      </c>
      <c r="Y132" s="3">
        <f t="shared" si="81"/>
        <v>0</v>
      </c>
      <c r="Z132" s="3">
        <f t="shared" si="81"/>
        <v>0</v>
      </c>
      <c r="AA132" s="3">
        <f t="shared" si="81"/>
        <v>0</v>
      </c>
      <c r="AB132" s="3">
        <f t="shared" si="81"/>
        <v>3.9473684210526314E-2</v>
      </c>
      <c r="AC132" s="3">
        <f t="shared" si="81"/>
        <v>3.9473684210526314E-2</v>
      </c>
      <c r="AD132" s="3">
        <f t="shared" si="81"/>
        <v>6.5789473684210523E-2</v>
      </c>
      <c r="AE132" s="3">
        <f t="shared" si="81"/>
        <v>0</v>
      </c>
      <c r="AF132" s="3">
        <f t="shared" si="81"/>
        <v>0</v>
      </c>
      <c r="AG132" s="3">
        <f t="shared" si="81"/>
        <v>0</v>
      </c>
      <c r="AH132" s="3">
        <f t="shared" si="81"/>
        <v>0</v>
      </c>
      <c r="AI132" s="3">
        <f t="shared" si="81"/>
        <v>0</v>
      </c>
      <c r="AJ132" s="3">
        <f t="shared" si="81"/>
        <v>0</v>
      </c>
      <c r="AK132" s="4">
        <f t="shared" si="82"/>
        <v>0</v>
      </c>
      <c r="AL132" s="5">
        <f t="shared" si="82"/>
        <v>0</v>
      </c>
      <c r="AM132" s="5">
        <f t="shared" si="82"/>
        <v>0</v>
      </c>
      <c r="AN132" s="5">
        <f t="shared" si="82"/>
        <v>0</v>
      </c>
      <c r="AO132" s="5">
        <f t="shared" si="82"/>
        <v>0</v>
      </c>
      <c r="AP132" s="5">
        <f t="shared" si="82"/>
        <v>0</v>
      </c>
      <c r="AQ132" s="5">
        <f t="shared" si="82"/>
        <v>8.0864948793026525E-4</v>
      </c>
      <c r="AR132" s="5">
        <f t="shared" si="82"/>
        <v>7.6072437769103063E-4</v>
      </c>
      <c r="AS132" s="5">
        <f t="shared" si="82"/>
        <v>1.2596287872862373E-3</v>
      </c>
      <c r="AT132" s="5">
        <f t="shared" si="82"/>
        <v>0</v>
      </c>
      <c r="AU132" s="5">
        <f t="shared" si="82"/>
        <v>0</v>
      </c>
      <c r="AV132" s="5">
        <f t="shared" si="82"/>
        <v>0</v>
      </c>
      <c r="AW132" s="5">
        <f t="shared" si="82"/>
        <v>0</v>
      </c>
      <c r="AX132" s="5">
        <f t="shared" si="82"/>
        <v>0</v>
      </c>
      <c r="AY132" s="5">
        <f t="shared" si="82"/>
        <v>0</v>
      </c>
      <c r="AZ132" s="4">
        <f t="shared" si="46"/>
        <v>0</v>
      </c>
      <c r="BA132" s="5">
        <f t="shared" si="47"/>
        <v>0</v>
      </c>
      <c r="BB132" s="5">
        <f t="shared" si="48"/>
        <v>9.4300088430251114E-4</v>
      </c>
      <c r="BC132" s="5">
        <f t="shared" si="49"/>
        <v>0</v>
      </c>
      <c r="BD132" s="9">
        <f t="shared" si="50"/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 s="3">
        <f t="shared" si="77"/>
        <v>0</v>
      </c>
      <c r="BU132" s="3">
        <f t="shared" si="77"/>
        <v>0</v>
      </c>
      <c r="BV132" s="3">
        <f t="shared" si="77"/>
        <v>0</v>
      </c>
      <c r="BW132" s="3">
        <f t="shared" si="77"/>
        <v>0</v>
      </c>
      <c r="BX132" s="3">
        <f t="shared" si="75"/>
        <v>0</v>
      </c>
      <c r="BY132" s="3">
        <f t="shared" si="75"/>
        <v>0</v>
      </c>
      <c r="BZ132" s="3">
        <f t="shared" si="75"/>
        <v>0</v>
      </c>
      <c r="CA132" s="3">
        <f t="shared" si="75"/>
        <v>0</v>
      </c>
      <c r="CB132" s="3">
        <f t="shared" si="75"/>
        <v>0</v>
      </c>
      <c r="CC132" s="3">
        <f t="shared" si="69"/>
        <v>0</v>
      </c>
      <c r="CD132" s="3">
        <f t="shared" si="69"/>
        <v>0</v>
      </c>
      <c r="CE132" s="3">
        <f t="shared" si="69"/>
        <v>0</v>
      </c>
      <c r="CF132" s="3">
        <f t="shared" si="69"/>
        <v>0</v>
      </c>
      <c r="CG132" s="3">
        <f t="shared" si="69"/>
        <v>0</v>
      </c>
      <c r="CH132" s="3">
        <f t="shared" si="69"/>
        <v>0</v>
      </c>
      <c r="CI132" s="4">
        <f t="shared" si="85"/>
        <v>0</v>
      </c>
      <c r="CJ132" s="5">
        <f t="shared" si="85"/>
        <v>0</v>
      </c>
      <c r="CK132" s="5">
        <f t="shared" si="85"/>
        <v>0</v>
      </c>
      <c r="CL132" s="5">
        <f t="shared" si="85"/>
        <v>0</v>
      </c>
      <c r="CM132" s="5">
        <f t="shared" si="85"/>
        <v>0</v>
      </c>
      <c r="CN132" s="5">
        <f t="shared" si="85"/>
        <v>0</v>
      </c>
      <c r="CO132" s="5">
        <f t="shared" si="83"/>
        <v>0</v>
      </c>
      <c r="CP132" s="5">
        <f t="shared" si="83"/>
        <v>0</v>
      </c>
      <c r="CQ132" s="5">
        <f t="shared" si="83"/>
        <v>0</v>
      </c>
      <c r="CR132" s="5">
        <f t="shared" si="83"/>
        <v>0</v>
      </c>
      <c r="CS132" s="5">
        <f t="shared" si="83"/>
        <v>0</v>
      </c>
      <c r="CT132" s="5">
        <f t="shared" si="83"/>
        <v>0</v>
      </c>
      <c r="CU132" s="5">
        <f t="shared" si="79"/>
        <v>0</v>
      </c>
      <c r="CV132" s="5">
        <f t="shared" si="79"/>
        <v>0</v>
      </c>
      <c r="CW132" s="5">
        <f t="shared" si="79"/>
        <v>0</v>
      </c>
      <c r="CX132" s="4">
        <f t="shared" si="52"/>
        <v>0</v>
      </c>
      <c r="CY132" s="5">
        <f t="shared" si="53"/>
        <v>0</v>
      </c>
      <c r="CZ132" s="5">
        <f t="shared" si="54"/>
        <v>0</v>
      </c>
      <c r="DA132" s="5">
        <f t="shared" si="55"/>
        <v>0</v>
      </c>
      <c r="DB132" s="9">
        <f t="shared" si="56"/>
        <v>0</v>
      </c>
      <c r="DC132">
        <v>0</v>
      </c>
      <c r="DD132">
        <v>0</v>
      </c>
      <c r="DE132">
        <v>0</v>
      </c>
      <c r="DF132">
        <v>2</v>
      </c>
      <c r="DG132">
        <v>2</v>
      </c>
      <c r="DH132">
        <v>0</v>
      </c>
      <c r="DI132">
        <v>3</v>
      </c>
      <c r="DJ132">
        <v>3</v>
      </c>
      <c r="DK132">
        <v>5</v>
      </c>
      <c r="DL132">
        <v>2</v>
      </c>
      <c r="DM132">
        <v>0</v>
      </c>
      <c r="DN132">
        <v>2</v>
      </c>
      <c r="DO132">
        <v>0</v>
      </c>
      <c r="DP132">
        <v>0</v>
      </c>
      <c r="DQ132">
        <v>0</v>
      </c>
      <c r="DR132" s="3">
        <f t="shared" si="78"/>
        <v>0</v>
      </c>
      <c r="DS132" s="3">
        <f t="shared" si="78"/>
        <v>0</v>
      </c>
      <c r="DT132" s="3">
        <f t="shared" si="78"/>
        <v>0</v>
      </c>
      <c r="DU132" s="3">
        <f t="shared" si="78"/>
        <v>2.6315789473684209E-2</v>
      </c>
      <c r="DV132" s="3">
        <f t="shared" si="76"/>
        <v>2.6315789473684209E-2</v>
      </c>
      <c r="DW132" s="3">
        <f t="shared" si="76"/>
        <v>0</v>
      </c>
      <c r="DX132" s="3">
        <f t="shared" si="76"/>
        <v>3.9473684210526314E-2</v>
      </c>
      <c r="DY132" s="3">
        <f t="shared" si="76"/>
        <v>3.9473684210526314E-2</v>
      </c>
      <c r="DZ132" s="3">
        <f t="shared" si="76"/>
        <v>6.5789473684210523E-2</v>
      </c>
      <c r="EA132" s="3">
        <f t="shared" si="70"/>
        <v>2.6315789473684209E-2</v>
      </c>
      <c r="EB132" s="3">
        <f t="shared" si="70"/>
        <v>0</v>
      </c>
      <c r="EC132" s="3">
        <f t="shared" si="70"/>
        <v>2.6315789473684209E-2</v>
      </c>
      <c r="ED132" s="3">
        <f t="shared" si="70"/>
        <v>0</v>
      </c>
      <c r="EE132" s="3">
        <f t="shared" si="70"/>
        <v>0</v>
      </c>
      <c r="EF132" s="3">
        <f t="shared" si="70"/>
        <v>0</v>
      </c>
      <c r="EG132" s="4">
        <f t="shared" si="86"/>
        <v>0</v>
      </c>
      <c r="EH132" s="5">
        <f t="shared" si="86"/>
        <v>0</v>
      </c>
      <c r="EI132" s="5">
        <f t="shared" si="86"/>
        <v>0</v>
      </c>
      <c r="EJ132" s="5">
        <f t="shared" si="86"/>
        <v>7.5835881840932685E-4</v>
      </c>
      <c r="EK132" s="5">
        <f t="shared" si="86"/>
        <v>8.301200005964291E-4</v>
      </c>
      <c r="EL132" s="5">
        <f t="shared" si="86"/>
        <v>0</v>
      </c>
      <c r="EM132" s="5">
        <f t="shared" si="84"/>
        <v>8.0769722173092574E-4</v>
      </c>
      <c r="EN132" s="5">
        <f t="shared" si="84"/>
        <v>7.6047748424994371E-4</v>
      </c>
      <c r="EO132" s="5">
        <f t="shared" si="84"/>
        <v>1.2616754424291663E-3</v>
      </c>
      <c r="EP132" s="5">
        <f t="shared" si="84"/>
        <v>7.0489126376735217E-4</v>
      </c>
      <c r="EQ132" s="5">
        <f t="shared" si="84"/>
        <v>0</v>
      </c>
      <c r="ER132" s="5">
        <f t="shared" si="84"/>
        <v>7.1592035671825583E-4</v>
      </c>
      <c r="ES132" s="5">
        <f t="shared" si="80"/>
        <v>0</v>
      </c>
      <c r="ET132" s="5">
        <f t="shared" si="80"/>
        <v>0</v>
      </c>
      <c r="EU132" s="5">
        <f t="shared" si="80"/>
        <v>0</v>
      </c>
      <c r="EV132" s="4">
        <f t="shared" si="58"/>
        <v>0</v>
      </c>
      <c r="EW132" s="5">
        <f t="shared" si="64"/>
        <v>5.2949293966858535E-4</v>
      </c>
      <c r="EX132" s="5">
        <f t="shared" si="59"/>
        <v>9.4328338280334539E-4</v>
      </c>
      <c r="EY132" s="5">
        <f t="shared" si="60"/>
        <v>4.7360387349520261E-4</v>
      </c>
      <c r="EZ132" s="9">
        <f t="shared" si="61"/>
        <v>0</v>
      </c>
      <c r="FD132" t="s">
        <v>612</v>
      </c>
      <c r="FE132" t="s">
        <v>412</v>
      </c>
      <c r="FM132" t="s">
        <v>412</v>
      </c>
      <c r="FY132" t="s">
        <v>179</v>
      </c>
      <c r="GP132" t="s">
        <v>94</v>
      </c>
      <c r="GR132" t="s">
        <v>94</v>
      </c>
    </row>
    <row r="133" spans="1:208" x14ac:dyDescent="0.25">
      <c r="A133">
        <v>129</v>
      </c>
      <c r="B133" t="s">
        <v>805</v>
      </c>
      <c r="C133" t="s">
        <v>806</v>
      </c>
      <c r="D133">
        <v>24</v>
      </c>
      <c r="E133">
        <v>4.76</v>
      </c>
      <c r="F133" t="s">
        <v>63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7</v>
      </c>
      <c r="N133">
        <v>8</v>
      </c>
      <c r="O133">
        <v>7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 s="3">
        <f t="shared" si="81"/>
        <v>0</v>
      </c>
      <c r="W133" s="3">
        <f t="shared" si="81"/>
        <v>0</v>
      </c>
      <c r="X133" s="3">
        <f t="shared" si="81"/>
        <v>0</v>
      </c>
      <c r="Y133" s="3">
        <f t="shared" si="81"/>
        <v>0</v>
      </c>
      <c r="Z133" s="3">
        <f t="shared" si="81"/>
        <v>0</v>
      </c>
      <c r="AA133" s="3">
        <f t="shared" si="81"/>
        <v>0</v>
      </c>
      <c r="AB133" s="3">
        <f t="shared" si="81"/>
        <v>0.29166666666666669</v>
      </c>
      <c r="AC133" s="3">
        <f t="shared" si="81"/>
        <v>0.33333333333333331</v>
      </c>
      <c r="AD133" s="3">
        <f t="shared" si="81"/>
        <v>0.29166666666666669</v>
      </c>
      <c r="AE133" s="3">
        <f t="shared" si="81"/>
        <v>0</v>
      </c>
      <c r="AF133" s="3">
        <f t="shared" si="81"/>
        <v>0</v>
      </c>
      <c r="AG133" s="3">
        <f t="shared" si="81"/>
        <v>0</v>
      </c>
      <c r="AH133" s="3">
        <f t="shared" si="81"/>
        <v>0</v>
      </c>
      <c r="AI133" s="3">
        <f t="shared" si="81"/>
        <v>0</v>
      </c>
      <c r="AJ133" s="3">
        <f t="shared" si="81"/>
        <v>0</v>
      </c>
      <c r="AK133" s="4">
        <f t="shared" si="82"/>
        <v>0</v>
      </c>
      <c r="AL133" s="5">
        <f t="shared" si="82"/>
        <v>0</v>
      </c>
      <c r="AM133" s="5">
        <f t="shared" si="82"/>
        <v>0</v>
      </c>
      <c r="AN133" s="5">
        <f t="shared" si="82"/>
        <v>0</v>
      </c>
      <c r="AO133" s="5">
        <f t="shared" si="82"/>
        <v>0</v>
      </c>
      <c r="AP133" s="5">
        <f t="shared" si="82"/>
        <v>0</v>
      </c>
      <c r="AQ133" s="5">
        <f t="shared" si="82"/>
        <v>5.975021216373627E-3</v>
      </c>
      <c r="AR133" s="5">
        <f t="shared" si="82"/>
        <v>6.4238947449464807E-3</v>
      </c>
      <c r="AS133" s="5">
        <f t="shared" si="82"/>
        <v>5.5843542903023192E-3</v>
      </c>
      <c r="AT133" s="5">
        <f t="shared" si="82"/>
        <v>0</v>
      </c>
      <c r="AU133" s="5">
        <f t="shared" si="82"/>
        <v>0</v>
      </c>
      <c r="AV133" s="5">
        <f t="shared" si="82"/>
        <v>0</v>
      </c>
      <c r="AW133" s="5">
        <f t="shared" si="82"/>
        <v>0</v>
      </c>
      <c r="AX133" s="5">
        <f t="shared" si="82"/>
        <v>0</v>
      </c>
      <c r="AY133" s="5">
        <f t="shared" si="82"/>
        <v>0</v>
      </c>
      <c r="AZ133" s="4">
        <f t="shared" si="46"/>
        <v>0</v>
      </c>
      <c r="BA133" s="5">
        <f t="shared" si="47"/>
        <v>0</v>
      </c>
      <c r="BB133" s="5">
        <f t="shared" si="48"/>
        <v>5.9944234172074756E-3</v>
      </c>
      <c r="BC133" s="5">
        <f t="shared" si="49"/>
        <v>0</v>
      </c>
      <c r="BD133" s="9">
        <f t="shared" si="50"/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 s="3">
        <f t="shared" si="77"/>
        <v>0</v>
      </c>
      <c r="BU133" s="3">
        <f t="shared" si="77"/>
        <v>0</v>
      </c>
      <c r="BV133" s="3">
        <f t="shared" si="77"/>
        <v>0</v>
      </c>
      <c r="BW133" s="3">
        <f t="shared" si="77"/>
        <v>0</v>
      </c>
      <c r="BX133" s="3">
        <f t="shared" si="75"/>
        <v>0</v>
      </c>
      <c r="BY133" s="3">
        <f t="shared" si="75"/>
        <v>0</v>
      </c>
      <c r="BZ133" s="3">
        <f t="shared" si="75"/>
        <v>0</v>
      </c>
      <c r="CA133" s="3">
        <f t="shared" si="75"/>
        <v>0</v>
      </c>
      <c r="CB133" s="3">
        <f t="shared" si="75"/>
        <v>0</v>
      </c>
      <c r="CC133" s="3">
        <f t="shared" si="69"/>
        <v>0</v>
      </c>
      <c r="CD133" s="3">
        <f t="shared" si="69"/>
        <v>0</v>
      </c>
      <c r="CE133" s="3">
        <f t="shared" si="69"/>
        <v>0</v>
      </c>
      <c r="CF133" s="3">
        <f t="shared" si="69"/>
        <v>0</v>
      </c>
      <c r="CG133" s="3">
        <f t="shared" si="69"/>
        <v>0</v>
      </c>
      <c r="CH133" s="3">
        <f t="shared" si="69"/>
        <v>0</v>
      </c>
      <c r="CI133" s="4">
        <f t="shared" si="85"/>
        <v>0</v>
      </c>
      <c r="CJ133" s="5">
        <f t="shared" si="85"/>
        <v>0</v>
      </c>
      <c r="CK133" s="5">
        <f t="shared" si="85"/>
        <v>0</v>
      </c>
      <c r="CL133" s="5">
        <f t="shared" si="85"/>
        <v>0</v>
      </c>
      <c r="CM133" s="5">
        <f t="shared" si="85"/>
        <v>0</v>
      </c>
      <c r="CN133" s="5">
        <f t="shared" si="85"/>
        <v>0</v>
      </c>
      <c r="CO133" s="5">
        <f t="shared" si="83"/>
        <v>0</v>
      </c>
      <c r="CP133" s="5">
        <f t="shared" si="83"/>
        <v>0</v>
      </c>
      <c r="CQ133" s="5">
        <f t="shared" si="83"/>
        <v>0</v>
      </c>
      <c r="CR133" s="5">
        <f t="shared" si="83"/>
        <v>0</v>
      </c>
      <c r="CS133" s="5">
        <f t="shared" si="83"/>
        <v>0</v>
      </c>
      <c r="CT133" s="5">
        <f t="shared" si="83"/>
        <v>0</v>
      </c>
      <c r="CU133" s="5">
        <f t="shared" si="79"/>
        <v>0</v>
      </c>
      <c r="CV133" s="5">
        <f t="shared" si="79"/>
        <v>0</v>
      </c>
      <c r="CW133" s="5">
        <f t="shared" si="79"/>
        <v>0</v>
      </c>
      <c r="CX133" s="4">
        <f t="shared" si="52"/>
        <v>0</v>
      </c>
      <c r="CY133" s="5">
        <f t="shared" si="53"/>
        <v>0</v>
      </c>
      <c r="CZ133" s="5">
        <f t="shared" si="54"/>
        <v>0</v>
      </c>
      <c r="DA133" s="5">
        <f t="shared" si="55"/>
        <v>0</v>
      </c>
      <c r="DB133" s="9">
        <f t="shared" si="56"/>
        <v>0</v>
      </c>
      <c r="DC133">
        <v>0</v>
      </c>
      <c r="DD133">
        <v>0</v>
      </c>
      <c r="DE133">
        <v>0</v>
      </c>
      <c r="DF133">
        <v>3</v>
      </c>
      <c r="DG133">
        <v>0</v>
      </c>
      <c r="DH133">
        <v>0</v>
      </c>
      <c r="DI133">
        <v>7</v>
      </c>
      <c r="DJ133">
        <v>8</v>
      </c>
      <c r="DK133">
        <v>7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 s="3">
        <f t="shared" si="78"/>
        <v>0</v>
      </c>
      <c r="DS133" s="3">
        <f t="shared" si="78"/>
        <v>0</v>
      </c>
      <c r="DT133" s="3">
        <f t="shared" si="78"/>
        <v>0</v>
      </c>
      <c r="DU133" s="3">
        <f t="shared" si="78"/>
        <v>0.125</v>
      </c>
      <c r="DV133" s="3">
        <f t="shared" si="76"/>
        <v>0</v>
      </c>
      <c r="DW133" s="3">
        <f t="shared" si="76"/>
        <v>0</v>
      </c>
      <c r="DX133" s="3">
        <f t="shared" si="76"/>
        <v>0.29166666666666669</v>
      </c>
      <c r="DY133" s="3">
        <f t="shared" si="76"/>
        <v>0.33333333333333331</v>
      </c>
      <c r="DZ133" s="3">
        <f t="shared" si="76"/>
        <v>0.29166666666666669</v>
      </c>
      <c r="EA133" s="3">
        <f t="shared" si="70"/>
        <v>0</v>
      </c>
      <c r="EB133" s="3">
        <f t="shared" si="70"/>
        <v>0</v>
      </c>
      <c r="EC133" s="3">
        <f t="shared" si="70"/>
        <v>0</v>
      </c>
      <c r="ED133" s="3">
        <f t="shared" si="70"/>
        <v>0</v>
      </c>
      <c r="EE133" s="3">
        <f t="shared" si="70"/>
        <v>0</v>
      </c>
      <c r="EF133" s="3">
        <f t="shared" si="70"/>
        <v>0</v>
      </c>
      <c r="EG133" s="4">
        <f t="shared" si="86"/>
        <v>0</v>
      </c>
      <c r="EH133" s="5">
        <f t="shared" si="86"/>
        <v>0</v>
      </c>
      <c r="EI133" s="5">
        <f t="shared" si="86"/>
        <v>0</v>
      </c>
      <c r="EJ133" s="5">
        <f t="shared" si="86"/>
        <v>3.6022043874443027E-3</v>
      </c>
      <c r="EK133" s="5">
        <f t="shared" si="86"/>
        <v>0</v>
      </c>
      <c r="EL133" s="5">
        <f t="shared" si="86"/>
        <v>0</v>
      </c>
      <c r="EM133" s="5">
        <f t="shared" si="84"/>
        <v>5.9679850272340634E-3</v>
      </c>
      <c r="EN133" s="5">
        <f t="shared" si="84"/>
        <v>6.4218098669995248E-3</v>
      </c>
      <c r="EO133" s="5">
        <f t="shared" si="84"/>
        <v>5.5934277947693048E-3</v>
      </c>
      <c r="EP133" s="5">
        <f t="shared" si="84"/>
        <v>0</v>
      </c>
      <c r="EQ133" s="5">
        <f t="shared" si="84"/>
        <v>0</v>
      </c>
      <c r="ER133" s="5">
        <f t="shared" si="84"/>
        <v>0</v>
      </c>
      <c r="ES133" s="5">
        <f t="shared" si="80"/>
        <v>0</v>
      </c>
      <c r="ET133" s="5">
        <f t="shared" si="80"/>
        <v>0</v>
      </c>
      <c r="EU133" s="5">
        <f t="shared" si="80"/>
        <v>0</v>
      </c>
      <c r="EV133" s="4">
        <f t="shared" si="58"/>
        <v>0</v>
      </c>
      <c r="EW133" s="5">
        <f t="shared" si="64"/>
        <v>1.2007347958147676E-3</v>
      </c>
      <c r="EX133" s="5">
        <f t="shared" si="59"/>
        <v>5.9944075630009646E-3</v>
      </c>
      <c r="EY133" s="5">
        <f t="shared" si="60"/>
        <v>0</v>
      </c>
      <c r="EZ133" s="9">
        <f t="shared" si="61"/>
        <v>0</v>
      </c>
      <c r="FU133" t="s">
        <v>29</v>
      </c>
      <c r="FY133" t="s">
        <v>179</v>
      </c>
      <c r="FZ133" t="s">
        <v>37</v>
      </c>
      <c r="GC133" t="s">
        <v>37</v>
      </c>
      <c r="GJ133" t="s">
        <v>194</v>
      </c>
      <c r="GR133" t="s">
        <v>57</v>
      </c>
      <c r="GW133" t="s">
        <v>57</v>
      </c>
    </row>
    <row r="134" spans="1:208" x14ac:dyDescent="0.25">
      <c r="A134">
        <v>130</v>
      </c>
      <c r="B134" t="s">
        <v>921</v>
      </c>
      <c r="C134" t="s">
        <v>922</v>
      </c>
      <c r="D134">
        <v>66</v>
      </c>
      <c r="E134">
        <v>7.53</v>
      </c>
      <c r="F134" t="s">
        <v>63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6</v>
      </c>
      <c r="N134">
        <v>3</v>
      </c>
      <c r="O134">
        <v>5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 s="3">
        <f t="shared" si="81"/>
        <v>0</v>
      </c>
      <c r="W134" s="3">
        <f t="shared" si="81"/>
        <v>0</v>
      </c>
      <c r="X134" s="3">
        <f t="shared" si="81"/>
        <v>0</v>
      </c>
      <c r="Y134" s="3">
        <f t="shared" si="81"/>
        <v>0</v>
      </c>
      <c r="Z134" s="3">
        <f t="shared" si="81"/>
        <v>0</v>
      </c>
      <c r="AA134" s="3">
        <f t="shared" si="81"/>
        <v>0</v>
      </c>
      <c r="AB134" s="3">
        <f t="shared" si="81"/>
        <v>9.0909090909090912E-2</v>
      </c>
      <c r="AC134" s="3">
        <f t="shared" si="81"/>
        <v>4.5454545454545456E-2</v>
      </c>
      <c r="AD134" s="3">
        <f t="shared" si="81"/>
        <v>7.575757575757576E-2</v>
      </c>
      <c r="AE134" s="3">
        <f t="shared" si="81"/>
        <v>0</v>
      </c>
      <c r="AF134" s="3">
        <f t="shared" si="81"/>
        <v>0</v>
      </c>
      <c r="AG134" s="3">
        <f t="shared" si="81"/>
        <v>0</v>
      </c>
      <c r="AH134" s="3">
        <f t="shared" si="81"/>
        <v>0</v>
      </c>
      <c r="AI134" s="3">
        <f t="shared" si="81"/>
        <v>0</v>
      </c>
      <c r="AJ134" s="3">
        <f t="shared" si="81"/>
        <v>0</v>
      </c>
      <c r="AK134" s="4">
        <f t="shared" si="82"/>
        <v>0</v>
      </c>
      <c r="AL134" s="5">
        <f t="shared" si="82"/>
        <v>0</v>
      </c>
      <c r="AM134" s="5">
        <f t="shared" si="82"/>
        <v>0</v>
      </c>
      <c r="AN134" s="5">
        <f t="shared" si="82"/>
        <v>0</v>
      </c>
      <c r="AO134" s="5">
        <f t="shared" si="82"/>
        <v>0</v>
      </c>
      <c r="AP134" s="5">
        <f t="shared" si="82"/>
        <v>0</v>
      </c>
      <c r="AQ134" s="5">
        <f t="shared" si="82"/>
        <v>1.8623442752333382E-3</v>
      </c>
      <c r="AR134" s="5">
        <f t="shared" si="82"/>
        <v>8.7598564703815648E-4</v>
      </c>
      <c r="AS134" s="5">
        <f t="shared" si="82"/>
        <v>1.4504816338447584E-3</v>
      </c>
      <c r="AT134" s="5">
        <f t="shared" si="82"/>
        <v>0</v>
      </c>
      <c r="AU134" s="5">
        <f t="shared" si="82"/>
        <v>0</v>
      </c>
      <c r="AV134" s="5">
        <f t="shared" si="82"/>
        <v>0</v>
      </c>
      <c r="AW134" s="5">
        <f t="shared" si="82"/>
        <v>0</v>
      </c>
      <c r="AX134" s="5">
        <f t="shared" si="82"/>
        <v>0</v>
      </c>
      <c r="AY134" s="5">
        <f t="shared" si="82"/>
        <v>0</v>
      </c>
      <c r="AZ134" s="4">
        <f t="shared" ref="AZ134:AZ197" si="87">AVERAGE(AK134:AM134)</f>
        <v>0</v>
      </c>
      <c r="BA134" s="5">
        <f t="shared" ref="BA134:BA197" si="88">AVERAGE(AN134:AP134)</f>
        <v>0</v>
      </c>
      <c r="BB134" s="5">
        <f t="shared" ref="BB134:BB197" si="89">AVERAGE(AQ134:AS134)</f>
        <v>1.3962705187054176E-3</v>
      </c>
      <c r="BC134" s="5">
        <f t="shared" ref="BC134:BC197" si="90">AVERAGE(AT134:AV134)</f>
        <v>0</v>
      </c>
      <c r="BD134" s="9">
        <f t="shared" ref="BD134:BD197" si="91">AVERAGE(AW134:AY134)</f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 s="3">
        <f t="shared" si="77"/>
        <v>0</v>
      </c>
      <c r="BU134" s="3">
        <f t="shared" si="77"/>
        <v>0</v>
      </c>
      <c r="BV134" s="3">
        <f t="shared" si="77"/>
        <v>0</v>
      </c>
      <c r="BW134" s="3">
        <f t="shared" si="77"/>
        <v>0</v>
      </c>
      <c r="BX134" s="3">
        <f t="shared" si="75"/>
        <v>0</v>
      </c>
      <c r="BY134" s="3">
        <f t="shared" si="75"/>
        <v>0</v>
      </c>
      <c r="BZ134" s="3">
        <f t="shared" si="75"/>
        <v>0</v>
      </c>
      <c r="CA134" s="3">
        <f t="shared" si="75"/>
        <v>0</v>
      </c>
      <c r="CB134" s="3">
        <f t="shared" si="75"/>
        <v>0</v>
      </c>
      <c r="CC134" s="3">
        <f t="shared" si="69"/>
        <v>0</v>
      </c>
      <c r="CD134" s="3">
        <f t="shared" si="69"/>
        <v>0</v>
      </c>
      <c r="CE134" s="3">
        <f t="shared" si="69"/>
        <v>0</v>
      </c>
      <c r="CF134" s="3">
        <f t="shared" si="69"/>
        <v>0</v>
      </c>
      <c r="CG134" s="3">
        <f t="shared" si="69"/>
        <v>0</v>
      </c>
      <c r="CH134" s="3">
        <f t="shared" si="69"/>
        <v>0</v>
      </c>
      <c r="CI134" s="4">
        <f t="shared" si="85"/>
        <v>0</v>
      </c>
      <c r="CJ134" s="5">
        <f t="shared" si="85"/>
        <v>0</v>
      </c>
      <c r="CK134" s="5">
        <f t="shared" si="85"/>
        <v>0</v>
      </c>
      <c r="CL134" s="5">
        <f t="shared" si="85"/>
        <v>0</v>
      </c>
      <c r="CM134" s="5">
        <f t="shared" si="85"/>
        <v>0</v>
      </c>
      <c r="CN134" s="5">
        <f t="shared" si="85"/>
        <v>0</v>
      </c>
      <c r="CO134" s="5">
        <f t="shared" si="83"/>
        <v>0</v>
      </c>
      <c r="CP134" s="5">
        <f t="shared" si="83"/>
        <v>0</v>
      </c>
      <c r="CQ134" s="5">
        <f t="shared" si="83"/>
        <v>0</v>
      </c>
      <c r="CR134" s="5">
        <f t="shared" si="83"/>
        <v>0</v>
      </c>
      <c r="CS134" s="5">
        <f t="shared" si="83"/>
        <v>0</v>
      </c>
      <c r="CT134" s="5">
        <f t="shared" si="83"/>
        <v>0</v>
      </c>
      <c r="CU134" s="5">
        <f t="shared" si="79"/>
        <v>0</v>
      </c>
      <c r="CV134" s="5">
        <f t="shared" si="79"/>
        <v>0</v>
      </c>
      <c r="CW134" s="5">
        <f t="shared" si="79"/>
        <v>0</v>
      </c>
      <c r="CX134" s="4">
        <f t="shared" ref="CX134:CX197" si="92">AVERAGE(CI134:CK134)</f>
        <v>0</v>
      </c>
      <c r="CY134" s="5">
        <f t="shared" ref="CY134:CY197" si="93">AVERAGE(CL134:CN134)</f>
        <v>0</v>
      </c>
      <c r="CZ134" s="5">
        <f t="shared" ref="CZ134:CZ197" si="94">AVERAGE(CO134:CQ134)</f>
        <v>0</v>
      </c>
      <c r="DA134" s="5">
        <f t="shared" ref="DA134:DA197" si="95">AVERAGE(CR134:CT134)</f>
        <v>0</v>
      </c>
      <c r="DB134" s="9">
        <f t="shared" ref="DB134:DB197" si="96">AVERAGE(CU134:CW134)</f>
        <v>0</v>
      </c>
      <c r="DC134">
        <v>0</v>
      </c>
      <c r="DD134">
        <v>0</v>
      </c>
      <c r="DE134">
        <v>0</v>
      </c>
      <c r="DF134">
        <v>2</v>
      </c>
      <c r="DG134">
        <v>0</v>
      </c>
      <c r="DH134">
        <v>2</v>
      </c>
      <c r="DI134">
        <v>6</v>
      </c>
      <c r="DJ134">
        <v>3</v>
      </c>
      <c r="DK134">
        <v>5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 s="3">
        <f t="shared" si="78"/>
        <v>0</v>
      </c>
      <c r="DS134" s="3">
        <f t="shared" si="78"/>
        <v>0</v>
      </c>
      <c r="DT134" s="3">
        <f t="shared" si="78"/>
        <v>0</v>
      </c>
      <c r="DU134" s="3">
        <f t="shared" si="78"/>
        <v>3.0303030303030304E-2</v>
      </c>
      <c r="DV134" s="3">
        <f t="shared" si="76"/>
        <v>0</v>
      </c>
      <c r="DW134" s="3">
        <f t="shared" si="76"/>
        <v>3.0303030303030304E-2</v>
      </c>
      <c r="DX134" s="3">
        <f t="shared" si="76"/>
        <v>9.0909090909090912E-2</v>
      </c>
      <c r="DY134" s="3">
        <f t="shared" si="76"/>
        <v>4.5454545454545456E-2</v>
      </c>
      <c r="DZ134" s="3">
        <f t="shared" si="76"/>
        <v>7.575757575757576E-2</v>
      </c>
      <c r="EA134" s="3">
        <f t="shared" si="70"/>
        <v>0</v>
      </c>
      <c r="EB134" s="3">
        <f t="shared" si="70"/>
        <v>0</v>
      </c>
      <c r="EC134" s="3">
        <f t="shared" si="70"/>
        <v>0</v>
      </c>
      <c r="ED134" s="3">
        <f t="shared" si="70"/>
        <v>0</v>
      </c>
      <c r="EE134" s="3">
        <f t="shared" si="70"/>
        <v>0</v>
      </c>
      <c r="EF134" s="3">
        <f t="shared" si="70"/>
        <v>0</v>
      </c>
      <c r="EG134" s="4">
        <f t="shared" si="86"/>
        <v>0</v>
      </c>
      <c r="EH134" s="5">
        <f t="shared" si="86"/>
        <v>0</v>
      </c>
      <c r="EI134" s="5">
        <f t="shared" si="86"/>
        <v>0</v>
      </c>
      <c r="EJ134" s="5">
        <f t="shared" si="86"/>
        <v>8.7326166968346739E-4</v>
      </c>
      <c r="EK134" s="5">
        <f t="shared" si="86"/>
        <v>0</v>
      </c>
      <c r="EL134" s="5">
        <f t="shared" si="86"/>
        <v>9.1432267339343158E-4</v>
      </c>
      <c r="EM134" s="5">
        <f t="shared" si="84"/>
        <v>1.860151177319708E-3</v>
      </c>
      <c r="EN134" s="5">
        <f t="shared" si="84"/>
        <v>8.757013454999353E-4</v>
      </c>
      <c r="EO134" s="5">
        <f t="shared" si="84"/>
        <v>1.4528383882517675E-3</v>
      </c>
      <c r="EP134" s="5">
        <f t="shared" si="84"/>
        <v>0</v>
      </c>
      <c r="EQ134" s="5">
        <f t="shared" si="84"/>
        <v>0</v>
      </c>
      <c r="ER134" s="5">
        <f t="shared" si="84"/>
        <v>0</v>
      </c>
      <c r="ES134" s="5">
        <f t="shared" si="80"/>
        <v>0</v>
      </c>
      <c r="ET134" s="5">
        <f t="shared" si="80"/>
        <v>0</v>
      </c>
      <c r="EU134" s="5">
        <f t="shared" si="80"/>
        <v>0</v>
      </c>
      <c r="EV134" s="4">
        <f t="shared" ref="EV134:EV197" si="97">AVERAGE(EG134:EI134)</f>
        <v>0</v>
      </c>
      <c r="EW134" s="5">
        <f t="shared" si="64"/>
        <v>5.9586144769229962E-4</v>
      </c>
      <c r="EX134" s="5">
        <f t="shared" ref="EX134:EX197" si="98">AVERAGE(EM134:EO134)</f>
        <v>1.3962303036904702E-3</v>
      </c>
      <c r="EY134" s="5">
        <f t="shared" ref="EY134:EY197" si="99">AVERAGE(EP134:ER134)</f>
        <v>0</v>
      </c>
      <c r="EZ134" s="9">
        <f t="shared" ref="EZ134:EZ197" si="100">AVERAGE(ES134:EU134)</f>
        <v>0</v>
      </c>
      <c r="FB134" t="s">
        <v>617</v>
      </c>
      <c r="FD134" t="s">
        <v>578</v>
      </c>
      <c r="FF134" t="s">
        <v>426</v>
      </c>
      <c r="FI134" t="s">
        <v>426</v>
      </c>
      <c r="FK134" t="s">
        <v>120</v>
      </c>
      <c r="FU134" t="s">
        <v>31</v>
      </c>
      <c r="FW134" t="s">
        <v>31</v>
      </c>
      <c r="FY134" t="s">
        <v>179</v>
      </c>
      <c r="FZ134" t="s">
        <v>31</v>
      </c>
      <c r="GJ134" t="s">
        <v>618</v>
      </c>
      <c r="GP134" t="s">
        <v>326</v>
      </c>
      <c r="GR134" t="s">
        <v>619</v>
      </c>
    </row>
    <row r="135" spans="1:208" x14ac:dyDescent="0.25">
      <c r="A135">
        <v>131</v>
      </c>
      <c r="B135" t="s">
        <v>927</v>
      </c>
      <c r="C135" t="s">
        <v>928</v>
      </c>
      <c r="D135">
        <v>92</v>
      </c>
      <c r="E135">
        <v>4.4800000000000004</v>
      </c>
      <c r="F135" t="s">
        <v>63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3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 s="3">
        <f t="shared" si="81"/>
        <v>0</v>
      </c>
      <c r="W135" s="3">
        <f t="shared" si="81"/>
        <v>0</v>
      </c>
      <c r="X135" s="3">
        <f t="shared" si="81"/>
        <v>0</v>
      </c>
      <c r="Y135" s="3">
        <f t="shared" si="81"/>
        <v>0</v>
      </c>
      <c r="Z135" s="3">
        <f t="shared" si="81"/>
        <v>0</v>
      </c>
      <c r="AA135" s="3">
        <f t="shared" si="81"/>
        <v>0</v>
      </c>
      <c r="AB135" s="3">
        <f t="shared" si="81"/>
        <v>0</v>
      </c>
      <c r="AC135" s="3">
        <f t="shared" si="81"/>
        <v>0</v>
      </c>
      <c r="AD135" s="3">
        <f t="shared" si="81"/>
        <v>3.2608695652173912E-2</v>
      </c>
      <c r="AE135" s="3">
        <f t="shared" si="81"/>
        <v>0</v>
      </c>
      <c r="AF135" s="3">
        <f t="shared" si="81"/>
        <v>0</v>
      </c>
      <c r="AG135" s="3">
        <f t="shared" si="81"/>
        <v>0</v>
      </c>
      <c r="AH135" s="3">
        <f t="shared" si="81"/>
        <v>0</v>
      </c>
      <c r="AI135" s="3">
        <f t="shared" si="81"/>
        <v>0</v>
      </c>
      <c r="AJ135" s="3">
        <f t="shared" si="81"/>
        <v>0</v>
      </c>
      <c r="AK135" s="4">
        <f t="shared" si="82"/>
        <v>0</v>
      </c>
      <c r="AL135" s="5">
        <f t="shared" si="82"/>
        <v>0</v>
      </c>
      <c r="AM135" s="5">
        <f t="shared" si="82"/>
        <v>0</v>
      </c>
      <c r="AN135" s="5">
        <f t="shared" si="82"/>
        <v>0</v>
      </c>
      <c r="AO135" s="5">
        <f t="shared" si="82"/>
        <v>0</v>
      </c>
      <c r="AP135" s="5">
        <f t="shared" si="82"/>
        <v>0</v>
      </c>
      <c r="AQ135" s="5">
        <f t="shared" si="82"/>
        <v>0</v>
      </c>
      <c r="AR135" s="5">
        <f t="shared" si="82"/>
        <v>0</v>
      </c>
      <c r="AS135" s="5">
        <f t="shared" si="82"/>
        <v>6.2433774674187416E-4</v>
      </c>
      <c r="AT135" s="5">
        <f t="shared" si="82"/>
        <v>0</v>
      </c>
      <c r="AU135" s="5">
        <f t="shared" si="82"/>
        <v>0</v>
      </c>
      <c r="AV135" s="5">
        <f t="shared" si="82"/>
        <v>0</v>
      </c>
      <c r="AW135" s="5">
        <f t="shared" si="82"/>
        <v>0</v>
      </c>
      <c r="AX135" s="5">
        <f t="shared" si="82"/>
        <v>0</v>
      </c>
      <c r="AY135" s="5">
        <f t="shared" si="82"/>
        <v>0</v>
      </c>
      <c r="AZ135" s="4">
        <f t="shared" si="87"/>
        <v>0</v>
      </c>
      <c r="BA135" s="5">
        <f t="shared" si="88"/>
        <v>0</v>
      </c>
      <c r="BB135" s="5">
        <f t="shared" si="89"/>
        <v>2.0811258224729139E-4</v>
      </c>
      <c r="BC135" s="5">
        <f t="shared" si="90"/>
        <v>0</v>
      </c>
      <c r="BD135" s="9">
        <f t="shared" si="91"/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 s="3">
        <f t="shared" si="77"/>
        <v>0</v>
      </c>
      <c r="BU135" s="3">
        <f t="shared" si="77"/>
        <v>0</v>
      </c>
      <c r="BV135" s="3">
        <f t="shared" si="77"/>
        <v>0</v>
      </c>
      <c r="BW135" s="3">
        <f t="shared" si="77"/>
        <v>0</v>
      </c>
      <c r="BX135" s="3">
        <f t="shared" si="75"/>
        <v>0</v>
      </c>
      <c r="BY135" s="3">
        <f t="shared" si="75"/>
        <v>0</v>
      </c>
      <c r="BZ135" s="3">
        <f t="shared" si="75"/>
        <v>0</v>
      </c>
      <c r="CA135" s="3">
        <f t="shared" si="75"/>
        <v>0</v>
      </c>
      <c r="CB135" s="3">
        <f t="shared" si="75"/>
        <v>0</v>
      </c>
      <c r="CC135" s="3">
        <f t="shared" si="69"/>
        <v>0</v>
      </c>
      <c r="CD135" s="3">
        <f t="shared" si="69"/>
        <v>0</v>
      </c>
      <c r="CE135" s="3">
        <f t="shared" si="69"/>
        <v>0</v>
      </c>
      <c r="CF135" s="3">
        <f t="shared" si="69"/>
        <v>0</v>
      </c>
      <c r="CG135" s="3">
        <f t="shared" si="69"/>
        <v>0</v>
      </c>
      <c r="CH135" s="3">
        <f t="shared" si="69"/>
        <v>0</v>
      </c>
      <c r="CI135" s="4">
        <f t="shared" si="85"/>
        <v>0</v>
      </c>
      <c r="CJ135" s="5">
        <f t="shared" si="85"/>
        <v>0</v>
      </c>
      <c r="CK135" s="5">
        <f t="shared" si="85"/>
        <v>0</v>
      </c>
      <c r="CL135" s="5">
        <f t="shared" si="85"/>
        <v>0</v>
      </c>
      <c r="CM135" s="5">
        <f t="shared" si="85"/>
        <v>0</v>
      </c>
      <c r="CN135" s="5">
        <f t="shared" si="85"/>
        <v>0</v>
      </c>
      <c r="CO135" s="5">
        <f t="shared" si="83"/>
        <v>0</v>
      </c>
      <c r="CP135" s="5">
        <f t="shared" si="83"/>
        <v>0</v>
      </c>
      <c r="CQ135" s="5">
        <f t="shared" si="83"/>
        <v>0</v>
      </c>
      <c r="CR135" s="5">
        <f t="shared" si="83"/>
        <v>0</v>
      </c>
      <c r="CS135" s="5">
        <f t="shared" si="83"/>
        <v>0</v>
      </c>
      <c r="CT135" s="5">
        <f t="shared" si="83"/>
        <v>0</v>
      </c>
      <c r="CU135" s="5">
        <f t="shared" si="79"/>
        <v>0</v>
      </c>
      <c r="CV135" s="5">
        <f t="shared" si="79"/>
        <v>0</v>
      </c>
      <c r="CW135" s="5">
        <f t="shared" si="79"/>
        <v>0</v>
      </c>
      <c r="CX135" s="4">
        <f t="shared" si="92"/>
        <v>0</v>
      </c>
      <c r="CY135" s="5">
        <f t="shared" si="93"/>
        <v>0</v>
      </c>
      <c r="CZ135" s="5">
        <f t="shared" si="94"/>
        <v>0</v>
      </c>
      <c r="DA135" s="5">
        <f t="shared" si="95"/>
        <v>0</v>
      </c>
      <c r="DB135" s="9">
        <f t="shared" si="96"/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3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 s="3">
        <f t="shared" si="78"/>
        <v>0</v>
      </c>
      <c r="DS135" s="3">
        <f t="shared" si="78"/>
        <v>0</v>
      </c>
      <c r="DT135" s="3">
        <f t="shared" si="78"/>
        <v>0</v>
      </c>
      <c r="DU135" s="3">
        <f t="shared" si="78"/>
        <v>0</v>
      </c>
      <c r="DV135" s="3">
        <f t="shared" si="76"/>
        <v>0</v>
      </c>
      <c r="DW135" s="3">
        <f t="shared" si="76"/>
        <v>0</v>
      </c>
      <c r="DX135" s="3">
        <f t="shared" si="76"/>
        <v>0</v>
      </c>
      <c r="DY135" s="3">
        <f t="shared" si="76"/>
        <v>0</v>
      </c>
      <c r="DZ135" s="3">
        <f t="shared" si="76"/>
        <v>3.2608695652173912E-2</v>
      </c>
      <c r="EA135" s="3">
        <f t="shared" si="70"/>
        <v>0</v>
      </c>
      <c r="EB135" s="3">
        <f t="shared" si="70"/>
        <v>0</v>
      </c>
      <c r="EC135" s="3">
        <f t="shared" si="70"/>
        <v>0</v>
      </c>
      <c r="ED135" s="3">
        <f t="shared" si="70"/>
        <v>0</v>
      </c>
      <c r="EE135" s="3">
        <f t="shared" si="70"/>
        <v>0</v>
      </c>
      <c r="EF135" s="3">
        <f t="shared" si="70"/>
        <v>0</v>
      </c>
      <c r="EG135" s="4">
        <f t="shared" si="86"/>
        <v>0</v>
      </c>
      <c r="EH135" s="5">
        <f t="shared" si="86"/>
        <v>0</v>
      </c>
      <c r="EI135" s="5">
        <f t="shared" si="86"/>
        <v>0</v>
      </c>
      <c r="EJ135" s="5">
        <f t="shared" si="86"/>
        <v>0</v>
      </c>
      <c r="EK135" s="5">
        <f t="shared" si="86"/>
        <v>0</v>
      </c>
      <c r="EL135" s="5">
        <f t="shared" si="86"/>
        <v>0</v>
      </c>
      <c r="EM135" s="5">
        <f t="shared" si="84"/>
        <v>0</v>
      </c>
      <c r="EN135" s="5">
        <f t="shared" si="84"/>
        <v>0</v>
      </c>
      <c r="EO135" s="5">
        <f t="shared" si="84"/>
        <v>6.2535217581271728E-4</v>
      </c>
      <c r="EP135" s="5">
        <f t="shared" si="84"/>
        <v>0</v>
      </c>
      <c r="EQ135" s="5">
        <f t="shared" si="84"/>
        <v>0</v>
      </c>
      <c r="ER135" s="5">
        <f t="shared" si="84"/>
        <v>0</v>
      </c>
      <c r="ES135" s="5">
        <f t="shared" si="80"/>
        <v>0</v>
      </c>
      <c r="ET135" s="5">
        <f t="shared" si="80"/>
        <v>0</v>
      </c>
      <c r="EU135" s="5">
        <f t="shared" si="80"/>
        <v>0</v>
      </c>
      <c r="EV135" s="4">
        <f t="shared" si="97"/>
        <v>0</v>
      </c>
      <c r="EW135" s="5">
        <f t="shared" ref="EW135:EW198" si="101">AVERAGE(EJ135:EL135)</f>
        <v>0</v>
      </c>
      <c r="EX135" s="5">
        <f t="shared" si="98"/>
        <v>2.0845072527090575E-4</v>
      </c>
      <c r="EY135" s="5">
        <f t="shared" si="99"/>
        <v>0</v>
      </c>
      <c r="EZ135" s="9">
        <f t="shared" si="100"/>
        <v>0</v>
      </c>
      <c r="FB135" t="s">
        <v>83</v>
      </c>
      <c r="FD135" t="s">
        <v>65</v>
      </c>
      <c r="FF135" t="s">
        <v>65</v>
      </c>
      <c r="FH135" t="s">
        <v>84</v>
      </c>
      <c r="FI135" t="s">
        <v>65</v>
      </c>
      <c r="FK135" t="s">
        <v>83</v>
      </c>
      <c r="FQ135" t="s">
        <v>85</v>
      </c>
      <c r="FY135" t="s">
        <v>33</v>
      </c>
      <c r="GA135" t="s">
        <v>40</v>
      </c>
      <c r="GF135" t="s">
        <v>40</v>
      </c>
      <c r="GJ135" t="s">
        <v>86</v>
      </c>
      <c r="GR135" t="s">
        <v>86</v>
      </c>
    </row>
    <row r="136" spans="1:208" x14ac:dyDescent="0.25">
      <c r="A136">
        <v>132</v>
      </c>
      <c r="B136" t="s">
        <v>1094</v>
      </c>
      <c r="C136" t="s">
        <v>1095</v>
      </c>
      <c r="D136">
        <v>69</v>
      </c>
      <c r="E136">
        <v>6.17</v>
      </c>
      <c r="F136" t="s">
        <v>63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 s="3">
        <f t="shared" si="81"/>
        <v>0</v>
      </c>
      <c r="W136" s="3">
        <f t="shared" si="81"/>
        <v>0</v>
      </c>
      <c r="X136" s="3">
        <f t="shared" si="81"/>
        <v>0</v>
      </c>
      <c r="Y136" s="3">
        <f t="shared" si="81"/>
        <v>0</v>
      </c>
      <c r="Z136" s="3">
        <f t="shared" si="81"/>
        <v>0</v>
      </c>
      <c r="AA136" s="3">
        <f t="shared" si="81"/>
        <v>0</v>
      </c>
      <c r="AB136" s="3">
        <f t="shared" si="81"/>
        <v>0</v>
      </c>
      <c r="AC136" s="3">
        <f t="shared" si="81"/>
        <v>0</v>
      </c>
      <c r="AD136" s="3">
        <f t="shared" si="81"/>
        <v>0</v>
      </c>
      <c r="AE136" s="3">
        <f t="shared" si="81"/>
        <v>0</v>
      </c>
      <c r="AF136" s="3">
        <f t="shared" si="81"/>
        <v>0</v>
      </c>
      <c r="AG136" s="3">
        <f t="shared" si="81"/>
        <v>0</v>
      </c>
      <c r="AH136" s="3">
        <f t="shared" si="81"/>
        <v>0</v>
      </c>
      <c r="AI136" s="3">
        <f t="shared" si="81"/>
        <v>0</v>
      </c>
      <c r="AJ136" s="3">
        <f t="shared" si="81"/>
        <v>0</v>
      </c>
      <c r="AK136" s="4">
        <f t="shared" si="82"/>
        <v>0</v>
      </c>
      <c r="AL136" s="5">
        <f t="shared" si="82"/>
        <v>0</v>
      </c>
      <c r="AM136" s="5">
        <f t="shared" si="82"/>
        <v>0</v>
      </c>
      <c r="AN136" s="5">
        <f t="shared" si="82"/>
        <v>0</v>
      </c>
      <c r="AO136" s="5">
        <f t="shared" si="82"/>
        <v>0</v>
      </c>
      <c r="AP136" s="5">
        <f t="shared" si="82"/>
        <v>0</v>
      </c>
      <c r="AQ136" s="5">
        <f t="shared" si="82"/>
        <v>0</v>
      </c>
      <c r="AR136" s="5">
        <f t="shared" si="82"/>
        <v>0</v>
      </c>
      <c r="AS136" s="5">
        <f t="shared" si="82"/>
        <v>0</v>
      </c>
      <c r="AT136" s="5">
        <f t="shared" si="82"/>
        <v>0</v>
      </c>
      <c r="AU136" s="5">
        <f t="shared" si="82"/>
        <v>0</v>
      </c>
      <c r="AV136" s="5">
        <f t="shared" si="82"/>
        <v>0</v>
      </c>
      <c r="AW136" s="5">
        <f t="shared" si="82"/>
        <v>0</v>
      </c>
      <c r="AX136" s="5">
        <f t="shared" si="82"/>
        <v>0</v>
      </c>
      <c r="AY136" s="5">
        <f t="shared" si="82"/>
        <v>0</v>
      </c>
      <c r="AZ136" s="4">
        <f t="shared" si="87"/>
        <v>0</v>
      </c>
      <c r="BA136" s="5">
        <f t="shared" si="88"/>
        <v>0</v>
      </c>
      <c r="BB136" s="5">
        <f t="shared" si="89"/>
        <v>0</v>
      </c>
      <c r="BC136" s="5">
        <f t="shared" si="90"/>
        <v>0</v>
      </c>
      <c r="BD136" s="9">
        <f t="shared" si="91"/>
        <v>0</v>
      </c>
      <c r="BE136">
        <v>2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 s="3">
        <f t="shared" si="77"/>
        <v>2.8985507246376812E-2</v>
      </c>
      <c r="BU136" s="3">
        <f t="shared" si="77"/>
        <v>0</v>
      </c>
      <c r="BV136" s="3">
        <f t="shared" si="77"/>
        <v>0</v>
      </c>
      <c r="BW136" s="3">
        <f t="shared" si="77"/>
        <v>0</v>
      </c>
      <c r="BX136" s="3">
        <f t="shared" si="75"/>
        <v>0</v>
      </c>
      <c r="BY136" s="3">
        <f t="shared" si="75"/>
        <v>0</v>
      </c>
      <c r="BZ136" s="3">
        <f t="shared" si="75"/>
        <v>0</v>
      </c>
      <c r="CA136" s="3">
        <f t="shared" si="75"/>
        <v>0</v>
      </c>
      <c r="CB136" s="3">
        <f t="shared" si="75"/>
        <v>0</v>
      </c>
      <c r="CC136" s="3">
        <f t="shared" si="69"/>
        <v>0</v>
      </c>
      <c r="CD136" s="3">
        <f t="shared" si="69"/>
        <v>0</v>
      </c>
      <c r="CE136" s="3">
        <f t="shared" si="69"/>
        <v>0</v>
      </c>
      <c r="CF136" s="3">
        <f t="shared" si="69"/>
        <v>0</v>
      </c>
      <c r="CG136" s="3">
        <f t="shared" si="69"/>
        <v>0</v>
      </c>
      <c r="CH136" s="3">
        <f t="shared" si="69"/>
        <v>0</v>
      </c>
      <c r="CI136" s="4">
        <f t="shared" si="85"/>
        <v>4.3659004117922885E-3</v>
      </c>
      <c r="CJ136" s="5">
        <f t="shared" si="85"/>
        <v>0</v>
      </c>
      <c r="CK136" s="5">
        <f t="shared" si="85"/>
        <v>0</v>
      </c>
      <c r="CL136" s="5">
        <f t="shared" si="85"/>
        <v>0</v>
      </c>
      <c r="CM136" s="5">
        <f t="shared" si="85"/>
        <v>0</v>
      </c>
      <c r="CN136" s="5">
        <f t="shared" si="85"/>
        <v>0</v>
      </c>
      <c r="CO136" s="5">
        <f t="shared" si="83"/>
        <v>0</v>
      </c>
      <c r="CP136" s="5">
        <f t="shared" si="83"/>
        <v>0</v>
      </c>
      <c r="CQ136" s="5">
        <f t="shared" si="83"/>
        <v>0</v>
      </c>
      <c r="CR136" s="5">
        <f t="shared" si="83"/>
        <v>0</v>
      </c>
      <c r="CS136" s="5">
        <f t="shared" si="83"/>
        <v>0</v>
      </c>
      <c r="CT136" s="5">
        <f t="shared" si="83"/>
        <v>0</v>
      </c>
      <c r="CU136" s="5">
        <f t="shared" si="79"/>
        <v>0</v>
      </c>
      <c r="CV136" s="5">
        <f t="shared" si="79"/>
        <v>0</v>
      </c>
      <c r="CW136" s="5">
        <f t="shared" si="79"/>
        <v>0</v>
      </c>
      <c r="CX136" s="4">
        <f t="shared" si="92"/>
        <v>1.4553001372640962E-3</v>
      </c>
      <c r="CY136" s="5">
        <f t="shared" si="93"/>
        <v>0</v>
      </c>
      <c r="CZ136" s="5">
        <f t="shared" si="94"/>
        <v>0</v>
      </c>
      <c r="DA136" s="5">
        <f t="shared" si="95"/>
        <v>0</v>
      </c>
      <c r="DB136" s="9">
        <f t="shared" si="96"/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 s="3">
        <f t="shared" si="78"/>
        <v>0</v>
      </c>
      <c r="DS136" s="3">
        <f t="shared" si="78"/>
        <v>0</v>
      </c>
      <c r="DT136" s="3">
        <f t="shared" si="78"/>
        <v>0</v>
      </c>
      <c r="DU136" s="3">
        <f t="shared" si="78"/>
        <v>0</v>
      </c>
      <c r="DV136" s="3">
        <f t="shared" si="76"/>
        <v>0</v>
      </c>
      <c r="DW136" s="3">
        <f t="shared" si="76"/>
        <v>0</v>
      </c>
      <c r="DX136" s="3">
        <f t="shared" si="76"/>
        <v>0</v>
      </c>
      <c r="DY136" s="3">
        <f t="shared" si="76"/>
        <v>0</v>
      </c>
      <c r="DZ136" s="3">
        <f t="shared" si="76"/>
        <v>0</v>
      </c>
      <c r="EA136" s="3">
        <f t="shared" si="70"/>
        <v>0</v>
      </c>
      <c r="EB136" s="3">
        <f t="shared" si="70"/>
        <v>0</v>
      </c>
      <c r="EC136" s="3">
        <f t="shared" si="70"/>
        <v>0</v>
      </c>
      <c r="ED136" s="3">
        <f t="shared" si="70"/>
        <v>0</v>
      </c>
      <c r="EE136" s="3">
        <f t="shared" si="70"/>
        <v>0</v>
      </c>
      <c r="EF136" s="3">
        <f t="shared" si="70"/>
        <v>0</v>
      </c>
      <c r="EG136" s="4">
        <f t="shared" si="86"/>
        <v>0</v>
      </c>
      <c r="EH136" s="5">
        <f t="shared" si="86"/>
        <v>0</v>
      </c>
      <c r="EI136" s="5">
        <f t="shared" si="86"/>
        <v>0</v>
      </c>
      <c r="EJ136" s="5">
        <f t="shared" si="86"/>
        <v>0</v>
      </c>
      <c r="EK136" s="5">
        <f t="shared" si="86"/>
        <v>0</v>
      </c>
      <c r="EL136" s="5">
        <f t="shared" si="86"/>
        <v>0</v>
      </c>
      <c r="EM136" s="5">
        <f t="shared" si="84"/>
        <v>0</v>
      </c>
      <c r="EN136" s="5">
        <f t="shared" si="84"/>
        <v>0</v>
      </c>
      <c r="EO136" s="5">
        <f t="shared" si="84"/>
        <v>0</v>
      </c>
      <c r="EP136" s="5">
        <f t="shared" si="84"/>
        <v>0</v>
      </c>
      <c r="EQ136" s="5">
        <f t="shared" si="84"/>
        <v>0</v>
      </c>
      <c r="ER136" s="5">
        <f t="shared" si="84"/>
        <v>0</v>
      </c>
      <c r="ES136" s="5">
        <f t="shared" si="80"/>
        <v>0</v>
      </c>
      <c r="ET136" s="5">
        <f t="shared" si="80"/>
        <v>0</v>
      </c>
      <c r="EU136" s="5">
        <f t="shared" si="80"/>
        <v>0</v>
      </c>
      <c r="EV136" s="4">
        <f t="shared" si="97"/>
        <v>0</v>
      </c>
      <c r="EW136" s="5">
        <f t="shared" si="101"/>
        <v>0</v>
      </c>
      <c r="EX136" s="5">
        <f t="shared" si="98"/>
        <v>0</v>
      </c>
      <c r="EY136" s="5">
        <f t="shared" si="99"/>
        <v>0</v>
      </c>
      <c r="EZ136" s="9">
        <f t="shared" si="100"/>
        <v>0</v>
      </c>
      <c r="FB136" t="s">
        <v>622</v>
      </c>
      <c r="FD136" t="s">
        <v>158</v>
      </c>
      <c r="FE136" t="s">
        <v>354</v>
      </c>
      <c r="FH136" t="s">
        <v>84</v>
      </c>
      <c r="FK136" t="s">
        <v>158</v>
      </c>
      <c r="FQ136" t="s">
        <v>85</v>
      </c>
      <c r="FY136" t="s">
        <v>33</v>
      </c>
      <c r="GA136" t="s">
        <v>357</v>
      </c>
      <c r="GF136" t="s">
        <v>357</v>
      </c>
      <c r="GJ136" t="s">
        <v>623</v>
      </c>
      <c r="GR136" t="s">
        <v>623</v>
      </c>
    </row>
    <row r="137" spans="1:208" x14ac:dyDescent="0.25">
      <c r="A137">
        <v>133</v>
      </c>
      <c r="B137" t="s">
        <v>605</v>
      </c>
      <c r="C137" t="s">
        <v>606</v>
      </c>
      <c r="D137">
        <v>13</v>
      </c>
      <c r="E137">
        <v>10.02</v>
      </c>
      <c r="F137" t="s">
        <v>63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s="3">
        <f t="shared" si="81"/>
        <v>0</v>
      </c>
      <c r="W137" s="3">
        <f t="shared" si="81"/>
        <v>0</v>
      </c>
      <c r="X137" s="3">
        <f t="shared" si="81"/>
        <v>0</v>
      </c>
      <c r="Y137" s="3">
        <f t="shared" si="81"/>
        <v>0</v>
      </c>
      <c r="Z137" s="3">
        <f t="shared" si="81"/>
        <v>0</v>
      </c>
      <c r="AA137" s="3">
        <f t="shared" si="81"/>
        <v>0</v>
      </c>
      <c r="AB137" s="3">
        <f t="shared" si="81"/>
        <v>0</v>
      </c>
      <c r="AC137" s="3">
        <f t="shared" si="81"/>
        <v>0</v>
      </c>
      <c r="AD137" s="3">
        <f t="shared" si="81"/>
        <v>0</v>
      </c>
      <c r="AE137" s="3">
        <f t="shared" si="81"/>
        <v>0</v>
      </c>
      <c r="AF137" s="3">
        <f t="shared" si="81"/>
        <v>0</v>
      </c>
      <c r="AG137" s="3">
        <f t="shared" si="81"/>
        <v>0</v>
      </c>
      <c r="AH137" s="3">
        <f t="shared" si="81"/>
        <v>0</v>
      </c>
      <c r="AI137" s="3">
        <f t="shared" si="81"/>
        <v>0</v>
      </c>
      <c r="AJ137" s="3">
        <f t="shared" si="81"/>
        <v>0</v>
      </c>
      <c r="AK137" s="4">
        <f t="shared" si="82"/>
        <v>0</v>
      </c>
      <c r="AL137" s="5">
        <f t="shared" si="82"/>
        <v>0</v>
      </c>
      <c r="AM137" s="5">
        <f t="shared" si="82"/>
        <v>0</v>
      </c>
      <c r="AN137" s="5">
        <f t="shared" si="82"/>
        <v>0</v>
      </c>
      <c r="AO137" s="5">
        <f t="shared" si="82"/>
        <v>0</v>
      </c>
      <c r="AP137" s="5">
        <f t="shared" si="82"/>
        <v>0</v>
      </c>
      <c r="AQ137" s="5">
        <f t="shared" si="82"/>
        <v>0</v>
      </c>
      <c r="AR137" s="5">
        <f t="shared" si="82"/>
        <v>0</v>
      </c>
      <c r="AS137" s="5">
        <f t="shared" si="82"/>
        <v>0</v>
      </c>
      <c r="AT137" s="5">
        <f t="shared" si="82"/>
        <v>0</v>
      </c>
      <c r="AU137" s="5">
        <f t="shared" si="82"/>
        <v>0</v>
      </c>
      <c r="AV137" s="5">
        <f t="shared" si="82"/>
        <v>0</v>
      </c>
      <c r="AW137" s="5">
        <f t="shared" si="82"/>
        <v>0</v>
      </c>
      <c r="AX137" s="5">
        <f t="shared" si="82"/>
        <v>0</v>
      </c>
      <c r="AY137" s="5">
        <f t="shared" si="82"/>
        <v>0</v>
      </c>
      <c r="AZ137" s="4">
        <f t="shared" si="87"/>
        <v>0</v>
      </c>
      <c r="BA137" s="5">
        <f t="shared" si="88"/>
        <v>0</v>
      </c>
      <c r="BB137" s="5">
        <f t="shared" si="89"/>
        <v>0</v>
      </c>
      <c r="BC137" s="5">
        <f t="shared" si="90"/>
        <v>0</v>
      </c>
      <c r="BD137" s="9">
        <f t="shared" si="91"/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 s="3">
        <f t="shared" si="77"/>
        <v>0</v>
      </c>
      <c r="BU137" s="3">
        <f t="shared" si="77"/>
        <v>0</v>
      </c>
      <c r="BV137" s="3">
        <f t="shared" si="77"/>
        <v>0</v>
      </c>
      <c r="BW137" s="3">
        <f t="shared" si="77"/>
        <v>0</v>
      </c>
      <c r="BX137" s="3">
        <f t="shared" si="75"/>
        <v>0</v>
      </c>
      <c r="BY137" s="3">
        <f t="shared" si="75"/>
        <v>0</v>
      </c>
      <c r="BZ137" s="3">
        <f t="shared" si="75"/>
        <v>0</v>
      </c>
      <c r="CA137" s="3">
        <f t="shared" si="75"/>
        <v>0</v>
      </c>
      <c r="CB137" s="3">
        <f t="shared" si="75"/>
        <v>0</v>
      </c>
      <c r="CC137" s="3">
        <f t="shared" si="69"/>
        <v>0</v>
      </c>
      <c r="CD137" s="3">
        <f t="shared" si="69"/>
        <v>0</v>
      </c>
      <c r="CE137" s="3">
        <f t="shared" si="69"/>
        <v>0</v>
      </c>
      <c r="CF137" s="3">
        <f t="shared" si="69"/>
        <v>0</v>
      </c>
      <c r="CG137" s="3">
        <f t="shared" si="69"/>
        <v>0</v>
      </c>
      <c r="CH137" s="3">
        <f t="shared" si="69"/>
        <v>0</v>
      </c>
      <c r="CI137" s="4">
        <f t="shared" si="85"/>
        <v>0</v>
      </c>
      <c r="CJ137" s="5">
        <f t="shared" si="85"/>
        <v>0</v>
      </c>
      <c r="CK137" s="5">
        <f t="shared" si="85"/>
        <v>0</v>
      </c>
      <c r="CL137" s="5">
        <f t="shared" si="85"/>
        <v>0</v>
      </c>
      <c r="CM137" s="5">
        <f t="shared" si="85"/>
        <v>0</v>
      </c>
      <c r="CN137" s="5">
        <f t="shared" si="85"/>
        <v>0</v>
      </c>
      <c r="CO137" s="5">
        <f t="shared" si="83"/>
        <v>0</v>
      </c>
      <c r="CP137" s="5">
        <f t="shared" si="83"/>
        <v>0</v>
      </c>
      <c r="CQ137" s="5">
        <f t="shared" si="83"/>
        <v>0</v>
      </c>
      <c r="CR137" s="5">
        <f t="shared" si="83"/>
        <v>0</v>
      </c>
      <c r="CS137" s="5">
        <f t="shared" si="83"/>
        <v>0</v>
      </c>
      <c r="CT137" s="5">
        <f t="shared" si="83"/>
        <v>0</v>
      </c>
      <c r="CU137" s="5">
        <f t="shared" si="79"/>
        <v>0</v>
      </c>
      <c r="CV137" s="5">
        <f t="shared" si="79"/>
        <v>0</v>
      </c>
      <c r="CW137" s="5">
        <f t="shared" si="79"/>
        <v>0</v>
      </c>
      <c r="CX137" s="4">
        <f t="shared" si="92"/>
        <v>0</v>
      </c>
      <c r="CY137" s="5">
        <f t="shared" si="93"/>
        <v>0</v>
      </c>
      <c r="CZ137" s="5">
        <f t="shared" si="94"/>
        <v>0</v>
      </c>
      <c r="DA137" s="5">
        <f t="shared" si="95"/>
        <v>0</v>
      </c>
      <c r="DB137" s="9">
        <f t="shared" si="96"/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2</v>
      </c>
      <c r="DO137">
        <v>0</v>
      </c>
      <c r="DP137">
        <v>0</v>
      </c>
      <c r="DQ137">
        <v>0</v>
      </c>
      <c r="DR137" s="3">
        <f t="shared" si="78"/>
        <v>0</v>
      </c>
      <c r="DS137" s="3">
        <f t="shared" si="78"/>
        <v>0</v>
      </c>
      <c r="DT137" s="3">
        <f t="shared" si="78"/>
        <v>0</v>
      </c>
      <c r="DU137" s="3">
        <f t="shared" si="78"/>
        <v>0</v>
      </c>
      <c r="DV137" s="3">
        <f t="shared" si="76"/>
        <v>0</v>
      </c>
      <c r="DW137" s="3">
        <f t="shared" si="76"/>
        <v>0</v>
      </c>
      <c r="DX137" s="3">
        <f t="shared" si="76"/>
        <v>0</v>
      </c>
      <c r="DY137" s="3">
        <f t="shared" si="76"/>
        <v>0</v>
      </c>
      <c r="DZ137" s="3">
        <f t="shared" si="76"/>
        <v>0</v>
      </c>
      <c r="EA137" s="3">
        <f t="shared" si="70"/>
        <v>0</v>
      </c>
      <c r="EB137" s="3">
        <f t="shared" si="70"/>
        <v>0</v>
      </c>
      <c r="EC137" s="3">
        <f t="shared" si="70"/>
        <v>0.15384615384615385</v>
      </c>
      <c r="ED137" s="3">
        <f t="shared" si="70"/>
        <v>0</v>
      </c>
      <c r="EE137" s="3">
        <f t="shared" si="70"/>
        <v>0</v>
      </c>
      <c r="EF137" s="3">
        <f t="shared" si="70"/>
        <v>0</v>
      </c>
      <c r="EG137" s="4">
        <f t="shared" si="86"/>
        <v>0</v>
      </c>
      <c r="EH137" s="5">
        <f t="shared" si="86"/>
        <v>0</v>
      </c>
      <c r="EI137" s="5">
        <f t="shared" si="86"/>
        <v>0</v>
      </c>
      <c r="EJ137" s="5">
        <f t="shared" si="86"/>
        <v>0</v>
      </c>
      <c r="EK137" s="5">
        <f t="shared" si="86"/>
        <v>0</v>
      </c>
      <c r="EL137" s="5">
        <f t="shared" si="86"/>
        <v>0</v>
      </c>
      <c r="EM137" s="5">
        <f t="shared" si="84"/>
        <v>0</v>
      </c>
      <c r="EN137" s="5">
        <f t="shared" si="84"/>
        <v>0</v>
      </c>
      <c r="EO137" s="5">
        <f t="shared" si="84"/>
        <v>0</v>
      </c>
      <c r="EP137" s="5">
        <f t="shared" si="84"/>
        <v>0</v>
      </c>
      <c r="EQ137" s="5">
        <f t="shared" si="84"/>
        <v>0</v>
      </c>
      <c r="ER137" s="5">
        <f t="shared" si="84"/>
        <v>4.1853805469682648E-3</v>
      </c>
      <c r="ES137" s="5">
        <f t="shared" si="80"/>
        <v>0</v>
      </c>
      <c r="ET137" s="5">
        <f t="shared" si="80"/>
        <v>0</v>
      </c>
      <c r="EU137" s="5">
        <f t="shared" si="80"/>
        <v>0</v>
      </c>
      <c r="EV137" s="4">
        <f t="shared" si="97"/>
        <v>0</v>
      </c>
      <c r="EW137" s="5">
        <f t="shared" si="101"/>
        <v>0</v>
      </c>
      <c r="EX137" s="5">
        <f t="shared" si="98"/>
        <v>0</v>
      </c>
      <c r="EY137" s="5">
        <f t="shared" si="99"/>
        <v>1.3951268489894215E-3</v>
      </c>
      <c r="EZ137" s="9">
        <f t="shared" si="100"/>
        <v>0</v>
      </c>
    </row>
    <row r="138" spans="1:208" x14ac:dyDescent="0.25">
      <c r="A138">
        <v>134</v>
      </c>
      <c r="B138" t="s">
        <v>820</v>
      </c>
      <c r="C138" t="s">
        <v>821</v>
      </c>
      <c r="D138">
        <v>35</v>
      </c>
      <c r="E138">
        <v>5.36</v>
      </c>
      <c r="F138" t="s">
        <v>63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3</v>
      </c>
      <c r="N138">
        <v>3</v>
      </c>
      <c r="O138">
        <v>4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 s="3">
        <f t="shared" si="81"/>
        <v>0</v>
      </c>
      <c r="W138" s="3">
        <f t="shared" si="81"/>
        <v>0</v>
      </c>
      <c r="X138" s="3">
        <f t="shared" si="81"/>
        <v>0</v>
      </c>
      <c r="Y138" s="3">
        <f t="shared" si="81"/>
        <v>0</v>
      </c>
      <c r="Z138" s="3">
        <f t="shared" si="81"/>
        <v>0</v>
      </c>
      <c r="AA138" s="3">
        <f t="shared" si="81"/>
        <v>0</v>
      </c>
      <c r="AB138" s="3">
        <f t="shared" si="81"/>
        <v>8.5714285714285715E-2</v>
      </c>
      <c r="AC138" s="3">
        <f t="shared" si="81"/>
        <v>8.5714285714285715E-2</v>
      </c>
      <c r="AD138" s="3">
        <f t="shared" si="81"/>
        <v>0.11428571428571428</v>
      </c>
      <c r="AE138" s="3">
        <f t="shared" si="81"/>
        <v>0</v>
      </c>
      <c r="AF138" s="3">
        <f t="shared" si="81"/>
        <v>0</v>
      </c>
      <c r="AG138" s="3">
        <f t="shared" si="81"/>
        <v>0</v>
      </c>
      <c r="AH138" s="3">
        <f t="shared" si="81"/>
        <v>0</v>
      </c>
      <c r="AI138" s="3">
        <f t="shared" si="81"/>
        <v>0</v>
      </c>
      <c r="AJ138" s="3">
        <f t="shared" si="81"/>
        <v>0</v>
      </c>
      <c r="AK138" s="4">
        <f t="shared" si="82"/>
        <v>0</v>
      </c>
      <c r="AL138" s="5">
        <f t="shared" si="82"/>
        <v>0</v>
      </c>
      <c r="AM138" s="5">
        <f t="shared" si="82"/>
        <v>0</v>
      </c>
      <c r="AN138" s="5">
        <f t="shared" si="82"/>
        <v>0</v>
      </c>
      <c r="AO138" s="5">
        <f t="shared" si="82"/>
        <v>0</v>
      </c>
      <c r="AP138" s="5">
        <f t="shared" si="82"/>
        <v>0</v>
      </c>
      <c r="AQ138" s="5">
        <f t="shared" si="82"/>
        <v>1.7559246023628617E-3</v>
      </c>
      <c r="AR138" s="5">
        <f t="shared" si="82"/>
        <v>1.6518586487005236E-3</v>
      </c>
      <c r="AS138" s="5">
        <f t="shared" si="82"/>
        <v>2.1881551504858068E-3</v>
      </c>
      <c r="AT138" s="5">
        <f t="shared" si="82"/>
        <v>0</v>
      </c>
      <c r="AU138" s="5">
        <f t="shared" si="82"/>
        <v>0</v>
      </c>
      <c r="AV138" s="5">
        <f t="shared" si="82"/>
        <v>0</v>
      </c>
      <c r="AW138" s="5">
        <f t="shared" si="82"/>
        <v>0</v>
      </c>
      <c r="AX138" s="5">
        <f t="shared" si="82"/>
        <v>0</v>
      </c>
      <c r="AY138" s="5">
        <f t="shared" si="82"/>
        <v>0</v>
      </c>
      <c r="AZ138" s="4">
        <f t="shared" si="87"/>
        <v>0</v>
      </c>
      <c r="BA138" s="5">
        <f t="shared" si="88"/>
        <v>0</v>
      </c>
      <c r="BB138" s="5">
        <f t="shared" si="89"/>
        <v>1.8653128005163974E-3</v>
      </c>
      <c r="BC138" s="5">
        <f t="shared" si="90"/>
        <v>0</v>
      </c>
      <c r="BD138" s="9">
        <f t="shared" si="91"/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 s="3">
        <f t="shared" si="77"/>
        <v>0</v>
      </c>
      <c r="BU138" s="3">
        <f t="shared" si="77"/>
        <v>0</v>
      </c>
      <c r="BV138" s="3">
        <f t="shared" si="77"/>
        <v>0</v>
      </c>
      <c r="BW138" s="3">
        <f t="shared" si="77"/>
        <v>0</v>
      </c>
      <c r="BX138" s="3">
        <f t="shared" si="75"/>
        <v>0</v>
      </c>
      <c r="BY138" s="3">
        <f t="shared" si="75"/>
        <v>0</v>
      </c>
      <c r="BZ138" s="3">
        <f t="shared" si="75"/>
        <v>0</v>
      </c>
      <c r="CA138" s="3">
        <f t="shared" si="75"/>
        <v>0</v>
      </c>
      <c r="CB138" s="3">
        <f t="shared" si="75"/>
        <v>0</v>
      </c>
      <c r="CC138" s="3">
        <f t="shared" si="69"/>
        <v>0</v>
      </c>
      <c r="CD138" s="3">
        <f t="shared" si="69"/>
        <v>0</v>
      </c>
      <c r="CE138" s="3">
        <f t="shared" si="69"/>
        <v>0</v>
      </c>
      <c r="CF138" s="3">
        <f t="shared" si="69"/>
        <v>0</v>
      </c>
      <c r="CG138" s="3">
        <f t="shared" si="69"/>
        <v>0</v>
      </c>
      <c r="CH138" s="3">
        <f t="shared" si="69"/>
        <v>0</v>
      </c>
      <c r="CI138" s="4">
        <f t="shared" si="85"/>
        <v>0</v>
      </c>
      <c r="CJ138" s="5">
        <f t="shared" si="85"/>
        <v>0</v>
      </c>
      <c r="CK138" s="5">
        <f t="shared" si="85"/>
        <v>0</v>
      </c>
      <c r="CL138" s="5">
        <f t="shared" si="85"/>
        <v>0</v>
      </c>
      <c r="CM138" s="5">
        <f t="shared" si="85"/>
        <v>0</v>
      </c>
      <c r="CN138" s="5">
        <f t="shared" si="85"/>
        <v>0</v>
      </c>
      <c r="CO138" s="5">
        <f t="shared" si="83"/>
        <v>0</v>
      </c>
      <c r="CP138" s="5">
        <f t="shared" si="83"/>
        <v>0</v>
      </c>
      <c r="CQ138" s="5">
        <f t="shared" si="83"/>
        <v>0</v>
      </c>
      <c r="CR138" s="5">
        <f t="shared" si="83"/>
        <v>0</v>
      </c>
      <c r="CS138" s="5">
        <f t="shared" si="83"/>
        <v>0</v>
      </c>
      <c r="CT138" s="5">
        <f t="shared" si="83"/>
        <v>0</v>
      </c>
      <c r="CU138" s="5">
        <f t="shared" si="79"/>
        <v>0</v>
      </c>
      <c r="CV138" s="5">
        <f t="shared" si="79"/>
        <v>0</v>
      </c>
      <c r="CW138" s="5">
        <f t="shared" si="79"/>
        <v>0</v>
      </c>
      <c r="CX138" s="4">
        <f t="shared" si="92"/>
        <v>0</v>
      </c>
      <c r="CY138" s="5">
        <f t="shared" si="93"/>
        <v>0</v>
      </c>
      <c r="CZ138" s="5">
        <f t="shared" si="94"/>
        <v>0</v>
      </c>
      <c r="DA138" s="5">
        <f t="shared" si="95"/>
        <v>0</v>
      </c>
      <c r="DB138" s="9">
        <f t="shared" si="96"/>
        <v>0</v>
      </c>
      <c r="DC138">
        <v>0</v>
      </c>
      <c r="DD138">
        <v>0</v>
      </c>
      <c r="DE138">
        <v>0</v>
      </c>
      <c r="DF138">
        <v>2</v>
      </c>
      <c r="DG138">
        <v>0</v>
      </c>
      <c r="DH138">
        <v>2</v>
      </c>
      <c r="DI138">
        <v>3</v>
      </c>
      <c r="DJ138">
        <v>3</v>
      </c>
      <c r="DK138">
        <v>4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 s="3">
        <f t="shared" si="78"/>
        <v>0</v>
      </c>
      <c r="DS138" s="3">
        <f t="shared" si="78"/>
        <v>0</v>
      </c>
      <c r="DT138" s="3">
        <f t="shared" si="78"/>
        <v>0</v>
      </c>
      <c r="DU138" s="3">
        <f t="shared" si="78"/>
        <v>5.7142857142857141E-2</v>
      </c>
      <c r="DV138" s="3">
        <f t="shared" si="76"/>
        <v>0</v>
      </c>
      <c r="DW138" s="3">
        <f t="shared" si="76"/>
        <v>5.7142857142857141E-2</v>
      </c>
      <c r="DX138" s="3">
        <f t="shared" si="76"/>
        <v>8.5714285714285715E-2</v>
      </c>
      <c r="DY138" s="3">
        <f t="shared" si="76"/>
        <v>8.5714285714285715E-2</v>
      </c>
      <c r="DZ138" s="3">
        <f t="shared" si="76"/>
        <v>0.11428571428571428</v>
      </c>
      <c r="EA138" s="3">
        <f t="shared" si="70"/>
        <v>0</v>
      </c>
      <c r="EB138" s="3">
        <f t="shared" si="70"/>
        <v>0</v>
      </c>
      <c r="EC138" s="3">
        <f t="shared" si="70"/>
        <v>0</v>
      </c>
      <c r="ED138" s="3">
        <f t="shared" si="70"/>
        <v>0</v>
      </c>
      <c r="EE138" s="3">
        <f t="shared" si="70"/>
        <v>0</v>
      </c>
      <c r="EF138" s="3">
        <f t="shared" si="70"/>
        <v>0</v>
      </c>
      <c r="EG138" s="4">
        <f t="shared" si="86"/>
        <v>0</v>
      </c>
      <c r="EH138" s="5">
        <f t="shared" si="86"/>
        <v>0</v>
      </c>
      <c r="EI138" s="5">
        <f t="shared" si="86"/>
        <v>0</v>
      </c>
      <c r="EJ138" s="5">
        <f t="shared" si="86"/>
        <v>1.646722005688824E-3</v>
      </c>
      <c r="EK138" s="5">
        <f t="shared" si="86"/>
        <v>0</v>
      </c>
      <c r="EL138" s="5">
        <f t="shared" si="86"/>
        <v>1.7241513269704708E-3</v>
      </c>
      <c r="EM138" s="5">
        <f t="shared" si="84"/>
        <v>1.7538568243300103E-3</v>
      </c>
      <c r="EN138" s="5">
        <f t="shared" si="84"/>
        <v>1.6513225372284494E-3</v>
      </c>
      <c r="EO138" s="5">
        <f t="shared" si="84"/>
        <v>2.1917104828483806E-3</v>
      </c>
      <c r="EP138" s="5">
        <f t="shared" si="84"/>
        <v>0</v>
      </c>
      <c r="EQ138" s="5">
        <f t="shared" si="84"/>
        <v>0</v>
      </c>
      <c r="ER138" s="5">
        <f t="shared" si="84"/>
        <v>0</v>
      </c>
      <c r="ES138" s="5">
        <f t="shared" si="80"/>
        <v>0</v>
      </c>
      <c r="ET138" s="5">
        <f t="shared" si="80"/>
        <v>0</v>
      </c>
      <c r="EU138" s="5">
        <f t="shared" si="80"/>
        <v>0</v>
      </c>
      <c r="EV138" s="4">
        <f t="shared" si="97"/>
        <v>0</v>
      </c>
      <c r="EW138" s="5">
        <f t="shared" si="101"/>
        <v>1.1236244442197651E-3</v>
      </c>
      <c r="EX138" s="5">
        <f t="shared" si="98"/>
        <v>1.8656299481356134E-3</v>
      </c>
      <c r="EY138" s="5">
        <f t="shared" si="99"/>
        <v>0</v>
      </c>
      <c r="EZ138" s="9">
        <f t="shared" si="100"/>
        <v>0</v>
      </c>
    </row>
    <row r="139" spans="1:208" x14ac:dyDescent="0.25">
      <c r="A139">
        <v>135</v>
      </c>
      <c r="B139" t="s">
        <v>493</v>
      </c>
      <c r="C139" t="s">
        <v>494</v>
      </c>
      <c r="D139">
        <v>39</v>
      </c>
      <c r="E139">
        <v>7.11</v>
      </c>
      <c r="F139" t="s">
        <v>63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21</v>
      </c>
      <c r="O139">
        <v>23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 s="3">
        <f t="shared" ref="V139:AJ155" si="102">G139/$D139</f>
        <v>0</v>
      </c>
      <c r="W139" s="3">
        <f t="shared" si="102"/>
        <v>0</v>
      </c>
      <c r="X139" s="3">
        <f t="shared" si="102"/>
        <v>0</v>
      </c>
      <c r="Y139" s="3">
        <f t="shared" si="102"/>
        <v>0</v>
      </c>
      <c r="Z139" s="3">
        <f t="shared" si="102"/>
        <v>0</v>
      </c>
      <c r="AA139" s="3">
        <f t="shared" si="102"/>
        <v>0</v>
      </c>
      <c r="AB139" s="3">
        <f t="shared" si="102"/>
        <v>0</v>
      </c>
      <c r="AC139" s="3">
        <f t="shared" si="102"/>
        <v>0.53846153846153844</v>
      </c>
      <c r="AD139" s="3">
        <f t="shared" si="102"/>
        <v>0.58974358974358976</v>
      </c>
      <c r="AE139" s="3">
        <f t="shared" si="102"/>
        <v>0</v>
      </c>
      <c r="AF139" s="3">
        <f t="shared" si="102"/>
        <v>0</v>
      </c>
      <c r="AG139" s="3">
        <f t="shared" si="102"/>
        <v>0</v>
      </c>
      <c r="AH139" s="3">
        <f t="shared" si="102"/>
        <v>0</v>
      </c>
      <c r="AI139" s="3">
        <f t="shared" si="102"/>
        <v>0</v>
      </c>
      <c r="AJ139" s="3">
        <f t="shared" si="102"/>
        <v>0</v>
      </c>
      <c r="AK139" s="4">
        <f t="shared" ref="AK139:AY155" si="103">V139/AK$3</f>
        <v>0</v>
      </c>
      <c r="AL139" s="5">
        <f t="shared" si="103"/>
        <v>0</v>
      </c>
      <c r="AM139" s="5">
        <f t="shared" si="103"/>
        <v>0</v>
      </c>
      <c r="AN139" s="5">
        <f t="shared" si="103"/>
        <v>0</v>
      </c>
      <c r="AO139" s="5">
        <f t="shared" si="103"/>
        <v>0</v>
      </c>
      <c r="AP139" s="5">
        <f t="shared" si="103"/>
        <v>0</v>
      </c>
      <c r="AQ139" s="5">
        <f t="shared" si="103"/>
        <v>0</v>
      </c>
      <c r="AR139" s="5">
        <f t="shared" si="103"/>
        <v>1.0377060741836622E-2</v>
      </c>
      <c r="AS139" s="5">
        <f t="shared" si="103"/>
        <v>1.1291441641929965E-2</v>
      </c>
      <c r="AT139" s="5">
        <f t="shared" si="103"/>
        <v>0</v>
      </c>
      <c r="AU139" s="5">
        <f t="shared" si="103"/>
        <v>0</v>
      </c>
      <c r="AV139" s="5">
        <f t="shared" si="103"/>
        <v>0</v>
      </c>
      <c r="AW139" s="5">
        <f t="shared" si="103"/>
        <v>0</v>
      </c>
      <c r="AX139" s="5">
        <f t="shared" si="103"/>
        <v>0</v>
      </c>
      <c r="AY139" s="5">
        <f t="shared" si="103"/>
        <v>0</v>
      </c>
      <c r="AZ139" s="4">
        <f t="shared" si="87"/>
        <v>0</v>
      </c>
      <c r="BA139" s="5">
        <f t="shared" si="88"/>
        <v>0</v>
      </c>
      <c r="BB139" s="5">
        <f t="shared" si="89"/>
        <v>7.2228341279221954E-3</v>
      </c>
      <c r="BC139" s="5">
        <f t="shared" si="90"/>
        <v>0</v>
      </c>
      <c r="BD139" s="9">
        <f t="shared" si="91"/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 s="3">
        <f t="shared" si="77"/>
        <v>0</v>
      </c>
      <c r="BU139" s="3">
        <f t="shared" si="77"/>
        <v>0</v>
      </c>
      <c r="BV139" s="3">
        <f t="shared" si="77"/>
        <v>0</v>
      </c>
      <c r="BW139" s="3">
        <f t="shared" si="77"/>
        <v>0</v>
      </c>
      <c r="BX139" s="3">
        <f t="shared" si="75"/>
        <v>0</v>
      </c>
      <c r="BY139" s="3">
        <f t="shared" si="75"/>
        <v>0</v>
      </c>
      <c r="BZ139" s="3">
        <f t="shared" si="75"/>
        <v>0</v>
      </c>
      <c r="CA139" s="3">
        <f t="shared" si="75"/>
        <v>0</v>
      </c>
      <c r="CB139" s="3">
        <f t="shared" si="75"/>
        <v>0</v>
      </c>
      <c r="CC139" s="3">
        <f t="shared" si="69"/>
        <v>0</v>
      </c>
      <c r="CD139" s="3">
        <f t="shared" si="69"/>
        <v>0</v>
      </c>
      <c r="CE139" s="3">
        <f t="shared" si="69"/>
        <v>0</v>
      </c>
      <c r="CF139" s="3">
        <f t="shared" si="69"/>
        <v>0</v>
      </c>
      <c r="CG139" s="3">
        <f t="shared" si="69"/>
        <v>0</v>
      </c>
      <c r="CH139" s="3">
        <f t="shared" si="69"/>
        <v>0</v>
      </c>
      <c r="CI139" s="4">
        <f t="shared" si="85"/>
        <v>0</v>
      </c>
      <c r="CJ139" s="5">
        <f t="shared" si="85"/>
        <v>0</v>
      </c>
      <c r="CK139" s="5">
        <f t="shared" si="85"/>
        <v>0</v>
      </c>
      <c r="CL139" s="5">
        <f t="shared" si="85"/>
        <v>0</v>
      </c>
      <c r="CM139" s="5">
        <f t="shared" si="85"/>
        <v>0</v>
      </c>
      <c r="CN139" s="5">
        <f t="shared" si="85"/>
        <v>0</v>
      </c>
      <c r="CO139" s="5">
        <f t="shared" si="83"/>
        <v>0</v>
      </c>
      <c r="CP139" s="5">
        <f t="shared" si="83"/>
        <v>0</v>
      </c>
      <c r="CQ139" s="5">
        <f t="shared" si="83"/>
        <v>0</v>
      </c>
      <c r="CR139" s="5">
        <f t="shared" si="83"/>
        <v>0</v>
      </c>
      <c r="CS139" s="5">
        <f t="shared" si="83"/>
        <v>0</v>
      </c>
      <c r="CT139" s="5">
        <f t="shared" si="83"/>
        <v>0</v>
      </c>
      <c r="CU139" s="5">
        <f t="shared" si="79"/>
        <v>0</v>
      </c>
      <c r="CV139" s="5">
        <f t="shared" si="79"/>
        <v>0</v>
      </c>
      <c r="CW139" s="5">
        <f t="shared" si="79"/>
        <v>0</v>
      </c>
      <c r="CX139" s="4">
        <f t="shared" si="92"/>
        <v>0</v>
      </c>
      <c r="CY139" s="5">
        <f t="shared" si="93"/>
        <v>0</v>
      </c>
      <c r="CZ139" s="5">
        <f t="shared" si="94"/>
        <v>0</v>
      </c>
      <c r="DA139" s="5">
        <f t="shared" si="95"/>
        <v>0</v>
      </c>
      <c r="DB139" s="9">
        <f t="shared" si="96"/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21</v>
      </c>
      <c r="DK139">
        <v>23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 s="3">
        <f t="shared" si="78"/>
        <v>0</v>
      </c>
      <c r="DS139" s="3">
        <f t="shared" si="78"/>
        <v>0</v>
      </c>
      <c r="DT139" s="3">
        <f t="shared" si="78"/>
        <v>0</v>
      </c>
      <c r="DU139" s="3">
        <f t="shared" si="78"/>
        <v>0</v>
      </c>
      <c r="DV139" s="3">
        <f t="shared" si="76"/>
        <v>0</v>
      </c>
      <c r="DW139" s="3">
        <f t="shared" si="76"/>
        <v>0</v>
      </c>
      <c r="DX139" s="3">
        <f t="shared" si="76"/>
        <v>0</v>
      </c>
      <c r="DY139" s="3">
        <f t="shared" si="76"/>
        <v>0.53846153846153844</v>
      </c>
      <c r="DZ139" s="3">
        <f t="shared" si="76"/>
        <v>0.58974358974358976</v>
      </c>
      <c r="EA139" s="3">
        <f t="shared" si="70"/>
        <v>0</v>
      </c>
      <c r="EB139" s="3">
        <f t="shared" si="70"/>
        <v>0</v>
      </c>
      <c r="EC139" s="3">
        <f t="shared" si="70"/>
        <v>0</v>
      </c>
      <c r="ED139" s="3">
        <f t="shared" si="70"/>
        <v>0</v>
      </c>
      <c r="EE139" s="3">
        <f t="shared" si="70"/>
        <v>0</v>
      </c>
      <c r="EF139" s="3">
        <f t="shared" si="70"/>
        <v>0</v>
      </c>
      <c r="EG139" s="4">
        <f t="shared" si="86"/>
        <v>0</v>
      </c>
      <c r="EH139" s="5">
        <f t="shared" si="86"/>
        <v>0</v>
      </c>
      <c r="EI139" s="5">
        <f t="shared" si="86"/>
        <v>0</v>
      </c>
      <c r="EJ139" s="5">
        <f t="shared" si="86"/>
        <v>0</v>
      </c>
      <c r="EK139" s="5">
        <f t="shared" si="86"/>
        <v>0</v>
      </c>
      <c r="EL139" s="5">
        <f t="shared" si="86"/>
        <v>0</v>
      </c>
      <c r="EM139" s="5">
        <f t="shared" si="84"/>
        <v>0</v>
      </c>
      <c r="EN139" s="5">
        <f t="shared" si="84"/>
        <v>1.0373692862076156E-2</v>
      </c>
      <c r="EO139" s="5">
        <f t="shared" si="84"/>
        <v>1.1309788068544527E-2</v>
      </c>
      <c r="EP139" s="5">
        <f t="shared" si="84"/>
        <v>0</v>
      </c>
      <c r="EQ139" s="5">
        <f t="shared" si="84"/>
        <v>0</v>
      </c>
      <c r="ER139" s="5">
        <f t="shared" si="84"/>
        <v>0</v>
      </c>
      <c r="ES139" s="5">
        <f t="shared" si="80"/>
        <v>0</v>
      </c>
      <c r="ET139" s="5">
        <f t="shared" si="80"/>
        <v>0</v>
      </c>
      <c r="EU139" s="5">
        <f t="shared" si="80"/>
        <v>0</v>
      </c>
      <c r="EV139" s="4">
        <f t="shared" si="97"/>
        <v>0</v>
      </c>
      <c r="EW139" s="5">
        <f t="shared" si="101"/>
        <v>0</v>
      </c>
      <c r="EX139" s="5">
        <f t="shared" si="98"/>
        <v>7.2278269768735609E-3</v>
      </c>
      <c r="EY139" s="5">
        <f t="shared" si="99"/>
        <v>0</v>
      </c>
      <c r="EZ139" s="9">
        <f t="shared" si="100"/>
        <v>0</v>
      </c>
    </row>
    <row r="140" spans="1:208" x14ac:dyDescent="0.25">
      <c r="A140">
        <v>136</v>
      </c>
      <c r="B140" t="s">
        <v>1097</v>
      </c>
      <c r="C140" t="s">
        <v>1098</v>
      </c>
      <c r="D140">
        <v>62</v>
      </c>
      <c r="E140">
        <v>8.3800000000000008</v>
      </c>
      <c r="F140" t="s">
        <v>63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3">
        <f t="shared" si="102"/>
        <v>0</v>
      </c>
      <c r="W140" s="3">
        <f t="shared" si="102"/>
        <v>0</v>
      </c>
      <c r="X140" s="3">
        <f t="shared" si="102"/>
        <v>0</v>
      </c>
      <c r="Y140" s="3">
        <f t="shared" si="102"/>
        <v>0</v>
      </c>
      <c r="Z140" s="3">
        <f t="shared" si="102"/>
        <v>0</v>
      </c>
      <c r="AA140" s="3">
        <f t="shared" si="102"/>
        <v>0</v>
      </c>
      <c r="AB140" s="3">
        <f t="shared" si="102"/>
        <v>0</v>
      </c>
      <c r="AC140" s="3">
        <f t="shared" si="102"/>
        <v>0</v>
      </c>
      <c r="AD140" s="3">
        <f t="shared" si="102"/>
        <v>0</v>
      </c>
      <c r="AE140" s="3">
        <f t="shared" si="102"/>
        <v>0</v>
      </c>
      <c r="AF140" s="3">
        <f t="shared" si="102"/>
        <v>0</v>
      </c>
      <c r="AG140" s="3">
        <f t="shared" si="102"/>
        <v>0</v>
      </c>
      <c r="AH140" s="3">
        <f t="shared" si="102"/>
        <v>0</v>
      </c>
      <c r="AI140" s="3">
        <f t="shared" si="102"/>
        <v>0</v>
      </c>
      <c r="AJ140" s="3">
        <f t="shared" si="102"/>
        <v>0</v>
      </c>
      <c r="AK140" s="4">
        <f t="shared" si="103"/>
        <v>0</v>
      </c>
      <c r="AL140" s="5">
        <f t="shared" si="103"/>
        <v>0</v>
      </c>
      <c r="AM140" s="5">
        <f t="shared" si="103"/>
        <v>0</v>
      </c>
      <c r="AN140" s="5">
        <f t="shared" si="103"/>
        <v>0</v>
      </c>
      <c r="AO140" s="5">
        <f t="shared" si="103"/>
        <v>0</v>
      </c>
      <c r="AP140" s="5">
        <f t="shared" si="103"/>
        <v>0</v>
      </c>
      <c r="AQ140" s="5">
        <f t="shared" si="103"/>
        <v>0</v>
      </c>
      <c r="AR140" s="5">
        <f t="shared" si="103"/>
        <v>0</v>
      </c>
      <c r="AS140" s="5">
        <f t="shared" si="103"/>
        <v>0</v>
      </c>
      <c r="AT140" s="5">
        <f t="shared" si="103"/>
        <v>0</v>
      </c>
      <c r="AU140" s="5">
        <f t="shared" si="103"/>
        <v>0</v>
      </c>
      <c r="AV140" s="5">
        <f t="shared" si="103"/>
        <v>0</v>
      </c>
      <c r="AW140" s="5">
        <f t="shared" si="103"/>
        <v>0</v>
      </c>
      <c r="AX140" s="5">
        <f t="shared" si="103"/>
        <v>0</v>
      </c>
      <c r="AY140" s="5">
        <f t="shared" si="103"/>
        <v>0</v>
      </c>
      <c r="AZ140" s="4">
        <f t="shared" si="87"/>
        <v>0</v>
      </c>
      <c r="BA140" s="5">
        <f t="shared" si="88"/>
        <v>0</v>
      </c>
      <c r="BB140" s="5">
        <f t="shared" si="89"/>
        <v>0</v>
      </c>
      <c r="BC140" s="5">
        <f t="shared" si="90"/>
        <v>0</v>
      </c>
      <c r="BD140" s="9">
        <f t="shared" si="91"/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2</v>
      </c>
      <c r="BQ140">
        <v>0</v>
      </c>
      <c r="BR140">
        <v>0</v>
      </c>
      <c r="BS140">
        <v>0</v>
      </c>
      <c r="BT140" s="3">
        <f t="shared" si="77"/>
        <v>0</v>
      </c>
      <c r="BU140" s="3">
        <f t="shared" si="77"/>
        <v>0</v>
      </c>
      <c r="BV140" s="3">
        <f t="shared" si="77"/>
        <v>0</v>
      </c>
      <c r="BW140" s="3">
        <f t="shared" si="77"/>
        <v>0</v>
      </c>
      <c r="BX140" s="3">
        <f t="shared" si="75"/>
        <v>0</v>
      </c>
      <c r="BY140" s="3">
        <f t="shared" si="75"/>
        <v>0</v>
      </c>
      <c r="BZ140" s="3">
        <f t="shared" si="75"/>
        <v>0</v>
      </c>
      <c r="CA140" s="3">
        <f t="shared" si="75"/>
        <v>0</v>
      </c>
      <c r="CB140" s="3">
        <f t="shared" si="75"/>
        <v>0</v>
      </c>
      <c r="CC140" s="3">
        <f t="shared" si="69"/>
        <v>0</v>
      </c>
      <c r="CD140" s="3">
        <f t="shared" ref="CD140:CH190" si="104">BO140/$D140</f>
        <v>0</v>
      </c>
      <c r="CE140" s="3">
        <f t="shared" si="104"/>
        <v>3.2258064516129031E-2</v>
      </c>
      <c r="CF140" s="3">
        <f t="shared" si="104"/>
        <v>0</v>
      </c>
      <c r="CG140" s="3">
        <f t="shared" si="104"/>
        <v>0</v>
      </c>
      <c r="CH140" s="3">
        <f t="shared" si="104"/>
        <v>0</v>
      </c>
      <c r="CI140" s="4">
        <f t="shared" si="85"/>
        <v>0</v>
      </c>
      <c r="CJ140" s="5">
        <f t="shared" si="85"/>
        <v>0</v>
      </c>
      <c r="CK140" s="5">
        <f t="shared" si="85"/>
        <v>0</v>
      </c>
      <c r="CL140" s="5">
        <f t="shared" si="85"/>
        <v>0</v>
      </c>
      <c r="CM140" s="5">
        <f t="shared" si="85"/>
        <v>0</v>
      </c>
      <c r="CN140" s="5">
        <f t="shared" si="85"/>
        <v>0</v>
      </c>
      <c r="CO140" s="5">
        <f t="shared" si="83"/>
        <v>0</v>
      </c>
      <c r="CP140" s="5">
        <f t="shared" si="83"/>
        <v>0</v>
      </c>
      <c r="CQ140" s="5">
        <f t="shared" si="83"/>
        <v>0</v>
      </c>
      <c r="CR140" s="5">
        <f t="shared" si="83"/>
        <v>0</v>
      </c>
      <c r="CS140" s="5">
        <f t="shared" si="83"/>
        <v>0</v>
      </c>
      <c r="CT140" s="5">
        <f t="shared" si="83"/>
        <v>1.9074921228155442E-3</v>
      </c>
      <c r="CU140" s="5">
        <f t="shared" si="79"/>
        <v>0</v>
      </c>
      <c r="CV140" s="5">
        <f t="shared" si="79"/>
        <v>0</v>
      </c>
      <c r="CW140" s="5">
        <f t="shared" si="79"/>
        <v>0</v>
      </c>
      <c r="CX140" s="4">
        <f t="shared" si="92"/>
        <v>0</v>
      </c>
      <c r="CY140" s="5">
        <f t="shared" si="93"/>
        <v>0</v>
      </c>
      <c r="CZ140" s="5">
        <f t="shared" si="94"/>
        <v>0</v>
      </c>
      <c r="DA140" s="5">
        <f t="shared" si="95"/>
        <v>6.3583070760518136E-4</v>
      </c>
      <c r="DB140" s="9">
        <f t="shared" si="96"/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 s="3">
        <f t="shared" si="78"/>
        <v>0</v>
      </c>
      <c r="DS140" s="3">
        <f t="shared" si="78"/>
        <v>0</v>
      </c>
      <c r="DT140" s="3">
        <f t="shared" si="78"/>
        <v>0</v>
      </c>
      <c r="DU140" s="3">
        <f t="shared" si="78"/>
        <v>0</v>
      </c>
      <c r="DV140" s="3">
        <f t="shared" si="76"/>
        <v>0</v>
      </c>
      <c r="DW140" s="3">
        <f t="shared" si="76"/>
        <v>0</v>
      </c>
      <c r="DX140" s="3">
        <f t="shared" si="76"/>
        <v>0</v>
      </c>
      <c r="DY140" s="3">
        <f t="shared" si="76"/>
        <v>0</v>
      </c>
      <c r="DZ140" s="3">
        <f t="shared" si="76"/>
        <v>0</v>
      </c>
      <c r="EA140" s="3">
        <f t="shared" si="70"/>
        <v>0</v>
      </c>
      <c r="EB140" s="3">
        <f t="shared" ref="EB140:EF190" si="105">DM140/$D140</f>
        <v>0</v>
      </c>
      <c r="EC140" s="3">
        <f t="shared" si="105"/>
        <v>0</v>
      </c>
      <c r="ED140" s="3">
        <f t="shared" si="105"/>
        <v>0</v>
      </c>
      <c r="EE140" s="3">
        <f t="shared" si="105"/>
        <v>0</v>
      </c>
      <c r="EF140" s="3">
        <f t="shared" si="105"/>
        <v>0</v>
      </c>
      <c r="EG140" s="4">
        <f t="shared" si="86"/>
        <v>0</v>
      </c>
      <c r="EH140" s="5">
        <f t="shared" si="86"/>
        <v>0</v>
      </c>
      <c r="EI140" s="5">
        <f t="shared" si="86"/>
        <v>0</v>
      </c>
      <c r="EJ140" s="5">
        <f t="shared" si="86"/>
        <v>0</v>
      </c>
      <c r="EK140" s="5">
        <f t="shared" si="86"/>
        <v>0</v>
      </c>
      <c r="EL140" s="5">
        <f t="shared" si="86"/>
        <v>0</v>
      </c>
      <c r="EM140" s="5">
        <f t="shared" si="84"/>
        <v>0</v>
      </c>
      <c r="EN140" s="5">
        <f t="shared" si="84"/>
        <v>0</v>
      </c>
      <c r="EO140" s="5">
        <f t="shared" si="84"/>
        <v>0</v>
      </c>
      <c r="EP140" s="5">
        <f t="shared" si="84"/>
        <v>0</v>
      </c>
      <c r="EQ140" s="5">
        <f t="shared" si="84"/>
        <v>0</v>
      </c>
      <c r="ER140" s="5">
        <f t="shared" si="84"/>
        <v>0</v>
      </c>
      <c r="ES140" s="5">
        <f t="shared" si="80"/>
        <v>0</v>
      </c>
      <c r="ET140" s="5">
        <f t="shared" si="80"/>
        <v>0</v>
      </c>
      <c r="EU140" s="5">
        <f t="shared" si="80"/>
        <v>0</v>
      </c>
      <c r="EV140" s="4">
        <f t="shared" si="97"/>
        <v>0</v>
      </c>
      <c r="EW140" s="5">
        <f t="shared" si="101"/>
        <v>0</v>
      </c>
      <c r="EX140" s="5">
        <f t="shared" si="98"/>
        <v>0</v>
      </c>
      <c r="EY140" s="5">
        <f t="shared" si="99"/>
        <v>0</v>
      </c>
      <c r="EZ140" s="9">
        <f t="shared" si="100"/>
        <v>0</v>
      </c>
    </row>
    <row r="141" spans="1:208" x14ac:dyDescent="0.25">
      <c r="A141">
        <v>137</v>
      </c>
      <c r="B141" t="s">
        <v>1099</v>
      </c>
      <c r="C141" t="s">
        <v>1100</v>
      </c>
      <c r="D141">
        <v>113</v>
      </c>
      <c r="E141">
        <v>5.03</v>
      </c>
      <c r="F141" t="s">
        <v>63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3">
        <f t="shared" si="102"/>
        <v>0</v>
      </c>
      <c r="W141" s="3">
        <f t="shared" si="102"/>
        <v>0</v>
      </c>
      <c r="X141" s="3">
        <f t="shared" si="102"/>
        <v>0</v>
      </c>
      <c r="Y141" s="3">
        <f t="shared" si="102"/>
        <v>0</v>
      </c>
      <c r="Z141" s="3">
        <f t="shared" si="102"/>
        <v>0</v>
      </c>
      <c r="AA141" s="3">
        <f t="shared" si="102"/>
        <v>0</v>
      </c>
      <c r="AB141" s="3">
        <f t="shared" si="102"/>
        <v>0</v>
      </c>
      <c r="AC141" s="3">
        <f t="shared" si="102"/>
        <v>0</v>
      </c>
      <c r="AD141" s="3">
        <f t="shared" si="102"/>
        <v>0</v>
      </c>
      <c r="AE141" s="3">
        <f t="shared" si="102"/>
        <v>0</v>
      </c>
      <c r="AF141" s="3">
        <f t="shared" si="102"/>
        <v>0</v>
      </c>
      <c r="AG141" s="3">
        <f t="shared" si="102"/>
        <v>0</v>
      </c>
      <c r="AH141" s="3">
        <f t="shared" si="102"/>
        <v>0</v>
      </c>
      <c r="AI141" s="3">
        <f t="shared" si="102"/>
        <v>0</v>
      </c>
      <c r="AJ141" s="3">
        <f t="shared" si="102"/>
        <v>0</v>
      </c>
      <c r="AK141" s="4">
        <f t="shared" si="103"/>
        <v>0</v>
      </c>
      <c r="AL141" s="5">
        <f t="shared" si="103"/>
        <v>0</v>
      </c>
      <c r="AM141" s="5">
        <f t="shared" si="103"/>
        <v>0</v>
      </c>
      <c r="AN141" s="5">
        <f t="shared" si="103"/>
        <v>0</v>
      </c>
      <c r="AO141" s="5">
        <f t="shared" si="103"/>
        <v>0</v>
      </c>
      <c r="AP141" s="5">
        <f t="shared" si="103"/>
        <v>0</v>
      </c>
      <c r="AQ141" s="5">
        <f t="shared" si="103"/>
        <v>0</v>
      </c>
      <c r="AR141" s="5">
        <f t="shared" si="103"/>
        <v>0</v>
      </c>
      <c r="AS141" s="5">
        <f t="shared" si="103"/>
        <v>0</v>
      </c>
      <c r="AT141" s="5">
        <f t="shared" si="103"/>
        <v>0</v>
      </c>
      <c r="AU141" s="5">
        <f t="shared" si="103"/>
        <v>0</v>
      </c>
      <c r="AV141" s="5">
        <f t="shared" si="103"/>
        <v>0</v>
      </c>
      <c r="AW141" s="5">
        <f t="shared" si="103"/>
        <v>0</v>
      </c>
      <c r="AX141" s="5">
        <f t="shared" si="103"/>
        <v>0</v>
      </c>
      <c r="AY141" s="5">
        <f t="shared" si="103"/>
        <v>0</v>
      </c>
      <c r="AZ141" s="4">
        <f t="shared" si="87"/>
        <v>0</v>
      </c>
      <c r="BA141" s="5">
        <f t="shared" si="88"/>
        <v>0</v>
      </c>
      <c r="BB141" s="5">
        <f t="shared" si="89"/>
        <v>0</v>
      </c>
      <c r="BC141" s="5">
        <f t="shared" si="90"/>
        <v>0</v>
      </c>
      <c r="BD141" s="9">
        <f t="shared" si="91"/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 s="3">
        <f t="shared" si="77"/>
        <v>0</v>
      </c>
      <c r="BU141" s="3">
        <f t="shared" si="77"/>
        <v>0</v>
      </c>
      <c r="BV141" s="3">
        <f t="shared" si="77"/>
        <v>0</v>
      </c>
      <c r="BW141" s="3">
        <f t="shared" si="77"/>
        <v>0</v>
      </c>
      <c r="BX141" s="3">
        <f t="shared" si="75"/>
        <v>0</v>
      </c>
      <c r="BY141" s="3">
        <f t="shared" si="75"/>
        <v>0</v>
      </c>
      <c r="BZ141" s="3">
        <f t="shared" si="75"/>
        <v>0</v>
      </c>
      <c r="CA141" s="3">
        <f t="shared" si="75"/>
        <v>0</v>
      </c>
      <c r="CB141" s="3">
        <f t="shared" si="75"/>
        <v>0</v>
      </c>
      <c r="CC141" s="3">
        <f t="shared" si="75"/>
        <v>0</v>
      </c>
      <c r="CD141" s="3">
        <f t="shared" si="104"/>
        <v>0</v>
      </c>
      <c r="CE141" s="3">
        <f t="shared" si="104"/>
        <v>0</v>
      </c>
      <c r="CF141" s="3">
        <f t="shared" si="104"/>
        <v>0</v>
      </c>
      <c r="CG141" s="3">
        <f t="shared" si="104"/>
        <v>0</v>
      </c>
      <c r="CH141" s="3">
        <f t="shared" si="104"/>
        <v>0</v>
      </c>
      <c r="CI141" s="4">
        <f t="shared" si="85"/>
        <v>0</v>
      </c>
      <c r="CJ141" s="5">
        <f t="shared" si="85"/>
        <v>0</v>
      </c>
      <c r="CK141" s="5">
        <f t="shared" si="85"/>
        <v>0</v>
      </c>
      <c r="CL141" s="5">
        <f t="shared" si="85"/>
        <v>0</v>
      </c>
      <c r="CM141" s="5">
        <f t="shared" si="85"/>
        <v>0</v>
      </c>
      <c r="CN141" s="5">
        <f t="shared" si="85"/>
        <v>0</v>
      </c>
      <c r="CO141" s="5">
        <f t="shared" si="83"/>
        <v>0</v>
      </c>
      <c r="CP141" s="5">
        <f t="shared" si="83"/>
        <v>0</v>
      </c>
      <c r="CQ141" s="5">
        <f t="shared" si="83"/>
        <v>0</v>
      </c>
      <c r="CR141" s="5">
        <f t="shared" si="83"/>
        <v>0</v>
      </c>
      <c r="CS141" s="5">
        <f t="shared" si="83"/>
        <v>0</v>
      </c>
      <c r="CT141" s="5">
        <f t="shared" si="83"/>
        <v>0</v>
      </c>
      <c r="CU141" s="5">
        <f t="shared" si="79"/>
        <v>0</v>
      </c>
      <c r="CV141" s="5">
        <f t="shared" si="79"/>
        <v>0</v>
      </c>
      <c r="CW141" s="5">
        <f t="shared" si="79"/>
        <v>0</v>
      </c>
      <c r="CX141" s="4">
        <f t="shared" si="92"/>
        <v>0</v>
      </c>
      <c r="CY141" s="5">
        <f t="shared" si="93"/>
        <v>0</v>
      </c>
      <c r="CZ141" s="5">
        <f t="shared" si="94"/>
        <v>0</v>
      </c>
      <c r="DA141" s="5">
        <f t="shared" si="95"/>
        <v>0</v>
      </c>
      <c r="DB141" s="9">
        <f t="shared" si="96"/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4</v>
      </c>
      <c r="DM141">
        <v>2</v>
      </c>
      <c r="DN141">
        <v>0</v>
      </c>
      <c r="DO141">
        <v>0</v>
      </c>
      <c r="DP141">
        <v>0</v>
      </c>
      <c r="DQ141">
        <v>0</v>
      </c>
      <c r="DR141" s="3">
        <f t="shared" si="78"/>
        <v>0</v>
      </c>
      <c r="DS141" s="3">
        <f t="shared" si="78"/>
        <v>0</v>
      </c>
      <c r="DT141" s="3">
        <f t="shared" si="78"/>
        <v>0</v>
      </c>
      <c r="DU141" s="3">
        <f t="shared" si="78"/>
        <v>0</v>
      </c>
      <c r="DV141" s="3">
        <f t="shared" si="76"/>
        <v>0</v>
      </c>
      <c r="DW141" s="3">
        <f t="shared" si="76"/>
        <v>0</v>
      </c>
      <c r="DX141" s="3">
        <f t="shared" si="76"/>
        <v>0</v>
      </c>
      <c r="DY141" s="3">
        <f t="shared" si="76"/>
        <v>0</v>
      </c>
      <c r="DZ141" s="3">
        <f t="shared" si="76"/>
        <v>0</v>
      </c>
      <c r="EA141" s="3">
        <f t="shared" si="76"/>
        <v>3.5398230088495575E-2</v>
      </c>
      <c r="EB141" s="3">
        <f t="shared" si="105"/>
        <v>1.7699115044247787E-2</v>
      </c>
      <c r="EC141" s="3">
        <f t="shared" si="105"/>
        <v>0</v>
      </c>
      <c r="ED141" s="3">
        <f t="shared" si="105"/>
        <v>0</v>
      </c>
      <c r="EE141" s="3">
        <f t="shared" si="105"/>
        <v>0</v>
      </c>
      <c r="EF141" s="3">
        <f t="shared" si="105"/>
        <v>0</v>
      </c>
      <c r="EG141" s="4">
        <f t="shared" si="86"/>
        <v>0</v>
      </c>
      <c r="EH141" s="5">
        <f t="shared" si="86"/>
        <v>0</v>
      </c>
      <c r="EI141" s="5">
        <f t="shared" si="86"/>
        <v>0</v>
      </c>
      <c r="EJ141" s="5">
        <f t="shared" si="86"/>
        <v>0</v>
      </c>
      <c r="EK141" s="5">
        <f t="shared" si="86"/>
        <v>0</v>
      </c>
      <c r="EL141" s="5">
        <f t="shared" si="86"/>
        <v>0</v>
      </c>
      <c r="EM141" s="5">
        <f t="shared" si="84"/>
        <v>0</v>
      </c>
      <c r="EN141" s="5">
        <f t="shared" si="84"/>
        <v>0</v>
      </c>
      <c r="EO141" s="5">
        <f t="shared" si="84"/>
        <v>0</v>
      </c>
      <c r="EP141" s="5">
        <f t="shared" si="84"/>
        <v>9.48172319403872E-4</v>
      </c>
      <c r="EQ141" s="5">
        <f t="shared" si="84"/>
        <v>4.596801414930714E-4</v>
      </c>
      <c r="ER141" s="5">
        <f t="shared" si="84"/>
        <v>0</v>
      </c>
      <c r="ES141" s="5">
        <f t="shared" si="80"/>
        <v>0</v>
      </c>
      <c r="ET141" s="5">
        <f t="shared" si="80"/>
        <v>0</v>
      </c>
      <c r="EU141" s="5">
        <f t="shared" si="80"/>
        <v>0</v>
      </c>
      <c r="EV141" s="4">
        <f t="shared" si="97"/>
        <v>0</v>
      </c>
      <c r="EW141" s="5">
        <f t="shared" si="101"/>
        <v>0</v>
      </c>
      <c r="EX141" s="5">
        <f t="shared" si="98"/>
        <v>0</v>
      </c>
      <c r="EY141" s="5">
        <f t="shared" si="99"/>
        <v>4.6928415363231449E-4</v>
      </c>
      <c r="EZ141" s="9">
        <f t="shared" si="100"/>
        <v>0</v>
      </c>
      <c r="FB141" t="s">
        <v>630</v>
      </c>
      <c r="FF141" t="s">
        <v>118</v>
      </c>
      <c r="FI141" t="s">
        <v>118</v>
      </c>
      <c r="FQ141" t="s">
        <v>132</v>
      </c>
      <c r="FY141" t="s">
        <v>33</v>
      </c>
    </row>
    <row r="142" spans="1:208" x14ac:dyDescent="0.25">
      <c r="A142">
        <v>138</v>
      </c>
      <c r="B142" t="s">
        <v>793</v>
      </c>
      <c r="C142" t="s">
        <v>794</v>
      </c>
      <c r="D142">
        <v>53</v>
      </c>
      <c r="E142">
        <v>6.68</v>
      </c>
      <c r="F142" t="s">
        <v>63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3">
        <f t="shared" si="102"/>
        <v>0</v>
      </c>
      <c r="W142" s="3">
        <f t="shared" si="102"/>
        <v>0</v>
      </c>
      <c r="X142" s="3">
        <f t="shared" si="102"/>
        <v>0</v>
      </c>
      <c r="Y142" s="3">
        <f t="shared" si="102"/>
        <v>0</v>
      </c>
      <c r="Z142" s="3">
        <f t="shared" si="102"/>
        <v>0</v>
      </c>
      <c r="AA142" s="3">
        <f t="shared" si="102"/>
        <v>0</v>
      </c>
      <c r="AB142" s="3">
        <f t="shared" si="102"/>
        <v>0</v>
      </c>
      <c r="AC142" s="3">
        <f t="shared" si="102"/>
        <v>0</v>
      </c>
      <c r="AD142" s="3">
        <f t="shared" si="102"/>
        <v>0</v>
      </c>
      <c r="AE142" s="3">
        <f t="shared" si="102"/>
        <v>0</v>
      </c>
      <c r="AF142" s="3">
        <f t="shared" si="102"/>
        <v>0</v>
      </c>
      <c r="AG142" s="3">
        <f t="shared" si="102"/>
        <v>0</v>
      </c>
      <c r="AH142" s="3">
        <f t="shared" si="102"/>
        <v>0</v>
      </c>
      <c r="AI142" s="3">
        <f t="shared" si="102"/>
        <v>0</v>
      </c>
      <c r="AJ142" s="3">
        <f t="shared" si="102"/>
        <v>0</v>
      </c>
      <c r="AK142" s="4">
        <f t="shared" si="103"/>
        <v>0</v>
      </c>
      <c r="AL142" s="5">
        <f t="shared" si="103"/>
        <v>0</v>
      </c>
      <c r="AM142" s="5">
        <f t="shared" si="103"/>
        <v>0</v>
      </c>
      <c r="AN142" s="5">
        <f t="shared" si="103"/>
        <v>0</v>
      </c>
      <c r="AO142" s="5">
        <f t="shared" si="103"/>
        <v>0</v>
      </c>
      <c r="AP142" s="5">
        <f t="shared" si="103"/>
        <v>0</v>
      </c>
      <c r="AQ142" s="5">
        <f t="shared" si="103"/>
        <v>0</v>
      </c>
      <c r="AR142" s="5">
        <f t="shared" si="103"/>
        <v>0</v>
      </c>
      <c r="AS142" s="5">
        <f t="shared" si="103"/>
        <v>0</v>
      </c>
      <c r="AT142" s="5">
        <f t="shared" si="103"/>
        <v>0</v>
      </c>
      <c r="AU142" s="5">
        <f t="shared" si="103"/>
        <v>0</v>
      </c>
      <c r="AV142" s="5">
        <f t="shared" si="103"/>
        <v>0</v>
      </c>
      <c r="AW142" s="5">
        <f t="shared" si="103"/>
        <v>0</v>
      </c>
      <c r="AX142" s="5">
        <f t="shared" si="103"/>
        <v>0</v>
      </c>
      <c r="AY142" s="5">
        <f t="shared" si="103"/>
        <v>0</v>
      </c>
      <c r="AZ142" s="4">
        <f t="shared" si="87"/>
        <v>0</v>
      </c>
      <c r="BA142" s="5">
        <f t="shared" si="88"/>
        <v>0</v>
      </c>
      <c r="BB142" s="5">
        <f t="shared" si="89"/>
        <v>0</v>
      </c>
      <c r="BC142" s="5">
        <f t="shared" si="90"/>
        <v>0</v>
      </c>
      <c r="BD142" s="9">
        <f t="shared" si="91"/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4</v>
      </c>
      <c r="BO142">
        <v>4</v>
      </c>
      <c r="BP142">
        <v>4</v>
      </c>
      <c r="BQ142">
        <v>2</v>
      </c>
      <c r="BR142">
        <v>2</v>
      </c>
      <c r="BS142">
        <v>4</v>
      </c>
      <c r="BT142" s="3">
        <f t="shared" si="77"/>
        <v>0</v>
      </c>
      <c r="BU142" s="3">
        <f t="shared" si="77"/>
        <v>0</v>
      </c>
      <c r="BV142" s="3">
        <f t="shared" si="77"/>
        <v>0</v>
      </c>
      <c r="BW142" s="3">
        <f t="shared" si="77"/>
        <v>0</v>
      </c>
      <c r="BX142" s="3">
        <f t="shared" si="75"/>
        <v>0</v>
      </c>
      <c r="BY142" s="3">
        <f t="shared" si="75"/>
        <v>0</v>
      </c>
      <c r="BZ142" s="3">
        <f t="shared" si="75"/>
        <v>0</v>
      </c>
      <c r="CA142" s="3">
        <f t="shared" si="75"/>
        <v>0</v>
      </c>
      <c r="CB142" s="3">
        <f t="shared" si="75"/>
        <v>0</v>
      </c>
      <c r="CC142" s="3">
        <f t="shared" si="75"/>
        <v>7.5471698113207544E-2</v>
      </c>
      <c r="CD142" s="3">
        <f t="shared" si="104"/>
        <v>7.5471698113207544E-2</v>
      </c>
      <c r="CE142" s="3">
        <f t="shared" si="104"/>
        <v>7.5471698113207544E-2</v>
      </c>
      <c r="CF142" s="3">
        <f t="shared" si="104"/>
        <v>3.7735849056603772E-2</v>
      </c>
      <c r="CG142" s="3">
        <f t="shared" si="104"/>
        <v>3.7735849056603772E-2</v>
      </c>
      <c r="CH142" s="3">
        <f t="shared" si="104"/>
        <v>7.5471698113207544E-2</v>
      </c>
      <c r="CI142" s="4">
        <f t="shared" si="85"/>
        <v>0</v>
      </c>
      <c r="CJ142" s="5">
        <f t="shared" si="85"/>
        <v>0</v>
      </c>
      <c r="CK142" s="5">
        <f t="shared" si="85"/>
        <v>0</v>
      </c>
      <c r="CL142" s="5">
        <f t="shared" si="85"/>
        <v>0</v>
      </c>
      <c r="CM142" s="5">
        <f t="shared" si="85"/>
        <v>0</v>
      </c>
      <c r="CN142" s="5">
        <f t="shared" si="85"/>
        <v>0</v>
      </c>
      <c r="CO142" s="5">
        <f t="shared" si="83"/>
        <v>0</v>
      </c>
      <c r="CP142" s="5">
        <f t="shared" si="83"/>
        <v>0</v>
      </c>
      <c r="CQ142" s="5">
        <f t="shared" si="83"/>
        <v>0</v>
      </c>
      <c r="CR142" s="5">
        <f t="shared" si="83"/>
        <v>4.5229260967459299E-3</v>
      </c>
      <c r="CS142" s="5">
        <f t="shared" si="83"/>
        <v>4.4895743047813743E-3</v>
      </c>
      <c r="CT142" s="5">
        <f t="shared" si="83"/>
        <v>4.4628117590401412E-3</v>
      </c>
      <c r="CU142" s="5">
        <f t="shared" si="79"/>
        <v>1.7755792780328235E-3</v>
      </c>
      <c r="CV142" s="5">
        <f t="shared" si="79"/>
        <v>1.6530921337328469E-3</v>
      </c>
      <c r="CW142" s="5">
        <f t="shared" si="79"/>
        <v>3.2571333284751309E-3</v>
      </c>
      <c r="CX142" s="4">
        <f t="shared" si="92"/>
        <v>0</v>
      </c>
      <c r="CY142" s="5">
        <f t="shared" si="93"/>
        <v>0</v>
      </c>
      <c r="CZ142" s="5">
        <f t="shared" si="94"/>
        <v>0</v>
      </c>
      <c r="DA142" s="5">
        <f t="shared" si="95"/>
        <v>4.4917707201891479E-3</v>
      </c>
      <c r="DB142" s="9">
        <f t="shared" si="96"/>
        <v>2.228601580080267E-3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 s="3">
        <f t="shared" si="78"/>
        <v>0</v>
      </c>
      <c r="DS142" s="3">
        <f t="shared" si="78"/>
        <v>0</v>
      </c>
      <c r="DT142" s="3">
        <f t="shared" si="78"/>
        <v>0</v>
      </c>
      <c r="DU142" s="3">
        <f t="shared" si="78"/>
        <v>0</v>
      </c>
      <c r="DV142" s="3">
        <f t="shared" si="76"/>
        <v>0</v>
      </c>
      <c r="DW142" s="3">
        <f t="shared" si="76"/>
        <v>0</v>
      </c>
      <c r="DX142" s="3">
        <f t="shared" si="76"/>
        <v>0</v>
      </c>
      <c r="DY142" s="3">
        <f t="shared" si="76"/>
        <v>0</v>
      </c>
      <c r="DZ142" s="3">
        <f t="shared" si="76"/>
        <v>0</v>
      </c>
      <c r="EA142" s="3">
        <f t="shared" si="76"/>
        <v>0</v>
      </c>
      <c r="EB142" s="3">
        <f t="shared" si="105"/>
        <v>0</v>
      </c>
      <c r="EC142" s="3">
        <f t="shared" si="105"/>
        <v>0</v>
      </c>
      <c r="ED142" s="3">
        <f t="shared" si="105"/>
        <v>0</v>
      </c>
      <c r="EE142" s="3">
        <f t="shared" si="105"/>
        <v>0</v>
      </c>
      <c r="EF142" s="3">
        <f t="shared" si="105"/>
        <v>0</v>
      </c>
      <c r="EG142" s="4">
        <f t="shared" si="86"/>
        <v>0</v>
      </c>
      <c r="EH142" s="5">
        <f t="shared" si="86"/>
        <v>0</v>
      </c>
      <c r="EI142" s="5">
        <f t="shared" si="86"/>
        <v>0</v>
      </c>
      <c r="EJ142" s="5">
        <f t="shared" si="86"/>
        <v>0</v>
      </c>
      <c r="EK142" s="5">
        <f t="shared" si="86"/>
        <v>0</v>
      </c>
      <c r="EL142" s="5">
        <f t="shared" si="86"/>
        <v>0</v>
      </c>
      <c r="EM142" s="5">
        <f t="shared" si="84"/>
        <v>0</v>
      </c>
      <c r="EN142" s="5">
        <f t="shared" si="84"/>
        <v>0</v>
      </c>
      <c r="EO142" s="5">
        <f t="shared" si="84"/>
        <v>0</v>
      </c>
      <c r="EP142" s="5">
        <f t="shared" si="84"/>
        <v>0</v>
      </c>
      <c r="EQ142" s="5">
        <f t="shared" si="84"/>
        <v>0</v>
      </c>
      <c r="ER142" s="5">
        <f t="shared" si="84"/>
        <v>0</v>
      </c>
      <c r="ES142" s="5">
        <f t="shared" si="80"/>
        <v>0</v>
      </c>
      <c r="ET142" s="5">
        <f t="shared" si="80"/>
        <v>0</v>
      </c>
      <c r="EU142" s="5">
        <f t="shared" si="80"/>
        <v>0</v>
      </c>
      <c r="EV142" s="4">
        <f t="shared" si="97"/>
        <v>0</v>
      </c>
      <c r="EW142" s="5">
        <f t="shared" si="101"/>
        <v>0</v>
      </c>
      <c r="EX142" s="5">
        <f t="shared" si="98"/>
        <v>0</v>
      </c>
      <c r="EY142" s="5">
        <f t="shared" si="99"/>
        <v>0</v>
      </c>
      <c r="EZ142" s="9">
        <f t="shared" si="100"/>
        <v>0</v>
      </c>
      <c r="FB142" t="s">
        <v>148</v>
      </c>
      <c r="FD142" t="s">
        <v>419</v>
      </c>
      <c r="FK142" t="s">
        <v>191</v>
      </c>
      <c r="FM142" t="s">
        <v>148</v>
      </c>
      <c r="FQ142" t="s">
        <v>148</v>
      </c>
      <c r="FT142" t="s">
        <v>192</v>
      </c>
      <c r="FU142" t="s">
        <v>192</v>
      </c>
      <c r="FY142" t="s">
        <v>179</v>
      </c>
      <c r="FZ142" t="s">
        <v>192</v>
      </c>
      <c r="GE142" t="s">
        <v>193</v>
      </c>
      <c r="GJ142" t="s">
        <v>194</v>
      </c>
      <c r="GK142" t="s">
        <v>195</v>
      </c>
      <c r="GR142" t="s">
        <v>195</v>
      </c>
    </row>
    <row r="143" spans="1:208" x14ac:dyDescent="0.25">
      <c r="A143">
        <v>139</v>
      </c>
      <c r="B143" t="s">
        <v>1102</v>
      </c>
      <c r="C143" t="s">
        <v>1103</v>
      </c>
      <c r="D143">
        <v>112</v>
      </c>
      <c r="E143">
        <v>5.33</v>
      </c>
      <c r="F143" t="s">
        <v>63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3">
        <f t="shared" si="102"/>
        <v>0</v>
      </c>
      <c r="W143" s="3">
        <f t="shared" si="102"/>
        <v>0</v>
      </c>
      <c r="X143" s="3">
        <f t="shared" si="102"/>
        <v>0</v>
      </c>
      <c r="Y143" s="3">
        <f t="shared" si="102"/>
        <v>0</v>
      </c>
      <c r="Z143" s="3">
        <f t="shared" si="102"/>
        <v>0</v>
      </c>
      <c r="AA143" s="3">
        <f t="shared" si="102"/>
        <v>0</v>
      </c>
      <c r="AB143" s="3">
        <f t="shared" si="102"/>
        <v>0</v>
      </c>
      <c r="AC143" s="3">
        <f t="shared" si="102"/>
        <v>0</v>
      </c>
      <c r="AD143" s="3">
        <f t="shared" si="102"/>
        <v>0</v>
      </c>
      <c r="AE143" s="3">
        <f t="shared" si="102"/>
        <v>0</v>
      </c>
      <c r="AF143" s="3">
        <f t="shared" si="102"/>
        <v>0</v>
      </c>
      <c r="AG143" s="3">
        <f t="shared" si="102"/>
        <v>0</v>
      </c>
      <c r="AH143" s="3">
        <f t="shared" si="102"/>
        <v>0</v>
      </c>
      <c r="AI143" s="3">
        <f t="shared" si="102"/>
        <v>0</v>
      </c>
      <c r="AJ143" s="3">
        <f t="shared" si="102"/>
        <v>0</v>
      </c>
      <c r="AK143" s="4">
        <f t="shared" si="103"/>
        <v>0</v>
      </c>
      <c r="AL143" s="5">
        <f t="shared" si="103"/>
        <v>0</v>
      </c>
      <c r="AM143" s="5">
        <f t="shared" si="103"/>
        <v>0</v>
      </c>
      <c r="AN143" s="5">
        <f t="shared" si="103"/>
        <v>0</v>
      </c>
      <c r="AO143" s="5">
        <f t="shared" si="103"/>
        <v>0</v>
      </c>
      <c r="AP143" s="5">
        <f t="shared" si="103"/>
        <v>0</v>
      </c>
      <c r="AQ143" s="5">
        <f t="shared" si="103"/>
        <v>0</v>
      </c>
      <c r="AR143" s="5">
        <f t="shared" si="103"/>
        <v>0</v>
      </c>
      <c r="AS143" s="5">
        <f t="shared" si="103"/>
        <v>0</v>
      </c>
      <c r="AT143" s="5">
        <f t="shared" si="103"/>
        <v>0</v>
      </c>
      <c r="AU143" s="5">
        <f t="shared" si="103"/>
        <v>0</v>
      </c>
      <c r="AV143" s="5">
        <f t="shared" si="103"/>
        <v>0</v>
      </c>
      <c r="AW143" s="5">
        <f t="shared" si="103"/>
        <v>0</v>
      </c>
      <c r="AX143" s="5">
        <f t="shared" si="103"/>
        <v>0</v>
      </c>
      <c r="AY143" s="5">
        <f t="shared" si="103"/>
        <v>0</v>
      </c>
      <c r="AZ143" s="4">
        <f t="shared" si="87"/>
        <v>0</v>
      </c>
      <c r="BA143" s="5">
        <f t="shared" si="88"/>
        <v>0</v>
      </c>
      <c r="BB143" s="5">
        <f t="shared" si="89"/>
        <v>0</v>
      </c>
      <c r="BC143" s="5">
        <f t="shared" si="90"/>
        <v>0</v>
      </c>
      <c r="BD143" s="9">
        <f t="shared" si="91"/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 s="3">
        <f t="shared" si="77"/>
        <v>0</v>
      </c>
      <c r="BU143" s="3">
        <f t="shared" si="77"/>
        <v>0</v>
      </c>
      <c r="BV143" s="3">
        <f t="shared" si="77"/>
        <v>0</v>
      </c>
      <c r="BW143" s="3">
        <f t="shared" si="77"/>
        <v>0</v>
      </c>
      <c r="BX143" s="3">
        <f t="shared" si="75"/>
        <v>0</v>
      </c>
      <c r="BY143" s="3">
        <f t="shared" si="75"/>
        <v>0</v>
      </c>
      <c r="BZ143" s="3">
        <f t="shared" si="75"/>
        <v>0</v>
      </c>
      <c r="CA143" s="3">
        <f t="shared" si="75"/>
        <v>0</v>
      </c>
      <c r="CB143" s="3">
        <f t="shared" si="75"/>
        <v>0</v>
      </c>
      <c r="CC143" s="3">
        <f t="shared" si="75"/>
        <v>0</v>
      </c>
      <c r="CD143" s="3">
        <f t="shared" si="104"/>
        <v>0</v>
      </c>
      <c r="CE143" s="3">
        <f t="shared" si="104"/>
        <v>0</v>
      </c>
      <c r="CF143" s="3">
        <f t="shared" si="104"/>
        <v>0</v>
      </c>
      <c r="CG143" s="3">
        <f t="shared" si="104"/>
        <v>0</v>
      </c>
      <c r="CH143" s="3">
        <f t="shared" si="104"/>
        <v>0</v>
      </c>
      <c r="CI143" s="4">
        <f t="shared" si="85"/>
        <v>0</v>
      </c>
      <c r="CJ143" s="5">
        <f t="shared" si="85"/>
        <v>0</v>
      </c>
      <c r="CK143" s="5">
        <f t="shared" si="85"/>
        <v>0</v>
      </c>
      <c r="CL143" s="5">
        <f t="shared" si="85"/>
        <v>0</v>
      </c>
      <c r="CM143" s="5">
        <f t="shared" si="85"/>
        <v>0</v>
      </c>
      <c r="CN143" s="5">
        <f t="shared" si="85"/>
        <v>0</v>
      </c>
      <c r="CO143" s="5">
        <f t="shared" si="83"/>
        <v>0</v>
      </c>
      <c r="CP143" s="5">
        <f t="shared" si="83"/>
        <v>0</v>
      </c>
      <c r="CQ143" s="5">
        <f t="shared" si="83"/>
        <v>0</v>
      </c>
      <c r="CR143" s="5">
        <f t="shared" si="83"/>
        <v>0</v>
      </c>
      <c r="CS143" s="5">
        <f t="shared" si="83"/>
        <v>0</v>
      </c>
      <c r="CT143" s="5">
        <f t="shared" si="83"/>
        <v>0</v>
      </c>
      <c r="CU143" s="5">
        <f t="shared" si="79"/>
        <v>0</v>
      </c>
      <c r="CV143" s="5">
        <f t="shared" si="79"/>
        <v>0</v>
      </c>
      <c r="CW143" s="5">
        <f t="shared" si="79"/>
        <v>0</v>
      </c>
      <c r="CX143" s="4">
        <f t="shared" si="92"/>
        <v>0</v>
      </c>
      <c r="CY143" s="5">
        <f t="shared" si="93"/>
        <v>0</v>
      </c>
      <c r="CZ143" s="5">
        <f t="shared" si="94"/>
        <v>0</v>
      </c>
      <c r="DA143" s="5">
        <f t="shared" si="95"/>
        <v>0</v>
      </c>
      <c r="DB143" s="9">
        <f t="shared" si="96"/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2</v>
      </c>
      <c r="DQ143">
        <v>2</v>
      </c>
      <c r="DR143" s="3">
        <f t="shared" si="78"/>
        <v>0</v>
      </c>
      <c r="DS143" s="3">
        <f t="shared" si="78"/>
        <v>0</v>
      </c>
      <c r="DT143" s="3">
        <f t="shared" si="78"/>
        <v>0</v>
      </c>
      <c r="DU143" s="3">
        <f t="shared" si="78"/>
        <v>0</v>
      </c>
      <c r="DV143" s="3">
        <f t="shared" si="76"/>
        <v>0</v>
      </c>
      <c r="DW143" s="3">
        <f t="shared" si="76"/>
        <v>0</v>
      </c>
      <c r="DX143" s="3">
        <f t="shared" si="76"/>
        <v>0</v>
      </c>
      <c r="DY143" s="3">
        <f t="shared" si="76"/>
        <v>0</v>
      </c>
      <c r="DZ143" s="3">
        <f t="shared" si="76"/>
        <v>0</v>
      </c>
      <c r="EA143" s="3">
        <f t="shared" si="76"/>
        <v>0</v>
      </c>
      <c r="EB143" s="3">
        <f t="shared" si="105"/>
        <v>0</v>
      </c>
      <c r="EC143" s="3">
        <f t="shared" si="105"/>
        <v>0</v>
      </c>
      <c r="ED143" s="3">
        <f t="shared" si="105"/>
        <v>0</v>
      </c>
      <c r="EE143" s="3">
        <f t="shared" si="105"/>
        <v>1.7857142857142856E-2</v>
      </c>
      <c r="EF143" s="3">
        <f t="shared" si="105"/>
        <v>1.7857142857142856E-2</v>
      </c>
      <c r="EG143" s="4">
        <f t="shared" si="86"/>
        <v>0</v>
      </c>
      <c r="EH143" s="5">
        <f t="shared" si="86"/>
        <v>0</v>
      </c>
      <c r="EI143" s="5">
        <f t="shared" si="86"/>
        <v>0</v>
      </c>
      <c r="EJ143" s="5">
        <f t="shared" si="86"/>
        <v>0</v>
      </c>
      <c r="EK143" s="5">
        <f t="shared" si="86"/>
        <v>0</v>
      </c>
      <c r="EL143" s="5">
        <f t="shared" si="86"/>
        <v>0</v>
      </c>
      <c r="EM143" s="5">
        <f t="shared" si="84"/>
        <v>0</v>
      </c>
      <c r="EN143" s="5">
        <f t="shared" si="84"/>
        <v>0</v>
      </c>
      <c r="EO143" s="5">
        <f t="shared" si="84"/>
        <v>0</v>
      </c>
      <c r="EP143" s="5">
        <f t="shared" si="84"/>
        <v>0</v>
      </c>
      <c r="EQ143" s="5">
        <f t="shared" si="84"/>
        <v>0</v>
      </c>
      <c r="ER143" s="5">
        <f t="shared" si="84"/>
        <v>0</v>
      </c>
      <c r="ES143" s="5">
        <f t="shared" si="80"/>
        <v>0</v>
      </c>
      <c r="ET143" s="5">
        <f t="shared" si="80"/>
        <v>1.3332546803217135E-3</v>
      </c>
      <c r="EU143" s="5">
        <f t="shared" si="80"/>
        <v>1.4891244416285602E-3</v>
      </c>
      <c r="EV143" s="4">
        <f t="shared" si="97"/>
        <v>0</v>
      </c>
      <c r="EW143" s="5">
        <f t="shared" si="101"/>
        <v>0</v>
      </c>
      <c r="EX143" s="5">
        <f t="shared" si="98"/>
        <v>0</v>
      </c>
      <c r="EY143" s="5">
        <f t="shared" si="99"/>
        <v>0</v>
      </c>
      <c r="EZ143" s="9">
        <f t="shared" si="100"/>
        <v>9.4079304065009114E-4</v>
      </c>
      <c r="FD143" t="s">
        <v>347</v>
      </c>
      <c r="FF143" t="s">
        <v>633</v>
      </c>
      <c r="FI143" t="s">
        <v>633</v>
      </c>
      <c r="FK143" t="s">
        <v>634</v>
      </c>
      <c r="FY143" t="s">
        <v>179</v>
      </c>
      <c r="GA143" t="s">
        <v>40</v>
      </c>
      <c r="GF143" t="s">
        <v>40</v>
      </c>
      <c r="GR143" t="s">
        <v>635</v>
      </c>
      <c r="GZ143" t="s">
        <v>635</v>
      </c>
    </row>
    <row r="144" spans="1:208" x14ac:dyDescent="0.25">
      <c r="A144">
        <v>140</v>
      </c>
      <c r="B144" t="s">
        <v>597</v>
      </c>
      <c r="C144" t="s">
        <v>598</v>
      </c>
      <c r="D144">
        <v>17</v>
      </c>
      <c r="E144">
        <v>9.35</v>
      </c>
      <c r="F144" t="s">
        <v>63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 s="3">
        <f t="shared" si="102"/>
        <v>0</v>
      </c>
      <c r="W144" s="3">
        <f t="shared" si="102"/>
        <v>0</v>
      </c>
      <c r="X144" s="3">
        <f t="shared" si="102"/>
        <v>0</v>
      </c>
      <c r="Y144" s="3">
        <f t="shared" si="102"/>
        <v>0</v>
      </c>
      <c r="Z144" s="3">
        <f t="shared" si="102"/>
        <v>0</v>
      </c>
      <c r="AA144" s="3">
        <f t="shared" si="102"/>
        <v>0</v>
      </c>
      <c r="AB144" s="3">
        <f t="shared" si="102"/>
        <v>0</v>
      </c>
      <c r="AC144" s="3">
        <f t="shared" si="102"/>
        <v>0</v>
      </c>
      <c r="AD144" s="3">
        <f t="shared" si="102"/>
        <v>0</v>
      </c>
      <c r="AE144" s="3">
        <f t="shared" si="102"/>
        <v>0</v>
      </c>
      <c r="AF144" s="3">
        <f t="shared" si="102"/>
        <v>0</v>
      </c>
      <c r="AG144" s="3">
        <f t="shared" si="102"/>
        <v>0</v>
      </c>
      <c r="AH144" s="3">
        <f t="shared" si="102"/>
        <v>0</v>
      </c>
      <c r="AI144" s="3">
        <f t="shared" si="102"/>
        <v>0</v>
      </c>
      <c r="AJ144" s="3">
        <f t="shared" si="102"/>
        <v>0</v>
      </c>
      <c r="AK144" s="4">
        <f t="shared" si="103"/>
        <v>0</v>
      </c>
      <c r="AL144" s="5">
        <f t="shared" si="103"/>
        <v>0</v>
      </c>
      <c r="AM144" s="5">
        <f t="shared" si="103"/>
        <v>0</v>
      </c>
      <c r="AN144" s="5">
        <f t="shared" si="103"/>
        <v>0</v>
      </c>
      <c r="AO144" s="5">
        <f t="shared" si="103"/>
        <v>0</v>
      </c>
      <c r="AP144" s="5">
        <f t="shared" si="103"/>
        <v>0</v>
      </c>
      <c r="AQ144" s="5">
        <f t="shared" si="103"/>
        <v>0</v>
      </c>
      <c r="AR144" s="5">
        <f t="shared" si="103"/>
        <v>0</v>
      </c>
      <c r="AS144" s="5">
        <f t="shared" si="103"/>
        <v>0</v>
      </c>
      <c r="AT144" s="5">
        <f t="shared" si="103"/>
        <v>0</v>
      </c>
      <c r="AU144" s="5">
        <f t="shared" si="103"/>
        <v>0</v>
      </c>
      <c r="AV144" s="5">
        <f t="shared" si="103"/>
        <v>0</v>
      </c>
      <c r="AW144" s="5">
        <f t="shared" si="103"/>
        <v>0</v>
      </c>
      <c r="AX144" s="5">
        <f t="shared" si="103"/>
        <v>0</v>
      </c>
      <c r="AY144" s="5">
        <f t="shared" si="103"/>
        <v>0</v>
      </c>
      <c r="AZ144" s="4">
        <f t="shared" si="87"/>
        <v>0</v>
      </c>
      <c r="BA144" s="5">
        <f t="shared" si="88"/>
        <v>0</v>
      </c>
      <c r="BB144" s="5">
        <f t="shared" si="89"/>
        <v>0</v>
      </c>
      <c r="BC144" s="5">
        <f t="shared" si="90"/>
        <v>0</v>
      </c>
      <c r="BD144" s="9">
        <f t="shared" si="91"/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2</v>
      </c>
      <c r="BP144">
        <v>2</v>
      </c>
      <c r="BQ144">
        <v>0</v>
      </c>
      <c r="BR144">
        <v>0</v>
      </c>
      <c r="BS144">
        <v>2</v>
      </c>
      <c r="BT144" s="3">
        <f t="shared" si="77"/>
        <v>0</v>
      </c>
      <c r="BU144" s="3">
        <f t="shared" si="77"/>
        <v>0</v>
      </c>
      <c r="BV144" s="3">
        <f t="shared" si="77"/>
        <v>0</v>
      </c>
      <c r="BW144" s="3">
        <f t="shared" si="77"/>
        <v>0</v>
      </c>
      <c r="BX144" s="3">
        <f t="shared" si="75"/>
        <v>0</v>
      </c>
      <c r="BY144" s="3">
        <f t="shared" si="75"/>
        <v>0</v>
      </c>
      <c r="BZ144" s="3">
        <f t="shared" si="75"/>
        <v>0</v>
      </c>
      <c r="CA144" s="3">
        <f t="shared" si="75"/>
        <v>0</v>
      </c>
      <c r="CB144" s="3">
        <f t="shared" si="75"/>
        <v>0</v>
      </c>
      <c r="CC144" s="3">
        <f t="shared" si="75"/>
        <v>0</v>
      </c>
      <c r="CD144" s="3">
        <f t="shared" si="104"/>
        <v>0.11764705882352941</v>
      </c>
      <c r="CE144" s="3">
        <f t="shared" si="104"/>
        <v>0.11764705882352941</v>
      </c>
      <c r="CF144" s="3">
        <f t="shared" si="104"/>
        <v>0</v>
      </c>
      <c r="CG144" s="3">
        <f t="shared" si="104"/>
        <v>0</v>
      </c>
      <c r="CH144" s="3">
        <f t="shared" si="104"/>
        <v>0.11764705882352941</v>
      </c>
      <c r="CI144" s="4">
        <f t="shared" si="85"/>
        <v>0</v>
      </c>
      <c r="CJ144" s="5">
        <f t="shared" si="85"/>
        <v>0</v>
      </c>
      <c r="CK144" s="5">
        <f t="shared" si="85"/>
        <v>0</v>
      </c>
      <c r="CL144" s="5">
        <f t="shared" si="85"/>
        <v>0</v>
      </c>
      <c r="CM144" s="5">
        <f t="shared" si="85"/>
        <v>0</v>
      </c>
      <c r="CN144" s="5">
        <f t="shared" si="85"/>
        <v>0</v>
      </c>
      <c r="CO144" s="5">
        <f t="shared" si="83"/>
        <v>0</v>
      </c>
      <c r="CP144" s="5">
        <f t="shared" si="83"/>
        <v>0</v>
      </c>
      <c r="CQ144" s="5">
        <f t="shared" si="83"/>
        <v>0</v>
      </c>
      <c r="CR144" s="5">
        <f t="shared" si="83"/>
        <v>0</v>
      </c>
      <c r="CS144" s="5">
        <f t="shared" si="83"/>
        <v>6.9984540633356721E-3</v>
      </c>
      <c r="CT144" s="5">
        <f t="shared" si="83"/>
        <v>6.9567359773272794E-3</v>
      </c>
      <c r="CU144" s="5">
        <f t="shared" si="79"/>
        <v>0</v>
      </c>
      <c r="CV144" s="5">
        <f t="shared" si="79"/>
        <v>0</v>
      </c>
      <c r="CW144" s="5">
        <f t="shared" si="79"/>
        <v>5.0772960708582926E-3</v>
      </c>
      <c r="CX144" s="4">
        <f t="shared" si="92"/>
        <v>0</v>
      </c>
      <c r="CY144" s="5">
        <f t="shared" si="93"/>
        <v>0</v>
      </c>
      <c r="CZ144" s="5">
        <f t="shared" si="94"/>
        <v>0</v>
      </c>
      <c r="DA144" s="5">
        <f t="shared" si="95"/>
        <v>4.6517300135543171E-3</v>
      </c>
      <c r="DB144" s="9">
        <f t="shared" si="96"/>
        <v>1.6924320236194309E-3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 s="3">
        <f t="shared" si="78"/>
        <v>0</v>
      </c>
      <c r="DS144" s="3">
        <f t="shared" si="78"/>
        <v>0</v>
      </c>
      <c r="DT144" s="3">
        <f t="shared" si="78"/>
        <v>0</v>
      </c>
      <c r="DU144" s="3">
        <f t="shared" si="78"/>
        <v>0</v>
      </c>
      <c r="DV144" s="3">
        <f t="shared" si="76"/>
        <v>0</v>
      </c>
      <c r="DW144" s="3">
        <f t="shared" si="76"/>
        <v>0</v>
      </c>
      <c r="DX144" s="3">
        <f t="shared" si="76"/>
        <v>0</v>
      </c>
      <c r="DY144" s="3">
        <f t="shared" si="76"/>
        <v>0</v>
      </c>
      <c r="DZ144" s="3">
        <f t="shared" si="76"/>
        <v>0</v>
      </c>
      <c r="EA144" s="3">
        <f t="shared" si="76"/>
        <v>0</v>
      </c>
      <c r="EB144" s="3">
        <f t="shared" si="105"/>
        <v>0</v>
      </c>
      <c r="EC144" s="3">
        <f t="shared" si="105"/>
        <v>0</v>
      </c>
      <c r="ED144" s="3">
        <f t="shared" si="105"/>
        <v>0</v>
      </c>
      <c r="EE144" s="3">
        <f t="shared" si="105"/>
        <v>0</v>
      </c>
      <c r="EF144" s="3">
        <f t="shared" si="105"/>
        <v>0</v>
      </c>
      <c r="EG144" s="4">
        <f t="shared" si="86"/>
        <v>0</v>
      </c>
      <c r="EH144" s="5">
        <f t="shared" si="86"/>
        <v>0</v>
      </c>
      <c r="EI144" s="5">
        <f t="shared" si="86"/>
        <v>0</v>
      </c>
      <c r="EJ144" s="5">
        <f t="shared" si="86"/>
        <v>0</v>
      </c>
      <c r="EK144" s="5">
        <f t="shared" si="86"/>
        <v>0</v>
      </c>
      <c r="EL144" s="5">
        <f t="shared" si="86"/>
        <v>0</v>
      </c>
      <c r="EM144" s="5">
        <f t="shared" si="84"/>
        <v>0</v>
      </c>
      <c r="EN144" s="5">
        <f t="shared" si="84"/>
        <v>0</v>
      </c>
      <c r="EO144" s="5">
        <f t="shared" si="84"/>
        <v>0</v>
      </c>
      <c r="EP144" s="5">
        <f t="shared" si="84"/>
        <v>0</v>
      </c>
      <c r="EQ144" s="5">
        <f t="shared" si="84"/>
        <v>0</v>
      </c>
      <c r="ER144" s="5">
        <f t="shared" si="84"/>
        <v>0</v>
      </c>
      <c r="ES144" s="5">
        <f t="shared" si="80"/>
        <v>0</v>
      </c>
      <c r="ET144" s="5">
        <f t="shared" si="80"/>
        <v>0</v>
      </c>
      <c r="EU144" s="5">
        <f t="shared" si="80"/>
        <v>0</v>
      </c>
      <c r="EV144" s="4">
        <f t="shared" si="97"/>
        <v>0</v>
      </c>
      <c r="EW144" s="5">
        <f t="shared" si="101"/>
        <v>0</v>
      </c>
      <c r="EX144" s="5">
        <f t="shared" si="98"/>
        <v>0</v>
      </c>
      <c r="EY144" s="5">
        <f t="shared" si="99"/>
        <v>0</v>
      </c>
      <c r="EZ144" s="9">
        <f t="shared" si="100"/>
        <v>0</v>
      </c>
      <c r="FA144" t="s">
        <v>638</v>
      </c>
      <c r="FD144" t="s">
        <v>638</v>
      </c>
      <c r="FY144" t="s">
        <v>179</v>
      </c>
      <c r="GA144" t="s">
        <v>35</v>
      </c>
      <c r="GF144" t="s">
        <v>40</v>
      </c>
      <c r="GJ144" t="s">
        <v>194</v>
      </c>
      <c r="GR144" t="s">
        <v>194</v>
      </c>
    </row>
    <row r="145" spans="1:208" x14ac:dyDescent="0.25">
      <c r="A145">
        <v>141</v>
      </c>
      <c r="B145" t="s">
        <v>798</v>
      </c>
      <c r="C145" t="s">
        <v>799</v>
      </c>
      <c r="D145">
        <v>15</v>
      </c>
      <c r="E145">
        <v>9.3800000000000008</v>
      </c>
      <c r="F145" t="s">
        <v>63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2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 s="3">
        <f t="shared" si="102"/>
        <v>0</v>
      </c>
      <c r="W145" s="3">
        <f t="shared" si="102"/>
        <v>0</v>
      </c>
      <c r="X145" s="3">
        <f t="shared" si="102"/>
        <v>0</v>
      </c>
      <c r="Y145" s="3">
        <f t="shared" si="102"/>
        <v>0</v>
      </c>
      <c r="Z145" s="3">
        <f t="shared" si="102"/>
        <v>0</v>
      </c>
      <c r="AA145" s="3">
        <f t="shared" si="102"/>
        <v>0</v>
      </c>
      <c r="AB145" s="3">
        <f t="shared" si="102"/>
        <v>0</v>
      </c>
      <c r="AC145" s="3">
        <f t="shared" si="102"/>
        <v>0</v>
      </c>
      <c r="AD145" s="3">
        <f t="shared" si="102"/>
        <v>0.13333333333333333</v>
      </c>
      <c r="AE145" s="3">
        <f t="shared" si="102"/>
        <v>0</v>
      </c>
      <c r="AF145" s="3">
        <f t="shared" si="102"/>
        <v>0</v>
      </c>
      <c r="AG145" s="3">
        <f t="shared" si="102"/>
        <v>0</v>
      </c>
      <c r="AH145" s="3">
        <f t="shared" si="102"/>
        <v>0</v>
      </c>
      <c r="AI145" s="3">
        <f t="shared" si="102"/>
        <v>0</v>
      </c>
      <c r="AJ145" s="3">
        <f t="shared" si="102"/>
        <v>0</v>
      </c>
      <c r="AK145" s="4">
        <f t="shared" si="103"/>
        <v>0</v>
      </c>
      <c r="AL145" s="5">
        <f t="shared" si="103"/>
        <v>0</v>
      </c>
      <c r="AM145" s="5">
        <f t="shared" si="103"/>
        <v>0</v>
      </c>
      <c r="AN145" s="5">
        <f t="shared" si="103"/>
        <v>0</v>
      </c>
      <c r="AO145" s="5">
        <f t="shared" si="103"/>
        <v>0</v>
      </c>
      <c r="AP145" s="5">
        <f t="shared" si="103"/>
        <v>0</v>
      </c>
      <c r="AQ145" s="5">
        <f t="shared" si="103"/>
        <v>0</v>
      </c>
      <c r="AR145" s="5">
        <f t="shared" si="103"/>
        <v>0</v>
      </c>
      <c r="AS145" s="5">
        <f t="shared" si="103"/>
        <v>2.5528476755667744E-3</v>
      </c>
      <c r="AT145" s="5">
        <f t="shared" si="103"/>
        <v>0</v>
      </c>
      <c r="AU145" s="5">
        <f t="shared" si="103"/>
        <v>0</v>
      </c>
      <c r="AV145" s="5">
        <f t="shared" si="103"/>
        <v>0</v>
      </c>
      <c r="AW145" s="5">
        <f t="shared" si="103"/>
        <v>0</v>
      </c>
      <c r="AX145" s="5">
        <f t="shared" si="103"/>
        <v>0</v>
      </c>
      <c r="AY145" s="5">
        <f t="shared" si="103"/>
        <v>0</v>
      </c>
      <c r="AZ145" s="4">
        <f t="shared" si="87"/>
        <v>0</v>
      </c>
      <c r="BA145" s="5">
        <f t="shared" si="88"/>
        <v>0</v>
      </c>
      <c r="BB145" s="5">
        <f t="shared" si="89"/>
        <v>8.5094922518892484E-4</v>
      </c>
      <c r="BC145" s="5">
        <f t="shared" si="90"/>
        <v>0</v>
      </c>
      <c r="BD145" s="9">
        <f t="shared" si="91"/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 s="3">
        <f t="shared" si="77"/>
        <v>0</v>
      </c>
      <c r="BU145" s="3">
        <f t="shared" si="77"/>
        <v>0</v>
      </c>
      <c r="BV145" s="3">
        <f t="shared" si="77"/>
        <v>0</v>
      </c>
      <c r="BW145" s="3">
        <f t="shared" si="77"/>
        <v>0</v>
      </c>
      <c r="BX145" s="3">
        <f t="shared" si="75"/>
        <v>0</v>
      </c>
      <c r="BY145" s="3">
        <f t="shared" si="75"/>
        <v>0</v>
      </c>
      <c r="BZ145" s="3">
        <f t="shared" si="75"/>
        <v>0</v>
      </c>
      <c r="CA145" s="3">
        <f t="shared" si="75"/>
        <v>0</v>
      </c>
      <c r="CB145" s="3">
        <f t="shared" si="75"/>
        <v>0</v>
      </c>
      <c r="CC145" s="3">
        <f t="shared" si="75"/>
        <v>0</v>
      </c>
      <c r="CD145" s="3">
        <f t="shared" si="104"/>
        <v>0</v>
      </c>
      <c r="CE145" s="3">
        <f t="shared" si="104"/>
        <v>0</v>
      </c>
      <c r="CF145" s="3">
        <f t="shared" si="104"/>
        <v>0</v>
      </c>
      <c r="CG145" s="3">
        <f t="shared" si="104"/>
        <v>0</v>
      </c>
      <c r="CH145" s="3">
        <f t="shared" si="104"/>
        <v>0</v>
      </c>
      <c r="CI145" s="4">
        <f t="shared" si="85"/>
        <v>0</v>
      </c>
      <c r="CJ145" s="5">
        <f t="shared" si="85"/>
        <v>0</v>
      </c>
      <c r="CK145" s="5">
        <f t="shared" si="85"/>
        <v>0</v>
      </c>
      <c r="CL145" s="5">
        <f t="shared" si="85"/>
        <v>0</v>
      </c>
      <c r="CM145" s="5">
        <f t="shared" si="85"/>
        <v>0</v>
      </c>
      <c r="CN145" s="5">
        <f t="shared" si="85"/>
        <v>0</v>
      </c>
      <c r="CO145" s="5">
        <f t="shared" si="83"/>
        <v>0</v>
      </c>
      <c r="CP145" s="5">
        <f t="shared" si="83"/>
        <v>0</v>
      </c>
      <c r="CQ145" s="5">
        <f t="shared" si="83"/>
        <v>0</v>
      </c>
      <c r="CR145" s="5">
        <f t="shared" si="83"/>
        <v>0</v>
      </c>
      <c r="CS145" s="5">
        <f t="shared" si="83"/>
        <v>0</v>
      </c>
      <c r="CT145" s="5">
        <f t="shared" si="83"/>
        <v>0</v>
      </c>
      <c r="CU145" s="5">
        <f t="shared" si="79"/>
        <v>0</v>
      </c>
      <c r="CV145" s="5">
        <f t="shared" si="79"/>
        <v>0</v>
      </c>
      <c r="CW145" s="5">
        <f t="shared" si="79"/>
        <v>0</v>
      </c>
      <c r="CX145" s="4">
        <f t="shared" si="92"/>
        <v>0</v>
      </c>
      <c r="CY145" s="5">
        <f t="shared" si="93"/>
        <v>0</v>
      </c>
      <c r="CZ145" s="5">
        <f t="shared" si="94"/>
        <v>0</v>
      </c>
      <c r="DA145" s="5">
        <f t="shared" si="95"/>
        <v>0</v>
      </c>
      <c r="DB145" s="9">
        <f t="shared" si="96"/>
        <v>0</v>
      </c>
      <c r="DC145">
        <v>0</v>
      </c>
      <c r="DD145">
        <v>0</v>
      </c>
      <c r="DE145">
        <v>0</v>
      </c>
      <c r="DF145">
        <v>3</v>
      </c>
      <c r="DG145">
        <v>3</v>
      </c>
      <c r="DH145">
        <v>3</v>
      </c>
      <c r="DI145">
        <v>0</v>
      </c>
      <c r="DJ145">
        <v>0</v>
      </c>
      <c r="DK145">
        <v>2</v>
      </c>
      <c r="DL145">
        <v>2</v>
      </c>
      <c r="DM145">
        <v>4</v>
      </c>
      <c r="DN145">
        <v>3</v>
      </c>
      <c r="DO145">
        <v>0</v>
      </c>
      <c r="DP145">
        <v>0</v>
      </c>
      <c r="DQ145">
        <v>0</v>
      </c>
      <c r="DR145" s="3">
        <f t="shared" si="78"/>
        <v>0</v>
      </c>
      <c r="DS145" s="3">
        <f t="shared" si="78"/>
        <v>0</v>
      </c>
      <c r="DT145" s="3">
        <f t="shared" si="78"/>
        <v>0</v>
      </c>
      <c r="DU145" s="3">
        <f t="shared" si="78"/>
        <v>0.2</v>
      </c>
      <c r="DV145" s="3">
        <f t="shared" si="76"/>
        <v>0.2</v>
      </c>
      <c r="DW145" s="3">
        <f t="shared" si="76"/>
        <v>0.2</v>
      </c>
      <c r="DX145" s="3">
        <f t="shared" si="76"/>
        <v>0</v>
      </c>
      <c r="DY145" s="3">
        <f t="shared" si="76"/>
        <v>0</v>
      </c>
      <c r="DZ145" s="3">
        <f t="shared" si="76"/>
        <v>0.13333333333333333</v>
      </c>
      <c r="EA145" s="3">
        <f t="shared" si="76"/>
        <v>0.13333333333333333</v>
      </c>
      <c r="EB145" s="3">
        <f t="shared" si="105"/>
        <v>0.26666666666666666</v>
      </c>
      <c r="EC145" s="3">
        <f t="shared" si="105"/>
        <v>0.2</v>
      </c>
      <c r="ED145" s="3">
        <f t="shared" si="105"/>
        <v>0</v>
      </c>
      <c r="EE145" s="3">
        <f t="shared" si="105"/>
        <v>0</v>
      </c>
      <c r="EF145" s="3">
        <f t="shared" si="105"/>
        <v>0</v>
      </c>
      <c r="EG145" s="4">
        <f t="shared" si="86"/>
        <v>0</v>
      </c>
      <c r="EH145" s="5">
        <f t="shared" si="86"/>
        <v>0</v>
      </c>
      <c r="EI145" s="5">
        <f t="shared" si="86"/>
        <v>0</v>
      </c>
      <c r="EJ145" s="5">
        <f t="shared" si="86"/>
        <v>5.7635270199108846E-3</v>
      </c>
      <c r="EK145" s="5">
        <f t="shared" si="86"/>
        <v>6.3089120045328618E-3</v>
      </c>
      <c r="EL145" s="5">
        <f t="shared" si="86"/>
        <v>6.0345296443966483E-3</v>
      </c>
      <c r="EM145" s="5">
        <f t="shared" si="84"/>
        <v>0</v>
      </c>
      <c r="EN145" s="5">
        <f t="shared" si="84"/>
        <v>0</v>
      </c>
      <c r="EO145" s="5">
        <f t="shared" si="84"/>
        <v>2.5569955633231107E-3</v>
      </c>
      <c r="EP145" s="5">
        <f t="shared" si="84"/>
        <v>3.5714490697545845E-3</v>
      </c>
      <c r="EQ145" s="5">
        <f t="shared" si="84"/>
        <v>6.9258474651622756E-3</v>
      </c>
      <c r="ER145" s="5">
        <f t="shared" si="84"/>
        <v>5.4409947110587442E-3</v>
      </c>
      <c r="ES145" s="5">
        <f t="shared" si="80"/>
        <v>0</v>
      </c>
      <c r="ET145" s="5">
        <f t="shared" si="80"/>
        <v>0</v>
      </c>
      <c r="EU145" s="5">
        <f t="shared" si="80"/>
        <v>0</v>
      </c>
      <c r="EV145" s="4">
        <f t="shared" si="97"/>
        <v>0</v>
      </c>
      <c r="EW145" s="5">
        <f t="shared" si="101"/>
        <v>6.0356562229467977E-3</v>
      </c>
      <c r="EX145" s="5">
        <f t="shared" si="98"/>
        <v>8.5233185444103692E-4</v>
      </c>
      <c r="EY145" s="5">
        <f t="shared" si="99"/>
        <v>5.3127637486585352E-3</v>
      </c>
      <c r="EZ145" s="9">
        <f t="shared" si="100"/>
        <v>0</v>
      </c>
      <c r="FB145" t="s">
        <v>639</v>
      </c>
      <c r="FD145" t="s">
        <v>640</v>
      </c>
      <c r="FE145" t="s">
        <v>363</v>
      </c>
      <c r="FF145" t="s">
        <v>641</v>
      </c>
      <c r="FI145" t="s">
        <v>641</v>
      </c>
      <c r="FJ145" t="s">
        <v>642</v>
      </c>
      <c r="FK145" t="s">
        <v>640</v>
      </c>
      <c r="FM145" t="s">
        <v>471</v>
      </c>
      <c r="FU145" t="s">
        <v>643</v>
      </c>
      <c r="FY145" t="s">
        <v>179</v>
      </c>
      <c r="FZ145" t="s">
        <v>36</v>
      </c>
      <c r="GA145" t="s">
        <v>35</v>
      </c>
      <c r="GB145" t="s">
        <v>36</v>
      </c>
      <c r="GC145" t="s">
        <v>37</v>
      </c>
      <c r="GD145" t="s">
        <v>644</v>
      </c>
      <c r="GE145" t="s">
        <v>645</v>
      </c>
      <c r="GF145" t="s">
        <v>40</v>
      </c>
      <c r="GJ145" t="s">
        <v>646</v>
      </c>
      <c r="GK145" t="s">
        <v>647</v>
      </c>
      <c r="GR145" t="s">
        <v>647</v>
      </c>
      <c r="GZ145" t="s">
        <v>648</v>
      </c>
    </row>
    <row r="146" spans="1:208" x14ac:dyDescent="0.25">
      <c r="A146">
        <v>142</v>
      </c>
      <c r="B146" t="s">
        <v>1104</v>
      </c>
      <c r="C146" t="s">
        <v>1105</v>
      </c>
      <c r="D146">
        <v>11</v>
      </c>
      <c r="E146">
        <v>8.48</v>
      </c>
      <c r="F146" t="s">
        <v>63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 s="3">
        <f t="shared" si="102"/>
        <v>0</v>
      </c>
      <c r="W146" s="3">
        <f t="shared" si="102"/>
        <v>0</v>
      </c>
      <c r="X146" s="3">
        <f t="shared" si="102"/>
        <v>0</v>
      </c>
      <c r="Y146" s="3">
        <f t="shared" si="102"/>
        <v>0</v>
      </c>
      <c r="Z146" s="3">
        <f t="shared" si="102"/>
        <v>0</v>
      </c>
      <c r="AA146" s="3">
        <f t="shared" si="102"/>
        <v>0</v>
      </c>
      <c r="AB146" s="3">
        <f t="shared" si="102"/>
        <v>0</v>
      </c>
      <c r="AC146" s="3">
        <f t="shared" si="102"/>
        <v>0</v>
      </c>
      <c r="AD146" s="3">
        <f t="shared" si="102"/>
        <v>0</v>
      </c>
      <c r="AE146" s="3">
        <f t="shared" si="102"/>
        <v>0</v>
      </c>
      <c r="AF146" s="3">
        <f t="shared" si="102"/>
        <v>0</v>
      </c>
      <c r="AG146" s="3">
        <f t="shared" si="102"/>
        <v>0</v>
      </c>
      <c r="AH146" s="3">
        <f t="shared" si="102"/>
        <v>0</v>
      </c>
      <c r="AI146" s="3">
        <f t="shared" si="102"/>
        <v>0</v>
      </c>
      <c r="AJ146" s="3">
        <f t="shared" si="102"/>
        <v>0</v>
      </c>
      <c r="AK146" s="4">
        <f t="shared" si="103"/>
        <v>0</v>
      </c>
      <c r="AL146" s="5">
        <f t="shared" si="103"/>
        <v>0</v>
      </c>
      <c r="AM146" s="5">
        <f t="shared" si="103"/>
        <v>0</v>
      </c>
      <c r="AN146" s="5">
        <f t="shared" si="103"/>
        <v>0</v>
      </c>
      <c r="AO146" s="5">
        <f t="shared" si="103"/>
        <v>0</v>
      </c>
      <c r="AP146" s="5">
        <f t="shared" si="103"/>
        <v>0</v>
      </c>
      <c r="AQ146" s="5">
        <f t="shared" si="103"/>
        <v>0</v>
      </c>
      <c r="AR146" s="5">
        <f t="shared" si="103"/>
        <v>0</v>
      </c>
      <c r="AS146" s="5">
        <f t="shared" si="103"/>
        <v>0</v>
      </c>
      <c r="AT146" s="5">
        <f t="shared" si="103"/>
        <v>0</v>
      </c>
      <c r="AU146" s="5">
        <f t="shared" si="103"/>
        <v>0</v>
      </c>
      <c r="AV146" s="5">
        <f t="shared" si="103"/>
        <v>0</v>
      </c>
      <c r="AW146" s="5">
        <f t="shared" si="103"/>
        <v>0</v>
      </c>
      <c r="AX146" s="5">
        <f t="shared" si="103"/>
        <v>0</v>
      </c>
      <c r="AY146" s="5">
        <f t="shared" si="103"/>
        <v>0</v>
      </c>
      <c r="AZ146" s="4">
        <f t="shared" si="87"/>
        <v>0</v>
      </c>
      <c r="BA146" s="5">
        <f t="shared" si="88"/>
        <v>0</v>
      </c>
      <c r="BB146" s="5">
        <f t="shared" si="89"/>
        <v>0</v>
      </c>
      <c r="BC146" s="5">
        <f t="shared" si="90"/>
        <v>0</v>
      </c>
      <c r="BD146" s="9">
        <f t="shared" si="91"/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 s="3">
        <f t="shared" si="77"/>
        <v>0</v>
      </c>
      <c r="BU146" s="3">
        <f t="shared" si="77"/>
        <v>0</v>
      </c>
      <c r="BV146" s="3">
        <f t="shared" si="77"/>
        <v>0</v>
      </c>
      <c r="BW146" s="3">
        <f t="shared" si="77"/>
        <v>0</v>
      </c>
      <c r="BX146" s="3">
        <f t="shared" si="75"/>
        <v>0</v>
      </c>
      <c r="BY146" s="3">
        <f t="shared" si="75"/>
        <v>0</v>
      </c>
      <c r="BZ146" s="3">
        <f t="shared" si="75"/>
        <v>0</v>
      </c>
      <c r="CA146" s="3">
        <f t="shared" si="75"/>
        <v>0</v>
      </c>
      <c r="CB146" s="3">
        <f t="shared" si="75"/>
        <v>0</v>
      </c>
      <c r="CC146" s="3">
        <f t="shared" si="75"/>
        <v>0</v>
      </c>
      <c r="CD146" s="3">
        <f t="shared" si="104"/>
        <v>0</v>
      </c>
      <c r="CE146" s="3">
        <f t="shared" si="104"/>
        <v>0</v>
      </c>
      <c r="CF146" s="3">
        <f t="shared" si="104"/>
        <v>0</v>
      </c>
      <c r="CG146" s="3">
        <f t="shared" si="104"/>
        <v>0</v>
      </c>
      <c r="CH146" s="3">
        <f t="shared" si="104"/>
        <v>0</v>
      </c>
      <c r="CI146" s="4">
        <f t="shared" si="85"/>
        <v>0</v>
      </c>
      <c r="CJ146" s="5">
        <f t="shared" si="85"/>
        <v>0</v>
      </c>
      <c r="CK146" s="5">
        <f t="shared" si="85"/>
        <v>0</v>
      </c>
      <c r="CL146" s="5">
        <f t="shared" si="85"/>
        <v>0</v>
      </c>
      <c r="CM146" s="5">
        <f t="shared" si="85"/>
        <v>0</v>
      </c>
      <c r="CN146" s="5">
        <f t="shared" si="85"/>
        <v>0</v>
      </c>
      <c r="CO146" s="5">
        <f t="shared" si="83"/>
        <v>0</v>
      </c>
      <c r="CP146" s="5">
        <f t="shared" si="83"/>
        <v>0</v>
      </c>
      <c r="CQ146" s="5">
        <f t="shared" si="83"/>
        <v>0</v>
      </c>
      <c r="CR146" s="5">
        <f t="shared" si="83"/>
        <v>0</v>
      </c>
      <c r="CS146" s="5">
        <f t="shared" si="83"/>
        <v>0</v>
      </c>
      <c r="CT146" s="5">
        <f t="shared" si="83"/>
        <v>0</v>
      </c>
      <c r="CU146" s="5">
        <f t="shared" si="79"/>
        <v>0</v>
      </c>
      <c r="CV146" s="5">
        <f t="shared" si="79"/>
        <v>0</v>
      </c>
      <c r="CW146" s="5">
        <f t="shared" si="79"/>
        <v>0</v>
      </c>
      <c r="CX146" s="4">
        <f t="shared" si="92"/>
        <v>0</v>
      </c>
      <c r="CY146" s="5">
        <f t="shared" si="93"/>
        <v>0</v>
      </c>
      <c r="CZ146" s="5">
        <f t="shared" si="94"/>
        <v>0</v>
      </c>
      <c r="DA146" s="5">
        <f t="shared" si="95"/>
        <v>0</v>
      </c>
      <c r="DB146" s="9">
        <f t="shared" si="96"/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13</v>
      </c>
      <c r="DQ146">
        <v>0</v>
      </c>
      <c r="DR146" s="3">
        <f t="shared" si="78"/>
        <v>0</v>
      </c>
      <c r="DS146" s="3">
        <f t="shared" si="78"/>
        <v>0</v>
      </c>
      <c r="DT146" s="3">
        <f t="shared" si="78"/>
        <v>0</v>
      </c>
      <c r="DU146" s="3">
        <f t="shared" si="78"/>
        <v>0</v>
      </c>
      <c r="DV146" s="3">
        <f t="shared" si="76"/>
        <v>0</v>
      </c>
      <c r="DW146" s="3">
        <f t="shared" si="76"/>
        <v>0</v>
      </c>
      <c r="DX146" s="3">
        <f t="shared" si="76"/>
        <v>0</v>
      </c>
      <c r="DY146" s="3">
        <f t="shared" si="76"/>
        <v>0</v>
      </c>
      <c r="DZ146" s="3">
        <f t="shared" si="76"/>
        <v>0</v>
      </c>
      <c r="EA146" s="3">
        <f t="shared" si="76"/>
        <v>0</v>
      </c>
      <c r="EB146" s="3">
        <f t="shared" si="105"/>
        <v>0</v>
      </c>
      <c r="EC146" s="3">
        <f t="shared" si="105"/>
        <v>0</v>
      </c>
      <c r="ED146" s="3">
        <f t="shared" si="105"/>
        <v>0</v>
      </c>
      <c r="EE146" s="3">
        <f t="shared" si="105"/>
        <v>1.1818181818181819</v>
      </c>
      <c r="EF146" s="3">
        <f t="shared" si="105"/>
        <v>0</v>
      </c>
      <c r="EG146" s="4">
        <f t="shared" si="86"/>
        <v>0</v>
      </c>
      <c r="EH146" s="5">
        <f t="shared" si="86"/>
        <v>0</v>
      </c>
      <c r="EI146" s="5">
        <f t="shared" si="86"/>
        <v>0</v>
      </c>
      <c r="EJ146" s="5">
        <f t="shared" si="86"/>
        <v>0</v>
      </c>
      <c r="EK146" s="5">
        <f t="shared" si="86"/>
        <v>0</v>
      </c>
      <c r="EL146" s="5">
        <f t="shared" si="86"/>
        <v>0</v>
      </c>
      <c r="EM146" s="5">
        <f t="shared" si="84"/>
        <v>0</v>
      </c>
      <c r="EN146" s="5">
        <f t="shared" si="84"/>
        <v>0</v>
      </c>
      <c r="EO146" s="5">
        <f t="shared" si="84"/>
        <v>0</v>
      </c>
      <c r="EP146" s="5">
        <f t="shared" si="84"/>
        <v>0</v>
      </c>
      <c r="EQ146" s="5">
        <f t="shared" si="84"/>
        <v>0</v>
      </c>
      <c r="ER146" s="5">
        <f t="shared" si="84"/>
        <v>0</v>
      </c>
      <c r="ES146" s="5">
        <f t="shared" si="80"/>
        <v>0</v>
      </c>
      <c r="ET146" s="5">
        <f t="shared" si="80"/>
        <v>8.8237218843109783E-2</v>
      </c>
      <c r="EU146" s="5">
        <f t="shared" si="80"/>
        <v>0</v>
      </c>
      <c r="EV146" s="4">
        <f t="shared" si="97"/>
        <v>0</v>
      </c>
      <c r="EW146" s="5">
        <f t="shared" si="101"/>
        <v>0</v>
      </c>
      <c r="EX146" s="5">
        <f t="shared" si="98"/>
        <v>0</v>
      </c>
      <c r="EY146" s="5">
        <f t="shared" si="99"/>
        <v>0</v>
      </c>
      <c r="EZ146" s="9">
        <f t="shared" si="100"/>
        <v>2.9412406281036595E-2</v>
      </c>
    </row>
    <row r="147" spans="1:208" x14ac:dyDescent="0.25">
      <c r="A147">
        <v>143</v>
      </c>
      <c r="B147" t="s">
        <v>1106</v>
      </c>
      <c r="C147" t="s">
        <v>1107</v>
      </c>
      <c r="D147">
        <v>43</v>
      </c>
      <c r="E147">
        <v>7.92</v>
      </c>
      <c r="F147" t="s">
        <v>63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</v>
      </c>
      <c r="N147">
        <v>2</v>
      </c>
      <c r="O147">
        <v>3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 s="3">
        <f t="shared" si="102"/>
        <v>0</v>
      </c>
      <c r="W147" s="3">
        <f t="shared" si="102"/>
        <v>0</v>
      </c>
      <c r="X147" s="3">
        <f t="shared" si="102"/>
        <v>0</v>
      </c>
      <c r="Y147" s="3">
        <f t="shared" si="102"/>
        <v>0</v>
      </c>
      <c r="Z147" s="3">
        <f t="shared" si="102"/>
        <v>0</v>
      </c>
      <c r="AA147" s="3">
        <f t="shared" si="102"/>
        <v>0</v>
      </c>
      <c r="AB147" s="3">
        <f t="shared" si="102"/>
        <v>4.6511627906976744E-2</v>
      </c>
      <c r="AC147" s="3">
        <f t="shared" si="102"/>
        <v>4.6511627906976744E-2</v>
      </c>
      <c r="AD147" s="3">
        <f t="shared" si="102"/>
        <v>6.9767441860465115E-2</v>
      </c>
      <c r="AE147" s="3">
        <f t="shared" si="102"/>
        <v>0</v>
      </c>
      <c r="AF147" s="3">
        <f t="shared" si="102"/>
        <v>0</v>
      </c>
      <c r="AG147" s="3">
        <f t="shared" si="102"/>
        <v>0</v>
      </c>
      <c r="AH147" s="3">
        <f t="shared" si="102"/>
        <v>0</v>
      </c>
      <c r="AI147" s="3">
        <f t="shared" si="102"/>
        <v>0</v>
      </c>
      <c r="AJ147" s="3">
        <f t="shared" si="102"/>
        <v>0</v>
      </c>
      <c r="AK147" s="4">
        <f t="shared" si="103"/>
        <v>0</v>
      </c>
      <c r="AL147" s="5">
        <f t="shared" si="103"/>
        <v>0</v>
      </c>
      <c r="AM147" s="5">
        <f t="shared" si="103"/>
        <v>0</v>
      </c>
      <c r="AN147" s="5">
        <f t="shared" si="103"/>
        <v>0</v>
      </c>
      <c r="AO147" s="5">
        <f t="shared" si="103"/>
        <v>0</v>
      </c>
      <c r="AP147" s="5">
        <f t="shared" si="103"/>
        <v>0</v>
      </c>
      <c r="AQ147" s="5">
        <f t="shared" si="103"/>
        <v>9.5282730360775445E-4</v>
      </c>
      <c r="AR147" s="5">
        <f t="shared" si="103"/>
        <v>8.9635740627160194E-4</v>
      </c>
      <c r="AS147" s="5">
        <f t="shared" si="103"/>
        <v>1.3357923883779634E-3</v>
      </c>
      <c r="AT147" s="5">
        <f t="shared" si="103"/>
        <v>0</v>
      </c>
      <c r="AU147" s="5">
        <f t="shared" si="103"/>
        <v>0</v>
      </c>
      <c r="AV147" s="5">
        <f t="shared" si="103"/>
        <v>0</v>
      </c>
      <c r="AW147" s="5">
        <f t="shared" si="103"/>
        <v>0</v>
      </c>
      <c r="AX147" s="5">
        <f t="shared" si="103"/>
        <v>0</v>
      </c>
      <c r="AY147" s="5">
        <f t="shared" si="103"/>
        <v>0</v>
      </c>
      <c r="AZ147" s="4">
        <f t="shared" si="87"/>
        <v>0</v>
      </c>
      <c r="BA147" s="5">
        <f t="shared" si="88"/>
        <v>0</v>
      </c>
      <c r="BB147" s="5">
        <f t="shared" si="89"/>
        <v>1.06165903275244E-3</v>
      </c>
      <c r="BC147" s="5">
        <f t="shared" si="90"/>
        <v>0</v>
      </c>
      <c r="BD147" s="9">
        <f t="shared" si="91"/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 s="3">
        <f t="shared" si="77"/>
        <v>0</v>
      </c>
      <c r="BU147" s="3">
        <f t="shared" si="77"/>
        <v>0</v>
      </c>
      <c r="BV147" s="3">
        <f t="shared" si="77"/>
        <v>0</v>
      </c>
      <c r="BW147" s="3">
        <f t="shared" si="77"/>
        <v>0</v>
      </c>
      <c r="BX147" s="3">
        <f t="shared" si="75"/>
        <v>0</v>
      </c>
      <c r="BY147" s="3">
        <f t="shared" si="75"/>
        <v>0</v>
      </c>
      <c r="BZ147" s="3">
        <f t="shared" si="75"/>
        <v>0</v>
      </c>
      <c r="CA147" s="3">
        <f t="shared" si="75"/>
        <v>0</v>
      </c>
      <c r="CB147" s="3">
        <f t="shared" si="75"/>
        <v>0</v>
      </c>
      <c r="CC147" s="3">
        <f t="shared" si="75"/>
        <v>0</v>
      </c>
      <c r="CD147" s="3">
        <f t="shared" si="104"/>
        <v>0</v>
      </c>
      <c r="CE147" s="3">
        <f t="shared" si="104"/>
        <v>0</v>
      </c>
      <c r="CF147" s="3">
        <f t="shared" si="104"/>
        <v>0</v>
      </c>
      <c r="CG147" s="3">
        <f t="shared" si="104"/>
        <v>0</v>
      </c>
      <c r="CH147" s="3">
        <f t="shared" si="104"/>
        <v>0</v>
      </c>
      <c r="CI147" s="4">
        <f t="shared" si="85"/>
        <v>0</v>
      </c>
      <c r="CJ147" s="5">
        <f t="shared" si="85"/>
        <v>0</v>
      </c>
      <c r="CK147" s="5">
        <f t="shared" si="85"/>
        <v>0</v>
      </c>
      <c r="CL147" s="5">
        <f t="shared" si="85"/>
        <v>0</v>
      </c>
      <c r="CM147" s="5">
        <f t="shared" si="85"/>
        <v>0</v>
      </c>
      <c r="CN147" s="5">
        <f t="shared" si="85"/>
        <v>0</v>
      </c>
      <c r="CO147" s="5">
        <f t="shared" si="83"/>
        <v>0</v>
      </c>
      <c r="CP147" s="5">
        <f t="shared" si="83"/>
        <v>0</v>
      </c>
      <c r="CQ147" s="5">
        <f t="shared" si="83"/>
        <v>0</v>
      </c>
      <c r="CR147" s="5">
        <f t="shared" si="83"/>
        <v>0</v>
      </c>
      <c r="CS147" s="5">
        <f t="shared" si="83"/>
        <v>0</v>
      </c>
      <c r="CT147" s="5">
        <f t="shared" si="83"/>
        <v>0</v>
      </c>
      <c r="CU147" s="5">
        <f t="shared" si="79"/>
        <v>0</v>
      </c>
      <c r="CV147" s="5">
        <f t="shared" si="79"/>
        <v>0</v>
      </c>
      <c r="CW147" s="5">
        <f t="shared" si="79"/>
        <v>0</v>
      </c>
      <c r="CX147" s="4">
        <f t="shared" si="92"/>
        <v>0</v>
      </c>
      <c r="CY147" s="5">
        <f t="shared" si="93"/>
        <v>0</v>
      </c>
      <c r="CZ147" s="5">
        <f t="shared" si="94"/>
        <v>0</v>
      </c>
      <c r="DA147" s="5">
        <f t="shared" si="95"/>
        <v>0</v>
      </c>
      <c r="DB147" s="9">
        <f t="shared" si="96"/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2</v>
      </c>
      <c r="DJ147">
        <v>2</v>
      </c>
      <c r="DK147">
        <v>3</v>
      </c>
      <c r="DL147">
        <v>2</v>
      </c>
      <c r="DM147">
        <v>0</v>
      </c>
      <c r="DN147">
        <v>0</v>
      </c>
      <c r="DO147">
        <v>0</v>
      </c>
      <c r="DP147">
        <v>0</v>
      </c>
      <c r="DQ147">
        <v>0</v>
      </c>
      <c r="DR147" s="3">
        <f t="shared" si="78"/>
        <v>0</v>
      </c>
      <c r="DS147" s="3">
        <f t="shared" si="78"/>
        <v>0</v>
      </c>
      <c r="DT147" s="3">
        <f t="shared" si="78"/>
        <v>0</v>
      </c>
      <c r="DU147" s="3">
        <f t="shared" si="78"/>
        <v>0</v>
      </c>
      <c r="DV147" s="3">
        <f t="shared" si="76"/>
        <v>0</v>
      </c>
      <c r="DW147" s="3">
        <f t="shared" si="76"/>
        <v>0</v>
      </c>
      <c r="DX147" s="3">
        <f t="shared" si="76"/>
        <v>4.6511627906976744E-2</v>
      </c>
      <c r="DY147" s="3">
        <f t="shared" si="76"/>
        <v>4.6511627906976744E-2</v>
      </c>
      <c r="DZ147" s="3">
        <f t="shared" si="76"/>
        <v>6.9767441860465115E-2</v>
      </c>
      <c r="EA147" s="3">
        <f t="shared" si="76"/>
        <v>4.6511627906976744E-2</v>
      </c>
      <c r="EB147" s="3">
        <f t="shared" si="105"/>
        <v>0</v>
      </c>
      <c r="EC147" s="3">
        <f t="shared" si="105"/>
        <v>0</v>
      </c>
      <c r="ED147" s="3">
        <f t="shared" si="105"/>
        <v>0</v>
      </c>
      <c r="EE147" s="3">
        <f t="shared" si="105"/>
        <v>0</v>
      </c>
      <c r="EF147" s="3">
        <f t="shared" si="105"/>
        <v>0</v>
      </c>
      <c r="EG147" s="4">
        <f t="shared" si="86"/>
        <v>0</v>
      </c>
      <c r="EH147" s="5">
        <f t="shared" si="86"/>
        <v>0</v>
      </c>
      <c r="EI147" s="5">
        <f t="shared" si="86"/>
        <v>0</v>
      </c>
      <c r="EJ147" s="5">
        <f t="shared" si="86"/>
        <v>0</v>
      </c>
      <c r="EK147" s="5">
        <f t="shared" si="86"/>
        <v>0</v>
      </c>
      <c r="EL147" s="5">
        <f t="shared" si="86"/>
        <v>0</v>
      </c>
      <c r="EM147" s="5">
        <f t="shared" si="84"/>
        <v>9.5170525351240861E-4</v>
      </c>
      <c r="EN147" s="5">
        <f t="shared" si="84"/>
        <v>8.9606649306970122E-4</v>
      </c>
      <c r="EO147" s="5">
        <f t="shared" si="84"/>
        <v>1.3379627947620928E-3</v>
      </c>
      <c r="EP147" s="5">
        <f t="shared" si="84"/>
        <v>1.2458543266585761E-3</v>
      </c>
      <c r="EQ147" s="5">
        <f t="shared" si="84"/>
        <v>0</v>
      </c>
      <c r="ER147" s="5">
        <f t="shared" si="84"/>
        <v>0</v>
      </c>
      <c r="ES147" s="5">
        <f t="shared" si="80"/>
        <v>0</v>
      </c>
      <c r="ET147" s="5">
        <f t="shared" si="80"/>
        <v>0</v>
      </c>
      <c r="EU147" s="5">
        <f t="shared" si="80"/>
        <v>0</v>
      </c>
      <c r="EV147" s="4">
        <f t="shared" si="97"/>
        <v>0</v>
      </c>
      <c r="EW147" s="5">
        <f t="shared" si="101"/>
        <v>0</v>
      </c>
      <c r="EX147" s="5">
        <f t="shared" si="98"/>
        <v>1.0619115137814009E-3</v>
      </c>
      <c r="EY147" s="5">
        <f t="shared" si="99"/>
        <v>4.1528477555285867E-4</v>
      </c>
      <c r="EZ147" s="9">
        <f t="shared" si="100"/>
        <v>0</v>
      </c>
    </row>
    <row r="148" spans="1:208" x14ac:dyDescent="0.25">
      <c r="A148">
        <v>144</v>
      </c>
      <c r="B148" t="s">
        <v>825</v>
      </c>
      <c r="C148" t="s">
        <v>826</v>
      </c>
      <c r="D148">
        <v>29</v>
      </c>
      <c r="E148">
        <v>5.0599999999999996</v>
      </c>
      <c r="F148" t="s">
        <v>63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</v>
      </c>
      <c r="N148">
        <v>2</v>
      </c>
      <c r="O148">
        <v>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 s="3">
        <f t="shared" si="102"/>
        <v>0</v>
      </c>
      <c r="W148" s="3">
        <f t="shared" si="102"/>
        <v>0</v>
      </c>
      <c r="X148" s="3">
        <f t="shared" si="102"/>
        <v>0</v>
      </c>
      <c r="Y148" s="3">
        <f t="shared" si="102"/>
        <v>0</v>
      </c>
      <c r="Z148" s="3">
        <f t="shared" si="102"/>
        <v>0</v>
      </c>
      <c r="AA148" s="3">
        <f t="shared" si="102"/>
        <v>0</v>
      </c>
      <c r="AB148" s="3">
        <f t="shared" si="102"/>
        <v>6.8965517241379309E-2</v>
      </c>
      <c r="AC148" s="3">
        <f t="shared" si="102"/>
        <v>6.8965517241379309E-2</v>
      </c>
      <c r="AD148" s="3">
        <f t="shared" si="102"/>
        <v>6.8965517241379309E-2</v>
      </c>
      <c r="AE148" s="3">
        <f t="shared" si="102"/>
        <v>0</v>
      </c>
      <c r="AF148" s="3">
        <f t="shared" si="102"/>
        <v>0</v>
      </c>
      <c r="AG148" s="3">
        <f t="shared" si="102"/>
        <v>0</v>
      </c>
      <c r="AH148" s="3">
        <f t="shared" si="102"/>
        <v>0</v>
      </c>
      <c r="AI148" s="3">
        <f t="shared" si="102"/>
        <v>0</v>
      </c>
      <c r="AJ148" s="3">
        <f t="shared" si="102"/>
        <v>0</v>
      </c>
      <c r="AK148" s="4">
        <f t="shared" si="103"/>
        <v>0</v>
      </c>
      <c r="AL148" s="5">
        <f t="shared" si="103"/>
        <v>0</v>
      </c>
      <c r="AM148" s="5">
        <f t="shared" si="103"/>
        <v>0</v>
      </c>
      <c r="AN148" s="5">
        <f t="shared" si="103"/>
        <v>0</v>
      </c>
      <c r="AO148" s="5">
        <f t="shared" si="103"/>
        <v>0</v>
      </c>
      <c r="AP148" s="5">
        <f t="shared" si="103"/>
        <v>0</v>
      </c>
      <c r="AQ148" s="5">
        <f t="shared" si="103"/>
        <v>1.4128128984528773E-3</v>
      </c>
      <c r="AR148" s="5">
        <f t="shared" si="103"/>
        <v>1.3290816713682374E-3</v>
      </c>
      <c r="AS148" s="5">
        <f t="shared" si="103"/>
        <v>1.3204384528793661E-3</v>
      </c>
      <c r="AT148" s="5">
        <f t="shared" si="103"/>
        <v>0</v>
      </c>
      <c r="AU148" s="5">
        <f t="shared" si="103"/>
        <v>0</v>
      </c>
      <c r="AV148" s="5">
        <f t="shared" si="103"/>
        <v>0</v>
      </c>
      <c r="AW148" s="5">
        <f t="shared" si="103"/>
        <v>0</v>
      </c>
      <c r="AX148" s="5">
        <f t="shared" si="103"/>
        <v>0</v>
      </c>
      <c r="AY148" s="5">
        <f t="shared" si="103"/>
        <v>0</v>
      </c>
      <c r="AZ148" s="4">
        <f t="shared" si="87"/>
        <v>0</v>
      </c>
      <c r="BA148" s="5">
        <f t="shared" si="88"/>
        <v>0</v>
      </c>
      <c r="BB148" s="5">
        <f t="shared" si="89"/>
        <v>1.354111007566827E-3</v>
      </c>
      <c r="BC148" s="5">
        <f t="shared" si="90"/>
        <v>0</v>
      </c>
      <c r="BD148" s="9">
        <f t="shared" si="91"/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 s="3">
        <f t="shared" si="77"/>
        <v>0</v>
      </c>
      <c r="BU148" s="3">
        <f t="shared" si="77"/>
        <v>0</v>
      </c>
      <c r="BV148" s="3">
        <f t="shared" si="77"/>
        <v>0</v>
      </c>
      <c r="BW148" s="3">
        <f t="shared" si="77"/>
        <v>0</v>
      </c>
      <c r="BX148" s="3">
        <f t="shared" si="75"/>
        <v>0</v>
      </c>
      <c r="BY148" s="3">
        <f t="shared" si="75"/>
        <v>0</v>
      </c>
      <c r="BZ148" s="3">
        <f t="shared" si="75"/>
        <v>0</v>
      </c>
      <c r="CA148" s="3">
        <f t="shared" si="75"/>
        <v>0</v>
      </c>
      <c r="CB148" s="3">
        <f t="shared" si="75"/>
        <v>0</v>
      </c>
      <c r="CC148" s="3">
        <f t="shared" si="75"/>
        <v>0</v>
      </c>
      <c r="CD148" s="3">
        <f t="shared" si="104"/>
        <v>0</v>
      </c>
      <c r="CE148" s="3">
        <f t="shared" si="104"/>
        <v>0</v>
      </c>
      <c r="CF148" s="3">
        <f t="shared" si="104"/>
        <v>0</v>
      </c>
      <c r="CG148" s="3">
        <f t="shared" si="104"/>
        <v>0</v>
      </c>
      <c r="CH148" s="3">
        <f t="shared" si="104"/>
        <v>0</v>
      </c>
      <c r="CI148" s="4">
        <f t="shared" si="85"/>
        <v>0</v>
      </c>
      <c r="CJ148" s="5">
        <f t="shared" si="85"/>
        <v>0</v>
      </c>
      <c r="CK148" s="5">
        <f t="shared" si="85"/>
        <v>0</v>
      </c>
      <c r="CL148" s="5">
        <f t="shared" si="85"/>
        <v>0</v>
      </c>
      <c r="CM148" s="5">
        <f t="shared" si="85"/>
        <v>0</v>
      </c>
      <c r="CN148" s="5">
        <f t="shared" si="85"/>
        <v>0</v>
      </c>
      <c r="CO148" s="5">
        <f t="shared" si="83"/>
        <v>0</v>
      </c>
      <c r="CP148" s="5">
        <f t="shared" si="83"/>
        <v>0</v>
      </c>
      <c r="CQ148" s="5">
        <f t="shared" si="83"/>
        <v>0</v>
      </c>
      <c r="CR148" s="5">
        <f t="shared" si="83"/>
        <v>0</v>
      </c>
      <c r="CS148" s="5">
        <f t="shared" si="83"/>
        <v>0</v>
      </c>
      <c r="CT148" s="5">
        <f t="shared" si="83"/>
        <v>0</v>
      </c>
      <c r="CU148" s="5">
        <f t="shared" si="79"/>
        <v>0</v>
      </c>
      <c r="CV148" s="5">
        <f t="shared" si="79"/>
        <v>0</v>
      </c>
      <c r="CW148" s="5">
        <f t="shared" si="79"/>
        <v>0</v>
      </c>
      <c r="CX148" s="4">
        <f t="shared" si="92"/>
        <v>0</v>
      </c>
      <c r="CY148" s="5">
        <f t="shared" si="93"/>
        <v>0</v>
      </c>
      <c r="CZ148" s="5">
        <f t="shared" si="94"/>
        <v>0</v>
      </c>
      <c r="DA148" s="5">
        <f t="shared" si="95"/>
        <v>0</v>
      </c>
      <c r="DB148" s="9">
        <f t="shared" si="96"/>
        <v>0</v>
      </c>
      <c r="DC148">
        <v>0</v>
      </c>
      <c r="DD148">
        <v>0</v>
      </c>
      <c r="DE148">
        <v>0</v>
      </c>
      <c r="DF148">
        <v>3</v>
      </c>
      <c r="DG148">
        <v>3</v>
      </c>
      <c r="DH148">
        <v>3</v>
      </c>
      <c r="DI148">
        <v>2</v>
      </c>
      <c r="DJ148">
        <v>2</v>
      </c>
      <c r="DK148">
        <v>2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 s="3">
        <f t="shared" si="78"/>
        <v>0</v>
      </c>
      <c r="DS148" s="3">
        <f t="shared" si="78"/>
        <v>0</v>
      </c>
      <c r="DT148" s="3">
        <f t="shared" si="78"/>
        <v>0</v>
      </c>
      <c r="DU148" s="3">
        <f t="shared" si="78"/>
        <v>0.10344827586206896</v>
      </c>
      <c r="DV148" s="3">
        <f t="shared" si="76"/>
        <v>0.10344827586206896</v>
      </c>
      <c r="DW148" s="3">
        <f t="shared" si="76"/>
        <v>0.10344827586206896</v>
      </c>
      <c r="DX148" s="3">
        <f t="shared" si="76"/>
        <v>6.8965517241379309E-2</v>
      </c>
      <c r="DY148" s="3">
        <f t="shared" si="76"/>
        <v>6.8965517241379309E-2</v>
      </c>
      <c r="DZ148" s="3">
        <f t="shared" si="76"/>
        <v>6.8965517241379309E-2</v>
      </c>
      <c r="EA148" s="3">
        <f t="shared" si="76"/>
        <v>0</v>
      </c>
      <c r="EB148" s="3">
        <f t="shared" si="105"/>
        <v>0</v>
      </c>
      <c r="EC148" s="3">
        <f t="shared" si="105"/>
        <v>0</v>
      </c>
      <c r="ED148" s="3">
        <f t="shared" si="105"/>
        <v>0</v>
      </c>
      <c r="EE148" s="3">
        <f t="shared" si="105"/>
        <v>0</v>
      </c>
      <c r="EF148" s="3">
        <f t="shared" si="105"/>
        <v>0</v>
      </c>
      <c r="EG148" s="4">
        <f t="shared" si="86"/>
        <v>0</v>
      </c>
      <c r="EH148" s="5">
        <f t="shared" si="86"/>
        <v>0</v>
      </c>
      <c r="EI148" s="5">
        <f t="shared" si="86"/>
        <v>0</v>
      </c>
      <c r="EJ148" s="5">
        <f t="shared" si="86"/>
        <v>2.9811346654711468E-3</v>
      </c>
      <c r="EK148" s="5">
        <f t="shared" si="86"/>
        <v>3.2632303471721697E-3</v>
      </c>
      <c r="EL148" s="5">
        <f t="shared" si="86"/>
        <v>3.1213084367568869E-3</v>
      </c>
      <c r="EM148" s="5">
        <f t="shared" si="84"/>
        <v>1.4111491690011577E-3</v>
      </c>
      <c r="EN148" s="5">
        <f t="shared" si="84"/>
        <v>1.3286503173102467E-3</v>
      </c>
      <c r="EO148" s="5">
        <f t="shared" si="84"/>
        <v>1.3225839120636778E-3</v>
      </c>
      <c r="EP148" s="5">
        <f t="shared" si="84"/>
        <v>0</v>
      </c>
      <c r="EQ148" s="5">
        <f t="shared" si="84"/>
        <v>0</v>
      </c>
      <c r="ER148" s="5">
        <f t="shared" si="84"/>
        <v>0</v>
      </c>
      <c r="ES148" s="5">
        <f t="shared" si="80"/>
        <v>0</v>
      </c>
      <c r="ET148" s="5">
        <f t="shared" si="80"/>
        <v>0</v>
      </c>
      <c r="EU148" s="5">
        <f t="shared" si="80"/>
        <v>0</v>
      </c>
      <c r="EV148" s="4">
        <f t="shared" si="97"/>
        <v>0</v>
      </c>
      <c r="EW148" s="5">
        <f t="shared" si="101"/>
        <v>3.1218911498000681E-3</v>
      </c>
      <c r="EX148" s="5">
        <f t="shared" si="98"/>
        <v>1.3541277994583607E-3</v>
      </c>
      <c r="EY148" s="5">
        <f t="shared" si="99"/>
        <v>0</v>
      </c>
      <c r="EZ148" s="9">
        <f t="shared" si="100"/>
        <v>0</v>
      </c>
      <c r="FD148" t="s">
        <v>651</v>
      </c>
      <c r="FV148" t="s">
        <v>140</v>
      </c>
      <c r="FY148" t="s">
        <v>179</v>
      </c>
      <c r="FZ148" t="s">
        <v>140</v>
      </c>
      <c r="GE148" t="s">
        <v>109</v>
      </c>
      <c r="GR148" t="s">
        <v>57</v>
      </c>
      <c r="GW148" t="s">
        <v>57</v>
      </c>
    </row>
    <row r="149" spans="1:208" x14ac:dyDescent="0.25">
      <c r="A149">
        <v>145</v>
      </c>
      <c r="B149" t="s">
        <v>1110</v>
      </c>
      <c r="C149" t="s">
        <v>1111</v>
      </c>
      <c r="D149">
        <v>19</v>
      </c>
      <c r="E149">
        <v>5.3</v>
      </c>
      <c r="F149" t="s">
        <v>63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s="3">
        <f t="shared" si="102"/>
        <v>0</v>
      </c>
      <c r="W149" s="3">
        <f t="shared" si="102"/>
        <v>0</v>
      </c>
      <c r="X149" s="3">
        <f t="shared" si="102"/>
        <v>0</v>
      </c>
      <c r="Y149" s="3">
        <f t="shared" si="102"/>
        <v>0</v>
      </c>
      <c r="Z149" s="3">
        <f t="shared" si="102"/>
        <v>0</v>
      </c>
      <c r="AA149" s="3">
        <f t="shared" si="102"/>
        <v>0</v>
      </c>
      <c r="AB149" s="3">
        <f t="shared" si="102"/>
        <v>0</v>
      </c>
      <c r="AC149" s="3">
        <f t="shared" si="102"/>
        <v>0</v>
      </c>
      <c r="AD149" s="3">
        <f t="shared" si="102"/>
        <v>0</v>
      </c>
      <c r="AE149" s="3">
        <f t="shared" si="102"/>
        <v>0</v>
      </c>
      <c r="AF149" s="3">
        <f t="shared" si="102"/>
        <v>0</v>
      </c>
      <c r="AG149" s="3">
        <f t="shared" si="102"/>
        <v>0</v>
      </c>
      <c r="AH149" s="3">
        <f t="shared" si="102"/>
        <v>0</v>
      </c>
      <c r="AI149" s="3">
        <f t="shared" si="102"/>
        <v>0</v>
      </c>
      <c r="AJ149" s="3">
        <f t="shared" si="102"/>
        <v>0</v>
      </c>
      <c r="AK149" s="4">
        <f t="shared" si="103"/>
        <v>0</v>
      </c>
      <c r="AL149" s="5">
        <f t="shared" si="103"/>
        <v>0</v>
      </c>
      <c r="AM149" s="5">
        <f t="shared" si="103"/>
        <v>0</v>
      </c>
      <c r="AN149" s="5">
        <f t="shared" si="103"/>
        <v>0</v>
      </c>
      <c r="AO149" s="5">
        <f t="shared" si="103"/>
        <v>0</v>
      </c>
      <c r="AP149" s="5">
        <f t="shared" si="103"/>
        <v>0</v>
      </c>
      <c r="AQ149" s="5">
        <f t="shared" si="103"/>
        <v>0</v>
      </c>
      <c r="AR149" s="5">
        <f t="shared" si="103"/>
        <v>0</v>
      </c>
      <c r="AS149" s="5">
        <f t="shared" si="103"/>
        <v>0</v>
      </c>
      <c r="AT149" s="5">
        <f t="shared" si="103"/>
        <v>0</v>
      </c>
      <c r="AU149" s="5">
        <f t="shared" si="103"/>
        <v>0</v>
      </c>
      <c r="AV149" s="5">
        <f t="shared" si="103"/>
        <v>0</v>
      </c>
      <c r="AW149" s="5">
        <f t="shared" si="103"/>
        <v>0</v>
      </c>
      <c r="AX149" s="5">
        <f t="shared" si="103"/>
        <v>0</v>
      </c>
      <c r="AY149" s="5">
        <f t="shared" si="103"/>
        <v>0</v>
      </c>
      <c r="AZ149" s="4">
        <f t="shared" si="87"/>
        <v>0</v>
      </c>
      <c r="BA149" s="5">
        <f t="shared" si="88"/>
        <v>0</v>
      </c>
      <c r="BB149" s="5">
        <f t="shared" si="89"/>
        <v>0</v>
      </c>
      <c r="BC149" s="5">
        <f t="shared" si="90"/>
        <v>0</v>
      </c>
      <c r="BD149" s="9">
        <f t="shared" si="91"/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2</v>
      </c>
      <c r="BS149">
        <v>0</v>
      </c>
      <c r="BT149" s="3">
        <f t="shared" si="77"/>
        <v>0</v>
      </c>
      <c r="BU149" s="3">
        <f t="shared" si="77"/>
        <v>0</v>
      </c>
      <c r="BV149" s="3">
        <f t="shared" si="77"/>
        <v>0</v>
      </c>
      <c r="BW149" s="3">
        <f t="shared" si="77"/>
        <v>0</v>
      </c>
      <c r="BX149" s="3">
        <f t="shared" si="75"/>
        <v>0</v>
      </c>
      <c r="BY149" s="3">
        <f t="shared" si="75"/>
        <v>0</v>
      </c>
      <c r="BZ149" s="3">
        <f t="shared" si="75"/>
        <v>0</v>
      </c>
      <c r="CA149" s="3">
        <f t="shared" si="75"/>
        <v>0</v>
      </c>
      <c r="CB149" s="3">
        <f t="shared" si="75"/>
        <v>0</v>
      </c>
      <c r="CC149" s="3">
        <f t="shared" si="75"/>
        <v>0</v>
      </c>
      <c r="CD149" s="3">
        <f t="shared" si="104"/>
        <v>0</v>
      </c>
      <c r="CE149" s="3">
        <f t="shared" si="104"/>
        <v>0</v>
      </c>
      <c r="CF149" s="3">
        <f t="shared" si="104"/>
        <v>0</v>
      </c>
      <c r="CG149" s="3">
        <f t="shared" si="104"/>
        <v>0.10526315789473684</v>
      </c>
      <c r="CH149" s="3">
        <f t="shared" si="104"/>
        <v>0</v>
      </c>
      <c r="CI149" s="4">
        <f t="shared" si="85"/>
        <v>0</v>
      </c>
      <c r="CJ149" s="5">
        <f t="shared" si="85"/>
        <v>0</v>
      </c>
      <c r="CK149" s="5">
        <f t="shared" si="85"/>
        <v>0</v>
      </c>
      <c r="CL149" s="5">
        <f t="shared" si="85"/>
        <v>0</v>
      </c>
      <c r="CM149" s="5">
        <f t="shared" si="85"/>
        <v>0</v>
      </c>
      <c r="CN149" s="5">
        <f t="shared" si="85"/>
        <v>0</v>
      </c>
      <c r="CO149" s="5">
        <f t="shared" si="83"/>
        <v>0</v>
      </c>
      <c r="CP149" s="5">
        <f t="shared" si="83"/>
        <v>0</v>
      </c>
      <c r="CQ149" s="5">
        <f t="shared" si="83"/>
        <v>0</v>
      </c>
      <c r="CR149" s="5">
        <f t="shared" si="83"/>
        <v>0</v>
      </c>
      <c r="CS149" s="5">
        <f t="shared" si="83"/>
        <v>0</v>
      </c>
      <c r="CT149" s="5">
        <f t="shared" si="83"/>
        <v>0</v>
      </c>
      <c r="CU149" s="5">
        <f t="shared" si="79"/>
        <v>0</v>
      </c>
      <c r="CV149" s="5">
        <f t="shared" si="79"/>
        <v>4.6112570046232043E-3</v>
      </c>
      <c r="CW149" s="5">
        <f t="shared" si="79"/>
        <v>0</v>
      </c>
      <c r="CX149" s="4">
        <f t="shared" si="92"/>
        <v>0</v>
      </c>
      <c r="CY149" s="5">
        <f t="shared" si="93"/>
        <v>0</v>
      </c>
      <c r="CZ149" s="5">
        <f t="shared" si="94"/>
        <v>0</v>
      </c>
      <c r="DA149" s="5">
        <f t="shared" si="95"/>
        <v>0</v>
      </c>
      <c r="DB149" s="9">
        <f t="shared" si="96"/>
        <v>1.5370856682077347E-3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 s="3">
        <f t="shared" si="78"/>
        <v>0</v>
      </c>
      <c r="DS149" s="3">
        <f t="shared" si="78"/>
        <v>0</v>
      </c>
      <c r="DT149" s="3">
        <f t="shared" si="78"/>
        <v>0</v>
      </c>
      <c r="DU149" s="3">
        <f t="shared" si="78"/>
        <v>0</v>
      </c>
      <c r="DV149" s="3">
        <f t="shared" si="76"/>
        <v>0</v>
      </c>
      <c r="DW149" s="3">
        <f t="shared" si="76"/>
        <v>0</v>
      </c>
      <c r="DX149" s="3">
        <f t="shared" si="76"/>
        <v>0</v>
      </c>
      <c r="DY149" s="3">
        <f t="shared" si="76"/>
        <v>0</v>
      </c>
      <c r="DZ149" s="3">
        <f t="shared" si="76"/>
        <v>0</v>
      </c>
      <c r="EA149" s="3">
        <f t="shared" si="76"/>
        <v>0</v>
      </c>
      <c r="EB149" s="3">
        <f t="shared" si="105"/>
        <v>0</v>
      </c>
      <c r="EC149" s="3">
        <f t="shared" si="105"/>
        <v>0</v>
      </c>
      <c r="ED149" s="3">
        <f t="shared" si="105"/>
        <v>0</v>
      </c>
      <c r="EE149" s="3">
        <f t="shared" si="105"/>
        <v>0</v>
      </c>
      <c r="EF149" s="3">
        <f t="shared" si="105"/>
        <v>0</v>
      </c>
      <c r="EG149" s="4">
        <f t="shared" si="86"/>
        <v>0</v>
      </c>
      <c r="EH149" s="5">
        <f t="shared" si="86"/>
        <v>0</v>
      </c>
      <c r="EI149" s="5">
        <f t="shared" si="86"/>
        <v>0</v>
      </c>
      <c r="EJ149" s="5">
        <f t="shared" si="86"/>
        <v>0</v>
      </c>
      <c r="EK149" s="5">
        <f t="shared" si="86"/>
        <v>0</v>
      </c>
      <c r="EL149" s="5">
        <f t="shared" si="86"/>
        <v>0</v>
      </c>
      <c r="EM149" s="5">
        <f t="shared" si="84"/>
        <v>0</v>
      </c>
      <c r="EN149" s="5">
        <f t="shared" si="84"/>
        <v>0</v>
      </c>
      <c r="EO149" s="5">
        <f t="shared" si="84"/>
        <v>0</v>
      </c>
      <c r="EP149" s="5">
        <f t="shared" si="84"/>
        <v>0</v>
      </c>
      <c r="EQ149" s="5">
        <f t="shared" si="84"/>
        <v>0</v>
      </c>
      <c r="ER149" s="5">
        <f t="shared" si="84"/>
        <v>0</v>
      </c>
      <c r="ES149" s="5">
        <f t="shared" si="80"/>
        <v>0</v>
      </c>
      <c r="ET149" s="5">
        <f t="shared" si="80"/>
        <v>0</v>
      </c>
      <c r="EU149" s="5">
        <f t="shared" si="80"/>
        <v>0</v>
      </c>
      <c r="EV149" s="4">
        <f t="shared" si="97"/>
        <v>0</v>
      </c>
      <c r="EW149" s="5">
        <f t="shared" si="101"/>
        <v>0</v>
      </c>
      <c r="EX149" s="5">
        <f t="shared" si="98"/>
        <v>0</v>
      </c>
      <c r="EY149" s="5">
        <f t="shared" si="99"/>
        <v>0</v>
      </c>
      <c r="EZ149" s="9">
        <f t="shared" si="100"/>
        <v>0</v>
      </c>
      <c r="FB149" t="s">
        <v>83</v>
      </c>
      <c r="FD149" t="s">
        <v>65</v>
      </c>
      <c r="FF149" t="s">
        <v>65</v>
      </c>
      <c r="FH149" t="s">
        <v>91</v>
      </c>
      <c r="FI149" t="s">
        <v>65</v>
      </c>
      <c r="FK149" t="s">
        <v>83</v>
      </c>
      <c r="FQ149" t="s">
        <v>85</v>
      </c>
      <c r="FY149" t="s">
        <v>33</v>
      </c>
      <c r="GA149" t="s">
        <v>40</v>
      </c>
      <c r="GF149" t="s">
        <v>40</v>
      </c>
      <c r="GJ149" t="s">
        <v>86</v>
      </c>
      <c r="GR149" t="s">
        <v>86</v>
      </c>
    </row>
    <row r="150" spans="1:208" x14ac:dyDescent="0.25">
      <c r="A150">
        <v>146</v>
      </c>
      <c r="B150" t="s">
        <v>1112</v>
      </c>
      <c r="C150" t="s">
        <v>1113</v>
      </c>
      <c r="D150">
        <v>57</v>
      </c>
      <c r="E150">
        <v>6.1</v>
      </c>
      <c r="F150" t="s">
        <v>63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3</v>
      </c>
      <c r="S150">
        <v>0</v>
      </c>
      <c r="T150">
        <v>0</v>
      </c>
      <c r="U150">
        <v>0</v>
      </c>
      <c r="V150" s="3">
        <f t="shared" si="102"/>
        <v>0</v>
      </c>
      <c r="W150" s="3">
        <f t="shared" si="102"/>
        <v>0</v>
      </c>
      <c r="X150" s="3">
        <f t="shared" si="102"/>
        <v>0</v>
      </c>
      <c r="Y150" s="3">
        <f t="shared" si="102"/>
        <v>0</v>
      </c>
      <c r="Z150" s="3">
        <f t="shared" si="102"/>
        <v>0</v>
      </c>
      <c r="AA150" s="3">
        <f t="shared" si="102"/>
        <v>0</v>
      </c>
      <c r="AB150" s="3">
        <f t="shared" si="102"/>
        <v>0</v>
      </c>
      <c r="AC150" s="3">
        <f t="shared" si="102"/>
        <v>0</v>
      </c>
      <c r="AD150" s="3">
        <f t="shared" si="102"/>
        <v>0</v>
      </c>
      <c r="AE150" s="3">
        <f t="shared" si="102"/>
        <v>0</v>
      </c>
      <c r="AF150" s="3">
        <f t="shared" si="102"/>
        <v>0</v>
      </c>
      <c r="AG150" s="3">
        <f t="shared" si="102"/>
        <v>5.2631578947368418E-2</v>
      </c>
      <c r="AH150" s="3">
        <f t="shared" si="102"/>
        <v>0</v>
      </c>
      <c r="AI150" s="3">
        <f t="shared" si="102"/>
        <v>0</v>
      </c>
      <c r="AJ150" s="3">
        <f t="shared" si="102"/>
        <v>0</v>
      </c>
      <c r="AK150" s="4">
        <f t="shared" si="103"/>
        <v>0</v>
      </c>
      <c r="AL150" s="5">
        <f t="shared" si="103"/>
        <v>0</v>
      </c>
      <c r="AM150" s="5">
        <f t="shared" si="103"/>
        <v>0</v>
      </c>
      <c r="AN150" s="5">
        <f t="shared" si="103"/>
        <v>0</v>
      </c>
      <c r="AO150" s="5">
        <f t="shared" si="103"/>
        <v>0</v>
      </c>
      <c r="AP150" s="5">
        <f t="shared" si="103"/>
        <v>0</v>
      </c>
      <c r="AQ150" s="5">
        <f t="shared" si="103"/>
        <v>0</v>
      </c>
      <c r="AR150" s="5">
        <f t="shared" si="103"/>
        <v>0</v>
      </c>
      <c r="AS150" s="5">
        <f t="shared" si="103"/>
        <v>0</v>
      </c>
      <c r="AT150" s="5">
        <f t="shared" si="103"/>
        <v>0</v>
      </c>
      <c r="AU150" s="5">
        <f t="shared" si="103"/>
        <v>0</v>
      </c>
      <c r="AV150" s="5">
        <f t="shared" si="103"/>
        <v>5.1499109381210849E-3</v>
      </c>
      <c r="AW150" s="5">
        <f t="shared" si="103"/>
        <v>0</v>
      </c>
      <c r="AX150" s="5">
        <f t="shared" si="103"/>
        <v>0</v>
      </c>
      <c r="AY150" s="5">
        <f t="shared" si="103"/>
        <v>0</v>
      </c>
      <c r="AZ150" s="4">
        <f t="shared" si="87"/>
        <v>0</v>
      </c>
      <c r="BA150" s="5">
        <f t="shared" si="88"/>
        <v>0</v>
      </c>
      <c r="BB150" s="5">
        <f t="shared" si="89"/>
        <v>0</v>
      </c>
      <c r="BC150" s="5">
        <f t="shared" si="90"/>
        <v>1.7166369793736949E-3</v>
      </c>
      <c r="BD150" s="9">
        <f t="shared" si="91"/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 s="3">
        <f t="shared" si="77"/>
        <v>0</v>
      </c>
      <c r="BU150" s="3">
        <f t="shared" si="77"/>
        <v>0</v>
      </c>
      <c r="BV150" s="3">
        <f t="shared" si="77"/>
        <v>0</v>
      </c>
      <c r="BW150" s="3">
        <f t="shared" si="77"/>
        <v>0</v>
      </c>
      <c r="BX150" s="3">
        <f t="shared" si="75"/>
        <v>0</v>
      </c>
      <c r="BY150" s="3">
        <f t="shared" si="75"/>
        <v>0</v>
      </c>
      <c r="BZ150" s="3">
        <f t="shared" si="75"/>
        <v>0</v>
      </c>
      <c r="CA150" s="3">
        <f t="shared" si="75"/>
        <v>0</v>
      </c>
      <c r="CB150" s="3">
        <f t="shared" si="75"/>
        <v>0</v>
      </c>
      <c r="CC150" s="3">
        <f t="shared" si="75"/>
        <v>0</v>
      </c>
      <c r="CD150" s="3">
        <f t="shared" si="104"/>
        <v>0</v>
      </c>
      <c r="CE150" s="3">
        <f t="shared" si="104"/>
        <v>0</v>
      </c>
      <c r="CF150" s="3">
        <f t="shared" si="104"/>
        <v>0</v>
      </c>
      <c r="CG150" s="3">
        <f t="shared" si="104"/>
        <v>0</v>
      </c>
      <c r="CH150" s="3">
        <f t="shared" si="104"/>
        <v>0</v>
      </c>
      <c r="CI150" s="4">
        <f t="shared" si="85"/>
        <v>0</v>
      </c>
      <c r="CJ150" s="5">
        <f t="shared" si="85"/>
        <v>0</v>
      </c>
      <c r="CK150" s="5">
        <f t="shared" si="85"/>
        <v>0</v>
      </c>
      <c r="CL150" s="5">
        <f t="shared" si="85"/>
        <v>0</v>
      </c>
      <c r="CM150" s="5">
        <f t="shared" si="85"/>
        <v>0</v>
      </c>
      <c r="CN150" s="5">
        <f t="shared" si="85"/>
        <v>0</v>
      </c>
      <c r="CO150" s="5">
        <f t="shared" si="83"/>
        <v>0</v>
      </c>
      <c r="CP150" s="5">
        <f t="shared" si="83"/>
        <v>0</v>
      </c>
      <c r="CQ150" s="5">
        <f t="shared" si="83"/>
        <v>0</v>
      </c>
      <c r="CR150" s="5">
        <f t="shared" si="83"/>
        <v>0</v>
      </c>
      <c r="CS150" s="5">
        <f t="shared" si="83"/>
        <v>0</v>
      </c>
      <c r="CT150" s="5">
        <f t="shared" si="83"/>
        <v>0</v>
      </c>
      <c r="CU150" s="5">
        <f t="shared" si="79"/>
        <v>0</v>
      </c>
      <c r="CV150" s="5">
        <f t="shared" si="79"/>
        <v>0</v>
      </c>
      <c r="CW150" s="5">
        <f t="shared" si="79"/>
        <v>0</v>
      </c>
      <c r="CX150" s="4">
        <f t="shared" si="92"/>
        <v>0</v>
      </c>
      <c r="CY150" s="5">
        <f t="shared" si="93"/>
        <v>0</v>
      </c>
      <c r="CZ150" s="5">
        <f t="shared" si="94"/>
        <v>0</v>
      </c>
      <c r="DA150" s="5">
        <f t="shared" si="95"/>
        <v>0</v>
      </c>
      <c r="DB150" s="9">
        <f t="shared" si="96"/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3</v>
      </c>
      <c r="DN150">
        <v>4</v>
      </c>
      <c r="DO150">
        <v>0</v>
      </c>
      <c r="DP150">
        <v>0</v>
      </c>
      <c r="DQ150">
        <v>0</v>
      </c>
      <c r="DR150" s="3">
        <f t="shared" si="78"/>
        <v>0</v>
      </c>
      <c r="DS150" s="3">
        <f t="shared" si="78"/>
        <v>0</v>
      </c>
      <c r="DT150" s="3">
        <f t="shared" si="78"/>
        <v>0</v>
      </c>
      <c r="DU150" s="3">
        <f t="shared" si="78"/>
        <v>0</v>
      </c>
      <c r="DV150" s="3">
        <f t="shared" si="76"/>
        <v>0</v>
      </c>
      <c r="DW150" s="3">
        <f t="shared" si="76"/>
        <v>0</v>
      </c>
      <c r="DX150" s="3">
        <f t="shared" si="76"/>
        <v>0</v>
      </c>
      <c r="DY150" s="3">
        <f t="shared" si="76"/>
        <v>0</v>
      </c>
      <c r="DZ150" s="3">
        <f t="shared" si="76"/>
        <v>0</v>
      </c>
      <c r="EA150" s="3">
        <f t="shared" si="76"/>
        <v>0</v>
      </c>
      <c r="EB150" s="3">
        <f t="shared" si="105"/>
        <v>5.2631578947368418E-2</v>
      </c>
      <c r="EC150" s="3">
        <f t="shared" si="105"/>
        <v>7.0175438596491224E-2</v>
      </c>
      <c r="ED150" s="3">
        <f t="shared" si="105"/>
        <v>0</v>
      </c>
      <c r="EE150" s="3">
        <f t="shared" si="105"/>
        <v>0</v>
      </c>
      <c r="EF150" s="3">
        <f t="shared" si="105"/>
        <v>0</v>
      </c>
      <c r="EG150" s="4">
        <f t="shared" si="86"/>
        <v>0</v>
      </c>
      <c r="EH150" s="5">
        <f t="shared" si="86"/>
        <v>0</v>
      </c>
      <c r="EI150" s="5">
        <f t="shared" si="86"/>
        <v>0</v>
      </c>
      <c r="EJ150" s="5">
        <f t="shared" si="86"/>
        <v>0</v>
      </c>
      <c r="EK150" s="5">
        <f t="shared" si="86"/>
        <v>0</v>
      </c>
      <c r="EL150" s="5">
        <f t="shared" si="86"/>
        <v>0</v>
      </c>
      <c r="EM150" s="5">
        <f t="shared" si="84"/>
        <v>0</v>
      </c>
      <c r="EN150" s="5">
        <f t="shared" si="84"/>
        <v>0</v>
      </c>
      <c r="EO150" s="5">
        <f t="shared" si="84"/>
        <v>0</v>
      </c>
      <c r="EP150" s="5">
        <f t="shared" si="84"/>
        <v>0</v>
      </c>
      <c r="EQ150" s="5">
        <f t="shared" si="84"/>
        <v>1.3669435786504492E-3</v>
      </c>
      <c r="ER150" s="5">
        <f t="shared" si="84"/>
        <v>1.9091209512486821E-3</v>
      </c>
      <c r="ES150" s="5">
        <f t="shared" si="80"/>
        <v>0</v>
      </c>
      <c r="ET150" s="5">
        <f t="shared" si="80"/>
        <v>0</v>
      </c>
      <c r="EU150" s="5">
        <f t="shared" si="80"/>
        <v>0</v>
      </c>
      <c r="EV150" s="4">
        <f t="shared" si="97"/>
        <v>0</v>
      </c>
      <c r="EW150" s="5">
        <f t="shared" si="101"/>
        <v>0</v>
      </c>
      <c r="EX150" s="5">
        <f t="shared" si="98"/>
        <v>0</v>
      </c>
      <c r="EY150" s="5">
        <f t="shared" si="99"/>
        <v>1.0920215099663769E-3</v>
      </c>
      <c r="EZ150" s="9">
        <f t="shared" si="100"/>
        <v>0</v>
      </c>
      <c r="FB150" t="s">
        <v>255</v>
      </c>
      <c r="FD150" t="s">
        <v>654</v>
      </c>
      <c r="FF150" t="s">
        <v>65</v>
      </c>
      <c r="FI150" t="s">
        <v>65</v>
      </c>
      <c r="FK150" t="s">
        <v>655</v>
      </c>
      <c r="FS150" t="s">
        <v>27</v>
      </c>
      <c r="FY150" t="s">
        <v>33</v>
      </c>
      <c r="GJ150" t="s">
        <v>496</v>
      </c>
      <c r="GR150" t="s">
        <v>496</v>
      </c>
      <c r="GZ150" t="s">
        <v>656</v>
      </c>
    </row>
    <row r="151" spans="1:208" x14ac:dyDescent="0.25">
      <c r="A151">
        <v>147</v>
      </c>
      <c r="B151" t="s">
        <v>459</v>
      </c>
      <c r="C151" t="s">
        <v>460</v>
      </c>
      <c r="D151">
        <v>13</v>
      </c>
      <c r="E151">
        <v>8.6999999999999993</v>
      </c>
      <c r="F151" t="s">
        <v>63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s="3">
        <f t="shared" si="102"/>
        <v>0</v>
      </c>
      <c r="W151" s="3">
        <f t="shared" si="102"/>
        <v>0</v>
      </c>
      <c r="X151" s="3">
        <f t="shared" si="102"/>
        <v>0</v>
      </c>
      <c r="Y151" s="3">
        <f t="shared" si="102"/>
        <v>0</v>
      </c>
      <c r="Z151" s="3">
        <f t="shared" si="102"/>
        <v>0</v>
      </c>
      <c r="AA151" s="3">
        <f t="shared" si="102"/>
        <v>0</v>
      </c>
      <c r="AB151" s="3">
        <f t="shared" si="102"/>
        <v>0</v>
      </c>
      <c r="AC151" s="3">
        <f t="shared" si="102"/>
        <v>0</v>
      </c>
      <c r="AD151" s="3">
        <f t="shared" si="102"/>
        <v>0</v>
      </c>
      <c r="AE151" s="3">
        <f t="shared" si="102"/>
        <v>0</v>
      </c>
      <c r="AF151" s="3">
        <f t="shared" si="102"/>
        <v>0</v>
      </c>
      <c r="AG151" s="3">
        <f t="shared" si="102"/>
        <v>0</v>
      </c>
      <c r="AH151" s="3">
        <f t="shared" si="102"/>
        <v>0</v>
      </c>
      <c r="AI151" s="3">
        <f t="shared" si="102"/>
        <v>0</v>
      </c>
      <c r="AJ151" s="3">
        <f t="shared" si="102"/>
        <v>0</v>
      </c>
      <c r="AK151" s="4">
        <f t="shared" si="103"/>
        <v>0</v>
      </c>
      <c r="AL151" s="5">
        <f t="shared" si="103"/>
        <v>0</v>
      </c>
      <c r="AM151" s="5">
        <f t="shared" si="103"/>
        <v>0</v>
      </c>
      <c r="AN151" s="5">
        <f t="shared" si="103"/>
        <v>0</v>
      </c>
      <c r="AO151" s="5">
        <f t="shared" si="103"/>
        <v>0</v>
      </c>
      <c r="AP151" s="5">
        <f t="shared" si="103"/>
        <v>0</v>
      </c>
      <c r="AQ151" s="5">
        <f t="shared" si="103"/>
        <v>0</v>
      </c>
      <c r="AR151" s="5">
        <f t="shared" si="103"/>
        <v>0</v>
      </c>
      <c r="AS151" s="5">
        <f t="shared" si="103"/>
        <v>0</v>
      </c>
      <c r="AT151" s="5">
        <f t="shared" si="103"/>
        <v>0</v>
      </c>
      <c r="AU151" s="5">
        <f t="shared" si="103"/>
        <v>0</v>
      </c>
      <c r="AV151" s="5">
        <f t="shared" si="103"/>
        <v>0</v>
      </c>
      <c r="AW151" s="5">
        <f t="shared" si="103"/>
        <v>0</v>
      </c>
      <c r="AX151" s="5">
        <f t="shared" si="103"/>
        <v>0</v>
      </c>
      <c r="AY151" s="5">
        <f t="shared" si="103"/>
        <v>0</v>
      </c>
      <c r="AZ151" s="4">
        <f t="shared" si="87"/>
        <v>0</v>
      </c>
      <c r="BA151" s="5">
        <f t="shared" si="88"/>
        <v>0</v>
      </c>
      <c r="BB151" s="5">
        <f t="shared" si="89"/>
        <v>0</v>
      </c>
      <c r="BC151" s="5">
        <f t="shared" si="90"/>
        <v>0</v>
      </c>
      <c r="BD151" s="9">
        <f t="shared" si="91"/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2</v>
      </c>
      <c r="BO151">
        <v>2</v>
      </c>
      <c r="BP151">
        <v>4</v>
      </c>
      <c r="BQ151">
        <v>2</v>
      </c>
      <c r="BR151">
        <v>0</v>
      </c>
      <c r="BS151">
        <v>0</v>
      </c>
      <c r="BT151" s="3">
        <f t="shared" si="77"/>
        <v>0</v>
      </c>
      <c r="BU151" s="3">
        <f t="shared" si="77"/>
        <v>0</v>
      </c>
      <c r="BV151" s="3">
        <f t="shared" si="77"/>
        <v>0</v>
      </c>
      <c r="BW151" s="3">
        <f t="shared" si="77"/>
        <v>0</v>
      </c>
      <c r="BX151" s="3">
        <f t="shared" si="75"/>
        <v>0</v>
      </c>
      <c r="BY151" s="3">
        <f t="shared" si="75"/>
        <v>0</v>
      </c>
      <c r="BZ151" s="3">
        <f t="shared" si="75"/>
        <v>0</v>
      </c>
      <c r="CA151" s="3">
        <f t="shared" si="75"/>
        <v>0</v>
      </c>
      <c r="CB151" s="3">
        <f t="shared" si="75"/>
        <v>0</v>
      </c>
      <c r="CC151" s="3">
        <f t="shared" si="75"/>
        <v>0.15384615384615385</v>
      </c>
      <c r="CD151" s="3">
        <f t="shared" si="104"/>
        <v>0.15384615384615385</v>
      </c>
      <c r="CE151" s="3">
        <f t="shared" si="104"/>
        <v>0.30769230769230771</v>
      </c>
      <c r="CF151" s="3">
        <f t="shared" si="104"/>
        <v>0.15384615384615385</v>
      </c>
      <c r="CG151" s="3">
        <f t="shared" si="104"/>
        <v>0</v>
      </c>
      <c r="CH151" s="3">
        <f t="shared" si="104"/>
        <v>0</v>
      </c>
      <c r="CI151" s="4">
        <f t="shared" si="85"/>
        <v>0</v>
      </c>
      <c r="CJ151" s="5">
        <f t="shared" si="85"/>
        <v>0</v>
      </c>
      <c r="CK151" s="5">
        <f t="shared" si="85"/>
        <v>0</v>
      </c>
      <c r="CL151" s="5">
        <f t="shared" si="85"/>
        <v>0</v>
      </c>
      <c r="CM151" s="5">
        <f t="shared" si="85"/>
        <v>0</v>
      </c>
      <c r="CN151" s="5">
        <f t="shared" si="85"/>
        <v>0</v>
      </c>
      <c r="CO151" s="5">
        <f t="shared" si="83"/>
        <v>0</v>
      </c>
      <c r="CP151" s="5">
        <f t="shared" si="83"/>
        <v>0</v>
      </c>
      <c r="CQ151" s="5">
        <f t="shared" si="83"/>
        <v>0</v>
      </c>
      <c r="CR151" s="5">
        <f t="shared" si="83"/>
        <v>9.2198108895205494E-3</v>
      </c>
      <c r="CS151" s="5">
        <f t="shared" si="83"/>
        <v>9.1518245443620323E-3</v>
      </c>
      <c r="CT151" s="5">
        <f t="shared" si="83"/>
        <v>1.8194540248394425E-2</v>
      </c>
      <c r="CU151" s="5">
        <f t="shared" si="79"/>
        <v>7.2389001335184354E-3</v>
      </c>
      <c r="CV151" s="5">
        <f t="shared" si="79"/>
        <v>0</v>
      </c>
      <c r="CW151" s="5">
        <f t="shared" si="79"/>
        <v>0</v>
      </c>
      <c r="CX151" s="4">
        <f t="shared" si="92"/>
        <v>0</v>
      </c>
      <c r="CY151" s="5">
        <f t="shared" si="93"/>
        <v>0</v>
      </c>
      <c r="CZ151" s="5">
        <f t="shared" si="94"/>
        <v>0</v>
      </c>
      <c r="DA151" s="5">
        <f t="shared" si="95"/>
        <v>1.2188725227425668E-2</v>
      </c>
      <c r="DB151" s="9">
        <f t="shared" si="96"/>
        <v>2.4129667111728119E-3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 s="3">
        <f t="shared" si="78"/>
        <v>0</v>
      </c>
      <c r="DS151" s="3">
        <f t="shared" si="78"/>
        <v>0</v>
      </c>
      <c r="DT151" s="3">
        <f t="shared" si="78"/>
        <v>0</v>
      </c>
      <c r="DU151" s="3">
        <f t="shared" si="78"/>
        <v>0</v>
      </c>
      <c r="DV151" s="3">
        <f t="shared" si="76"/>
        <v>0</v>
      </c>
      <c r="DW151" s="3">
        <f t="shared" si="76"/>
        <v>0</v>
      </c>
      <c r="DX151" s="3">
        <f t="shared" si="76"/>
        <v>0</v>
      </c>
      <c r="DY151" s="3">
        <f t="shared" si="76"/>
        <v>0</v>
      </c>
      <c r="DZ151" s="3">
        <f t="shared" si="76"/>
        <v>0</v>
      </c>
      <c r="EA151" s="3">
        <f t="shared" si="76"/>
        <v>0</v>
      </c>
      <c r="EB151" s="3">
        <f t="shared" si="105"/>
        <v>0</v>
      </c>
      <c r="EC151" s="3">
        <f t="shared" si="105"/>
        <v>0</v>
      </c>
      <c r="ED151" s="3">
        <f t="shared" si="105"/>
        <v>0</v>
      </c>
      <c r="EE151" s="3">
        <f t="shared" si="105"/>
        <v>0</v>
      </c>
      <c r="EF151" s="3">
        <f t="shared" si="105"/>
        <v>0</v>
      </c>
      <c r="EG151" s="4">
        <f t="shared" si="86"/>
        <v>0</v>
      </c>
      <c r="EH151" s="5">
        <f t="shared" si="86"/>
        <v>0</v>
      </c>
      <c r="EI151" s="5">
        <f t="shared" si="86"/>
        <v>0</v>
      </c>
      <c r="EJ151" s="5">
        <f t="shared" si="86"/>
        <v>0</v>
      </c>
      <c r="EK151" s="5">
        <f t="shared" si="86"/>
        <v>0</v>
      </c>
      <c r="EL151" s="5">
        <f t="shared" si="86"/>
        <v>0</v>
      </c>
      <c r="EM151" s="5">
        <f t="shared" si="84"/>
        <v>0</v>
      </c>
      <c r="EN151" s="5">
        <f t="shared" si="84"/>
        <v>0</v>
      </c>
      <c r="EO151" s="5">
        <f t="shared" si="84"/>
        <v>0</v>
      </c>
      <c r="EP151" s="5">
        <f t="shared" si="84"/>
        <v>0</v>
      </c>
      <c r="EQ151" s="5">
        <f t="shared" si="84"/>
        <v>0</v>
      </c>
      <c r="ER151" s="5">
        <f t="shared" si="84"/>
        <v>0</v>
      </c>
      <c r="ES151" s="5">
        <f t="shared" si="80"/>
        <v>0</v>
      </c>
      <c r="ET151" s="5">
        <f t="shared" si="80"/>
        <v>0</v>
      </c>
      <c r="EU151" s="5">
        <f t="shared" si="80"/>
        <v>0</v>
      </c>
      <c r="EV151" s="4">
        <f t="shared" si="97"/>
        <v>0</v>
      </c>
      <c r="EW151" s="5">
        <f t="shared" si="101"/>
        <v>0</v>
      </c>
      <c r="EX151" s="5">
        <f t="shared" si="98"/>
        <v>0</v>
      </c>
      <c r="EY151" s="5">
        <f t="shared" si="99"/>
        <v>0</v>
      </c>
      <c r="EZ151" s="9">
        <f t="shared" si="100"/>
        <v>0</v>
      </c>
      <c r="FB151" t="s">
        <v>658</v>
      </c>
      <c r="FC151" t="s">
        <v>533</v>
      </c>
      <c r="FD151" t="s">
        <v>658</v>
      </c>
      <c r="FH151" t="s">
        <v>91</v>
      </c>
      <c r="FJ151" t="s">
        <v>400</v>
      </c>
      <c r="FL151" t="s">
        <v>533</v>
      </c>
      <c r="FQ151" t="s">
        <v>91</v>
      </c>
      <c r="FT151" t="s">
        <v>192</v>
      </c>
      <c r="FU151" t="s">
        <v>192</v>
      </c>
      <c r="FY151" t="s">
        <v>33</v>
      </c>
      <c r="FZ151" t="s">
        <v>192</v>
      </c>
      <c r="GE151" t="s">
        <v>192</v>
      </c>
    </row>
    <row r="152" spans="1:208" x14ac:dyDescent="0.25">
      <c r="A152">
        <v>148</v>
      </c>
      <c r="B152" t="s">
        <v>574</v>
      </c>
      <c r="C152" t="s">
        <v>575</v>
      </c>
      <c r="D152">
        <v>12</v>
      </c>
      <c r="E152">
        <v>4.72</v>
      </c>
      <c r="F152" t="s">
        <v>63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3</v>
      </c>
      <c r="N152">
        <v>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 s="3">
        <f t="shared" si="102"/>
        <v>0</v>
      </c>
      <c r="W152" s="3">
        <f t="shared" si="102"/>
        <v>0</v>
      </c>
      <c r="X152" s="3">
        <f t="shared" si="102"/>
        <v>0</v>
      </c>
      <c r="Y152" s="3">
        <f t="shared" si="102"/>
        <v>0</v>
      </c>
      <c r="Z152" s="3">
        <f t="shared" si="102"/>
        <v>0</v>
      </c>
      <c r="AA152" s="3">
        <f t="shared" si="102"/>
        <v>0</v>
      </c>
      <c r="AB152" s="3">
        <f t="shared" si="102"/>
        <v>0.25</v>
      </c>
      <c r="AC152" s="3">
        <f t="shared" si="102"/>
        <v>0.16666666666666666</v>
      </c>
      <c r="AD152" s="3">
        <f t="shared" si="102"/>
        <v>0</v>
      </c>
      <c r="AE152" s="3">
        <f t="shared" si="102"/>
        <v>0</v>
      </c>
      <c r="AF152" s="3">
        <f t="shared" si="102"/>
        <v>0</v>
      </c>
      <c r="AG152" s="3">
        <f t="shared" si="102"/>
        <v>0</v>
      </c>
      <c r="AH152" s="3">
        <f t="shared" si="102"/>
        <v>0</v>
      </c>
      <c r="AI152" s="3">
        <f t="shared" si="102"/>
        <v>0</v>
      </c>
      <c r="AJ152" s="3">
        <f t="shared" si="102"/>
        <v>0</v>
      </c>
      <c r="AK152" s="4">
        <f t="shared" si="103"/>
        <v>0</v>
      </c>
      <c r="AL152" s="5">
        <f t="shared" si="103"/>
        <v>0</v>
      </c>
      <c r="AM152" s="5">
        <f t="shared" si="103"/>
        <v>0</v>
      </c>
      <c r="AN152" s="5">
        <f t="shared" si="103"/>
        <v>0</v>
      </c>
      <c r="AO152" s="5">
        <f t="shared" si="103"/>
        <v>0</v>
      </c>
      <c r="AP152" s="5">
        <f t="shared" si="103"/>
        <v>0</v>
      </c>
      <c r="AQ152" s="5">
        <f t="shared" si="103"/>
        <v>5.1214467568916804E-3</v>
      </c>
      <c r="AR152" s="5">
        <f t="shared" si="103"/>
        <v>3.2119473724732403E-3</v>
      </c>
      <c r="AS152" s="5">
        <f t="shared" si="103"/>
        <v>0</v>
      </c>
      <c r="AT152" s="5">
        <f t="shared" si="103"/>
        <v>0</v>
      </c>
      <c r="AU152" s="5">
        <f t="shared" si="103"/>
        <v>0</v>
      </c>
      <c r="AV152" s="5">
        <f t="shared" si="103"/>
        <v>0</v>
      </c>
      <c r="AW152" s="5">
        <f t="shared" si="103"/>
        <v>0</v>
      </c>
      <c r="AX152" s="5">
        <f t="shared" si="103"/>
        <v>0</v>
      </c>
      <c r="AY152" s="5">
        <f t="shared" si="103"/>
        <v>0</v>
      </c>
      <c r="AZ152" s="4">
        <f t="shared" si="87"/>
        <v>0</v>
      </c>
      <c r="BA152" s="5">
        <f t="shared" si="88"/>
        <v>0</v>
      </c>
      <c r="BB152" s="5">
        <f t="shared" si="89"/>
        <v>2.7777980431216401E-3</v>
      </c>
      <c r="BC152" s="5">
        <f t="shared" si="90"/>
        <v>0</v>
      </c>
      <c r="BD152" s="9">
        <f t="shared" si="91"/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2</v>
      </c>
      <c r="BO152">
        <v>2</v>
      </c>
      <c r="BP152">
        <v>0</v>
      </c>
      <c r="BQ152">
        <v>0</v>
      </c>
      <c r="BR152">
        <v>0</v>
      </c>
      <c r="BS152">
        <v>0</v>
      </c>
      <c r="BT152" s="3">
        <f t="shared" si="77"/>
        <v>0</v>
      </c>
      <c r="BU152" s="3">
        <f t="shared" si="77"/>
        <v>0</v>
      </c>
      <c r="BV152" s="3">
        <f t="shared" si="77"/>
        <v>0</v>
      </c>
      <c r="BW152" s="3">
        <f t="shared" si="77"/>
        <v>0</v>
      </c>
      <c r="BX152" s="3">
        <f t="shared" si="75"/>
        <v>0</v>
      </c>
      <c r="BY152" s="3">
        <f t="shared" si="75"/>
        <v>0</v>
      </c>
      <c r="BZ152" s="3">
        <f t="shared" si="75"/>
        <v>0</v>
      </c>
      <c r="CA152" s="3">
        <f t="shared" si="75"/>
        <v>0</v>
      </c>
      <c r="CB152" s="3">
        <f t="shared" si="75"/>
        <v>0</v>
      </c>
      <c r="CC152" s="3">
        <f t="shared" si="75"/>
        <v>0.16666666666666666</v>
      </c>
      <c r="CD152" s="3">
        <f t="shared" si="104"/>
        <v>0.16666666666666666</v>
      </c>
      <c r="CE152" s="3">
        <f t="shared" si="104"/>
        <v>0</v>
      </c>
      <c r="CF152" s="3">
        <f t="shared" si="104"/>
        <v>0</v>
      </c>
      <c r="CG152" s="3">
        <f t="shared" si="104"/>
        <v>0</v>
      </c>
      <c r="CH152" s="3">
        <f t="shared" si="104"/>
        <v>0</v>
      </c>
      <c r="CI152" s="4">
        <f t="shared" si="85"/>
        <v>0</v>
      </c>
      <c r="CJ152" s="5">
        <f t="shared" si="85"/>
        <v>0</v>
      </c>
      <c r="CK152" s="5">
        <f t="shared" si="85"/>
        <v>0</v>
      </c>
      <c r="CL152" s="5">
        <f t="shared" si="85"/>
        <v>0</v>
      </c>
      <c r="CM152" s="5">
        <f t="shared" si="85"/>
        <v>0</v>
      </c>
      <c r="CN152" s="5">
        <f t="shared" si="85"/>
        <v>0</v>
      </c>
      <c r="CO152" s="5">
        <f t="shared" si="83"/>
        <v>0</v>
      </c>
      <c r="CP152" s="5">
        <f t="shared" si="83"/>
        <v>0</v>
      </c>
      <c r="CQ152" s="5">
        <f t="shared" si="83"/>
        <v>0</v>
      </c>
      <c r="CR152" s="5">
        <f t="shared" si="83"/>
        <v>9.9881284636472618E-3</v>
      </c>
      <c r="CS152" s="5">
        <f t="shared" si="83"/>
        <v>9.9144765897255342E-3</v>
      </c>
      <c r="CT152" s="5">
        <f t="shared" si="83"/>
        <v>0</v>
      </c>
      <c r="CU152" s="5">
        <f t="shared" si="79"/>
        <v>0</v>
      </c>
      <c r="CV152" s="5">
        <f t="shared" si="79"/>
        <v>0</v>
      </c>
      <c r="CW152" s="5">
        <f t="shared" si="79"/>
        <v>0</v>
      </c>
      <c r="CX152" s="4">
        <f t="shared" si="92"/>
        <v>0</v>
      </c>
      <c r="CY152" s="5">
        <f t="shared" si="93"/>
        <v>0</v>
      </c>
      <c r="CZ152" s="5">
        <f t="shared" si="94"/>
        <v>0</v>
      </c>
      <c r="DA152" s="5">
        <f t="shared" si="95"/>
        <v>6.6342016844575984E-3</v>
      </c>
      <c r="DB152" s="9">
        <f t="shared" si="96"/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3</v>
      </c>
      <c r="DJ152">
        <v>3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 s="3">
        <f t="shared" si="78"/>
        <v>0</v>
      </c>
      <c r="DS152" s="3">
        <f t="shared" si="78"/>
        <v>0</v>
      </c>
      <c r="DT152" s="3">
        <f t="shared" si="78"/>
        <v>0</v>
      </c>
      <c r="DU152" s="3">
        <f t="shared" si="78"/>
        <v>0</v>
      </c>
      <c r="DV152" s="3">
        <f t="shared" si="76"/>
        <v>0</v>
      </c>
      <c r="DW152" s="3">
        <f t="shared" si="76"/>
        <v>0</v>
      </c>
      <c r="DX152" s="3">
        <f t="shared" si="76"/>
        <v>0.25</v>
      </c>
      <c r="DY152" s="3">
        <f t="shared" si="76"/>
        <v>0.25</v>
      </c>
      <c r="DZ152" s="3">
        <f t="shared" si="76"/>
        <v>0</v>
      </c>
      <c r="EA152" s="3">
        <f t="shared" si="76"/>
        <v>0</v>
      </c>
      <c r="EB152" s="3">
        <f t="shared" si="105"/>
        <v>0</v>
      </c>
      <c r="EC152" s="3">
        <f t="shared" si="105"/>
        <v>0</v>
      </c>
      <c r="ED152" s="3">
        <f t="shared" si="105"/>
        <v>0</v>
      </c>
      <c r="EE152" s="3">
        <f t="shared" si="105"/>
        <v>0</v>
      </c>
      <c r="EF152" s="3">
        <f t="shared" si="105"/>
        <v>0</v>
      </c>
      <c r="EG152" s="4">
        <f t="shared" si="86"/>
        <v>0</v>
      </c>
      <c r="EH152" s="5">
        <f t="shared" si="86"/>
        <v>0</v>
      </c>
      <c r="EI152" s="5">
        <f t="shared" si="86"/>
        <v>0</v>
      </c>
      <c r="EJ152" s="5">
        <f t="shared" si="86"/>
        <v>0</v>
      </c>
      <c r="EK152" s="5">
        <f t="shared" si="86"/>
        <v>0</v>
      </c>
      <c r="EL152" s="5">
        <f t="shared" si="86"/>
        <v>0</v>
      </c>
      <c r="EM152" s="5">
        <f t="shared" si="84"/>
        <v>5.1154157376291963E-3</v>
      </c>
      <c r="EN152" s="5">
        <f t="shared" si="84"/>
        <v>4.8163574002496436E-3</v>
      </c>
      <c r="EO152" s="5">
        <f t="shared" si="84"/>
        <v>0</v>
      </c>
      <c r="EP152" s="5">
        <f t="shared" si="84"/>
        <v>0</v>
      </c>
      <c r="EQ152" s="5">
        <f t="shared" si="84"/>
        <v>0</v>
      </c>
      <c r="ER152" s="5">
        <f t="shared" si="84"/>
        <v>0</v>
      </c>
      <c r="ES152" s="5">
        <f t="shared" si="80"/>
        <v>0</v>
      </c>
      <c r="ET152" s="5">
        <f t="shared" si="80"/>
        <v>0</v>
      </c>
      <c r="EU152" s="5">
        <f t="shared" si="80"/>
        <v>0</v>
      </c>
      <c r="EV152" s="4">
        <f t="shared" si="97"/>
        <v>0</v>
      </c>
      <c r="EW152" s="5">
        <f t="shared" si="101"/>
        <v>0</v>
      </c>
      <c r="EX152" s="5">
        <f t="shared" si="98"/>
        <v>3.3105910459596132E-3</v>
      </c>
      <c r="EY152" s="5">
        <f t="shared" si="99"/>
        <v>0</v>
      </c>
      <c r="EZ152" s="9">
        <f t="shared" si="100"/>
        <v>0</v>
      </c>
    </row>
    <row r="153" spans="1:208" x14ac:dyDescent="0.25">
      <c r="A153">
        <v>149</v>
      </c>
      <c r="B153" t="s">
        <v>1114</v>
      </c>
      <c r="C153" t="s">
        <v>1115</v>
      </c>
      <c r="D153">
        <v>18</v>
      </c>
      <c r="E153">
        <v>4.57</v>
      </c>
      <c r="F153" t="s">
        <v>63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 s="3">
        <f t="shared" si="102"/>
        <v>0</v>
      </c>
      <c r="W153" s="3">
        <f t="shared" si="102"/>
        <v>0</v>
      </c>
      <c r="X153" s="3">
        <f t="shared" si="102"/>
        <v>0</v>
      </c>
      <c r="Y153" s="3">
        <f t="shared" si="102"/>
        <v>0</v>
      </c>
      <c r="Z153" s="3">
        <f t="shared" si="102"/>
        <v>0</v>
      </c>
      <c r="AA153" s="3">
        <f t="shared" si="102"/>
        <v>0</v>
      </c>
      <c r="AB153" s="3">
        <f t="shared" si="102"/>
        <v>0</v>
      </c>
      <c r="AC153" s="3">
        <f t="shared" si="102"/>
        <v>0</v>
      </c>
      <c r="AD153" s="3">
        <f t="shared" si="102"/>
        <v>0</v>
      </c>
      <c r="AE153" s="3">
        <f t="shared" si="102"/>
        <v>0</v>
      </c>
      <c r="AF153" s="3">
        <f t="shared" si="102"/>
        <v>0</v>
      </c>
      <c r="AG153" s="3">
        <f t="shared" si="102"/>
        <v>0</v>
      </c>
      <c r="AH153" s="3">
        <f t="shared" si="102"/>
        <v>0</v>
      </c>
      <c r="AI153" s="3">
        <f t="shared" si="102"/>
        <v>0</v>
      </c>
      <c r="AJ153" s="3">
        <f t="shared" si="102"/>
        <v>0</v>
      </c>
      <c r="AK153" s="4">
        <f t="shared" si="103"/>
        <v>0</v>
      </c>
      <c r="AL153" s="5">
        <f t="shared" si="103"/>
        <v>0</v>
      </c>
      <c r="AM153" s="5">
        <f t="shared" si="103"/>
        <v>0</v>
      </c>
      <c r="AN153" s="5">
        <f t="shared" si="103"/>
        <v>0</v>
      </c>
      <c r="AO153" s="5">
        <f t="shared" si="103"/>
        <v>0</v>
      </c>
      <c r="AP153" s="5">
        <f t="shared" si="103"/>
        <v>0</v>
      </c>
      <c r="AQ153" s="5">
        <f t="shared" si="103"/>
        <v>0</v>
      </c>
      <c r="AR153" s="5">
        <f t="shared" si="103"/>
        <v>0</v>
      </c>
      <c r="AS153" s="5">
        <f t="shared" si="103"/>
        <v>0</v>
      </c>
      <c r="AT153" s="5">
        <f t="shared" si="103"/>
        <v>0</v>
      </c>
      <c r="AU153" s="5">
        <f t="shared" si="103"/>
        <v>0</v>
      </c>
      <c r="AV153" s="5">
        <f t="shared" si="103"/>
        <v>0</v>
      </c>
      <c r="AW153" s="5">
        <f t="shared" si="103"/>
        <v>0</v>
      </c>
      <c r="AX153" s="5">
        <f t="shared" si="103"/>
        <v>0</v>
      </c>
      <c r="AY153" s="5">
        <f t="shared" si="103"/>
        <v>0</v>
      </c>
      <c r="AZ153" s="4">
        <f t="shared" si="87"/>
        <v>0</v>
      </c>
      <c r="BA153" s="5">
        <f t="shared" si="88"/>
        <v>0</v>
      </c>
      <c r="BB153" s="5">
        <f t="shared" si="89"/>
        <v>0</v>
      </c>
      <c r="BC153" s="5">
        <f t="shared" si="90"/>
        <v>0</v>
      </c>
      <c r="BD153" s="9">
        <f t="shared" si="91"/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 s="3">
        <f t="shared" si="77"/>
        <v>0</v>
      </c>
      <c r="BU153" s="3">
        <f t="shared" si="77"/>
        <v>0</v>
      </c>
      <c r="BV153" s="3">
        <f t="shared" si="77"/>
        <v>0</v>
      </c>
      <c r="BW153" s="3">
        <f t="shared" si="77"/>
        <v>0</v>
      </c>
      <c r="BX153" s="3">
        <f t="shared" si="75"/>
        <v>0</v>
      </c>
      <c r="BY153" s="3">
        <f t="shared" si="75"/>
        <v>0</v>
      </c>
      <c r="BZ153" s="3">
        <f t="shared" si="75"/>
        <v>0</v>
      </c>
      <c r="CA153" s="3">
        <f t="shared" si="75"/>
        <v>0</v>
      </c>
      <c r="CB153" s="3">
        <f t="shared" si="75"/>
        <v>0</v>
      </c>
      <c r="CC153" s="3">
        <f t="shared" si="75"/>
        <v>0</v>
      </c>
      <c r="CD153" s="3">
        <f t="shared" si="104"/>
        <v>0</v>
      </c>
      <c r="CE153" s="3">
        <f t="shared" si="104"/>
        <v>0</v>
      </c>
      <c r="CF153" s="3">
        <f t="shared" si="104"/>
        <v>0</v>
      </c>
      <c r="CG153" s="3">
        <f t="shared" si="104"/>
        <v>0</v>
      </c>
      <c r="CH153" s="3">
        <f t="shared" si="104"/>
        <v>0</v>
      </c>
      <c r="CI153" s="4">
        <f t="shared" si="85"/>
        <v>0</v>
      </c>
      <c r="CJ153" s="5">
        <f t="shared" si="85"/>
        <v>0</v>
      </c>
      <c r="CK153" s="5">
        <f t="shared" si="85"/>
        <v>0</v>
      </c>
      <c r="CL153" s="5">
        <f t="shared" si="85"/>
        <v>0</v>
      </c>
      <c r="CM153" s="5">
        <f t="shared" si="85"/>
        <v>0</v>
      </c>
      <c r="CN153" s="5">
        <f t="shared" si="85"/>
        <v>0</v>
      </c>
      <c r="CO153" s="5">
        <f t="shared" si="83"/>
        <v>0</v>
      </c>
      <c r="CP153" s="5">
        <f t="shared" si="83"/>
        <v>0</v>
      </c>
      <c r="CQ153" s="5">
        <f t="shared" si="83"/>
        <v>0</v>
      </c>
      <c r="CR153" s="5">
        <f t="shared" si="83"/>
        <v>0</v>
      </c>
      <c r="CS153" s="5">
        <f t="shared" si="83"/>
        <v>0</v>
      </c>
      <c r="CT153" s="5">
        <f t="shared" si="83"/>
        <v>0</v>
      </c>
      <c r="CU153" s="5">
        <f t="shared" si="79"/>
        <v>0</v>
      </c>
      <c r="CV153" s="5">
        <f t="shared" si="79"/>
        <v>0</v>
      </c>
      <c r="CW153" s="5">
        <f t="shared" si="79"/>
        <v>0</v>
      </c>
      <c r="CX153" s="4">
        <f t="shared" si="92"/>
        <v>0</v>
      </c>
      <c r="CY153" s="5">
        <f t="shared" si="93"/>
        <v>0</v>
      </c>
      <c r="CZ153" s="5">
        <f t="shared" si="94"/>
        <v>0</v>
      </c>
      <c r="DA153" s="5">
        <f t="shared" si="95"/>
        <v>0</v>
      </c>
      <c r="DB153" s="9">
        <f t="shared" si="96"/>
        <v>0</v>
      </c>
      <c r="DC153">
        <v>0</v>
      </c>
      <c r="DD153">
        <v>3</v>
      </c>
      <c r="DE153">
        <v>3</v>
      </c>
      <c r="DF153">
        <v>2</v>
      </c>
      <c r="DG153">
        <v>3</v>
      </c>
      <c r="DH153">
        <v>2</v>
      </c>
      <c r="DI153">
        <v>0</v>
      </c>
      <c r="DJ153">
        <v>0</v>
      </c>
      <c r="DK153">
        <v>0</v>
      </c>
      <c r="DL153">
        <v>2</v>
      </c>
      <c r="DM153">
        <v>2</v>
      </c>
      <c r="DN153">
        <v>0</v>
      </c>
      <c r="DO153">
        <v>0</v>
      </c>
      <c r="DP153">
        <v>0</v>
      </c>
      <c r="DQ153">
        <v>0</v>
      </c>
      <c r="DR153" s="3">
        <f t="shared" si="78"/>
        <v>0</v>
      </c>
      <c r="DS153" s="3">
        <f t="shared" si="78"/>
        <v>0.16666666666666666</v>
      </c>
      <c r="DT153" s="3">
        <f t="shared" si="78"/>
        <v>0.16666666666666666</v>
      </c>
      <c r="DU153" s="3">
        <f t="shared" si="78"/>
        <v>0.1111111111111111</v>
      </c>
      <c r="DV153" s="3">
        <f t="shared" si="76"/>
        <v>0.16666666666666666</v>
      </c>
      <c r="DW153" s="3">
        <f t="shared" si="76"/>
        <v>0.1111111111111111</v>
      </c>
      <c r="DX153" s="3">
        <f t="shared" si="76"/>
        <v>0</v>
      </c>
      <c r="DY153" s="3">
        <f t="shared" si="76"/>
        <v>0</v>
      </c>
      <c r="DZ153" s="3">
        <f t="shared" si="76"/>
        <v>0</v>
      </c>
      <c r="EA153" s="3">
        <f t="shared" si="76"/>
        <v>0.1111111111111111</v>
      </c>
      <c r="EB153" s="3">
        <f t="shared" si="105"/>
        <v>0.1111111111111111</v>
      </c>
      <c r="EC153" s="3">
        <f t="shared" si="105"/>
        <v>0</v>
      </c>
      <c r="ED153" s="3">
        <f t="shared" si="105"/>
        <v>0</v>
      </c>
      <c r="EE153" s="3">
        <f t="shared" si="105"/>
        <v>0</v>
      </c>
      <c r="EF153" s="3">
        <f t="shared" si="105"/>
        <v>0</v>
      </c>
      <c r="EG153" s="4">
        <f t="shared" si="86"/>
        <v>0</v>
      </c>
      <c r="EH153" s="5">
        <f t="shared" si="86"/>
        <v>1.19698884490619E-2</v>
      </c>
      <c r="EI153" s="5">
        <f t="shared" si="86"/>
        <v>1.2694545748739735E-2</v>
      </c>
      <c r="EJ153" s="5">
        <f t="shared" si="86"/>
        <v>3.2019594555060468E-3</v>
      </c>
      <c r="EK153" s="5">
        <f t="shared" si="86"/>
        <v>5.2574266704440509E-3</v>
      </c>
      <c r="EL153" s="5">
        <f t="shared" si="86"/>
        <v>3.3525164691092487E-3</v>
      </c>
      <c r="EM153" s="5">
        <f t="shared" si="84"/>
        <v>0</v>
      </c>
      <c r="EN153" s="5">
        <f t="shared" si="84"/>
        <v>0</v>
      </c>
      <c r="EO153" s="5">
        <f t="shared" si="84"/>
        <v>0</v>
      </c>
      <c r="EP153" s="5">
        <f t="shared" si="84"/>
        <v>2.9762075581288203E-3</v>
      </c>
      <c r="EQ153" s="5">
        <f t="shared" si="84"/>
        <v>2.885769777150948E-3</v>
      </c>
      <c r="ER153" s="5">
        <f t="shared" si="84"/>
        <v>0</v>
      </c>
      <c r="ES153" s="5">
        <f t="shared" si="80"/>
        <v>0</v>
      </c>
      <c r="ET153" s="5">
        <f t="shared" si="80"/>
        <v>0</v>
      </c>
      <c r="EU153" s="5">
        <f t="shared" si="80"/>
        <v>0</v>
      </c>
      <c r="EV153" s="4">
        <f t="shared" si="97"/>
        <v>8.221478065933879E-3</v>
      </c>
      <c r="EW153" s="5">
        <f t="shared" si="101"/>
        <v>3.9373008650197818E-3</v>
      </c>
      <c r="EX153" s="5">
        <f t="shared" si="98"/>
        <v>0</v>
      </c>
      <c r="EY153" s="5">
        <f t="shared" si="99"/>
        <v>1.953992445093256E-3</v>
      </c>
      <c r="EZ153" s="9">
        <f t="shared" si="100"/>
        <v>0</v>
      </c>
      <c r="FB153" t="s">
        <v>661</v>
      </c>
      <c r="FD153" t="s">
        <v>662</v>
      </c>
      <c r="FE153" t="s">
        <v>412</v>
      </c>
      <c r="FF153" t="s">
        <v>662</v>
      </c>
      <c r="FI153" t="s">
        <v>662</v>
      </c>
      <c r="FM153" t="s">
        <v>663</v>
      </c>
      <c r="FQ153" t="s">
        <v>664</v>
      </c>
      <c r="FY153" t="s">
        <v>33</v>
      </c>
      <c r="GP153" t="s">
        <v>665</v>
      </c>
      <c r="GR153" t="s">
        <v>665</v>
      </c>
    </row>
    <row r="154" spans="1:208" x14ac:dyDescent="0.25">
      <c r="A154">
        <v>150</v>
      </c>
      <c r="B154" t="s">
        <v>613</v>
      </c>
      <c r="C154" t="s">
        <v>614</v>
      </c>
      <c r="D154">
        <v>248</v>
      </c>
      <c r="E154">
        <v>8.35</v>
      </c>
      <c r="F154" t="s">
        <v>63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s="3">
        <f t="shared" si="102"/>
        <v>0</v>
      </c>
      <c r="W154" s="3">
        <f t="shared" si="102"/>
        <v>0</v>
      </c>
      <c r="X154" s="3">
        <f t="shared" si="102"/>
        <v>0</v>
      </c>
      <c r="Y154" s="3">
        <f t="shared" si="102"/>
        <v>0</v>
      </c>
      <c r="Z154" s="3">
        <f t="shared" si="102"/>
        <v>0</v>
      </c>
      <c r="AA154" s="3">
        <f t="shared" si="102"/>
        <v>0</v>
      </c>
      <c r="AB154" s="3">
        <f t="shared" si="102"/>
        <v>0</v>
      </c>
      <c r="AC154" s="3">
        <f t="shared" si="102"/>
        <v>0</v>
      </c>
      <c r="AD154" s="3">
        <f t="shared" si="102"/>
        <v>0</v>
      </c>
      <c r="AE154" s="3">
        <f t="shared" si="102"/>
        <v>0</v>
      </c>
      <c r="AF154" s="3">
        <f t="shared" si="102"/>
        <v>0</v>
      </c>
      <c r="AG154" s="3">
        <f t="shared" si="102"/>
        <v>0</v>
      </c>
      <c r="AH154" s="3">
        <f t="shared" si="102"/>
        <v>0</v>
      </c>
      <c r="AI154" s="3">
        <f t="shared" si="102"/>
        <v>0</v>
      </c>
      <c r="AJ154" s="3">
        <f t="shared" si="102"/>
        <v>0</v>
      </c>
      <c r="AK154" s="4">
        <f t="shared" si="103"/>
        <v>0</v>
      </c>
      <c r="AL154" s="5">
        <f t="shared" si="103"/>
        <v>0</v>
      </c>
      <c r="AM154" s="5">
        <f t="shared" si="103"/>
        <v>0</v>
      </c>
      <c r="AN154" s="5">
        <f t="shared" si="103"/>
        <v>0</v>
      </c>
      <c r="AO154" s="5">
        <f t="shared" si="103"/>
        <v>0</v>
      </c>
      <c r="AP154" s="5">
        <f t="shared" si="103"/>
        <v>0</v>
      </c>
      <c r="AQ154" s="5">
        <f t="shared" si="103"/>
        <v>0</v>
      </c>
      <c r="AR154" s="5">
        <f t="shared" si="103"/>
        <v>0</v>
      </c>
      <c r="AS154" s="5">
        <f t="shared" si="103"/>
        <v>0</v>
      </c>
      <c r="AT154" s="5">
        <f t="shared" si="103"/>
        <v>0</v>
      </c>
      <c r="AU154" s="5">
        <f t="shared" si="103"/>
        <v>0</v>
      </c>
      <c r="AV154" s="5">
        <f t="shared" si="103"/>
        <v>0</v>
      </c>
      <c r="AW154" s="5">
        <f t="shared" si="103"/>
        <v>0</v>
      </c>
      <c r="AX154" s="5">
        <f t="shared" si="103"/>
        <v>0</v>
      </c>
      <c r="AY154" s="5">
        <f t="shared" si="103"/>
        <v>0</v>
      </c>
      <c r="AZ154" s="4">
        <f t="shared" si="87"/>
        <v>0</v>
      </c>
      <c r="BA154" s="5">
        <f t="shared" si="88"/>
        <v>0</v>
      </c>
      <c r="BB154" s="5">
        <f t="shared" si="89"/>
        <v>0</v>
      </c>
      <c r="BC154" s="5">
        <f t="shared" si="90"/>
        <v>0</v>
      </c>
      <c r="BD154" s="9">
        <f t="shared" si="91"/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2</v>
      </c>
      <c r="BL154">
        <v>2</v>
      </c>
      <c r="BM154">
        <v>2</v>
      </c>
      <c r="BN154">
        <v>0</v>
      </c>
      <c r="BO154">
        <v>0</v>
      </c>
      <c r="BP154">
        <v>0</v>
      </c>
      <c r="BQ154">
        <v>4</v>
      </c>
      <c r="BR154">
        <v>4</v>
      </c>
      <c r="BS154">
        <v>3</v>
      </c>
      <c r="BT154" s="3">
        <f t="shared" si="77"/>
        <v>0</v>
      </c>
      <c r="BU154" s="3">
        <f t="shared" si="77"/>
        <v>0</v>
      </c>
      <c r="BV154" s="3">
        <f t="shared" si="77"/>
        <v>0</v>
      </c>
      <c r="BW154" s="3">
        <f t="shared" si="77"/>
        <v>0</v>
      </c>
      <c r="BX154" s="3">
        <f t="shared" si="75"/>
        <v>0</v>
      </c>
      <c r="BY154" s="3">
        <f t="shared" si="75"/>
        <v>0</v>
      </c>
      <c r="BZ154" s="3">
        <f t="shared" si="75"/>
        <v>8.0645161290322578E-3</v>
      </c>
      <c r="CA154" s="3">
        <f t="shared" si="75"/>
        <v>8.0645161290322578E-3</v>
      </c>
      <c r="CB154" s="3">
        <f t="shared" si="75"/>
        <v>8.0645161290322578E-3</v>
      </c>
      <c r="CC154" s="3">
        <f t="shared" si="75"/>
        <v>0</v>
      </c>
      <c r="CD154" s="3">
        <f t="shared" si="104"/>
        <v>0</v>
      </c>
      <c r="CE154" s="3">
        <f t="shared" si="104"/>
        <v>0</v>
      </c>
      <c r="CF154" s="3">
        <f t="shared" si="104"/>
        <v>1.6129032258064516E-2</v>
      </c>
      <c r="CG154" s="3">
        <f t="shared" si="104"/>
        <v>1.6129032258064516E-2</v>
      </c>
      <c r="CH154" s="3">
        <f t="shared" si="104"/>
        <v>1.2096774193548387E-2</v>
      </c>
      <c r="CI154" s="4">
        <f t="shared" si="85"/>
        <v>0</v>
      </c>
      <c r="CJ154" s="5">
        <f t="shared" si="85"/>
        <v>0</v>
      </c>
      <c r="CK154" s="5">
        <f t="shared" si="85"/>
        <v>0</v>
      </c>
      <c r="CL154" s="5">
        <f t="shared" si="85"/>
        <v>0</v>
      </c>
      <c r="CM154" s="5">
        <f t="shared" si="85"/>
        <v>0</v>
      </c>
      <c r="CN154" s="5">
        <f t="shared" si="85"/>
        <v>0</v>
      </c>
      <c r="CO154" s="5">
        <f t="shared" si="83"/>
        <v>9.7648471735300101E-4</v>
      </c>
      <c r="CP154" s="5">
        <f t="shared" si="83"/>
        <v>9.8947648443907781E-4</v>
      </c>
      <c r="CQ154" s="5">
        <f t="shared" si="83"/>
        <v>9.2847976905633127E-4</v>
      </c>
      <c r="CR154" s="5">
        <f t="shared" si="83"/>
        <v>0</v>
      </c>
      <c r="CS154" s="5">
        <f t="shared" si="83"/>
        <v>0</v>
      </c>
      <c r="CT154" s="5">
        <f t="shared" si="83"/>
        <v>0</v>
      </c>
      <c r="CU154" s="5">
        <f t="shared" si="79"/>
        <v>7.5891694948177141E-4</v>
      </c>
      <c r="CV154" s="5">
        <f t="shared" si="79"/>
        <v>7.065635732890394E-4</v>
      </c>
      <c r="CW154" s="5">
        <f t="shared" si="79"/>
        <v>5.2206068470518738E-4</v>
      </c>
      <c r="CX154" s="4">
        <f t="shared" si="92"/>
        <v>0</v>
      </c>
      <c r="CY154" s="5">
        <f t="shared" si="93"/>
        <v>0</v>
      </c>
      <c r="CZ154" s="5">
        <f t="shared" si="94"/>
        <v>9.648136569494701E-4</v>
      </c>
      <c r="DA154" s="5">
        <f t="shared" si="95"/>
        <v>0</v>
      </c>
      <c r="DB154" s="9">
        <f t="shared" si="96"/>
        <v>6.6251373582533284E-4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 s="3">
        <f t="shared" si="78"/>
        <v>0</v>
      </c>
      <c r="DS154" s="3">
        <f t="shared" si="78"/>
        <v>0</v>
      </c>
      <c r="DT154" s="3">
        <f t="shared" si="78"/>
        <v>0</v>
      </c>
      <c r="DU154" s="3">
        <f t="shared" si="78"/>
        <v>0</v>
      </c>
      <c r="DV154" s="3">
        <f t="shared" si="76"/>
        <v>0</v>
      </c>
      <c r="DW154" s="3">
        <f t="shared" si="76"/>
        <v>0</v>
      </c>
      <c r="DX154" s="3">
        <f t="shared" si="76"/>
        <v>0</v>
      </c>
      <c r="DY154" s="3">
        <f t="shared" si="76"/>
        <v>0</v>
      </c>
      <c r="DZ154" s="3">
        <f t="shared" si="76"/>
        <v>0</v>
      </c>
      <c r="EA154" s="3">
        <f t="shared" si="76"/>
        <v>0</v>
      </c>
      <c r="EB154" s="3">
        <f t="shared" si="105"/>
        <v>0</v>
      </c>
      <c r="EC154" s="3">
        <f t="shared" si="105"/>
        <v>0</v>
      </c>
      <c r="ED154" s="3">
        <f t="shared" si="105"/>
        <v>0</v>
      </c>
      <c r="EE154" s="3">
        <f t="shared" si="105"/>
        <v>0</v>
      </c>
      <c r="EF154" s="3">
        <f t="shared" si="105"/>
        <v>0</v>
      </c>
      <c r="EG154" s="4">
        <f t="shared" si="86"/>
        <v>0</v>
      </c>
      <c r="EH154" s="5">
        <f t="shared" si="86"/>
        <v>0</v>
      </c>
      <c r="EI154" s="5">
        <f t="shared" si="86"/>
        <v>0</v>
      </c>
      <c r="EJ154" s="5">
        <f t="shared" si="86"/>
        <v>0</v>
      </c>
      <c r="EK154" s="5">
        <f t="shared" si="86"/>
        <v>0</v>
      </c>
      <c r="EL154" s="5">
        <f t="shared" si="86"/>
        <v>0</v>
      </c>
      <c r="EM154" s="5">
        <f t="shared" si="84"/>
        <v>0</v>
      </c>
      <c r="EN154" s="5">
        <f t="shared" si="84"/>
        <v>0</v>
      </c>
      <c r="EO154" s="5">
        <f t="shared" si="84"/>
        <v>0</v>
      </c>
      <c r="EP154" s="5">
        <f t="shared" si="84"/>
        <v>0</v>
      </c>
      <c r="EQ154" s="5">
        <f t="shared" si="84"/>
        <v>0</v>
      </c>
      <c r="ER154" s="5">
        <f t="shared" si="84"/>
        <v>0</v>
      </c>
      <c r="ES154" s="5">
        <f t="shared" si="80"/>
        <v>0</v>
      </c>
      <c r="ET154" s="5">
        <f t="shared" si="80"/>
        <v>0</v>
      </c>
      <c r="EU154" s="5">
        <f t="shared" si="80"/>
        <v>0</v>
      </c>
      <c r="EV154" s="4">
        <f t="shared" si="97"/>
        <v>0</v>
      </c>
      <c r="EW154" s="5">
        <f t="shared" si="101"/>
        <v>0</v>
      </c>
      <c r="EX154" s="5">
        <f t="shared" si="98"/>
        <v>0</v>
      </c>
      <c r="EY154" s="5">
        <f t="shared" si="99"/>
        <v>0</v>
      </c>
      <c r="EZ154" s="9">
        <f t="shared" si="100"/>
        <v>0</v>
      </c>
      <c r="FB154" t="s">
        <v>668</v>
      </c>
      <c r="FD154" t="s">
        <v>65</v>
      </c>
      <c r="FF154" t="s">
        <v>65</v>
      </c>
      <c r="FH154" t="s">
        <v>107</v>
      </c>
      <c r="FI154" t="s">
        <v>65</v>
      </c>
      <c r="FK154" t="s">
        <v>83</v>
      </c>
      <c r="FQ154" t="s">
        <v>107</v>
      </c>
      <c r="FY154" t="s">
        <v>33</v>
      </c>
      <c r="GJ154" t="s">
        <v>517</v>
      </c>
      <c r="GK154" t="s">
        <v>534</v>
      </c>
      <c r="GR154" t="s">
        <v>194</v>
      </c>
    </row>
    <row r="155" spans="1:208" x14ac:dyDescent="0.25">
      <c r="A155">
        <v>151</v>
      </c>
      <c r="B155" t="s">
        <v>1118</v>
      </c>
      <c r="C155" t="s">
        <v>1119</v>
      </c>
      <c r="D155">
        <v>50</v>
      </c>
      <c r="E155">
        <v>4.6100000000000003</v>
      </c>
      <c r="F155" t="s">
        <v>63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3">
        <f t="shared" si="102"/>
        <v>0</v>
      </c>
      <c r="W155" s="3">
        <f t="shared" si="102"/>
        <v>0</v>
      </c>
      <c r="X155" s="3">
        <f t="shared" si="102"/>
        <v>0</v>
      </c>
      <c r="Y155" s="3">
        <f t="shared" si="102"/>
        <v>0</v>
      </c>
      <c r="Z155" s="3">
        <f t="shared" si="102"/>
        <v>0</v>
      </c>
      <c r="AA155" s="3">
        <f t="shared" si="102"/>
        <v>0</v>
      </c>
      <c r="AB155" s="3">
        <f t="shared" si="102"/>
        <v>0</v>
      </c>
      <c r="AC155" s="3">
        <f t="shared" si="102"/>
        <v>0</v>
      </c>
      <c r="AD155" s="3">
        <f t="shared" si="102"/>
        <v>0</v>
      </c>
      <c r="AE155" s="3">
        <f t="shared" si="102"/>
        <v>0</v>
      </c>
      <c r="AF155" s="3">
        <f t="shared" si="102"/>
        <v>0</v>
      </c>
      <c r="AG155" s="3">
        <f t="shared" si="102"/>
        <v>0</v>
      </c>
      <c r="AH155" s="3">
        <f t="shared" si="102"/>
        <v>0</v>
      </c>
      <c r="AI155" s="3">
        <f t="shared" si="102"/>
        <v>0</v>
      </c>
      <c r="AJ155" s="3">
        <f t="shared" si="102"/>
        <v>0</v>
      </c>
      <c r="AK155" s="4">
        <f t="shared" si="103"/>
        <v>0</v>
      </c>
      <c r="AL155" s="5">
        <f t="shared" si="103"/>
        <v>0</v>
      </c>
      <c r="AM155" s="5">
        <f t="shared" si="103"/>
        <v>0</v>
      </c>
      <c r="AN155" s="5">
        <f t="shared" si="103"/>
        <v>0</v>
      </c>
      <c r="AO155" s="5">
        <f t="shared" si="103"/>
        <v>0</v>
      </c>
      <c r="AP155" s="5">
        <f t="shared" si="103"/>
        <v>0</v>
      </c>
      <c r="AQ155" s="5">
        <f t="shared" si="103"/>
        <v>0</v>
      </c>
      <c r="AR155" s="5">
        <f t="shared" si="103"/>
        <v>0</v>
      </c>
      <c r="AS155" s="5">
        <f t="shared" si="103"/>
        <v>0</v>
      </c>
      <c r="AT155" s="5">
        <f t="shared" si="103"/>
        <v>0</v>
      </c>
      <c r="AU155" s="5">
        <f t="shared" si="103"/>
        <v>0</v>
      </c>
      <c r="AV155" s="5">
        <f t="shared" si="103"/>
        <v>0</v>
      </c>
      <c r="AW155" s="5">
        <f t="shared" si="103"/>
        <v>0</v>
      </c>
      <c r="AX155" s="5">
        <f t="shared" si="103"/>
        <v>0</v>
      </c>
      <c r="AY155" s="5">
        <f t="shared" si="103"/>
        <v>0</v>
      </c>
      <c r="AZ155" s="4">
        <f t="shared" si="87"/>
        <v>0</v>
      </c>
      <c r="BA155" s="5">
        <f t="shared" si="88"/>
        <v>0</v>
      </c>
      <c r="BB155" s="5">
        <f t="shared" si="89"/>
        <v>0</v>
      </c>
      <c r="BC155" s="5">
        <f t="shared" si="90"/>
        <v>0</v>
      </c>
      <c r="BD155" s="9">
        <f t="shared" si="91"/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12</v>
      </c>
      <c r="BR155">
        <v>12</v>
      </c>
      <c r="BS155">
        <v>10</v>
      </c>
      <c r="BT155" s="3">
        <f t="shared" si="77"/>
        <v>0</v>
      </c>
      <c r="BU155" s="3">
        <f t="shared" si="77"/>
        <v>0</v>
      </c>
      <c r="BV155" s="3">
        <f t="shared" si="77"/>
        <v>0</v>
      </c>
      <c r="BW155" s="3">
        <f t="shared" si="77"/>
        <v>0</v>
      </c>
      <c r="BX155" s="3">
        <f t="shared" si="75"/>
        <v>0</v>
      </c>
      <c r="BY155" s="3">
        <f t="shared" si="75"/>
        <v>0</v>
      </c>
      <c r="BZ155" s="3">
        <f t="shared" si="75"/>
        <v>0</v>
      </c>
      <c r="CA155" s="3">
        <f t="shared" si="75"/>
        <v>0</v>
      </c>
      <c r="CB155" s="3">
        <f t="shared" si="75"/>
        <v>0</v>
      </c>
      <c r="CC155" s="3">
        <f t="shared" si="75"/>
        <v>0</v>
      </c>
      <c r="CD155" s="3">
        <f t="shared" si="104"/>
        <v>0</v>
      </c>
      <c r="CE155" s="3">
        <f t="shared" si="104"/>
        <v>0</v>
      </c>
      <c r="CF155" s="3">
        <f t="shared" si="104"/>
        <v>0.24</v>
      </c>
      <c r="CG155" s="3">
        <f t="shared" si="104"/>
        <v>0.24</v>
      </c>
      <c r="CH155" s="3">
        <f t="shared" si="104"/>
        <v>0.2</v>
      </c>
      <c r="CI155" s="4">
        <f t="shared" si="85"/>
        <v>0</v>
      </c>
      <c r="CJ155" s="5">
        <f t="shared" si="85"/>
        <v>0</v>
      </c>
      <c r="CK155" s="5">
        <f t="shared" si="85"/>
        <v>0</v>
      </c>
      <c r="CL155" s="5">
        <f t="shared" si="85"/>
        <v>0</v>
      </c>
      <c r="CM155" s="5">
        <f t="shared" si="85"/>
        <v>0</v>
      </c>
      <c r="CN155" s="5">
        <f t="shared" si="85"/>
        <v>0</v>
      </c>
      <c r="CO155" s="5">
        <f t="shared" si="83"/>
        <v>0</v>
      </c>
      <c r="CP155" s="5">
        <f t="shared" si="83"/>
        <v>0</v>
      </c>
      <c r="CQ155" s="5">
        <f t="shared" si="83"/>
        <v>0</v>
      </c>
      <c r="CR155" s="5">
        <f t="shared" si="83"/>
        <v>0</v>
      </c>
      <c r="CS155" s="5">
        <f t="shared" si="83"/>
        <v>0</v>
      </c>
      <c r="CT155" s="5">
        <f t="shared" si="83"/>
        <v>0</v>
      </c>
      <c r="CU155" s="5">
        <f t="shared" si="79"/>
        <v>1.1292684208288759E-2</v>
      </c>
      <c r="CV155" s="5">
        <f t="shared" si="79"/>
        <v>1.0513665970540906E-2</v>
      </c>
      <c r="CW155" s="5">
        <f t="shared" si="79"/>
        <v>8.6314033204590978E-3</v>
      </c>
      <c r="CX155" s="4">
        <f t="shared" si="92"/>
        <v>0</v>
      </c>
      <c r="CY155" s="5">
        <f t="shared" si="93"/>
        <v>0</v>
      </c>
      <c r="CZ155" s="5">
        <f t="shared" si="94"/>
        <v>0</v>
      </c>
      <c r="DA155" s="5">
        <f t="shared" si="95"/>
        <v>0</v>
      </c>
      <c r="DB155" s="9">
        <f t="shared" si="96"/>
        <v>1.0145917833096254E-2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 s="3">
        <f t="shared" si="78"/>
        <v>0</v>
      </c>
      <c r="DS155" s="3">
        <f t="shared" si="78"/>
        <v>0</v>
      </c>
      <c r="DT155" s="3">
        <f t="shared" si="78"/>
        <v>0</v>
      </c>
      <c r="DU155" s="3">
        <f t="shared" si="78"/>
        <v>0</v>
      </c>
      <c r="DV155" s="3">
        <f t="shared" si="76"/>
        <v>0</v>
      </c>
      <c r="DW155" s="3">
        <f t="shared" si="76"/>
        <v>0</v>
      </c>
      <c r="DX155" s="3">
        <f t="shared" si="76"/>
        <v>0</v>
      </c>
      <c r="DY155" s="3">
        <f t="shared" si="76"/>
        <v>0</v>
      </c>
      <c r="DZ155" s="3">
        <f t="shared" si="76"/>
        <v>0</v>
      </c>
      <c r="EA155" s="3">
        <f t="shared" si="76"/>
        <v>0</v>
      </c>
      <c r="EB155" s="3">
        <f t="shared" si="105"/>
        <v>0</v>
      </c>
      <c r="EC155" s="3">
        <f t="shared" si="105"/>
        <v>0</v>
      </c>
      <c r="ED155" s="3">
        <f t="shared" si="105"/>
        <v>0</v>
      </c>
      <c r="EE155" s="3">
        <f t="shared" si="105"/>
        <v>0</v>
      </c>
      <c r="EF155" s="3">
        <f t="shared" si="105"/>
        <v>0</v>
      </c>
      <c r="EG155" s="4">
        <f t="shared" si="86"/>
        <v>0</v>
      </c>
      <c r="EH155" s="5">
        <f t="shared" si="86"/>
        <v>0</v>
      </c>
      <c r="EI155" s="5">
        <f t="shared" si="86"/>
        <v>0</v>
      </c>
      <c r="EJ155" s="5">
        <f t="shared" si="86"/>
        <v>0</v>
      </c>
      <c r="EK155" s="5">
        <f t="shared" si="86"/>
        <v>0</v>
      </c>
      <c r="EL155" s="5">
        <f t="shared" si="86"/>
        <v>0</v>
      </c>
      <c r="EM155" s="5">
        <f t="shared" si="84"/>
        <v>0</v>
      </c>
      <c r="EN155" s="5">
        <f t="shared" si="84"/>
        <v>0</v>
      </c>
      <c r="EO155" s="5">
        <f t="shared" si="84"/>
        <v>0</v>
      </c>
      <c r="EP155" s="5">
        <f t="shared" si="84"/>
        <v>0</v>
      </c>
      <c r="EQ155" s="5">
        <f t="shared" si="84"/>
        <v>0</v>
      </c>
      <c r="ER155" s="5">
        <f t="shared" si="84"/>
        <v>0</v>
      </c>
      <c r="ES155" s="5">
        <f t="shared" si="80"/>
        <v>0</v>
      </c>
      <c r="ET155" s="5">
        <f t="shared" si="80"/>
        <v>0</v>
      </c>
      <c r="EU155" s="5">
        <f t="shared" si="80"/>
        <v>0</v>
      </c>
      <c r="EV155" s="4">
        <f t="shared" si="97"/>
        <v>0</v>
      </c>
      <c r="EW155" s="5">
        <f t="shared" si="101"/>
        <v>0</v>
      </c>
      <c r="EX155" s="5">
        <f t="shared" si="98"/>
        <v>0</v>
      </c>
      <c r="EY155" s="5">
        <f t="shared" si="99"/>
        <v>0</v>
      </c>
      <c r="EZ155" s="9">
        <f t="shared" si="100"/>
        <v>0</v>
      </c>
    </row>
    <row r="156" spans="1:208" x14ac:dyDescent="0.25">
      <c r="A156">
        <v>152</v>
      </c>
      <c r="B156" t="s">
        <v>615</v>
      </c>
      <c r="C156" t="s">
        <v>616</v>
      </c>
      <c r="D156">
        <v>9</v>
      </c>
      <c r="E156">
        <v>9.17</v>
      </c>
      <c r="F156" t="s">
        <v>63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3">
        <f t="shared" ref="V156:AJ172" si="106">G156/$D156</f>
        <v>0</v>
      </c>
      <c r="W156" s="3">
        <f t="shared" si="106"/>
        <v>0</v>
      </c>
      <c r="X156" s="3">
        <f t="shared" si="106"/>
        <v>0</v>
      </c>
      <c r="Y156" s="3">
        <f t="shared" si="106"/>
        <v>0</v>
      </c>
      <c r="Z156" s="3">
        <f t="shared" si="106"/>
        <v>0</v>
      </c>
      <c r="AA156" s="3">
        <f t="shared" si="106"/>
        <v>0</v>
      </c>
      <c r="AB156" s="3">
        <f t="shared" si="106"/>
        <v>0</v>
      </c>
      <c r="AC156" s="3">
        <f t="shared" si="106"/>
        <v>0</v>
      </c>
      <c r="AD156" s="3">
        <f t="shared" si="106"/>
        <v>0</v>
      </c>
      <c r="AE156" s="3">
        <f t="shared" si="106"/>
        <v>0</v>
      </c>
      <c r="AF156" s="3">
        <f t="shared" si="106"/>
        <v>0</v>
      </c>
      <c r="AG156" s="3">
        <f t="shared" si="106"/>
        <v>0</v>
      </c>
      <c r="AH156" s="3">
        <f t="shared" si="106"/>
        <v>0</v>
      </c>
      <c r="AI156" s="3">
        <f t="shared" si="106"/>
        <v>0</v>
      </c>
      <c r="AJ156" s="3">
        <f t="shared" si="106"/>
        <v>0</v>
      </c>
      <c r="AK156" s="4">
        <f t="shared" ref="AK156:AY172" si="107">V156/AK$3</f>
        <v>0</v>
      </c>
      <c r="AL156" s="5">
        <f t="shared" si="107"/>
        <v>0</v>
      </c>
      <c r="AM156" s="5">
        <f t="shared" si="107"/>
        <v>0</v>
      </c>
      <c r="AN156" s="5">
        <f t="shared" si="107"/>
        <v>0</v>
      </c>
      <c r="AO156" s="5">
        <f t="shared" si="107"/>
        <v>0</v>
      </c>
      <c r="AP156" s="5">
        <f t="shared" si="107"/>
        <v>0</v>
      </c>
      <c r="AQ156" s="5">
        <f t="shared" si="107"/>
        <v>0</v>
      </c>
      <c r="AR156" s="5">
        <f t="shared" si="107"/>
        <v>0</v>
      </c>
      <c r="AS156" s="5">
        <f t="shared" si="107"/>
        <v>0</v>
      </c>
      <c r="AT156" s="5">
        <f t="shared" si="107"/>
        <v>0</v>
      </c>
      <c r="AU156" s="5">
        <f t="shared" si="107"/>
        <v>0</v>
      </c>
      <c r="AV156" s="5">
        <f t="shared" si="107"/>
        <v>0</v>
      </c>
      <c r="AW156" s="5">
        <f t="shared" si="107"/>
        <v>0</v>
      </c>
      <c r="AX156" s="5">
        <f t="shared" si="107"/>
        <v>0</v>
      </c>
      <c r="AY156" s="5">
        <f t="shared" si="107"/>
        <v>0</v>
      </c>
      <c r="AZ156" s="4">
        <f t="shared" si="87"/>
        <v>0</v>
      </c>
      <c r="BA156" s="5">
        <f t="shared" si="88"/>
        <v>0</v>
      </c>
      <c r="BB156" s="5">
        <f t="shared" si="89"/>
        <v>0</v>
      </c>
      <c r="BC156" s="5">
        <f t="shared" si="90"/>
        <v>0</v>
      </c>
      <c r="BD156" s="9">
        <f t="shared" si="91"/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 s="3">
        <f t="shared" si="77"/>
        <v>0</v>
      </c>
      <c r="BU156" s="3">
        <f t="shared" si="77"/>
        <v>0</v>
      </c>
      <c r="BV156" s="3">
        <f t="shared" si="77"/>
        <v>0</v>
      </c>
      <c r="BW156" s="3">
        <f t="shared" si="77"/>
        <v>0</v>
      </c>
      <c r="BX156" s="3">
        <f t="shared" si="75"/>
        <v>0</v>
      </c>
      <c r="BY156" s="3">
        <f t="shared" si="75"/>
        <v>0</v>
      </c>
      <c r="BZ156" s="3">
        <f t="shared" si="75"/>
        <v>0</v>
      </c>
      <c r="CA156" s="3">
        <f t="shared" si="75"/>
        <v>0</v>
      </c>
      <c r="CB156" s="3">
        <f t="shared" si="75"/>
        <v>0</v>
      </c>
      <c r="CC156" s="3">
        <f t="shared" si="75"/>
        <v>0</v>
      </c>
      <c r="CD156" s="3">
        <f t="shared" si="104"/>
        <v>0</v>
      </c>
      <c r="CE156" s="3">
        <f t="shared" si="104"/>
        <v>0</v>
      </c>
      <c r="CF156" s="3">
        <f t="shared" si="104"/>
        <v>0</v>
      </c>
      <c r="CG156" s="3">
        <f t="shared" si="104"/>
        <v>0</v>
      </c>
      <c r="CH156" s="3">
        <f t="shared" si="104"/>
        <v>0</v>
      </c>
      <c r="CI156" s="4">
        <f t="shared" si="85"/>
        <v>0</v>
      </c>
      <c r="CJ156" s="5">
        <f t="shared" si="85"/>
        <v>0</v>
      </c>
      <c r="CK156" s="5">
        <f t="shared" si="85"/>
        <v>0</v>
      </c>
      <c r="CL156" s="5">
        <f t="shared" si="85"/>
        <v>0</v>
      </c>
      <c r="CM156" s="5">
        <f t="shared" si="85"/>
        <v>0</v>
      </c>
      <c r="CN156" s="5">
        <f t="shared" si="85"/>
        <v>0</v>
      </c>
      <c r="CO156" s="5">
        <f t="shared" si="83"/>
        <v>0</v>
      </c>
      <c r="CP156" s="5">
        <f t="shared" si="83"/>
        <v>0</v>
      </c>
      <c r="CQ156" s="5">
        <f t="shared" si="83"/>
        <v>0</v>
      </c>
      <c r="CR156" s="5">
        <f t="shared" si="83"/>
        <v>0</v>
      </c>
      <c r="CS156" s="5">
        <f t="shared" si="83"/>
        <v>0</v>
      </c>
      <c r="CT156" s="5">
        <f t="shared" si="83"/>
        <v>0</v>
      </c>
      <c r="CU156" s="5">
        <f t="shared" si="79"/>
        <v>0</v>
      </c>
      <c r="CV156" s="5">
        <f t="shared" si="79"/>
        <v>0</v>
      </c>
      <c r="CW156" s="5">
        <f t="shared" si="79"/>
        <v>0</v>
      </c>
      <c r="CX156" s="4">
        <f t="shared" si="92"/>
        <v>0</v>
      </c>
      <c r="CY156" s="5">
        <f t="shared" si="93"/>
        <v>0</v>
      </c>
      <c r="CZ156" s="5">
        <f t="shared" si="94"/>
        <v>0</v>
      </c>
      <c r="DA156" s="5">
        <f t="shared" si="95"/>
        <v>0</v>
      </c>
      <c r="DB156" s="9">
        <f t="shared" si="96"/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2</v>
      </c>
      <c r="DM156">
        <v>0</v>
      </c>
      <c r="DN156">
        <v>0</v>
      </c>
      <c r="DO156">
        <v>0</v>
      </c>
      <c r="DP156">
        <v>0</v>
      </c>
      <c r="DQ156">
        <v>0</v>
      </c>
      <c r="DR156" s="3">
        <f t="shared" si="78"/>
        <v>0</v>
      </c>
      <c r="DS156" s="3">
        <f t="shared" si="78"/>
        <v>0</v>
      </c>
      <c r="DT156" s="3">
        <f t="shared" si="78"/>
        <v>0</v>
      </c>
      <c r="DU156" s="3">
        <f t="shared" si="78"/>
        <v>0</v>
      </c>
      <c r="DV156" s="3">
        <f t="shared" si="76"/>
        <v>0</v>
      </c>
      <c r="DW156" s="3">
        <f t="shared" si="76"/>
        <v>0</v>
      </c>
      <c r="DX156" s="3">
        <f t="shared" si="76"/>
        <v>0</v>
      </c>
      <c r="DY156" s="3">
        <f t="shared" si="76"/>
        <v>0</v>
      </c>
      <c r="DZ156" s="3">
        <f t="shared" si="76"/>
        <v>0</v>
      </c>
      <c r="EA156" s="3">
        <f t="shared" si="76"/>
        <v>0.22222222222222221</v>
      </c>
      <c r="EB156" s="3">
        <f t="shared" si="105"/>
        <v>0</v>
      </c>
      <c r="EC156" s="3">
        <f t="shared" si="105"/>
        <v>0</v>
      </c>
      <c r="ED156" s="3">
        <f t="shared" si="105"/>
        <v>0</v>
      </c>
      <c r="EE156" s="3">
        <f t="shared" si="105"/>
        <v>0</v>
      </c>
      <c r="EF156" s="3">
        <f t="shared" si="105"/>
        <v>0</v>
      </c>
      <c r="EG156" s="4">
        <f t="shared" si="86"/>
        <v>0</v>
      </c>
      <c r="EH156" s="5">
        <f t="shared" si="86"/>
        <v>0</v>
      </c>
      <c r="EI156" s="5">
        <f t="shared" si="86"/>
        <v>0</v>
      </c>
      <c r="EJ156" s="5">
        <f t="shared" si="86"/>
        <v>0</v>
      </c>
      <c r="EK156" s="5">
        <f t="shared" si="86"/>
        <v>0</v>
      </c>
      <c r="EL156" s="5">
        <f t="shared" si="86"/>
        <v>0</v>
      </c>
      <c r="EM156" s="5">
        <f t="shared" si="84"/>
        <v>0</v>
      </c>
      <c r="EN156" s="5">
        <f t="shared" si="84"/>
        <v>0</v>
      </c>
      <c r="EO156" s="5">
        <f t="shared" si="84"/>
        <v>0</v>
      </c>
      <c r="EP156" s="5">
        <f t="shared" si="84"/>
        <v>5.9524151162576406E-3</v>
      </c>
      <c r="EQ156" s="5">
        <f t="shared" si="84"/>
        <v>0</v>
      </c>
      <c r="ER156" s="5">
        <f t="shared" si="84"/>
        <v>0</v>
      </c>
      <c r="ES156" s="5">
        <f t="shared" si="80"/>
        <v>0</v>
      </c>
      <c r="ET156" s="5">
        <f t="shared" si="80"/>
        <v>0</v>
      </c>
      <c r="EU156" s="5">
        <f t="shared" si="80"/>
        <v>0</v>
      </c>
      <c r="EV156" s="4">
        <f t="shared" si="97"/>
        <v>0</v>
      </c>
      <c r="EW156" s="5">
        <f t="shared" si="101"/>
        <v>0</v>
      </c>
      <c r="EX156" s="5">
        <f t="shared" si="98"/>
        <v>0</v>
      </c>
      <c r="EY156" s="5">
        <f t="shared" si="99"/>
        <v>1.9841383720858802E-3</v>
      </c>
      <c r="EZ156" s="9">
        <f t="shared" si="100"/>
        <v>0</v>
      </c>
      <c r="FD156" t="s">
        <v>428</v>
      </c>
      <c r="FF156" t="s">
        <v>671</v>
      </c>
      <c r="FI156" t="s">
        <v>671</v>
      </c>
      <c r="FK156" t="s">
        <v>672</v>
      </c>
      <c r="FQ156" t="s">
        <v>428</v>
      </c>
      <c r="FU156" t="s">
        <v>590</v>
      </c>
      <c r="FY156" t="s">
        <v>33</v>
      </c>
      <c r="FZ156" t="s">
        <v>673</v>
      </c>
      <c r="GA156" t="s">
        <v>35</v>
      </c>
      <c r="GE156" t="s">
        <v>673</v>
      </c>
      <c r="GG156" t="s">
        <v>673</v>
      </c>
      <c r="GJ156" t="s">
        <v>674</v>
      </c>
      <c r="GR156" t="s">
        <v>408</v>
      </c>
      <c r="GZ156" t="s">
        <v>592</v>
      </c>
    </row>
    <row r="157" spans="1:208" x14ac:dyDescent="0.25">
      <c r="A157">
        <v>153</v>
      </c>
      <c r="B157" t="s">
        <v>1121</v>
      </c>
      <c r="C157" t="s">
        <v>1122</v>
      </c>
      <c r="D157">
        <v>50</v>
      </c>
      <c r="E157">
        <v>10.9</v>
      </c>
      <c r="F157" t="s">
        <v>63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s="3">
        <f t="shared" si="106"/>
        <v>0</v>
      </c>
      <c r="W157" s="3">
        <f t="shared" si="106"/>
        <v>0</v>
      </c>
      <c r="X157" s="3">
        <f t="shared" si="106"/>
        <v>0</v>
      </c>
      <c r="Y157" s="3">
        <f t="shared" si="106"/>
        <v>0</v>
      </c>
      <c r="Z157" s="3">
        <f t="shared" si="106"/>
        <v>0</v>
      </c>
      <c r="AA157" s="3">
        <f t="shared" si="106"/>
        <v>0</v>
      </c>
      <c r="AB157" s="3">
        <f t="shared" si="106"/>
        <v>0</v>
      </c>
      <c r="AC157" s="3">
        <f t="shared" si="106"/>
        <v>0</v>
      </c>
      <c r="AD157" s="3">
        <f t="shared" si="106"/>
        <v>0</v>
      </c>
      <c r="AE157" s="3">
        <f t="shared" si="106"/>
        <v>0</v>
      </c>
      <c r="AF157" s="3">
        <f t="shared" si="106"/>
        <v>0</v>
      </c>
      <c r="AG157" s="3">
        <f t="shared" si="106"/>
        <v>0</v>
      </c>
      <c r="AH157" s="3">
        <f t="shared" si="106"/>
        <v>0</v>
      </c>
      <c r="AI157" s="3">
        <f t="shared" si="106"/>
        <v>0</v>
      </c>
      <c r="AJ157" s="3">
        <f t="shared" si="106"/>
        <v>0</v>
      </c>
      <c r="AK157" s="4">
        <f t="shared" si="107"/>
        <v>0</v>
      </c>
      <c r="AL157" s="5">
        <f t="shared" si="107"/>
        <v>0</v>
      </c>
      <c r="AM157" s="5">
        <f t="shared" si="107"/>
        <v>0</v>
      </c>
      <c r="AN157" s="5">
        <f t="shared" si="107"/>
        <v>0</v>
      </c>
      <c r="AO157" s="5">
        <f t="shared" si="107"/>
        <v>0</v>
      </c>
      <c r="AP157" s="5">
        <f t="shared" si="107"/>
        <v>0</v>
      </c>
      <c r="AQ157" s="5">
        <f t="shared" si="107"/>
        <v>0</v>
      </c>
      <c r="AR157" s="5">
        <f t="shared" si="107"/>
        <v>0</v>
      </c>
      <c r="AS157" s="5">
        <f t="shared" si="107"/>
        <v>0</v>
      </c>
      <c r="AT157" s="5">
        <f t="shared" si="107"/>
        <v>0</v>
      </c>
      <c r="AU157" s="5">
        <f t="shared" si="107"/>
        <v>0</v>
      </c>
      <c r="AV157" s="5">
        <f t="shared" si="107"/>
        <v>0</v>
      </c>
      <c r="AW157" s="5">
        <f t="shared" si="107"/>
        <v>0</v>
      </c>
      <c r="AX157" s="5">
        <f t="shared" si="107"/>
        <v>0</v>
      </c>
      <c r="AY157" s="5">
        <f t="shared" si="107"/>
        <v>0</v>
      </c>
      <c r="AZ157" s="4">
        <f t="shared" si="87"/>
        <v>0</v>
      </c>
      <c r="BA157" s="5">
        <f t="shared" si="88"/>
        <v>0</v>
      </c>
      <c r="BB157" s="5">
        <f t="shared" si="89"/>
        <v>0</v>
      </c>
      <c r="BC157" s="5">
        <f t="shared" si="90"/>
        <v>0</v>
      </c>
      <c r="BD157" s="9">
        <f t="shared" si="91"/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2</v>
      </c>
      <c r="BK157">
        <v>2</v>
      </c>
      <c r="BL157">
        <v>0</v>
      </c>
      <c r="BM157">
        <v>2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 s="3">
        <f t="shared" si="77"/>
        <v>0</v>
      </c>
      <c r="BU157" s="3">
        <f t="shared" si="77"/>
        <v>0</v>
      </c>
      <c r="BV157" s="3">
        <f t="shared" si="77"/>
        <v>0</v>
      </c>
      <c r="BW157" s="3">
        <f t="shared" si="77"/>
        <v>0</v>
      </c>
      <c r="BX157" s="3">
        <f t="shared" si="75"/>
        <v>0</v>
      </c>
      <c r="BY157" s="3">
        <f t="shared" si="75"/>
        <v>0.04</v>
      </c>
      <c r="BZ157" s="3">
        <f t="shared" si="75"/>
        <v>0.04</v>
      </c>
      <c r="CA157" s="3">
        <f t="shared" si="75"/>
        <v>0</v>
      </c>
      <c r="CB157" s="3">
        <f t="shared" si="75"/>
        <v>0.04</v>
      </c>
      <c r="CC157" s="3">
        <f t="shared" si="75"/>
        <v>0</v>
      </c>
      <c r="CD157" s="3">
        <f t="shared" si="104"/>
        <v>0</v>
      </c>
      <c r="CE157" s="3">
        <f t="shared" si="104"/>
        <v>0</v>
      </c>
      <c r="CF157" s="3">
        <f t="shared" si="104"/>
        <v>0</v>
      </c>
      <c r="CG157" s="3">
        <f t="shared" si="104"/>
        <v>0</v>
      </c>
      <c r="CH157" s="3">
        <f t="shared" si="104"/>
        <v>0</v>
      </c>
      <c r="CI157" s="4">
        <f t="shared" si="85"/>
        <v>0</v>
      </c>
      <c r="CJ157" s="5">
        <f t="shared" si="85"/>
        <v>0</v>
      </c>
      <c r="CK157" s="5">
        <f t="shared" si="85"/>
        <v>0</v>
      </c>
      <c r="CL157" s="5">
        <f t="shared" si="85"/>
        <v>0</v>
      </c>
      <c r="CM157" s="5">
        <f t="shared" si="85"/>
        <v>0</v>
      </c>
      <c r="CN157" s="5">
        <f t="shared" si="85"/>
        <v>5.3267604263308645E-3</v>
      </c>
      <c r="CO157" s="5">
        <f t="shared" si="83"/>
        <v>4.8433641980708854E-3</v>
      </c>
      <c r="CP157" s="5">
        <f t="shared" si="83"/>
        <v>0</v>
      </c>
      <c r="CQ157" s="5">
        <f t="shared" si="83"/>
        <v>4.6052596545194035E-3</v>
      </c>
      <c r="CR157" s="5">
        <f t="shared" si="83"/>
        <v>0</v>
      </c>
      <c r="CS157" s="5">
        <f t="shared" si="83"/>
        <v>0</v>
      </c>
      <c r="CT157" s="5">
        <f t="shared" si="83"/>
        <v>0</v>
      </c>
      <c r="CU157" s="5">
        <f t="shared" si="79"/>
        <v>0</v>
      </c>
      <c r="CV157" s="5">
        <f t="shared" si="79"/>
        <v>0</v>
      </c>
      <c r="CW157" s="5">
        <f t="shared" si="79"/>
        <v>0</v>
      </c>
      <c r="CX157" s="4">
        <f t="shared" si="92"/>
        <v>0</v>
      </c>
      <c r="CY157" s="5">
        <f t="shared" si="93"/>
        <v>1.7755868087769549E-3</v>
      </c>
      <c r="CZ157" s="5">
        <f t="shared" si="94"/>
        <v>3.1495412841967634E-3</v>
      </c>
      <c r="DA157" s="5">
        <f t="shared" si="95"/>
        <v>0</v>
      </c>
      <c r="DB157" s="9">
        <f t="shared" si="96"/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 s="3">
        <f t="shared" si="78"/>
        <v>0</v>
      </c>
      <c r="DS157" s="3">
        <f t="shared" si="78"/>
        <v>0</v>
      </c>
      <c r="DT157" s="3">
        <f t="shared" si="78"/>
        <v>0</v>
      </c>
      <c r="DU157" s="3">
        <f t="shared" si="78"/>
        <v>0</v>
      </c>
      <c r="DV157" s="3">
        <f t="shared" si="76"/>
        <v>0</v>
      </c>
      <c r="DW157" s="3">
        <f t="shared" si="76"/>
        <v>0</v>
      </c>
      <c r="DX157" s="3">
        <f t="shared" si="76"/>
        <v>0</v>
      </c>
      <c r="DY157" s="3">
        <f t="shared" si="76"/>
        <v>0</v>
      </c>
      <c r="DZ157" s="3">
        <f t="shared" si="76"/>
        <v>0</v>
      </c>
      <c r="EA157" s="3">
        <f t="shared" si="76"/>
        <v>0</v>
      </c>
      <c r="EB157" s="3">
        <f t="shared" si="105"/>
        <v>0</v>
      </c>
      <c r="EC157" s="3">
        <f t="shared" si="105"/>
        <v>0</v>
      </c>
      <c r="ED157" s="3">
        <f t="shared" si="105"/>
        <v>0</v>
      </c>
      <c r="EE157" s="3">
        <f t="shared" si="105"/>
        <v>0</v>
      </c>
      <c r="EF157" s="3">
        <f t="shared" si="105"/>
        <v>0</v>
      </c>
      <c r="EG157" s="4">
        <f t="shared" si="86"/>
        <v>0</v>
      </c>
      <c r="EH157" s="5">
        <f t="shared" si="86"/>
        <v>0</v>
      </c>
      <c r="EI157" s="5">
        <f t="shared" si="86"/>
        <v>0</v>
      </c>
      <c r="EJ157" s="5">
        <f t="shared" si="86"/>
        <v>0</v>
      </c>
      <c r="EK157" s="5">
        <f t="shared" si="86"/>
        <v>0</v>
      </c>
      <c r="EL157" s="5">
        <f t="shared" si="86"/>
        <v>0</v>
      </c>
      <c r="EM157" s="5">
        <f t="shared" si="84"/>
        <v>0</v>
      </c>
      <c r="EN157" s="5">
        <f t="shared" si="84"/>
        <v>0</v>
      </c>
      <c r="EO157" s="5">
        <f t="shared" si="84"/>
        <v>0</v>
      </c>
      <c r="EP157" s="5">
        <f t="shared" si="84"/>
        <v>0</v>
      </c>
      <c r="EQ157" s="5">
        <f t="shared" si="84"/>
        <v>0</v>
      </c>
      <c r="ER157" s="5">
        <f t="shared" si="84"/>
        <v>0</v>
      </c>
      <c r="ES157" s="5">
        <f t="shared" si="80"/>
        <v>0</v>
      </c>
      <c r="ET157" s="5">
        <f t="shared" si="80"/>
        <v>0</v>
      </c>
      <c r="EU157" s="5">
        <f t="shared" si="80"/>
        <v>0</v>
      </c>
      <c r="EV157" s="4">
        <f t="shared" si="97"/>
        <v>0</v>
      </c>
      <c r="EW157" s="5">
        <f t="shared" si="101"/>
        <v>0</v>
      </c>
      <c r="EX157" s="5">
        <f t="shared" si="98"/>
        <v>0</v>
      </c>
      <c r="EY157" s="5">
        <f t="shared" si="99"/>
        <v>0</v>
      </c>
      <c r="EZ157" s="9">
        <f t="shared" si="100"/>
        <v>0</v>
      </c>
      <c r="FB157" t="s">
        <v>675</v>
      </c>
      <c r="FD157" t="s">
        <v>676</v>
      </c>
      <c r="FE157" t="s">
        <v>677</v>
      </c>
      <c r="FF157" t="s">
        <v>678</v>
      </c>
      <c r="FH157" t="s">
        <v>679</v>
      </c>
      <c r="FI157" t="s">
        <v>678</v>
      </c>
      <c r="FK157" t="s">
        <v>680</v>
      </c>
      <c r="FM157" t="s">
        <v>148</v>
      </c>
      <c r="FQ157" t="s">
        <v>148</v>
      </c>
      <c r="FU157" t="s">
        <v>29</v>
      </c>
      <c r="FV157" t="s">
        <v>681</v>
      </c>
      <c r="FY157" t="s">
        <v>179</v>
      </c>
      <c r="FZ157" t="s">
        <v>681</v>
      </c>
      <c r="GA157" t="s">
        <v>682</v>
      </c>
      <c r="GB157" t="s">
        <v>36</v>
      </c>
      <c r="GC157" t="s">
        <v>37</v>
      </c>
      <c r="GD157" t="s">
        <v>682</v>
      </c>
      <c r="GE157" t="s">
        <v>682</v>
      </c>
      <c r="GF157" t="s">
        <v>475</v>
      </c>
      <c r="GJ157" t="s">
        <v>182</v>
      </c>
      <c r="GR157" t="s">
        <v>182</v>
      </c>
    </row>
    <row r="158" spans="1:208" x14ac:dyDescent="0.25">
      <c r="A158">
        <v>154</v>
      </c>
      <c r="B158" t="s">
        <v>933</v>
      </c>
      <c r="C158" t="s">
        <v>934</v>
      </c>
      <c r="D158">
        <v>26</v>
      </c>
      <c r="E158">
        <v>8.2899999999999991</v>
      </c>
      <c r="F158" t="s">
        <v>63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2</v>
      </c>
      <c r="N158">
        <v>2</v>
      </c>
      <c r="O158">
        <v>2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 s="3">
        <f t="shared" si="106"/>
        <v>0</v>
      </c>
      <c r="W158" s="3">
        <f t="shared" si="106"/>
        <v>0</v>
      </c>
      <c r="X158" s="3">
        <f t="shared" si="106"/>
        <v>0</v>
      </c>
      <c r="Y158" s="3">
        <f t="shared" si="106"/>
        <v>0</v>
      </c>
      <c r="Z158" s="3">
        <f t="shared" si="106"/>
        <v>0</v>
      </c>
      <c r="AA158" s="3">
        <f t="shared" si="106"/>
        <v>0</v>
      </c>
      <c r="AB158" s="3">
        <f t="shared" si="106"/>
        <v>7.6923076923076927E-2</v>
      </c>
      <c r="AC158" s="3">
        <f t="shared" si="106"/>
        <v>7.6923076923076927E-2</v>
      </c>
      <c r="AD158" s="3">
        <f t="shared" si="106"/>
        <v>7.6923076923076927E-2</v>
      </c>
      <c r="AE158" s="3">
        <f t="shared" si="106"/>
        <v>0</v>
      </c>
      <c r="AF158" s="3">
        <f t="shared" si="106"/>
        <v>0</v>
      </c>
      <c r="AG158" s="3">
        <f t="shared" si="106"/>
        <v>0</v>
      </c>
      <c r="AH158" s="3">
        <f t="shared" si="106"/>
        <v>0</v>
      </c>
      <c r="AI158" s="3">
        <f t="shared" si="106"/>
        <v>0</v>
      </c>
      <c r="AJ158" s="3">
        <f t="shared" si="106"/>
        <v>0</v>
      </c>
      <c r="AK158" s="4">
        <f t="shared" si="107"/>
        <v>0</v>
      </c>
      <c r="AL158" s="5">
        <f t="shared" si="107"/>
        <v>0</v>
      </c>
      <c r="AM158" s="5">
        <f t="shared" si="107"/>
        <v>0</v>
      </c>
      <c r="AN158" s="5">
        <f t="shared" si="107"/>
        <v>0</v>
      </c>
      <c r="AO158" s="5">
        <f t="shared" si="107"/>
        <v>0</v>
      </c>
      <c r="AP158" s="5">
        <f t="shared" si="107"/>
        <v>0</v>
      </c>
      <c r="AQ158" s="5">
        <f t="shared" si="107"/>
        <v>1.5758297713512862E-3</v>
      </c>
      <c r="AR158" s="5">
        <f t="shared" si="107"/>
        <v>1.4824372488338035E-3</v>
      </c>
      <c r="AS158" s="5">
        <f t="shared" si="107"/>
        <v>1.4727967359039085E-3</v>
      </c>
      <c r="AT158" s="5">
        <f t="shared" si="107"/>
        <v>0</v>
      </c>
      <c r="AU158" s="5">
        <f t="shared" si="107"/>
        <v>0</v>
      </c>
      <c r="AV158" s="5">
        <f t="shared" si="107"/>
        <v>0</v>
      </c>
      <c r="AW158" s="5">
        <f t="shared" si="107"/>
        <v>0</v>
      </c>
      <c r="AX158" s="5">
        <f t="shared" si="107"/>
        <v>0</v>
      </c>
      <c r="AY158" s="5">
        <f t="shared" si="107"/>
        <v>0</v>
      </c>
      <c r="AZ158" s="4">
        <f t="shared" si="87"/>
        <v>0</v>
      </c>
      <c r="BA158" s="5">
        <f t="shared" si="88"/>
        <v>0</v>
      </c>
      <c r="BB158" s="5">
        <f t="shared" si="89"/>
        <v>1.5103545853629994E-3</v>
      </c>
      <c r="BC158" s="5">
        <f t="shared" si="90"/>
        <v>0</v>
      </c>
      <c r="BD158" s="9">
        <f t="shared" si="91"/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 s="3">
        <f t="shared" si="77"/>
        <v>0</v>
      </c>
      <c r="BU158" s="3">
        <f t="shared" si="77"/>
        <v>0</v>
      </c>
      <c r="BV158" s="3">
        <f t="shared" si="77"/>
        <v>0</v>
      </c>
      <c r="BW158" s="3">
        <f t="shared" si="77"/>
        <v>0</v>
      </c>
      <c r="BX158" s="3">
        <f t="shared" si="75"/>
        <v>0</v>
      </c>
      <c r="BY158" s="3">
        <f t="shared" si="75"/>
        <v>0</v>
      </c>
      <c r="BZ158" s="3">
        <f t="shared" si="75"/>
        <v>0</v>
      </c>
      <c r="CA158" s="3">
        <f t="shared" si="75"/>
        <v>0</v>
      </c>
      <c r="CB158" s="3">
        <f t="shared" si="75"/>
        <v>0</v>
      </c>
      <c r="CC158" s="3">
        <f t="shared" si="75"/>
        <v>0</v>
      </c>
      <c r="CD158" s="3">
        <f t="shared" si="104"/>
        <v>0</v>
      </c>
      <c r="CE158" s="3">
        <f t="shared" si="104"/>
        <v>0</v>
      </c>
      <c r="CF158" s="3">
        <f t="shared" si="104"/>
        <v>0</v>
      </c>
      <c r="CG158" s="3">
        <f t="shared" si="104"/>
        <v>0</v>
      </c>
      <c r="CH158" s="3">
        <f t="shared" si="104"/>
        <v>0</v>
      </c>
      <c r="CI158" s="4">
        <f t="shared" si="85"/>
        <v>0</v>
      </c>
      <c r="CJ158" s="5">
        <f t="shared" si="85"/>
        <v>0</v>
      </c>
      <c r="CK158" s="5">
        <f t="shared" si="85"/>
        <v>0</v>
      </c>
      <c r="CL158" s="5">
        <f t="shared" si="85"/>
        <v>0</v>
      </c>
      <c r="CM158" s="5">
        <f t="shared" si="85"/>
        <v>0</v>
      </c>
      <c r="CN158" s="5">
        <f t="shared" si="85"/>
        <v>0</v>
      </c>
      <c r="CO158" s="5">
        <f t="shared" si="83"/>
        <v>0</v>
      </c>
      <c r="CP158" s="5">
        <f t="shared" si="83"/>
        <v>0</v>
      </c>
      <c r="CQ158" s="5">
        <f t="shared" si="83"/>
        <v>0</v>
      </c>
      <c r="CR158" s="5">
        <f t="shared" si="83"/>
        <v>0</v>
      </c>
      <c r="CS158" s="5">
        <f t="shared" si="83"/>
        <v>0</v>
      </c>
      <c r="CT158" s="5">
        <f t="shared" si="83"/>
        <v>0</v>
      </c>
      <c r="CU158" s="5">
        <f t="shared" si="79"/>
        <v>0</v>
      </c>
      <c r="CV158" s="5">
        <f t="shared" si="79"/>
        <v>0</v>
      </c>
      <c r="CW158" s="5">
        <f t="shared" si="79"/>
        <v>0</v>
      </c>
      <c r="CX158" s="4">
        <f t="shared" si="92"/>
        <v>0</v>
      </c>
      <c r="CY158" s="5">
        <f t="shared" si="93"/>
        <v>0</v>
      </c>
      <c r="CZ158" s="5">
        <f t="shared" si="94"/>
        <v>0</v>
      </c>
      <c r="DA158" s="5">
        <f t="shared" si="95"/>
        <v>0</v>
      </c>
      <c r="DB158" s="9">
        <f t="shared" si="96"/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2</v>
      </c>
      <c r="DJ158">
        <v>2</v>
      </c>
      <c r="DK158">
        <v>2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 s="3">
        <f t="shared" si="78"/>
        <v>0</v>
      </c>
      <c r="DS158" s="3">
        <f t="shared" si="78"/>
        <v>0</v>
      </c>
      <c r="DT158" s="3">
        <f t="shared" si="78"/>
        <v>0</v>
      </c>
      <c r="DU158" s="3">
        <f t="shared" si="78"/>
        <v>0</v>
      </c>
      <c r="DV158" s="3">
        <f t="shared" si="76"/>
        <v>0</v>
      </c>
      <c r="DW158" s="3">
        <f t="shared" si="76"/>
        <v>0</v>
      </c>
      <c r="DX158" s="3">
        <f t="shared" si="76"/>
        <v>7.6923076923076927E-2</v>
      </c>
      <c r="DY158" s="3">
        <f t="shared" si="76"/>
        <v>7.6923076923076927E-2</v>
      </c>
      <c r="DZ158" s="3">
        <f t="shared" si="76"/>
        <v>7.6923076923076927E-2</v>
      </c>
      <c r="EA158" s="3">
        <f t="shared" si="76"/>
        <v>0</v>
      </c>
      <c r="EB158" s="3">
        <f t="shared" si="105"/>
        <v>0</v>
      </c>
      <c r="EC158" s="3">
        <f t="shared" si="105"/>
        <v>0</v>
      </c>
      <c r="ED158" s="3">
        <f t="shared" si="105"/>
        <v>0</v>
      </c>
      <c r="EE158" s="3">
        <f t="shared" si="105"/>
        <v>0</v>
      </c>
      <c r="EF158" s="3">
        <f t="shared" si="105"/>
        <v>0</v>
      </c>
      <c r="EG158" s="4">
        <f t="shared" si="86"/>
        <v>0</v>
      </c>
      <c r="EH158" s="5">
        <f t="shared" si="86"/>
        <v>0</v>
      </c>
      <c r="EI158" s="5">
        <f t="shared" si="86"/>
        <v>0</v>
      </c>
      <c r="EJ158" s="5">
        <f t="shared" si="86"/>
        <v>0</v>
      </c>
      <c r="EK158" s="5">
        <f t="shared" si="86"/>
        <v>0</v>
      </c>
      <c r="EL158" s="5">
        <f t="shared" si="86"/>
        <v>0</v>
      </c>
      <c r="EM158" s="5">
        <f t="shared" si="84"/>
        <v>1.573974073116676E-3</v>
      </c>
      <c r="EN158" s="5">
        <f t="shared" si="84"/>
        <v>1.4819561231537368E-3</v>
      </c>
      <c r="EO158" s="5">
        <f t="shared" si="84"/>
        <v>1.4751897480710253E-3</v>
      </c>
      <c r="EP158" s="5">
        <f t="shared" si="84"/>
        <v>0</v>
      </c>
      <c r="EQ158" s="5">
        <f t="shared" si="84"/>
        <v>0</v>
      </c>
      <c r="ER158" s="5">
        <f t="shared" si="84"/>
        <v>0</v>
      </c>
      <c r="ES158" s="5">
        <f t="shared" si="80"/>
        <v>0</v>
      </c>
      <c r="ET158" s="5">
        <f t="shared" si="80"/>
        <v>0</v>
      </c>
      <c r="EU158" s="5">
        <f t="shared" si="80"/>
        <v>0</v>
      </c>
      <c r="EV158" s="4">
        <f t="shared" si="97"/>
        <v>0</v>
      </c>
      <c r="EW158" s="5">
        <f t="shared" si="101"/>
        <v>0</v>
      </c>
      <c r="EX158" s="5">
        <f t="shared" si="98"/>
        <v>1.5103733147804794E-3</v>
      </c>
      <c r="EY158" s="5">
        <f t="shared" si="99"/>
        <v>0</v>
      </c>
      <c r="EZ158" s="9">
        <f t="shared" si="100"/>
        <v>0</v>
      </c>
      <c r="FB158" t="s">
        <v>685</v>
      </c>
      <c r="FD158" t="s">
        <v>686</v>
      </c>
      <c r="FE158" t="s">
        <v>686</v>
      </c>
      <c r="FK158" t="s">
        <v>634</v>
      </c>
      <c r="FU158" t="s">
        <v>29</v>
      </c>
      <c r="FV158" t="s">
        <v>687</v>
      </c>
      <c r="FY158" t="s">
        <v>179</v>
      </c>
      <c r="FZ158" t="s">
        <v>688</v>
      </c>
      <c r="GA158" t="s">
        <v>35</v>
      </c>
      <c r="GC158" t="s">
        <v>37</v>
      </c>
      <c r="GD158" t="s">
        <v>688</v>
      </c>
      <c r="GE158" t="s">
        <v>688</v>
      </c>
      <c r="GF158" t="s">
        <v>40</v>
      </c>
      <c r="GJ158" t="s">
        <v>388</v>
      </c>
      <c r="GK158" t="s">
        <v>689</v>
      </c>
      <c r="GR158" t="s">
        <v>690</v>
      </c>
    </row>
    <row r="159" spans="1:208" x14ac:dyDescent="0.25">
      <c r="A159">
        <v>155</v>
      </c>
      <c r="B159" t="s">
        <v>1124</v>
      </c>
      <c r="C159" t="s">
        <v>1125</v>
      </c>
      <c r="D159">
        <v>13</v>
      </c>
      <c r="E159">
        <v>8.4600000000000009</v>
      </c>
      <c r="F159" t="s">
        <v>63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3">
        <f t="shared" si="106"/>
        <v>0</v>
      </c>
      <c r="W159" s="3">
        <f t="shared" si="106"/>
        <v>0</v>
      </c>
      <c r="X159" s="3">
        <f t="shared" si="106"/>
        <v>0</v>
      </c>
      <c r="Y159" s="3">
        <f t="shared" si="106"/>
        <v>0</v>
      </c>
      <c r="Z159" s="3">
        <f t="shared" si="106"/>
        <v>0</v>
      </c>
      <c r="AA159" s="3">
        <f t="shared" si="106"/>
        <v>0</v>
      </c>
      <c r="AB159" s="3">
        <f t="shared" si="106"/>
        <v>0</v>
      </c>
      <c r="AC159" s="3">
        <f t="shared" si="106"/>
        <v>0</v>
      </c>
      <c r="AD159" s="3">
        <f t="shared" si="106"/>
        <v>0</v>
      </c>
      <c r="AE159" s="3">
        <f t="shared" si="106"/>
        <v>0</v>
      </c>
      <c r="AF159" s="3">
        <f t="shared" si="106"/>
        <v>0</v>
      </c>
      <c r="AG159" s="3">
        <f t="shared" si="106"/>
        <v>0</v>
      </c>
      <c r="AH159" s="3">
        <f t="shared" si="106"/>
        <v>0</v>
      </c>
      <c r="AI159" s="3">
        <f t="shared" si="106"/>
        <v>0</v>
      </c>
      <c r="AJ159" s="3">
        <f t="shared" si="106"/>
        <v>0</v>
      </c>
      <c r="AK159" s="4">
        <f t="shared" si="107"/>
        <v>0</v>
      </c>
      <c r="AL159" s="5">
        <f t="shared" si="107"/>
        <v>0</v>
      </c>
      <c r="AM159" s="5">
        <f t="shared" si="107"/>
        <v>0</v>
      </c>
      <c r="AN159" s="5">
        <f t="shared" si="107"/>
        <v>0</v>
      </c>
      <c r="AO159" s="5">
        <f t="shared" si="107"/>
        <v>0</v>
      </c>
      <c r="AP159" s="5">
        <f t="shared" si="107"/>
        <v>0</v>
      </c>
      <c r="AQ159" s="5">
        <f t="shared" si="107"/>
        <v>0</v>
      </c>
      <c r="AR159" s="5">
        <f t="shared" si="107"/>
        <v>0</v>
      </c>
      <c r="AS159" s="5">
        <f t="shared" si="107"/>
        <v>0</v>
      </c>
      <c r="AT159" s="5">
        <f t="shared" si="107"/>
        <v>0</v>
      </c>
      <c r="AU159" s="5">
        <f t="shared" si="107"/>
        <v>0</v>
      </c>
      <c r="AV159" s="5">
        <f t="shared" si="107"/>
        <v>0</v>
      </c>
      <c r="AW159" s="5">
        <f t="shared" si="107"/>
        <v>0</v>
      </c>
      <c r="AX159" s="5">
        <f t="shared" si="107"/>
        <v>0</v>
      </c>
      <c r="AY159" s="5">
        <f t="shared" si="107"/>
        <v>0</v>
      </c>
      <c r="AZ159" s="4">
        <f t="shared" si="87"/>
        <v>0</v>
      </c>
      <c r="BA159" s="5">
        <f t="shared" si="88"/>
        <v>0</v>
      </c>
      <c r="BB159" s="5">
        <f t="shared" si="89"/>
        <v>0</v>
      </c>
      <c r="BC159" s="5">
        <f t="shared" si="90"/>
        <v>0</v>
      </c>
      <c r="BD159" s="9">
        <f t="shared" si="91"/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3</v>
      </c>
      <c r="BS159">
        <v>3</v>
      </c>
      <c r="BT159" s="3">
        <f t="shared" si="77"/>
        <v>0</v>
      </c>
      <c r="BU159" s="3">
        <f t="shared" si="77"/>
        <v>0</v>
      </c>
      <c r="BV159" s="3">
        <f t="shared" si="77"/>
        <v>0</v>
      </c>
      <c r="BW159" s="3">
        <f t="shared" si="77"/>
        <v>0</v>
      </c>
      <c r="BX159" s="3">
        <f t="shared" si="75"/>
        <v>0</v>
      </c>
      <c r="BY159" s="3">
        <f t="shared" si="75"/>
        <v>0</v>
      </c>
      <c r="BZ159" s="3">
        <f t="shared" si="75"/>
        <v>0</v>
      </c>
      <c r="CA159" s="3">
        <f t="shared" si="75"/>
        <v>0</v>
      </c>
      <c r="CB159" s="3">
        <f t="shared" si="75"/>
        <v>0</v>
      </c>
      <c r="CC159" s="3">
        <f t="shared" si="75"/>
        <v>0</v>
      </c>
      <c r="CD159" s="3">
        <f t="shared" si="104"/>
        <v>0</v>
      </c>
      <c r="CE159" s="3">
        <f t="shared" si="104"/>
        <v>0</v>
      </c>
      <c r="CF159" s="3">
        <f t="shared" si="104"/>
        <v>0</v>
      </c>
      <c r="CG159" s="3">
        <f t="shared" si="104"/>
        <v>0.23076923076923078</v>
      </c>
      <c r="CH159" s="3">
        <f t="shared" si="104"/>
        <v>0.23076923076923078</v>
      </c>
      <c r="CI159" s="4">
        <f t="shared" si="85"/>
        <v>0</v>
      </c>
      <c r="CJ159" s="5">
        <f t="shared" si="85"/>
        <v>0</v>
      </c>
      <c r="CK159" s="5">
        <f t="shared" si="85"/>
        <v>0</v>
      </c>
      <c r="CL159" s="5">
        <f t="shared" si="85"/>
        <v>0</v>
      </c>
      <c r="CM159" s="5">
        <f t="shared" si="85"/>
        <v>0</v>
      </c>
      <c r="CN159" s="5">
        <f t="shared" si="85"/>
        <v>0</v>
      </c>
      <c r="CO159" s="5">
        <f t="shared" si="83"/>
        <v>0</v>
      </c>
      <c r="CP159" s="5">
        <f t="shared" si="83"/>
        <v>0</v>
      </c>
      <c r="CQ159" s="5">
        <f t="shared" si="83"/>
        <v>0</v>
      </c>
      <c r="CR159" s="5">
        <f t="shared" si="83"/>
        <v>0</v>
      </c>
      <c r="CS159" s="5">
        <f t="shared" si="83"/>
        <v>0</v>
      </c>
      <c r="CT159" s="5">
        <f t="shared" si="83"/>
        <v>0</v>
      </c>
      <c r="CU159" s="5">
        <f t="shared" si="79"/>
        <v>0</v>
      </c>
      <c r="CV159" s="5">
        <f t="shared" si="79"/>
        <v>1.010929420244318E-2</v>
      </c>
      <c r="CW159" s="5">
        <f t="shared" si="79"/>
        <v>9.9593115236066513E-3</v>
      </c>
      <c r="CX159" s="4">
        <f t="shared" si="92"/>
        <v>0</v>
      </c>
      <c r="CY159" s="5">
        <f t="shared" si="93"/>
        <v>0</v>
      </c>
      <c r="CZ159" s="5">
        <f t="shared" si="94"/>
        <v>0</v>
      </c>
      <c r="DA159" s="5">
        <f t="shared" si="95"/>
        <v>0</v>
      </c>
      <c r="DB159" s="9">
        <f t="shared" si="96"/>
        <v>6.6895352420166107E-3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2</v>
      </c>
      <c r="DQ159">
        <v>3</v>
      </c>
      <c r="DR159" s="3">
        <f t="shared" si="78"/>
        <v>0</v>
      </c>
      <c r="DS159" s="3">
        <f t="shared" si="78"/>
        <v>0</v>
      </c>
      <c r="DT159" s="3">
        <f t="shared" si="78"/>
        <v>0</v>
      </c>
      <c r="DU159" s="3">
        <f t="shared" si="78"/>
        <v>0</v>
      </c>
      <c r="DV159" s="3">
        <f t="shared" si="76"/>
        <v>0</v>
      </c>
      <c r="DW159" s="3">
        <f t="shared" si="76"/>
        <v>0</v>
      </c>
      <c r="DX159" s="3">
        <f t="shared" si="76"/>
        <v>0</v>
      </c>
      <c r="DY159" s="3">
        <f t="shared" si="76"/>
        <v>0</v>
      </c>
      <c r="DZ159" s="3">
        <f t="shared" si="76"/>
        <v>0</v>
      </c>
      <c r="EA159" s="3">
        <f t="shared" si="76"/>
        <v>0</v>
      </c>
      <c r="EB159" s="3">
        <f t="shared" si="105"/>
        <v>0</v>
      </c>
      <c r="EC159" s="3">
        <f t="shared" si="105"/>
        <v>0</v>
      </c>
      <c r="ED159" s="3">
        <f t="shared" si="105"/>
        <v>0</v>
      </c>
      <c r="EE159" s="3">
        <f t="shared" si="105"/>
        <v>0.15384615384615385</v>
      </c>
      <c r="EF159" s="3">
        <f t="shared" si="105"/>
        <v>0.23076923076923078</v>
      </c>
      <c r="EG159" s="4">
        <f t="shared" si="86"/>
        <v>0</v>
      </c>
      <c r="EH159" s="5">
        <f t="shared" si="86"/>
        <v>0</v>
      </c>
      <c r="EI159" s="5">
        <f t="shared" si="86"/>
        <v>0</v>
      </c>
      <c r="EJ159" s="5">
        <f t="shared" si="86"/>
        <v>0</v>
      </c>
      <c r="EK159" s="5">
        <f t="shared" si="86"/>
        <v>0</v>
      </c>
      <c r="EL159" s="5">
        <f t="shared" si="86"/>
        <v>0</v>
      </c>
      <c r="EM159" s="5">
        <f t="shared" si="84"/>
        <v>0</v>
      </c>
      <c r="EN159" s="5">
        <f t="shared" si="84"/>
        <v>0</v>
      </c>
      <c r="EO159" s="5">
        <f t="shared" si="84"/>
        <v>0</v>
      </c>
      <c r="EP159" s="5">
        <f t="shared" si="84"/>
        <v>0</v>
      </c>
      <c r="EQ159" s="5">
        <f t="shared" si="84"/>
        <v>0</v>
      </c>
      <c r="ER159" s="5">
        <f t="shared" si="84"/>
        <v>0</v>
      </c>
      <c r="ES159" s="5">
        <f t="shared" si="80"/>
        <v>0</v>
      </c>
      <c r="ET159" s="5">
        <f t="shared" si="80"/>
        <v>1.1486501861233227E-2</v>
      </c>
      <c r="EU159" s="5">
        <f t="shared" si="80"/>
        <v>1.9244069707199857E-2</v>
      </c>
      <c r="EV159" s="4">
        <f t="shared" si="97"/>
        <v>0</v>
      </c>
      <c r="EW159" s="5">
        <f t="shared" si="101"/>
        <v>0</v>
      </c>
      <c r="EX159" s="5">
        <f t="shared" si="98"/>
        <v>0</v>
      </c>
      <c r="EY159" s="5">
        <f t="shared" si="99"/>
        <v>0</v>
      </c>
      <c r="EZ159" s="9">
        <f t="shared" si="100"/>
        <v>1.0243523856144361E-2</v>
      </c>
    </row>
    <row r="160" spans="1:208" x14ac:dyDescent="0.25">
      <c r="A160">
        <v>156</v>
      </c>
      <c r="B160" t="s">
        <v>539</v>
      </c>
      <c r="C160" t="s">
        <v>540</v>
      </c>
      <c r="D160">
        <v>16</v>
      </c>
      <c r="E160">
        <v>8.4499999999999993</v>
      </c>
      <c r="F160" t="s">
        <v>63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3">
        <f t="shared" si="106"/>
        <v>0</v>
      </c>
      <c r="W160" s="3">
        <f t="shared" si="106"/>
        <v>0</v>
      </c>
      <c r="X160" s="3">
        <f t="shared" si="106"/>
        <v>0</v>
      </c>
      <c r="Y160" s="3">
        <f t="shared" si="106"/>
        <v>0</v>
      </c>
      <c r="Z160" s="3">
        <f t="shared" si="106"/>
        <v>0</v>
      </c>
      <c r="AA160" s="3">
        <f t="shared" si="106"/>
        <v>0</v>
      </c>
      <c r="AB160" s="3">
        <f t="shared" si="106"/>
        <v>0</v>
      </c>
      <c r="AC160" s="3">
        <f t="shared" si="106"/>
        <v>0</v>
      </c>
      <c r="AD160" s="3">
        <f t="shared" si="106"/>
        <v>0</v>
      </c>
      <c r="AE160" s="3">
        <f t="shared" si="106"/>
        <v>0</v>
      </c>
      <c r="AF160" s="3">
        <f t="shared" si="106"/>
        <v>0</v>
      </c>
      <c r="AG160" s="3">
        <f t="shared" si="106"/>
        <v>0</v>
      </c>
      <c r="AH160" s="3">
        <f t="shared" si="106"/>
        <v>0</v>
      </c>
      <c r="AI160" s="3">
        <f t="shared" si="106"/>
        <v>0</v>
      </c>
      <c r="AJ160" s="3">
        <f t="shared" si="106"/>
        <v>0</v>
      </c>
      <c r="AK160" s="4">
        <f t="shared" si="107"/>
        <v>0</v>
      </c>
      <c r="AL160" s="5">
        <f t="shared" si="107"/>
        <v>0</v>
      </c>
      <c r="AM160" s="5">
        <f t="shared" si="107"/>
        <v>0</v>
      </c>
      <c r="AN160" s="5">
        <f t="shared" si="107"/>
        <v>0</v>
      </c>
      <c r="AO160" s="5">
        <f t="shared" si="107"/>
        <v>0</v>
      </c>
      <c r="AP160" s="5">
        <f t="shared" si="107"/>
        <v>0</v>
      </c>
      <c r="AQ160" s="5">
        <f t="shared" si="107"/>
        <v>0</v>
      </c>
      <c r="AR160" s="5">
        <f t="shared" si="107"/>
        <v>0</v>
      </c>
      <c r="AS160" s="5">
        <f t="shared" si="107"/>
        <v>0</v>
      </c>
      <c r="AT160" s="5">
        <f t="shared" si="107"/>
        <v>0</v>
      </c>
      <c r="AU160" s="5">
        <f t="shared" si="107"/>
        <v>0</v>
      </c>
      <c r="AV160" s="5">
        <f t="shared" si="107"/>
        <v>0</v>
      </c>
      <c r="AW160" s="5">
        <f t="shared" si="107"/>
        <v>0</v>
      </c>
      <c r="AX160" s="5">
        <f t="shared" si="107"/>
        <v>0</v>
      </c>
      <c r="AY160" s="5">
        <f t="shared" si="107"/>
        <v>0</v>
      </c>
      <c r="AZ160" s="4">
        <f t="shared" si="87"/>
        <v>0</v>
      </c>
      <c r="BA160" s="5">
        <f t="shared" si="88"/>
        <v>0</v>
      </c>
      <c r="BB160" s="5">
        <f t="shared" si="89"/>
        <v>0</v>
      </c>
      <c r="BC160" s="5">
        <f t="shared" si="90"/>
        <v>0</v>
      </c>
      <c r="BD160" s="9">
        <f t="shared" si="91"/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4</v>
      </c>
      <c r="BO160">
        <v>0</v>
      </c>
      <c r="BP160">
        <v>0</v>
      </c>
      <c r="BQ160">
        <v>0</v>
      </c>
      <c r="BR160">
        <v>0</v>
      </c>
      <c r="BS160">
        <v>0</v>
      </c>
      <c r="BT160" s="3">
        <f t="shared" si="77"/>
        <v>0</v>
      </c>
      <c r="BU160" s="3">
        <f t="shared" si="77"/>
        <v>0</v>
      </c>
      <c r="BV160" s="3">
        <f t="shared" si="77"/>
        <v>0</v>
      </c>
      <c r="BW160" s="3">
        <f t="shared" si="77"/>
        <v>0</v>
      </c>
      <c r="BX160" s="3">
        <f t="shared" si="75"/>
        <v>0</v>
      </c>
      <c r="BY160" s="3">
        <f t="shared" ref="BY160:CH199" si="108">BJ160/$D160</f>
        <v>0</v>
      </c>
      <c r="BZ160" s="3">
        <f t="shared" si="108"/>
        <v>0</v>
      </c>
      <c r="CA160" s="3">
        <f t="shared" si="108"/>
        <v>0</v>
      </c>
      <c r="CB160" s="3">
        <f t="shared" si="108"/>
        <v>0</v>
      </c>
      <c r="CC160" s="3">
        <f t="shared" si="108"/>
        <v>0.25</v>
      </c>
      <c r="CD160" s="3">
        <f t="shared" si="104"/>
        <v>0</v>
      </c>
      <c r="CE160" s="3">
        <f t="shared" si="104"/>
        <v>0</v>
      </c>
      <c r="CF160" s="3">
        <f t="shared" si="104"/>
        <v>0</v>
      </c>
      <c r="CG160" s="3">
        <f t="shared" si="104"/>
        <v>0</v>
      </c>
      <c r="CH160" s="3">
        <f t="shared" si="104"/>
        <v>0</v>
      </c>
      <c r="CI160" s="4">
        <f t="shared" si="85"/>
        <v>0</v>
      </c>
      <c r="CJ160" s="5">
        <f t="shared" si="85"/>
        <v>0</v>
      </c>
      <c r="CK160" s="5">
        <f t="shared" si="85"/>
        <v>0</v>
      </c>
      <c r="CL160" s="5">
        <f t="shared" si="85"/>
        <v>0</v>
      </c>
      <c r="CM160" s="5">
        <f t="shared" si="85"/>
        <v>0</v>
      </c>
      <c r="CN160" s="5">
        <f t="shared" si="85"/>
        <v>0</v>
      </c>
      <c r="CO160" s="5">
        <f t="shared" si="83"/>
        <v>0</v>
      </c>
      <c r="CP160" s="5">
        <f t="shared" si="83"/>
        <v>0</v>
      </c>
      <c r="CQ160" s="5">
        <f t="shared" si="83"/>
        <v>0</v>
      </c>
      <c r="CR160" s="5">
        <f t="shared" si="83"/>
        <v>1.4982192695470893E-2</v>
      </c>
      <c r="CS160" s="5">
        <f t="shared" si="83"/>
        <v>0</v>
      </c>
      <c r="CT160" s="5">
        <f t="shared" si="83"/>
        <v>0</v>
      </c>
      <c r="CU160" s="5">
        <f t="shared" si="79"/>
        <v>0</v>
      </c>
      <c r="CV160" s="5">
        <f t="shared" si="79"/>
        <v>0</v>
      </c>
      <c r="CW160" s="5">
        <f t="shared" si="79"/>
        <v>0</v>
      </c>
      <c r="CX160" s="4">
        <f t="shared" si="92"/>
        <v>0</v>
      </c>
      <c r="CY160" s="5">
        <f t="shared" si="93"/>
        <v>0</v>
      </c>
      <c r="CZ160" s="5">
        <f t="shared" si="94"/>
        <v>0</v>
      </c>
      <c r="DA160" s="5">
        <f t="shared" si="95"/>
        <v>4.9940642318236309E-3</v>
      </c>
      <c r="DB160" s="9">
        <f t="shared" si="96"/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 s="3">
        <f t="shared" si="78"/>
        <v>0</v>
      </c>
      <c r="DS160" s="3">
        <f t="shared" si="78"/>
        <v>0</v>
      </c>
      <c r="DT160" s="3">
        <f t="shared" si="78"/>
        <v>0</v>
      </c>
      <c r="DU160" s="3">
        <f t="shared" si="78"/>
        <v>0</v>
      </c>
      <c r="DV160" s="3">
        <f t="shared" si="76"/>
        <v>0</v>
      </c>
      <c r="DW160" s="3">
        <f t="shared" ref="DW160:EF199" si="109">DH160/$D160</f>
        <v>0</v>
      </c>
      <c r="DX160" s="3">
        <f t="shared" si="109"/>
        <v>0</v>
      </c>
      <c r="DY160" s="3">
        <f t="shared" si="109"/>
        <v>0</v>
      </c>
      <c r="DZ160" s="3">
        <f t="shared" si="109"/>
        <v>0</v>
      </c>
      <c r="EA160" s="3">
        <f t="shared" si="109"/>
        <v>0</v>
      </c>
      <c r="EB160" s="3">
        <f t="shared" si="105"/>
        <v>0</v>
      </c>
      <c r="EC160" s="3">
        <f t="shared" si="105"/>
        <v>0</v>
      </c>
      <c r="ED160" s="3">
        <f t="shared" si="105"/>
        <v>0</v>
      </c>
      <c r="EE160" s="3">
        <f t="shared" si="105"/>
        <v>0</v>
      </c>
      <c r="EF160" s="3">
        <f t="shared" si="105"/>
        <v>0</v>
      </c>
      <c r="EG160" s="4">
        <f t="shared" si="86"/>
        <v>0</v>
      </c>
      <c r="EH160" s="5">
        <f t="shared" si="86"/>
        <v>0</v>
      </c>
      <c r="EI160" s="5">
        <f t="shared" si="86"/>
        <v>0</v>
      </c>
      <c r="EJ160" s="5">
        <f t="shared" si="86"/>
        <v>0</v>
      </c>
      <c r="EK160" s="5">
        <f t="shared" si="86"/>
        <v>0</v>
      </c>
      <c r="EL160" s="5">
        <f t="shared" si="86"/>
        <v>0</v>
      </c>
      <c r="EM160" s="5">
        <f t="shared" si="84"/>
        <v>0</v>
      </c>
      <c r="EN160" s="5">
        <f t="shared" si="84"/>
        <v>0</v>
      </c>
      <c r="EO160" s="5">
        <f t="shared" si="84"/>
        <v>0</v>
      </c>
      <c r="EP160" s="5">
        <f t="shared" si="84"/>
        <v>0</v>
      </c>
      <c r="EQ160" s="5">
        <f t="shared" si="84"/>
        <v>0</v>
      </c>
      <c r="ER160" s="5">
        <f t="shared" si="84"/>
        <v>0</v>
      </c>
      <c r="ES160" s="5">
        <f t="shared" si="80"/>
        <v>0</v>
      </c>
      <c r="ET160" s="5">
        <f t="shared" si="80"/>
        <v>0</v>
      </c>
      <c r="EU160" s="5">
        <f t="shared" si="80"/>
        <v>0</v>
      </c>
      <c r="EV160" s="4">
        <f t="shared" si="97"/>
        <v>0</v>
      </c>
      <c r="EW160" s="5">
        <f t="shared" si="101"/>
        <v>0</v>
      </c>
      <c r="EX160" s="5">
        <f t="shared" si="98"/>
        <v>0</v>
      </c>
      <c r="EY160" s="5">
        <f t="shared" si="99"/>
        <v>0</v>
      </c>
      <c r="EZ160" s="9">
        <f t="shared" si="100"/>
        <v>0</v>
      </c>
      <c r="FA160" t="s">
        <v>97</v>
      </c>
      <c r="FB160" t="s">
        <v>264</v>
      </c>
      <c r="FD160" t="s">
        <v>385</v>
      </c>
      <c r="FE160" t="s">
        <v>693</v>
      </c>
      <c r="FF160" t="s">
        <v>119</v>
      </c>
      <c r="FI160" t="s">
        <v>385</v>
      </c>
      <c r="FM160" t="s">
        <v>693</v>
      </c>
      <c r="FO160" t="s">
        <v>694</v>
      </c>
      <c r="FP160" t="s">
        <v>694</v>
      </c>
      <c r="FQ160" t="s">
        <v>695</v>
      </c>
      <c r="FU160" t="s">
        <v>291</v>
      </c>
      <c r="FY160" t="s">
        <v>110</v>
      </c>
      <c r="FZ160" t="s">
        <v>696</v>
      </c>
      <c r="GA160" t="s">
        <v>40</v>
      </c>
      <c r="GD160" t="s">
        <v>291</v>
      </c>
      <c r="GE160" t="s">
        <v>291</v>
      </c>
      <c r="GF160" t="s">
        <v>40</v>
      </c>
    </row>
    <row r="161" spans="1:208" x14ac:dyDescent="0.25">
      <c r="A161">
        <v>157</v>
      </c>
      <c r="B161" t="s">
        <v>461</v>
      </c>
      <c r="C161" t="s">
        <v>462</v>
      </c>
      <c r="D161">
        <v>32</v>
      </c>
      <c r="E161">
        <v>8.07</v>
      </c>
      <c r="F161" t="s">
        <v>63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3">
        <f t="shared" si="106"/>
        <v>0</v>
      </c>
      <c r="W161" s="3">
        <f t="shared" si="106"/>
        <v>0</v>
      </c>
      <c r="X161" s="3">
        <f t="shared" si="106"/>
        <v>0</v>
      </c>
      <c r="Y161" s="3">
        <f t="shared" si="106"/>
        <v>0</v>
      </c>
      <c r="Z161" s="3">
        <f t="shared" si="106"/>
        <v>0</v>
      </c>
      <c r="AA161" s="3">
        <f t="shared" si="106"/>
        <v>0</v>
      </c>
      <c r="AB161" s="3">
        <f t="shared" si="106"/>
        <v>0</v>
      </c>
      <c r="AC161" s="3">
        <f t="shared" si="106"/>
        <v>0</v>
      </c>
      <c r="AD161" s="3">
        <f t="shared" si="106"/>
        <v>0</v>
      </c>
      <c r="AE161" s="3">
        <f t="shared" si="106"/>
        <v>0</v>
      </c>
      <c r="AF161" s="3">
        <f t="shared" si="106"/>
        <v>0</v>
      </c>
      <c r="AG161" s="3">
        <f t="shared" si="106"/>
        <v>0</v>
      </c>
      <c r="AH161" s="3">
        <f t="shared" si="106"/>
        <v>0</v>
      </c>
      <c r="AI161" s="3">
        <f t="shared" si="106"/>
        <v>0</v>
      </c>
      <c r="AJ161" s="3">
        <f t="shared" si="106"/>
        <v>0</v>
      </c>
      <c r="AK161" s="4">
        <f t="shared" si="107"/>
        <v>0</v>
      </c>
      <c r="AL161" s="5">
        <f t="shared" si="107"/>
        <v>0</v>
      </c>
      <c r="AM161" s="5">
        <f t="shared" si="107"/>
        <v>0</v>
      </c>
      <c r="AN161" s="5">
        <f t="shared" si="107"/>
        <v>0</v>
      </c>
      <c r="AO161" s="5">
        <f t="shared" si="107"/>
        <v>0</v>
      </c>
      <c r="AP161" s="5">
        <f t="shared" si="107"/>
        <v>0</v>
      </c>
      <c r="AQ161" s="5">
        <f t="shared" si="107"/>
        <v>0</v>
      </c>
      <c r="AR161" s="5">
        <f t="shared" si="107"/>
        <v>0</v>
      </c>
      <c r="AS161" s="5">
        <f t="shared" si="107"/>
        <v>0</v>
      </c>
      <c r="AT161" s="5">
        <f t="shared" si="107"/>
        <v>0</v>
      </c>
      <c r="AU161" s="5">
        <f t="shared" si="107"/>
        <v>0</v>
      </c>
      <c r="AV161" s="5">
        <f t="shared" si="107"/>
        <v>0</v>
      </c>
      <c r="AW161" s="5">
        <f t="shared" si="107"/>
        <v>0</v>
      </c>
      <c r="AX161" s="5">
        <f t="shared" si="107"/>
        <v>0</v>
      </c>
      <c r="AY161" s="5">
        <f t="shared" si="107"/>
        <v>0</v>
      </c>
      <c r="AZ161" s="4">
        <f t="shared" si="87"/>
        <v>0</v>
      </c>
      <c r="BA161" s="5">
        <f t="shared" si="88"/>
        <v>0</v>
      </c>
      <c r="BB161" s="5">
        <f t="shared" si="89"/>
        <v>0</v>
      </c>
      <c r="BC161" s="5">
        <f t="shared" si="90"/>
        <v>0</v>
      </c>
      <c r="BD161" s="9">
        <f t="shared" si="91"/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2</v>
      </c>
      <c r="BO161">
        <v>2</v>
      </c>
      <c r="BP161">
        <v>2</v>
      </c>
      <c r="BQ161">
        <v>0</v>
      </c>
      <c r="BR161">
        <v>0</v>
      </c>
      <c r="BS161">
        <v>0</v>
      </c>
      <c r="BT161" s="3">
        <f t="shared" si="77"/>
        <v>0</v>
      </c>
      <c r="BU161" s="3">
        <f t="shared" si="77"/>
        <v>0</v>
      </c>
      <c r="BV161" s="3">
        <f t="shared" si="77"/>
        <v>0</v>
      </c>
      <c r="BW161" s="3">
        <f t="shared" si="77"/>
        <v>0</v>
      </c>
      <c r="BX161" s="3">
        <f t="shared" si="77"/>
        <v>0</v>
      </c>
      <c r="BY161" s="3">
        <f t="shared" si="108"/>
        <v>0</v>
      </c>
      <c r="BZ161" s="3">
        <f t="shared" si="108"/>
        <v>0</v>
      </c>
      <c r="CA161" s="3">
        <f t="shared" si="108"/>
        <v>0</v>
      </c>
      <c r="CB161" s="3">
        <f t="shared" si="108"/>
        <v>0</v>
      </c>
      <c r="CC161" s="3">
        <f t="shared" si="108"/>
        <v>6.25E-2</v>
      </c>
      <c r="CD161" s="3">
        <f t="shared" si="104"/>
        <v>6.25E-2</v>
      </c>
      <c r="CE161" s="3">
        <f t="shared" si="104"/>
        <v>6.25E-2</v>
      </c>
      <c r="CF161" s="3">
        <f t="shared" si="104"/>
        <v>0</v>
      </c>
      <c r="CG161" s="3">
        <f t="shared" si="104"/>
        <v>0</v>
      </c>
      <c r="CH161" s="3">
        <f t="shared" si="104"/>
        <v>0</v>
      </c>
      <c r="CI161" s="4">
        <f t="shared" si="85"/>
        <v>0</v>
      </c>
      <c r="CJ161" s="5">
        <f t="shared" si="85"/>
        <v>0</v>
      </c>
      <c r="CK161" s="5">
        <f t="shared" si="85"/>
        <v>0</v>
      </c>
      <c r="CL161" s="5">
        <f t="shared" si="85"/>
        <v>0</v>
      </c>
      <c r="CM161" s="5">
        <f t="shared" si="85"/>
        <v>0</v>
      </c>
      <c r="CN161" s="5">
        <f t="shared" si="85"/>
        <v>0</v>
      </c>
      <c r="CO161" s="5">
        <f t="shared" si="83"/>
        <v>0</v>
      </c>
      <c r="CP161" s="5">
        <f t="shared" si="83"/>
        <v>0</v>
      </c>
      <c r="CQ161" s="5">
        <f t="shared" si="83"/>
        <v>0</v>
      </c>
      <c r="CR161" s="5">
        <f t="shared" si="83"/>
        <v>3.7455481738677232E-3</v>
      </c>
      <c r="CS161" s="5">
        <f t="shared" si="83"/>
        <v>3.7179287211470758E-3</v>
      </c>
      <c r="CT161" s="5">
        <f t="shared" si="83"/>
        <v>3.6957659879551172E-3</v>
      </c>
      <c r="CU161" s="5">
        <f t="shared" si="79"/>
        <v>0</v>
      </c>
      <c r="CV161" s="5">
        <f t="shared" si="79"/>
        <v>0</v>
      </c>
      <c r="CW161" s="5">
        <f t="shared" si="79"/>
        <v>0</v>
      </c>
      <c r="CX161" s="4">
        <f t="shared" si="92"/>
        <v>0</v>
      </c>
      <c r="CY161" s="5">
        <f t="shared" si="93"/>
        <v>0</v>
      </c>
      <c r="CZ161" s="5">
        <f t="shared" si="94"/>
        <v>0</v>
      </c>
      <c r="DA161" s="5">
        <f t="shared" si="95"/>
        <v>3.7197476276566387E-3</v>
      </c>
      <c r="DB161" s="9">
        <f t="shared" si="96"/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 s="3">
        <f t="shared" si="78"/>
        <v>0</v>
      </c>
      <c r="DS161" s="3">
        <f t="shared" si="78"/>
        <v>0</v>
      </c>
      <c r="DT161" s="3">
        <f t="shared" si="78"/>
        <v>0</v>
      </c>
      <c r="DU161" s="3">
        <f t="shared" si="78"/>
        <v>0</v>
      </c>
      <c r="DV161" s="3">
        <f t="shared" si="78"/>
        <v>0</v>
      </c>
      <c r="DW161" s="3">
        <f t="shared" si="109"/>
        <v>0</v>
      </c>
      <c r="DX161" s="3">
        <f t="shared" si="109"/>
        <v>0</v>
      </c>
      <c r="DY161" s="3">
        <f t="shared" si="109"/>
        <v>0</v>
      </c>
      <c r="DZ161" s="3">
        <f t="shared" si="109"/>
        <v>0</v>
      </c>
      <c r="EA161" s="3">
        <f t="shared" si="109"/>
        <v>0</v>
      </c>
      <c r="EB161" s="3">
        <f t="shared" si="105"/>
        <v>0</v>
      </c>
      <c r="EC161" s="3">
        <f t="shared" si="105"/>
        <v>0</v>
      </c>
      <c r="ED161" s="3">
        <f t="shared" si="105"/>
        <v>0</v>
      </c>
      <c r="EE161" s="3">
        <f t="shared" si="105"/>
        <v>0</v>
      </c>
      <c r="EF161" s="3">
        <f t="shared" si="105"/>
        <v>0</v>
      </c>
      <c r="EG161" s="4">
        <f t="shared" si="86"/>
        <v>0</v>
      </c>
      <c r="EH161" s="5">
        <f t="shared" si="86"/>
        <v>0</v>
      </c>
      <c r="EI161" s="5">
        <f t="shared" si="86"/>
        <v>0</v>
      </c>
      <c r="EJ161" s="5">
        <f t="shared" si="86"/>
        <v>0</v>
      </c>
      <c r="EK161" s="5">
        <f t="shared" si="86"/>
        <v>0</v>
      </c>
      <c r="EL161" s="5">
        <f t="shared" si="86"/>
        <v>0</v>
      </c>
      <c r="EM161" s="5">
        <f t="shared" si="84"/>
        <v>0</v>
      </c>
      <c r="EN161" s="5">
        <f t="shared" si="84"/>
        <v>0</v>
      </c>
      <c r="EO161" s="5">
        <f t="shared" si="84"/>
        <v>0</v>
      </c>
      <c r="EP161" s="5">
        <f t="shared" si="84"/>
        <v>0</v>
      </c>
      <c r="EQ161" s="5">
        <f t="shared" si="84"/>
        <v>0</v>
      </c>
      <c r="ER161" s="5">
        <f t="shared" si="84"/>
        <v>0</v>
      </c>
      <c r="ES161" s="5">
        <f t="shared" si="80"/>
        <v>0</v>
      </c>
      <c r="ET161" s="5">
        <f t="shared" si="80"/>
        <v>0</v>
      </c>
      <c r="EU161" s="5">
        <f t="shared" si="80"/>
        <v>0</v>
      </c>
      <c r="EV161" s="4">
        <f t="shared" si="97"/>
        <v>0</v>
      </c>
      <c r="EW161" s="5">
        <f t="shared" si="101"/>
        <v>0</v>
      </c>
      <c r="EX161" s="5">
        <f t="shared" si="98"/>
        <v>0</v>
      </c>
      <c r="EY161" s="5">
        <f t="shared" si="99"/>
        <v>0</v>
      </c>
      <c r="EZ161" s="9">
        <f t="shared" si="100"/>
        <v>0</v>
      </c>
      <c r="FB161" t="s">
        <v>675</v>
      </c>
      <c r="FD161" t="s">
        <v>675</v>
      </c>
      <c r="FE161" t="s">
        <v>224</v>
      </c>
      <c r="FM161" t="s">
        <v>224</v>
      </c>
      <c r="FY161" t="s">
        <v>179</v>
      </c>
      <c r="GJ161" t="s">
        <v>194</v>
      </c>
      <c r="GR161" t="s">
        <v>194</v>
      </c>
    </row>
    <row r="162" spans="1:208" x14ac:dyDescent="0.25">
      <c r="A162">
        <v>158</v>
      </c>
      <c r="B162" t="s">
        <v>929</v>
      </c>
      <c r="C162" t="s">
        <v>930</v>
      </c>
      <c r="D162">
        <v>52</v>
      </c>
      <c r="E162">
        <v>7.23</v>
      </c>
      <c r="F162" t="s">
        <v>63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2</v>
      </c>
      <c r="N162">
        <v>0</v>
      </c>
      <c r="O162">
        <v>2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3">
        <f t="shared" si="106"/>
        <v>0</v>
      </c>
      <c r="W162" s="3">
        <f t="shared" si="106"/>
        <v>0</v>
      </c>
      <c r="X162" s="3">
        <f t="shared" si="106"/>
        <v>0</v>
      </c>
      <c r="Y162" s="3">
        <f t="shared" si="106"/>
        <v>0</v>
      </c>
      <c r="Z162" s="3">
        <f t="shared" si="106"/>
        <v>0</v>
      </c>
      <c r="AA162" s="3">
        <f t="shared" si="106"/>
        <v>0</v>
      </c>
      <c r="AB162" s="3">
        <f t="shared" si="106"/>
        <v>3.8461538461538464E-2</v>
      </c>
      <c r="AC162" s="3">
        <f t="shared" si="106"/>
        <v>0</v>
      </c>
      <c r="AD162" s="3">
        <f t="shared" si="106"/>
        <v>3.8461538461538464E-2</v>
      </c>
      <c r="AE162" s="3">
        <f t="shared" si="106"/>
        <v>0</v>
      </c>
      <c r="AF162" s="3">
        <f t="shared" si="106"/>
        <v>0</v>
      </c>
      <c r="AG162" s="3">
        <f t="shared" si="106"/>
        <v>0</v>
      </c>
      <c r="AH162" s="3">
        <f t="shared" si="106"/>
        <v>0</v>
      </c>
      <c r="AI162" s="3">
        <f t="shared" si="106"/>
        <v>0</v>
      </c>
      <c r="AJ162" s="3">
        <f t="shared" si="106"/>
        <v>0</v>
      </c>
      <c r="AK162" s="4">
        <f t="shared" si="107"/>
        <v>0</v>
      </c>
      <c r="AL162" s="5">
        <f t="shared" si="107"/>
        <v>0</v>
      </c>
      <c r="AM162" s="5">
        <f t="shared" si="107"/>
        <v>0</v>
      </c>
      <c r="AN162" s="5">
        <f t="shared" si="107"/>
        <v>0</v>
      </c>
      <c r="AO162" s="5">
        <f t="shared" si="107"/>
        <v>0</v>
      </c>
      <c r="AP162" s="5">
        <f t="shared" si="107"/>
        <v>0</v>
      </c>
      <c r="AQ162" s="5">
        <f t="shared" si="107"/>
        <v>7.8791488567564309E-4</v>
      </c>
      <c r="AR162" s="5">
        <f t="shared" si="107"/>
        <v>0</v>
      </c>
      <c r="AS162" s="5">
        <f t="shared" si="107"/>
        <v>7.3639836795195426E-4</v>
      </c>
      <c r="AT162" s="5">
        <f t="shared" si="107"/>
        <v>0</v>
      </c>
      <c r="AU162" s="5">
        <f t="shared" si="107"/>
        <v>0</v>
      </c>
      <c r="AV162" s="5">
        <f t="shared" si="107"/>
        <v>0</v>
      </c>
      <c r="AW162" s="5">
        <f t="shared" si="107"/>
        <v>0</v>
      </c>
      <c r="AX162" s="5">
        <f t="shared" si="107"/>
        <v>0</v>
      </c>
      <c r="AY162" s="5">
        <f t="shared" si="107"/>
        <v>0</v>
      </c>
      <c r="AZ162" s="4">
        <f t="shared" si="87"/>
        <v>0</v>
      </c>
      <c r="BA162" s="5">
        <f t="shared" si="88"/>
        <v>0</v>
      </c>
      <c r="BB162" s="5">
        <f t="shared" si="89"/>
        <v>5.0810441787586585E-4</v>
      </c>
      <c r="BC162" s="5">
        <f t="shared" si="90"/>
        <v>0</v>
      </c>
      <c r="BD162" s="9">
        <f t="shared" si="91"/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 s="3">
        <f t="shared" si="77"/>
        <v>0</v>
      </c>
      <c r="BU162" s="3">
        <f t="shared" si="77"/>
        <v>0</v>
      </c>
      <c r="BV162" s="3">
        <f t="shared" si="77"/>
        <v>0</v>
      </c>
      <c r="BW162" s="3">
        <f t="shared" si="77"/>
        <v>0</v>
      </c>
      <c r="BX162" s="3">
        <f t="shared" si="77"/>
        <v>0</v>
      </c>
      <c r="BY162" s="3">
        <f t="shared" si="108"/>
        <v>0</v>
      </c>
      <c r="BZ162" s="3">
        <f t="shared" si="108"/>
        <v>0</v>
      </c>
      <c r="CA162" s="3">
        <f t="shared" si="108"/>
        <v>0</v>
      </c>
      <c r="CB162" s="3">
        <f t="shared" si="108"/>
        <v>0</v>
      </c>
      <c r="CC162" s="3">
        <f t="shared" si="108"/>
        <v>0</v>
      </c>
      <c r="CD162" s="3">
        <f t="shared" si="104"/>
        <v>0</v>
      </c>
      <c r="CE162" s="3">
        <f t="shared" si="104"/>
        <v>0</v>
      </c>
      <c r="CF162" s="3">
        <f t="shared" si="104"/>
        <v>0</v>
      </c>
      <c r="CG162" s="3">
        <f t="shared" si="104"/>
        <v>0</v>
      </c>
      <c r="CH162" s="3">
        <f t="shared" si="104"/>
        <v>0</v>
      </c>
      <c r="CI162" s="4">
        <f t="shared" si="85"/>
        <v>0</v>
      </c>
      <c r="CJ162" s="5">
        <f t="shared" si="85"/>
        <v>0</v>
      </c>
      <c r="CK162" s="5">
        <f t="shared" si="85"/>
        <v>0</v>
      </c>
      <c r="CL162" s="5">
        <f t="shared" si="85"/>
        <v>0</v>
      </c>
      <c r="CM162" s="5">
        <f t="shared" si="85"/>
        <v>0</v>
      </c>
      <c r="CN162" s="5">
        <f t="shared" si="85"/>
        <v>0</v>
      </c>
      <c r="CO162" s="5">
        <f t="shared" si="83"/>
        <v>0</v>
      </c>
      <c r="CP162" s="5">
        <f t="shared" si="83"/>
        <v>0</v>
      </c>
      <c r="CQ162" s="5">
        <f t="shared" si="83"/>
        <v>0</v>
      </c>
      <c r="CR162" s="5">
        <f t="shared" si="83"/>
        <v>0</v>
      </c>
      <c r="CS162" s="5">
        <f t="shared" si="83"/>
        <v>0</v>
      </c>
      <c r="CT162" s="5">
        <f t="shared" si="83"/>
        <v>0</v>
      </c>
      <c r="CU162" s="5">
        <f t="shared" si="79"/>
        <v>0</v>
      </c>
      <c r="CV162" s="5">
        <f t="shared" si="79"/>
        <v>0</v>
      </c>
      <c r="CW162" s="5">
        <f t="shared" si="79"/>
        <v>0</v>
      </c>
      <c r="CX162" s="4">
        <f t="shared" si="92"/>
        <v>0</v>
      </c>
      <c r="CY162" s="5">
        <f t="shared" si="93"/>
        <v>0</v>
      </c>
      <c r="CZ162" s="5">
        <f t="shared" si="94"/>
        <v>0</v>
      </c>
      <c r="DA162" s="5">
        <f t="shared" si="95"/>
        <v>0</v>
      </c>
      <c r="DB162" s="9">
        <f t="shared" si="96"/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2</v>
      </c>
      <c r="DJ162">
        <v>0</v>
      </c>
      <c r="DK162">
        <v>2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 s="3">
        <f t="shared" si="78"/>
        <v>0</v>
      </c>
      <c r="DS162" s="3">
        <f t="shared" si="78"/>
        <v>0</v>
      </c>
      <c r="DT162" s="3">
        <f t="shared" si="78"/>
        <v>0</v>
      </c>
      <c r="DU162" s="3">
        <f t="shared" si="78"/>
        <v>0</v>
      </c>
      <c r="DV162" s="3">
        <f t="shared" si="78"/>
        <v>0</v>
      </c>
      <c r="DW162" s="3">
        <f t="shared" si="109"/>
        <v>0</v>
      </c>
      <c r="DX162" s="3">
        <f t="shared" si="109"/>
        <v>3.8461538461538464E-2</v>
      </c>
      <c r="DY162" s="3">
        <f t="shared" si="109"/>
        <v>0</v>
      </c>
      <c r="DZ162" s="3">
        <f t="shared" si="109"/>
        <v>3.8461538461538464E-2</v>
      </c>
      <c r="EA162" s="3">
        <f t="shared" si="109"/>
        <v>0</v>
      </c>
      <c r="EB162" s="3">
        <f t="shared" si="105"/>
        <v>0</v>
      </c>
      <c r="EC162" s="3">
        <f t="shared" si="105"/>
        <v>0</v>
      </c>
      <c r="ED162" s="3">
        <f t="shared" si="105"/>
        <v>0</v>
      </c>
      <c r="EE162" s="3">
        <f t="shared" si="105"/>
        <v>0</v>
      </c>
      <c r="EF162" s="3">
        <f t="shared" si="105"/>
        <v>0</v>
      </c>
      <c r="EG162" s="4">
        <f t="shared" si="86"/>
        <v>0</v>
      </c>
      <c r="EH162" s="5">
        <f t="shared" si="86"/>
        <v>0</v>
      </c>
      <c r="EI162" s="5">
        <f t="shared" si="86"/>
        <v>0</v>
      </c>
      <c r="EJ162" s="5">
        <f t="shared" si="86"/>
        <v>0</v>
      </c>
      <c r="EK162" s="5">
        <f t="shared" si="86"/>
        <v>0</v>
      </c>
      <c r="EL162" s="5">
        <f t="shared" si="86"/>
        <v>0</v>
      </c>
      <c r="EM162" s="5">
        <f t="shared" si="84"/>
        <v>7.8698703655833801E-4</v>
      </c>
      <c r="EN162" s="5">
        <f t="shared" si="84"/>
        <v>0</v>
      </c>
      <c r="EO162" s="5">
        <f t="shared" si="84"/>
        <v>7.3759487403551264E-4</v>
      </c>
      <c r="EP162" s="5">
        <f t="shared" si="84"/>
        <v>0</v>
      </c>
      <c r="EQ162" s="5">
        <f t="shared" si="84"/>
        <v>0</v>
      </c>
      <c r="ER162" s="5">
        <f t="shared" si="84"/>
        <v>0</v>
      </c>
      <c r="ES162" s="5">
        <f t="shared" si="80"/>
        <v>0</v>
      </c>
      <c r="ET162" s="5">
        <f t="shared" si="80"/>
        <v>0</v>
      </c>
      <c r="EU162" s="5">
        <f t="shared" si="80"/>
        <v>0</v>
      </c>
      <c r="EV162" s="4">
        <f t="shared" si="97"/>
        <v>0</v>
      </c>
      <c r="EW162" s="5">
        <f t="shared" si="101"/>
        <v>0</v>
      </c>
      <c r="EX162" s="5">
        <f t="shared" si="98"/>
        <v>5.0819397019795018E-4</v>
      </c>
      <c r="EY162" s="5">
        <f t="shared" si="99"/>
        <v>0</v>
      </c>
      <c r="EZ162" s="9">
        <f t="shared" si="100"/>
        <v>0</v>
      </c>
      <c r="FB162" t="s">
        <v>84</v>
      </c>
      <c r="FD162" t="s">
        <v>524</v>
      </c>
      <c r="FF162" t="s">
        <v>524</v>
      </c>
      <c r="FH162" t="s">
        <v>83</v>
      </c>
      <c r="FI162" t="s">
        <v>524</v>
      </c>
      <c r="FK162" t="s">
        <v>84</v>
      </c>
      <c r="FL162" t="s">
        <v>701</v>
      </c>
      <c r="FQ162" t="s">
        <v>701</v>
      </c>
      <c r="FY162" t="s">
        <v>33</v>
      </c>
      <c r="GA162" t="s">
        <v>40</v>
      </c>
      <c r="GF162" t="s">
        <v>40</v>
      </c>
      <c r="GJ162" t="s">
        <v>111</v>
      </c>
      <c r="GP162" t="s">
        <v>94</v>
      </c>
      <c r="GR162" t="s">
        <v>94</v>
      </c>
    </row>
    <row r="163" spans="1:208" x14ac:dyDescent="0.25">
      <c r="A163">
        <v>159</v>
      </c>
      <c r="B163" t="s">
        <v>705</v>
      </c>
      <c r="C163" t="s">
        <v>706</v>
      </c>
      <c r="D163">
        <v>82</v>
      </c>
      <c r="E163">
        <v>6.05</v>
      </c>
      <c r="F163" t="s">
        <v>63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3">
        <f t="shared" si="106"/>
        <v>0</v>
      </c>
      <c r="W163" s="3">
        <f t="shared" si="106"/>
        <v>0</v>
      </c>
      <c r="X163" s="3">
        <f t="shared" si="106"/>
        <v>0</v>
      </c>
      <c r="Y163" s="3">
        <f t="shared" si="106"/>
        <v>0</v>
      </c>
      <c r="Z163" s="3">
        <f t="shared" si="106"/>
        <v>0</v>
      </c>
      <c r="AA163" s="3">
        <f t="shared" si="106"/>
        <v>0</v>
      </c>
      <c r="AB163" s="3">
        <f t="shared" si="106"/>
        <v>0</v>
      </c>
      <c r="AC163" s="3">
        <f t="shared" si="106"/>
        <v>0</v>
      </c>
      <c r="AD163" s="3">
        <f t="shared" si="106"/>
        <v>0</v>
      </c>
      <c r="AE163" s="3">
        <f t="shared" si="106"/>
        <v>0</v>
      </c>
      <c r="AF163" s="3">
        <f t="shared" si="106"/>
        <v>0</v>
      </c>
      <c r="AG163" s="3">
        <f t="shared" si="106"/>
        <v>0</v>
      </c>
      <c r="AH163" s="3">
        <f t="shared" si="106"/>
        <v>0</v>
      </c>
      <c r="AI163" s="3">
        <f t="shared" si="106"/>
        <v>0</v>
      </c>
      <c r="AJ163" s="3">
        <f t="shared" si="106"/>
        <v>0</v>
      </c>
      <c r="AK163" s="4">
        <f t="shared" si="107"/>
        <v>0</v>
      </c>
      <c r="AL163" s="5">
        <f t="shared" si="107"/>
        <v>0</v>
      </c>
      <c r="AM163" s="5">
        <f t="shared" si="107"/>
        <v>0</v>
      </c>
      <c r="AN163" s="5">
        <f t="shared" si="107"/>
        <v>0</v>
      </c>
      <c r="AO163" s="5">
        <f t="shared" si="107"/>
        <v>0</v>
      </c>
      <c r="AP163" s="5">
        <f t="shared" si="107"/>
        <v>0</v>
      </c>
      <c r="AQ163" s="5">
        <f t="shared" si="107"/>
        <v>0</v>
      </c>
      <c r="AR163" s="5">
        <f t="shared" si="107"/>
        <v>0</v>
      </c>
      <c r="AS163" s="5">
        <f t="shared" si="107"/>
        <v>0</v>
      </c>
      <c r="AT163" s="5">
        <f t="shared" si="107"/>
        <v>0</v>
      </c>
      <c r="AU163" s="5">
        <f t="shared" si="107"/>
        <v>0</v>
      </c>
      <c r="AV163" s="5">
        <f t="shared" si="107"/>
        <v>0</v>
      </c>
      <c r="AW163" s="5">
        <f t="shared" si="107"/>
        <v>0</v>
      </c>
      <c r="AX163" s="5">
        <f t="shared" si="107"/>
        <v>0</v>
      </c>
      <c r="AY163" s="5">
        <f t="shared" si="107"/>
        <v>0</v>
      </c>
      <c r="AZ163" s="4">
        <f t="shared" si="87"/>
        <v>0</v>
      </c>
      <c r="BA163" s="5">
        <f t="shared" si="88"/>
        <v>0</v>
      </c>
      <c r="BB163" s="5">
        <f t="shared" si="89"/>
        <v>0</v>
      </c>
      <c r="BC163" s="5">
        <f t="shared" si="90"/>
        <v>0</v>
      </c>
      <c r="BD163" s="9">
        <f t="shared" si="91"/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3</v>
      </c>
      <c r="BR163">
        <v>2</v>
      </c>
      <c r="BS163">
        <v>3</v>
      </c>
      <c r="BT163" s="3">
        <f t="shared" si="77"/>
        <v>0</v>
      </c>
      <c r="BU163" s="3">
        <f t="shared" si="77"/>
        <v>0</v>
      </c>
      <c r="BV163" s="3">
        <f t="shared" si="77"/>
        <v>0</v>
      </c>
      <c r="BW163" s="3">
        <f t="shared" si="77"/>
        <v>0</v>
      </c>
      <c r="BX163" s="3">
        <f t="shared" si="77"/>
        <v>0</v>
      </c>
      <c r="BY163" s="3">
        <f t="shared" si="108"/>
        <v>0</v>
      </c>
      <c r="BZ163" s="3">
        <f t="shared" si="108"/>
        <v>0</v>
      </c>
      <c r="CA163" s="3">
        <f t="shared" si="108"/>
        <v>0</v>
      </c>
      <c r="CB163" s="3">
        <f t="shared" si="108"/>
        <v>0</v>
      </c>
      <c r="CC163" s="3">
        <f t="shared" si="108"/>
        <v>0</v>
      </c>
      <c r="CD163" s="3">
        <f t="shared" si="104"/>
        <v>0</v>
      </c>
      <c r="CE163" s="3">
        <f t="shared" si="104"/>
        <v>0</v>
      </c>
      <c r="CF163" s="3">
        <f t="shared" si="104"/>
        <v>3.6585365853658534E-2</v>
      </c>
      <c r="CG163" s="3">
        <f t="shared" si="104"/>
        <v>2.4390243902439025E-2</v>
      </c>
      <c r="CH163" s="3">
        <f t="shared" si="104"/>
        <v>3.6585365853658534E-2</v>
      </c>
      <c r="CI163" s="4">
        <f t="shared" si="85"/>
        <v>0</v>
      </c>
      <c r="CJ163" s="5">
        <f t="shared" si="85"/>
        <v>0</v>
      </c>
      <c r="CK163" s="5">
        <f t="shared" si="85"/>
        <v>0</v>
      </c>
      <c r="CL163" s="5">
        <f t="shared" si="85"/>
        <v>0</v>
      </c>
      <c r="CM163" s="5">
        <f t="shared" si="85"/>
        <v>0</v>
      </c>
      <c r="CN163" s="5">
        <f t="shared" si="85"/>
        <v>0</v>
      </c>
      <c r="CO163" s="5">
        <f t="shared" si="83"/>
        <v>0</v>
      </c>
      <c r="CP163" s="5">
        <f t="shared" si="83"/>
        <v>0</v>
      </c>
      <c r="CQ163" s="5">
        <f t="shared" si="83"/>
        <v>0</v>
      </c>
      <c r="CR163" s="5">
        <f t="shared" si="83"/>
        <v>0</v>
      </c>
      <c r="CS163" s="5">
        <f t="shared" si="83"/>
        <v>0</v>
      </c>
      <c r="CT163" s="5">
        <f t="shared" si="83"/>
        <v>0</v>
      </c>
      <c r="CU163" s="5">
        <f t="shared" si="79"/>
        <v>1.721445763458652E-3</v>
      </c>
      <c r="CV163" s="5">
        <f t="shared" si="79"/>
        <v>1.0684619888761085E-3</v>
      </c>
      <c r="CW163" s="5">
        <f t="shared" si="79"/>
        <v>1.5789152415473958E-3</v>
      </c>
      <c r="CX163" s="4">
        <f t="shared" si="92"/>
        <v>0</v>
      </c>
      <c r="CY163" s="5">
        <f t="shared" si="93"/>
        <v>0</v>
      </c>
      <c r="CZ163" s="5">
        <f t="shared" si="94"/>
        <v>0</v>
      </c>
      <c r="DA163" s="5">
        <f t="shared" si="95"/>
        <v>0</v>
      </c>
      <c r="DB163" s="9">
        <f t="shared" si="96"/>
        <v>1.4562743312940523E-3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 s="3">
        <f t="shared" si="78"/>
        <v>0</v>
      </c>
      <c r="DS163" s="3">
        <f t="shared" si="78"/>
        <v>0</v>
      </c>
      <c r="DT163" s="3">
        <f t="shared" si="78"/>
        <v>0</v>
      </c>
      <c r="DU163" s="3">
        <f t="shared" si="78"/>
        <v>0</v>
      </c>
      <c r="DV163" s="3">
        <f t="shared" si="78"/>
        <v>0</v>
      </c>
      <c r="DW163" s="3">
        <f t="shared" si="109"/>
        <v>0</v>
      </c>
      <c r="DX163" s="3">
        <f t="shared" si="109"/>
        <v>0</v>
      </c>
      <c r="DY163" s="3">
        <f t="shared" si="109"/>
        <v>0</v>
      </c>
      <c r="DZ163" s="3">
        <f t="shared" si="109"/>
        <v>0</v>
      </c>
      <c r="EA163" s="3">
        <f t="shared" si="109"/>
        <v>0</v>
      </c>
      <c r="EB163" s="3">
        <f t="shared" si="105"/>
        <v>0</v>
      </c>
      <c r="EC163" s="3">
        <f t="shared" si="105"/>
        <v>0</v>
      </c>
      <c r="ED163" s="3">
        <f t="shared" si="105"/>
        <v>0</v>
      </c>
      <c r="EE163" s="3">
        <f t="shared" si="105"/>
        <v>0</v>
      </c>
      <c r="EF163" s="3">
        <f t="shared" si="105"/>
        <v>0</v>
      </c>
      <c r="EG163" s="4">
        <f t="shared" si="86"/>
        <v>0</v>
      </c>
      <c r="EH163" s="5">
        <f t="shared" si="86"/>
        <v>0</v>
      </c>
      <c r="EI163" s="5">
        <f t="shared" si="86"/>
        <v>0</v>
      </c>
      <c r="EJ163" s="5">
        <f t="shared" si="86"/>
        <v>0</v>
      </c>
      <c r="EK163" s="5">
        <f t="shared" si="86"/>
        <v>0</v>
      </c>
      <c r="EL163" s="5">
        <f t="shared" si="86"/>
        <v>0</v>
      </c>
      <c r="EM163" s="5">
        <f t="shared" si="84"/>
        <v>0</v>
      </c>
      <c r="EN163" s="5">
        <f t="shared" si="84"/>
        <v>0</v>
      </c>
      <c r="EO163" s="5">
        <f t="shared" si="84"/>
        <v>0</v>
      </c>
      <c r="EP163" s="5">
        <f t="shared" si="84"/>
        <v>0</v>
      </c>
      <c r="EQ163" s="5">
        <f t="shared" si="84"/>
        <v>0</v>
      </c>
      <c r="ER163" s="5">
        <f t="shared" si="84"/>
        <v>0</v>
      </c>
      <c r="ES163" s="5">
        <f t="shared" si="80"/>
        <v>0</v>
      </c>
      <c r="ET163" s="5">
        <f t="shared" si="80"/>
        <v>0</v>
      </c>
      <c r="EU163" s="5">
        <f t="shared" si="80"/>
        <v>0</v>
      </c>
      <c r="EV163" s="4">
        <f t="shared" si="97"/>
        <v>0</v>
      </c>
      <c r="EW163" s="5">
        <f t="shared" si="101"/>
        <v>0</v>
      </c>
      <c r="EX163" s="5">
        <f t="shared" si="98"/>
        <v>0</v>
      </c>
      <c r="EY163" s="5">
        <f t="shared" si="99"/>
        <v>0</v>
      </c>
      <c r="EZ163" s="9">
        <f t="shared" si="100"/>
        <v>0</v>
      </c>
      <c r="FD163" t="s">
        <v>702</v>
      </c>
      <c r="FK163" t="s">
        <v>191</v>
      </c>
      <c r="FU163" t="s">
        <v>29</v>
      </c>
      <c r="FV163" t="s">
        <v>322</v>
      </c>
      <c r="FY163" t="s">
        <v>179</v>
      </c>
      <c r="FZ163" t="s">
        <v>322</v>
      </c>
      <c r="GE163" t="s">
        <v>322</v>
      </c>
      <c r="GJ163" t="s">
        <v>703</v>
      </c>
      <c r="GK163" t="s">
        <v>704</v>
      </c>
      <c r="GR163" t="s">
        <v>703</v>
      </c>
      <c r="GW163" t="s">
        <v>141</v>
      </c>
    </row>
    <row r="164" spans="1:208" x14ac:dyDescent="0.25">
      <c r="A164">
        <v>160</v>
      </c>
      <c r="B164" t="s">
        <v>1126</v>
      </c>
      <c r="C164" t="s">
        <v>1127</v>
      </c>
      <c r="D164">
        <v>87</v>
      </c>
      <c r="E164">
        <v>4.45</v>
      </c>
      <c r="F164" t="s">
        <v>63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3">
        <f t="shared" si="106"/>
        <v>0</v>
      </c>
      <c r="W164" s="3">
        <f t="shared" si="106"/>
        <v>0</v>
      </c>
      <c r="X164" s="3">
        <f t="shared" si="106"/>
        <v>0</v>
      </c>
      <c r="Y164" s="3">
        <f t="shared" si="106"/>
        <v>0</v>
      </c>
      <c r="Z164" s="3">
        <f t="shared" si="106"/>
        <v>0</v>
      </c>
      <c r="AA164" s="3">
        <f t="shared" si="106"/>
        <v>0</v>
      </c>
      <c r="AB164" s="3">
        <f t="shared" si="106"/>
        <v>0</v>
      </c>
      <c r="AC164" s="3">
        <f t="shared" si="106"/>
        <v>0</v>
      </c>
      <c r="AD164" s="3">
        <f t="shared" si="106"/>
        <v>0</v>
      </c>
      <c r="AE164" s="3">
        <f t="shared" si="106"/>
        <v>0</v>
      </c>
      <c r="AF164" s="3">
        <f t="shared" si="106"/>
        <v>0</v>
      </c>
      <c r="AG164" s="3">
        <f t="shared" si="106"/>
        <v>0</v>
      </c>
      <c r="AH164" s="3">
        <f t="shared" si="106"/>
        <v>0</v>
      </c>
      <c r="AI164" s="3">
        <f t="shared" si="106"/>
        <v>0</v>
      </c>
      <c r="AJ164" s="3">
        <f t="shared" si="106"/>
        <v>0</v>
      </c>
      <c r="AK164" s="4">
        <f t="shared" si="107"/>
        <v>0</v>
      </c>
      <c r="AL164" s="5">
        <f t="shared" si="107"/>
        <v>0</v>
      </c>
      <c r="AM164" s="5">
        <f t="shared" si="107"/>
        <v>0</v>
      </c>
      <c r="AN164" s="5">
        <f t="shared" si="107"/>
        <v>0</v>
      </c>
      <c r="AO164" s="5">
        <f t="shared" si="107"/>
        <v>0</v>
      </c>
      <c r="AP164" s="5">
        <f t="shared" si="107"/>
        <v>0</v>
      </c>
      <c r="AQ164" s="5">
        <f t="shared" si="107"/>
        <v>0</v>
      </c>
      <c r="AR164" s="5">
        <f t="shared" si="107"/>
        <v>0</v>
      </c>
      <c r="AS164" s="5">
        <f t="shared" si="107"/>
        <v>0</v>
      </c>
      <c r="AT164" s="5">
        <f t="shared" si="107"/>
        <v>0</v>
      </c>
      <c r="AU164" s="5">
        <f t="shared" si="107"/>
        <v>0</v>
      </c>
      <c r="AV164" s="5">
        <f t="shared" si="107"/>
        <v>0</v>
      </c>
      <c r="AW164" s="5">
        <f t="shared" si="107"/>
        <v>0</v>
      </c>
      <c r="AX164" s="5">
        <f t="shared" si="107"/>
        <v>0</v>
      </c>
      <c r="AY164" s="5">
        <f t="shared" si="107"/>
        <v>0</v>
      </c>
      <c r="AZ164" s="4">
        <f t="shared" si="87"/>
        <v>0</v>
      </c>
      <c r="BA164" s="5">
        <f t="shared" si="88"/>
        <v>0</v>
      </c>
      <c r="BB164" s="5">
        <f t="shared" si="89"/>
        <v>0</v>
      </c>
      <c r="BC164" s="5">
        <f t="shared" si="90"/>
        <v>0</v>
      </c>
      <c r="BD164" s="9">
        <f t="shared" si="91"/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 s="3">
        <f t="shared" si="77"/>
        <v>0</v>
      </c>
      <c r="BU164" s="3">
        <f t="shared" si="77"/>
        <v>0</v>
      </c>
      <c r="BV164" s="3">
        <f t="shared" si="77"/>
        <v>0</v>
      </c>
      <c r="BW164" s="3">
        <f t="shared" si="77"/>
        <v>0</v>
      </c>
      <c r="BX164" s="3">
        <f t="shared" si="77"/>
        <v>0</v>
      </c>
      <c r="BY164" s="3">
        <f t="shared" si="108"/>
        <v>0</v>
      </c>
      <c r="BZ164" s="3">
        <f t="shared" si="108"/>
        <v>0</v>
      </c>
      <c r="CA164" s="3">
        <f t="shared" si="108"/>
        <v>0</v>
      </c>
      <c r="CB164" s="3">
        <f t="shared" si="108"/>
        <v>0</v>
      </c>
      <c r="CC164" s="3">
        <f t="shared" si="108"/>
        <v>0</v>
      </c>
      <c r="CD164" s="3">
        <f t="shared" si="104"/>
        <v>0</v>
      </c>
      <c r="CE164" s="3">
        <f t="shared" si="104"/>
        <v>0</v>
      </c>
      <c r="CF164" s="3">
        <f t="shared" si="104"/>
        <v>0</v>
      </c>
      <c r="CG164" s="3">
        <f t="shared" si="104"/>
        <v>0</v>
      </c>
      <c r="CH164" s="3">
        <f t="shared" si="104"/>
        <v>0</v>
      </c>
      <c r="CI164" s="4">
        <f t="shared" si="85"/>
        <v>0</v>
      </c>
      <c r="CJ164" s="5">
        <f t="shared" si="85"/>
        <v>0</v>
      </c>
      <c r="CK164" s="5">
        <f t="shared" si="85"/>
        <v>0</v>
      </c>
      <c r="CL164" s="5">
        <f t="shared" si="85"/>
        <v>0</v>
      </c>
      <c r="CM164" s="5">
        <f t="shared" si="85"/>
        <v>0</v>
      </c>
      <c r="CN164" s="5">
        <f t="shared" si="85"/>
        <v>0</v>
      </c>
      <c r="CO164" s="5">
        <f t="shared" si="83"/>
        <v>0</v>
      </c>
      <c r="CP164" s="5">
        <f t="shared" si="83"/>
        <v>0</v>
      </c>
      <c r="CQ164" s="5">
        <f t="shared" si="83"/>
        <v>0</v>
      </c>
      <c r="CR164" s="5">
        <f t="shared" si="83"/>
        <v>0</v>
      </c>
      <c r="CS164" s="5">
        <f t="shared" si="83"/>
        <v>0</v>
      </c>
      <c r="CT164" s="5">
        <f t="shared" si="83"/>
        <v>0</v>
      </c>
      <c r="CU164" s="5">
        <f t="shared" si="79"/>
        <v>0</v>
      </c>
      <c r="CV164" s="5">
        <f t="shared" si="79"/>
        <v>0</v>
      </c>
      <c r="CW164" s="5">
        <f t="shared" si="79"/>
        <v>0</v>
      </c>
      <c r="CX164" s="4">
        <f t="shared" si="92"/>
        <v>0</v>
      </c>
      <c r="CY164" s="5">
        <f t="shared" si="93"/>
        <v>0</v>
      </c>
      <c r="CZ164" s="5">
        <f t="shared" si="94"/>
        <v>0</v>
      </c>
      <c r="DA164" s="5">
        <f t="shared" si="95"/>
        <v>0</v>
      </c>
      <c r="DB164" s="9">
        <f t="shared" si="96"/>
        <v>0</v>
      </c>
      <c r="DC164">
        <v>0</v>
      </c>
      <c r="DD164">
        <v>0</v>
      </c>
      <c r="DE164">
        <v>0</v>
      </c>
      <c r="DF164">
        <v>0</v>
      </c>
      <c r="DG164">
        <v>2</v>
      </c>
      <c r="DH164">
        <v>0</v>
      </c>
      <c r="DI164">
        <v>0</v>
      </c>
      <c r="DJ164">
        <v>0</v>
      </c>
      <c r="DK164">
        <v>0</v>
      </c>
      <c r="DL164">
        <v>5</v>
      </c>
      <c r="DM164">
        <v>3</v>
      </c>
      <c r="DN164">
        <v>4</v>
      </c>
      <c r="DO164">
        <v>0</v>
      </c>
      <c r="DP164">
        <v>0</v>
      </c>
      <c r="DQ164">
        <v>0</v>
      </c>
      <c r="DR164" s="3">
        <f t="shared" si="78"/>
        <v>0</v>
      </c>
      <c r="DS164" s="3">
        <f t="shared" si="78"/>
        <v>0</v>
      </c>
      <c r="DT164" s="3">
        <f t="shared" si="78"/>
        <v>0</v>
      </c>
      <c r="DU164" s="3">
        <f t="shared" si="78"/>
        <v>0</v>
      </c>
      <c r="DV164" s="3">
        <f t="shared" si="78"/>
        <v>2.2988505747126436E-2</v>
      </c>
      <c r="DW164" s="3">
        <f t="shared" si="109"/>
        <v>0</v>
      </c>
      <c r="DX164" s="3">
        <f t="shared" si="109"/>
        <v>0</v>
      </c>
      <c r="DY164" s="3">
        <f t="shared" si="109"/>
        <v>0</v>
      </c>
      <c r="DZ164" s="3">
        <f t="shared" si="109"/>
        <v>0</v>
      </c>
      <c r="EA164" s="3">
        <f t="shared" si="109"/>
        <v>5.7471264367816091E-2</v>
      </c>
      <c r="EB164" s="3">
        <f t="shared" si="105"/>
        <v>3.4482758620689655E-2</v>
      </c>
      <c r="EC164" s="3">
        <f t="shared" si="105"/>
        <v>4.5977011494252873E-2</v>
      </c>
      <c r="ED164" s="3">
        <f t="shared" si="105"/>
        <v>0</v>
      </c>
      <c r="EE164" s="3">
        <f t="shared" si="105"/>
        <v>0</v>
      </c>
      <c r="EF164" s="3">
        <f t="shared" si="105"/>
        <v>0</v>
      </c>
      <c r="EG164" s="4">
        <f t="shared" si="86"/>
        <v>0</v>
      </c>
      <c r="EH164" s="5">
        <f t="shared" si="86"/>
        <v>0</v>
      </c>
      <c r="EI164" s="5">
        <f t="shared" si="86"/>
        <v>0</v>
      </c>
      <c r="EJ164" s="5">
        <f t="shared" si="86"/>
        <v>0</v>
      </c>
      <c r="EK164" s="5">
        <f t="shared" si="86"/>
        <v>7.2516229937159328E-4</v>
      </c>
      <c r="EL164" s="5">
        <f t="shared" si="86"/>
        <v>0</v>
      </c>
      <c r="EM164" s="5">
        <f t="shared" si="84"/>
        <v>0</v>
      </c>
      <c r="EN164" s="5">
        <f t="shared" si="84"/>
        <v>0</v>
      </c>
      <c r="EO164" s="5">
        <f t="shared" si="84"/>
        <v>0</v>
      </c>
      <c r="EP164" s="5">
        <f t="shared" si="84"/>
        <v>1.5394177024804245E-3</v>
      </c>
      <c r="EQ164" s="5">
        <f t="shared" si="84"/>
        <v>8.9558372394339778E-4</v>
      </c>
      <c r="ER164" s="5">
        <f t="shared" si="84"/>
        <v>1.2508033818525849E-3</v>
      </c>
      <c r="ES164" s="5">
        <f t="shared" si="80"/>
        <v>0</v>
      </c>
      <c r="ET164" s="5">
        <f t="shared" si="80"/>
        <v>0</v>
      </c>
      <c r="EU164" s="5">
        <f t="shared" si="80"/>
        <v>0</v>
      </c>
      <c r="EV164" s="4">
        <f t="shared" si="97"/>
        <v>0</v>
      </c>
      <c r="EW164" s="5">
        <f t="shared" si="101"/>
        <v>2.4172076645719777E-4</v>
      </c>
      <c r="EX164" s="5">
        <f t="shared" si="98"/>
        <v>0</v>
      </c>
      <c r="EY164" s="5">
        <f t="shared" si="99"/>
        <v>1.2286016027588025E-3</v>
      </c>
      <c r="EZ164" s="9">
        <f t="shared" si="100"/>
        <v>0</v>
      </c>
      <c r="FB164" t="s">
        <v>83</v>
      </c>
      <c r="FD164" t="s">
        <v>65</v>
      </c>
      <c r="FF164" t="s">
        <v>65</v>
      </c>
      <c r="FH164" t="s">
        <v>91</v>
      </c>
      <c r="FI164" t="s">
        <v>65</v>
      </c>
      <c r="FK164" t="s">
        <v>83</v>
      </c>
      <c r="FQ164" t="s">
        <v>85</v>
      </c>
      <c r="FY164" t="s">
        <v>33</v>
      </c>
      <c r="GA164" t="s">
        <v>40</v>
      </c>
      <c r="GF164" t="s">
        <v>40</v>
      </c>
      <c r="GJ164" t="s">
        <v>86</v>
      </c>
      <c r="GR164" t="s">
        <v>86</v>
      </c>
    </row>
    <row r="165" spans="1:208" x14ac:dyDescent="0.25">
      <c r="A165">
        <v>161</v>
      </c>
      <c r="B165" t="s">
        <v>916</v>
      </c>
      <c r="C165" t="s">
        <v>984</v>
      </c>
      <c r="D165">
        <v>50</v>
      </c>
      <c r="E165">
        <v>9.5</v>
      </c>
      <c r="F165" t="s">
        <v>63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2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3">
        <f t="shared" si="106"/>
        <v>0</v>
      </c>
      <c r="W165" s="3">
        <f t="shared" si="106"/>
        <v>0</v>
      </c>
      <c r="X165" s="3">
        <f t="shared" si="106"/>
        <v>0</v>
      </c>
      <c r="Y165" s="3">
        <f t="shared" si="106"/>
        <v>0</v>
      </c>
      <c r="Z165" s="3">
        <f t="shared" si="106"/>
        <v>0</v>
      </c>
      <c r="AA165" s="3">
        <f t="shared" si="106"/>
        <v>0</v>
      </c>
      <c r="AB165" s="3">
        <f t="shared" si="106"/>
        <v>0</v>
      </c>
      <c r="AC165" s="3">
        <f t="shared" si="106"/>
        <v>0</v>
      </c>
      <c r="AD165" s="3">
        <f t="shared" si="106"/>
        <v>0.04</v>
      </c>
      <c r="AE165" s="3">
        <f t="shared" si="106"/>
        <v>0</v>
      </c>
      <c r="AF165" s="3">
        <f t="shared" si="106"/>
        <v>0</v>
      </c>
      <c r="AG165" s="3">
        <f t="shared" si="106"/>
        <v>0</v>
      </c>
      <c r="AH165" s="3">
        <f t="shared" si="106"/>
        <v>0</v>
      </c>
      <c r="AI165" s="3">
        <f t="shared" si="106"/>
        <v>0</v>
      </c>
      <c r="AJ165" s="3">
        <f t="shared" si="106"/>
        <v>0</v>
      </c>
      <c r="AK165" s="4">
        <f t="shared" si="107"/>
        <v>0</v>
      </c>
      <c r="AL165" s="5">
        <f t="shared" si="107"/>
        <v>0</v>
      </c>
      <c r="AM165" s="5">
        <f t="shared" si="107"/>
        <v>0</v>
      </c>
      <c r="AN165" s="5">
        <f t="shared" si="107"/>
        <v>0</v>
      </c>
      <c r="AO165" s="5">
        <f t="shared" si="107"/>
        <v>0</v>
      </c>
      <c r="AP165" s="5">
        <f t="shared" si="107"/>
        <v>0</v>
      </c>
      <c r="AQ165" s="5">
        <f t="shared" si="107"/>
        <v>0</v>
      </c>
      <c r="AR165" s="5">
        <f t="shared" si="107"/>
        <v>0</v>
      </c>
      <c r="AS165" s="5">
        <f t="shared" si="107"/>
        <v>7.6585430267003232E-4</v>
      </c>
      <c r="AT165" s="5">
        <f t="shared" si="107"/>
        <v>0</v>
      </c>
      <c r="AU165" s="5">
        <f t="shared" si="107"/>
        <v>0</v>
      </c>
      <c r="AV165" s="5">
        <f t="shared" si="107"/>
        <v>0</v>
      </c>
      <c r="AW165" s="5">
        <f t="shared" si="107"/>
        <v>0</v>
      </c>
      <c r="AX165" s="5">
        <f t="shared" si="107"/>
        <v>0</v>
      </c>
      <c r="AY165" s="5">
        <f t="shared" si="107"/>
        <v>0</v>
      </c>
      <c r="AZ165" s="4">
        <f t="shared" si="87"/>
        <v>0</v>
      </c>
      <c r="BA165" s="5">
        <f t="shared" si="88"/>
        <v>0</v>
      </c>
      <c r="BB165" s="5">
        <f t="shared" si="89"/>
        <v>2.5528476755667744E-4</v>
      </c>
      <c r="BC165" s="5">
        <f t="shared" si="90"/>
        <v>0</v>
      </c>
      <c r="BD165" s="9">
        <f t="shared" si="91"/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 s="3">
        <f t="shared" si="77"/>
        <v>0</v>
      </c>
      <c r="BU165" s="3">
        <f t="shared" si="77"/>
        <v>0</v>
      </c>
      <c r="BV165" s="3">
        <f t="shared" si="77"/>
        <v>0</v>
      </c>
      <c r="BW165" s="3">
        <f t="shared" si="77"/>
        <v>0</v>
      </c>
      <c r="BX165" s="3">
        <f t="shared" si="77"/>
        <v>0</v>
      </c>
      <c r="BY165" s="3">
        <f t="shared" si="108"/>
        <v>0</v>
      </c>
      <c r="BZ165" s="3">
        <f t="shared" si="108"/>
        <v>0</v>
      </c>
      <c r="CA165" s="3">
        <f t="shared" si="108"/>
        <v>0</v>
      </c>
      <c r="CB165" s="3">
        <f t="shared" si="108"/>
        <v>0</v>
      </c>
      <c r="CC165" s="3">
        <f t="shared" si="108"/>
        <v>0</v>
      </c>
      <c r="CD165" s="3">
        <f t="shared" si="104"/>
        <v>0</v>
      </c>
      <c r="CE165" s="3">
        <f t="shared" si="104"/>
        <v>0</v>
      </c>
      <c r="CF165" s="3">
        <f t="shared" si="104"/>
        <v>0</v>
      </c>
      <c r="CG165" s="3">
        <f t="shared" si="104"/>
        <v>0</v>
      </c>
      <c r="CH165" s="3">
        <f t="shared" si="104"/>
        <v>0</v>
      </c>
      <c r="CI165" s="4">
        <f t="shared" si="85"/>
        <v>0</v>
      </c>
      <c r="CJ165" s="5">
        <f t="shared" si="85"/>
        <v>0</v>
      </c>
      <c r="CK165" s="5">
        <f t="shared" si="85"/>
        <v>0</v>
      </c>
      <c r="CL165" s="5">
        <f t="shared" si="85"/>
        <v>0</v>
      </c>
      <c r="CM165" s="5">
        <f t="shared" si="85"/>
        <v>0</v>
      </c>
      <c r="CN165" s="5">
        <f t="shared" si="85"/>
        <v>0</v>
      </c>
      <c r="CO165" s="5">
        <f t="shared" si="83"/>
        <v>0</v>
      </c>
      <c r="CP165" s="5">
        <f t="shared" si="83"/>
        <v>0</v>
      </c>
      <c r="CQ165" s="5">
        <f t="shared" si="83"/>
        <v>0</v>
      </c>
      <c r="CR165" s="5">
        <f t="shared" si="83"/>
        <v>0</v>
      </c>
      <c r="CS165" s="5">
        <f t="shared" si="83"/>
        <v>0</v>
      </c>
      <c r="CT165" s="5">
        <f t="shared" si="83"/>
        <v>0</v>
      </c>
      <c r="CU165" s="5">
        <f t="shared" si="79"/>
        <v>0</v>
      </c>
      <c r="CV165" s="5">
        <f t="shared" si="79"/>
        <v>0</v>
      </c>
      <c r="CW165" s="5">
        <f t="shared" si="79"/>
        <v>0</v>
      </c>
      <c r="CX165" s="4">
        <f t="shared" si="92"/>
        <v>0</v>
      </c>
      <c r="CY165" s="5">
        <f t="shared" si="93"/>
        <v>0</v>
      </c>
      <c r="CZ165" s="5">
        <f t="shared" si="94"/>
        <v>0</v>
      </c>
      <c r="DA165" s="5">
        <f t="shared" si="95"/>
        <v>0</v>
      </c>
      <c r="DB165" s="9">
        <f t="shared" si="96"/>
        <v>0</v>
      </c>
      <c r="DC165">
        <v>2</v>
      </c>
      <c r="DD165">
        <v>0</v>
      </c>
      <c r="DE165">
        <v>2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2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 s="3">
        <f t="shared" si="78"/>
        <v>0.04</v>
      </c>
      <c r="DS165" s="3">
        <f t="shared" si="78"/>
        <v>0</v>
      </c>
      <c r="DT165" s="3">
        <f t="shared" si="78"/>
        <v>0.04</v>
      </c>
      <c r="DU165" s="3">
        <f t="shared" si="78"/>
        <v>0</v>
      </c>
      <c r="DV165" s="3">
        <f t="shared" si="78"/>
        <v>0</v>
      </c>
      <c r="DW165" s="3">
        <f t="shared" si="109"/>
        <v>0</v>
      </c>
      <c r="DX165" s="3">
        <f t="shared" si="109"/>
        <v>0</v>
      </c>
      <c r="DY165" s="3">
        <f t="shared" si="109"/>
        <v>0</v>
      </c>
      <c r="DZ165" s="3">
        <f t="shared" si="109"/>
        <v>0.04</v>
      </c>
      <c r="EA165" s="3">
        <f t="shared" si="109"/>
        <v>0</v>
      </c>
      <c r="EB165" s="3">
        <f t="shared" si="105"/>
        <v>0</v>
      </c>
      <c r="EC165" s="3">
        <f t="shared" si="105"/>
        <v>0</v>
      </c>
      <c r="ED165" s="3">
        <f t="shared" si="105"/>
        <v>0</v>
      </c>
      <c r="EE165" s="3">
        <f t="shared" si="105"/>
        <v>0</v>
      </c>
      <c r="EF165" s="3">
        <f t="shared" si="105"/>
        <v>0</v>
      </c>
      <c r="EG165" s="4">
        <f t="shared" si="86"/>
        <v>3.3519264278639308E-3</v>
      </c>
      <c r="EH165" s="5">
        <f t="shared" si="86"/>
        <v>0</v>
      </c>
      <c r="EI165" s="5">
        <f t="shared" si="86"/>
        <v>3.0466909796975365E-3</v>
      </c>
      <c r="EJ165" s="5">
        <f t="shared" si="86"/>
        <v>0</v>
      </c>
      <c r="EK165" s="5">
        <f t="shared" si="86"/>
        <v>0</v>
      </c>
      <c r="EL165" s="5">
        <f t="shared" si="86"/>
        <v>0</v>
      </c>
      <c r="EM165" s="5">
        <f t="shared" si="84"/>
        <v>0</v>
      </c>
      <c r="EN165" s="5">
        <f t="shared" si="84"/>
        <v>0</v>
      </c>
      <c r="EO165" s="5">
        <f t="shared" si="84"/>
        <v>7.6709866899693317E-4</v>
      </c>
      <c r="EP165" s="5">
        <f t="shared" si="84"/>
        <v>0</v>
      </c>
      <c r="EQ165" s="5">
        <f t="shared" si="84"/>
        <v>0</v>
      </c>
      <c r="ER165" s="5">
        <f t="shared" si="84"/>
        <v>0</v>
      </c>
      <c r="ES165" s="5">
        <f t="shared" si="80"/>
        <v>0</v>
      </c>
      <c r="ET165" s="5">
        <f t="shared" si="80"/>
        <v>0</v>
      </c>
      <c r="EU165" s="5">
        <f t="shared" si="80"/>
        <v>0</v>
      </c>
      <c r="EV165" s="4">
        <f t="shared" si="97"/>
        <v>2.1328724691871558E-3</v>
      </c>
      <c r="EW165" s="5">
        <f t="shared" si="101"/>
        <v>0</v>
      </c>
      <c r="EX165" s="5">
        <f t="shared" si="98"/>
        <v>2.5569955633231108E-4</v>
      </c>
      <c r="EY165" s="5">
        <f t="shared" si="99"/>
        <v>0</v>
      </c>
      <c r="EZ165" s="9">
        <f t="shared" si="100"/>
        <v>0</v>
      </c>
      <c r="FA165" t="s">
        <v>707</v>
      </c>
      <c r="FB165" t="s">
        <v>708</v>
      </c>
      <c r="FD165" t="s">
        <v>707</v>
      </c>
      <c r="FE165" t="s">
        <v>139</v>
      </c>
      <c r="FI165" t="s">
        <v>708</v>
      </c>
      <c r="FJ165" t="s">
        <v>229</v>
      </c>
      <c r="FM165" t="s">
        <v>139</v>
      </c>
      <c r="FQ165" t="s">
        <v>709</v>
      </c>
      <c r="FU165" t="s">
        <v>710</v>
      </c>
      <c r="FV165" t="s">
        <v>140</v>
      </c>
      <c r="FY165" t="s">
        <v>179</v>
      </c>
      <c r="FZ165" t="s">
        <v>140</v>
      </c>
      <c r="GA165" t="s">
        <v>40</v>
      </c>
      <c r="GC165" t="s">
        <v>37</v>
      </c>
      <c r="GE165" t="s">
        <v>140</v>
      </c>
      <c r="GF165" t="s">
        <v>40</v>
      </c>
      <c r="GJ165" t="s">
        <v>711</v>
      </c>
      <c r="GR165" t="s">
        <v>183</v>
      </c>
      <c r="GS165" t="s">
        <v>183</v>
      </c>
      <c r="GW165" t="s">
        <v>57</v>
      </c>
      <c r="GX165" t="s">
        <v>712</v>
      </c>
    </row>
    <row r="166" spans="1:208" x14ac:dyDescent="0.25">
      <c r="A166">
        <v>162</v>
      </c>
      <c r="B166" t="s">
        <v>852</v>
      </c>
      <c r="C166" t="s">
        <v>853</v>
      </c>
      <c r="D166">
        <v>250</v>
      </c>
      <c r="E166">
        <v>3.82</v>
      </c>
      <c r="F166" t="s">
        <v>63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2</v>
      </c>
      <c r="N166">
        <v>2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3">
        <f t="shared" si="106"/>
        <v>0</v>
      </c>
      <c r="W166" s="3">
        <f t="shared" si="106"/>
        <v>0</v>
      </c>
      <c r="X166" s="3">
        <f t="shared" si="106"/>
        <v>0</v>
      </c>
      <c r="Y166" s="3">
        <f t="shared" si="106"/>
        <v>0</v>
      </c>
      <c r="Z166" s="3">
        <f t="shared" si="106"/>
        <v>0</v>
      </c>
      <c r="AA166" s="3">
        <f t="shared" si="106"/>
        <v>0</v>
      </c>
      <c r="AB166" s="3">
        <f t="shared" si="106"/>
        <v>8.0000000000000002E-3</v>
      </c>
      <c r="AC166" s="3">
        <f t="shared" si="106"/>
        <v>8.0000000000000002E-3</v>
      </c>
      <c r="AD166" s="3">
        <f t="shared" si="106"/>
        <v>0</v>
      </c>
      <c r="AE166" s="3">
        <f t="shared" si="106"/>
        <v>0</v>
      </c>
      <c r="AF166" s="3">
        <f t="shared" si="106"/>
        <v>0</v>
      </c>
      <c r="AG166" s="3">
        <f t="shared" si="106"/>
        <v>0</v>
      </c>
      <c r="AH166" s="3">
        <f t="shared" si="106"/>
        <v>0</v>
      </c>
      <c r="AI166" s="3">
        <f t="shared" si="106"/>
        <v>0</v>
      </c>
      <c r="AJ166" s="3">
        <f t="shared" si="106"/>
        <v>0</v>
      </c>
      <c r="AK166" s="4">
        <f t="shared" si="107"/>
        <v>0</v>
      </c>
      <c r="AL166" s="5">
        <f t="shared" si="107"/>
        <v>0</v>
      </c>
      <c r="AM166" s="5">
        <f t="shared" si="107"/>
        <v>0</v>
      </c>
      <c r="AN166" s="5">
        <f t="shared" si="107"/>
        <v>0</v>
      </c>
      <c r="AO166" s="5">
        <f t="shared" si="107"/>
        <v>0</v>
      </c>
      <c r="AP166" s="5">
        <f t="shared" si="107"/>
        <v>0</v>
      </c>
      <c r="AQ166" s="5">
        <f t="shared" si="107"/>
        <v>1.6388629622053377E-4</v>
      </c>
      <c r="AR166" s="5">
        <f t="shared" si="107"/>
        <v>1.5417347387871555E-4</v>
      </c>
      <c r="AS166" s="5">
        <f t="shared" si="107"/>
        <v>0</v>
      </c>
      <c r="AT166" s="5">
        <f t="shared" si="107"/>
        <v>0</v>
      </c>
      <c r="AU166" s="5">
        <f t="shared" si="107"/>
        <v>0</v>
      </c>
      <c r="AV166" s="5">
        <f t="shared" si="107"/>
        <v>0</v>
      </c>
      <c r="AW166" s="5">
        <f t="shared" si="107"/>
        <v>0</v>
      </c>
      <c r="AX166" s="5">
        <f t="shared" si="107"/>
        <v>0</v>
      </c>
      <c r="AY166" s="5">
        <f t="shared" si="107"/>
        <v>0</v>
      </c>
      <c r="AZ166" s="4">
        <f t="shared" si="87"/>
        <v>0</v>
      </c>
      <c r="BA166" s="5">
        <f t="shared" si="88"/>
        <v>0</v>
      </c>
      <c r="BB166" s="5">
        <f t="shared" si="89"/>
        <v>1.0601992336641644E-4</v>
      </c>
      <c r="BC166" s="5">
        <f t="shared" si="90"/>
        <v>0</v>
      </c>
      <c r="BD166" s="9">
        <f t="shared" si="91"/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 s="3">
        <f t="shared" si="77"/>
        <v>0</v>
      </c>
      <c r="BU166" s="3">
        <f t="shared" si="77"/>
        <v>0</v>
      </c>
      <c r="BV166" s="3">
        <f t="shared" si="77"/>
        <v>0</v>
      </c>
      <c r="BW166" s="3">
        <f t="shared" si="77"/>
        <v>0</v>
      </c>
      <c r="BX166" s="3">
        <f t="shared" si="77"/>
        <v>0</v>
      </c>
      <c r="BY166" s="3">
        <f t="shared" si="108"/>
        <v>0</v>
      </c>
      <c r="BZ166" s="3">
        <f t="shared" si="108"/>
        <v>0</v>
      </c>
      <c r="CA166" s="3">
        <f t="shared" si="108"/>
        <v>0</v>
      </c>
      <c r="CB166" s="3">
        <f t="shared" si="108"/>
        <v>0</v>
      </c>
      <c r="CC166" s="3">
        <f t="shared" si="108"/>
        <v>0</v>
      </c>
      <c r="CD166" s="3">
        <f t="shared" si="104"/>
        <v>0</v>
      </c>
      <c r="CE166" s="3">
        <f t="shared" si="104"/>
        <v>0</v>
      </c>
      <c r="CF166" s="3">
        <f t="shared" si="104"/>
        <v>0</v>
      </c>
      <c r="CG166" s="3">
        <f t="shared" si="104"/>
        <v>0</v>
      </c>
      <c r="CH166" s="3">
        <f t="shared" si="104"/>
        <v>0</v>
      </c>
      <c r="CI166" s="4">
        <f t="shared" si="85"/>
        <v>0</v>
      </c>
      <c r="CJ166" s="5">
        <f t="shared" si="85"/>
        <v>0</v>
      </c>
      <c r="CK166" s="5">
        <f t="shared" si="85"/>
        <v>0</v>
      </c>
      <c r="CL166" s="5">
        <f t="shared" si="85"/>
        <v>0</v>
      </c>
      <c r="CM166" s="5">
        <f t="shared" si="85"/>
        <v>0</v>
      </c>
      <c r="CN166" s="5">
        <f t="shared" si="85"/>
        <v>0</v>
      </c>
      <c r="CO166" s="5">
        <f t="shared" si="83"/>
        <v>0</v>
      </c>
      <c r="CP166" s="5">
        <f t="shared" si="83"/>
        <v>0</v>
      </c>
      <c r="CQ166" s="5">
        <f t="shared" si="83"/>
        <v>0</v>
      </c>
      <c r="CR166" s="5">
        <f t="shared" si="83"/>
        <v>0</v>
      </c>
      <c r="CS166" s="5">
        <f t="shared" si="83"/>
        <v>0</v>
      </c>
      <c r="CT166" s="5">
        <f t="shared" si="83"/>
        <v>0</v>
      </c>
      <c r="CU166" s="5">
        <f t="shared" si="79"/>
        <v>0</v>
      </c>
      <c r="CV166" s="5">
        <f t="shared" si="79"/>
        <v>0</v>
      </c>
      <c r="CW166" s="5">
        <f t="shared" si="79"/>
        <v>0</v>
      </c>
      <c r="CX166" s="4">
        <f t="shared" si="92"/>
        <v>0</v>
      </c>
      <c r="CY166" s="5">
        <f t="shared" si="93"/>
        <v>0</v>
      </c>
      <c r="CZ166" s="5">
        <f t="shared" si="94"/>
        <v>0</v>
      </c>
      <c r="DA166" s="5">
        <f t="shared" si="95"/>
        <v>0</v>
      </c>
      <c r="DB166" s="9">
        <f t="shared" si="96"/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2</v>
      </c>
      <c r="DJ166">
        <v>2</v>
      </c>
      <c r="DK166">
        <v>0</v>
      </c>
      <c r="DL166">
        <v>2</v>
      </c>
      <c r="DM166">
        <v>0</v>
      </c>
      <c r="DN166">
        <v>0</v>
      </c>
      <c r="DO166">
        <v>0</v>
      </c>
      <c r="DP166">
        <v>0</v>
      </c>
      <c r="DQ166">
        <v>0</v>
      </c>
      <c r="DR166" s="3">
        <f t="shared" si="78"/>
        <v>0</v>
      </c>
      <c r="DS166" s="3">
        <f t="shared" si="78"/>
        <v>0</v>
      </c>
      <c r="DT166" s="3">
        <f t="shared" si="78"/>
        <v>0</v>
      </c>
      <c r="DU166" s="3">
        <f t="shared" si="78"/>
        <v>0</v>
      </c>
      <c r="DV166" s="3">
        <f t="shared" si="78"/>
        <v>0</v>
      </c>
      <c r="DW166" s="3">
        <f t="shared" si="109"/>
        <v>0</v>
      </c>
      <c r="DX166" s="3">
        <f t="shared" si="109"/>
        <v>8.0000000000000002E-3</v>
      </c>
      <c r="DY166" s="3">
        <f t="shared" si="109"/>
        <v>8.0000000000000002E-3</v>
      </c>
      <c r="DZ166" s="3">
        <f t="shared" si="109"/>
        <v>0</v>
      </c>
      <c r="EA166" s="3">
        <f t="shared" si="109"/>
        <v>8.0000000000000002E-3</v>
      </c>
      <c r="EB166" s="3">
        <f t="shared" si="105"/>
        <v>0</v>
      </c>
      <c r="EC166" s="3">
        <f t="shared" si="105"/>
        <v>0</v>
      </c>
      <c r="ED166" s="3">
        <f t="shared" si="105"/>
        <v>0</v>
      </c>
      <c r="EE166" s="3">
        <f t="shared" si="105"/>
        <v>0</v>
      </c>
      <c r="EF166" s="3">
        <f t="shared" si="105"/>
        <v>0</v>
      </c>
      <c r="EG166" s="4">
        <f t="shared" si="86"/>
        <v>0</v>
      </c>
      <c r="EH166" s="5">
        <f t="shared" si="86"/>
        <v>0</v>
      </c>
      <c r="EI166" s="5">
        <f t="shared" si="86"/>
        <v>0</v>
      </c>
      <c r="EJ166" s="5">
        <f t="shared" si="86"/>
        <v>0</v>
      </c>
      <c r="EK166" s="5">
        <f t="shared" si="86"/>
        <v>0</v>
      </c>
      <c r="EL166" s="5">
        <f t="shared" si="86"/>
        <v>0</v>
      </c>
      <c r="EM166" s="5">
        <f t="shared" si="84"/>
        <v>1.6369330360413428E-4</v>
      </c>
      <c r="EN166" s="5">
        <f t="shared" si="84"/>
        <v>1.5412343680798861E-4</v>
      </c>
      <c r="EO166" s="5">
        <f t="shared" si="84"/>
        <v>0</v>
      </c>
      <c r="EP166" s="5">
        <f t="shared" si="84"/>
        <v>2.1428694418527508E-4</v>
      </c>
      <c r="EQ166" s="5">
        <f t="shared" si="84"/>
        <v>0</v>
      </c>
      <c r="ER166" s="5">
        <f t="shared" si="84"/>
        <v>0</v>
      </c>
      <c r="ES166" s="5">
        <f t="shared" si="80"/>
        <v>0</v>
      </c>
      <c r="ET166" s="5">
        <f t="shared" si="80"/>
        <v>0</v>
      </c>
      <c r="EU166" s="5">
        <f t="shared" si="80"/>
        <v>0</v>
      </c>
      <c r="EV166" s="4">
        <f t="shared" si="97"/>
        <v>0</v>
      </c>
      <c r="EW166" s="5">
        <f t="shared" si="101"/>
        <v>0</v>
      </c>
      <c r="EX166" s="5">
        <f t="shared" si="98"/>
        <v>1.0593891347070763E-4</v>
      </c>
      <c r="EY166" s="5">
        <f t="shared" si="99"/>
        <v>7.1428981395091693E-5</v>
      </c>
      <c r="EZ166" s="9">
        <f t="shared" si="100"/>
        <v>0</v>
      </c>
      <c r="FB166" t="s">
        <v>713</v>
      </c>
      <c r="FD166" t="s">
        <v>191</v>
      </c>
      <c r="FE166" t="s">
        <v>290</v>
      </c>
      <c r="FF166" t="s">
        <v>119</v>
      </c>
      <c r="FI166" t="s">
        <v>290</v>
      </c>
      <c r="FK166" t="s">
        <v>191</v>
      </c>
      <c r="FM166" t="s">
        <v>290</v>
      </c>
      <c r="FQ166" t="s">
        <v>713</v>
      </c>
      <c r="FS166" t="s">
        <v>27</v>
      </c>
      <c r="FU166" t="s">
        <v>714</v>
      </c>
      <c r="FV166" t="s">
        <v>714</v>
      </c>
      <c r="FY166" t="s">
        <v>33</v>
      </c>
      <c r="FZ166" t="s">
        <v>714</v>
      </c>
      <c r="GA166" t="s">
        <v>40</v>
      </c>
      <c r="GE166" t="s">
        <v>714</v>
      </c>
      <c r="GF166" t="s">
        <v>40</v>
      </c>
      <c r="GJ166" t="s">
        <v>715</v>
      </c>
      <c r="GR166" t="s">
        <v>141</v>
      </c>
      <c r="GW166" t="s">
        <v>141</v>
      </c>
    </row>
    <row r="167" spans="1:208" x14ac:dyDescent="0.25">
      <c r="A167">
        <v>163</v>
      </c>
      <c r="B167" t="s">
        <v>595</v>
      </c>
      <c r="C167" t="s">
        <v>596</v>
      </c>
      <c r="D167">
        <v>70</v>
      </c>
      <c r="E167">
        <v>5.82</v>
      </c>
      <c r="F167" t="s">
        <v>63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2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3">
        <f t="shared" si="106"/>
        <v>0</v>
      </c>
      <c r="W167" s="3">
        <f t="shared" si="106"/>
        <v>0</v>
      </c>
      <c r="X167" s="3">
        <f t="shared" si="106"/>
        <v>0</v>
      </c>
      <c r="Y167" s="3">
        <f t="shared" si="106"/>
        <v>0</v>
      </c>
      <c r="Z167" s="3">
        <f t="shared" si="106"/>
        <v>0</v>
      </c>
      <c r="AA167" s="3">
        <f t="shared" si="106"/>
        <v>0</v>
      </c>
      <c r="AB167" s="3">
        <f t="shared" si="106"/>
        <v>2.8571428571428571E-2</v>
      </c>
      <c r="AC167" s="3">
        <f t="shared" si="106"/>
        <v>2.8571428571428571E-2</v>
      </c>
      <c r="AD167" s="3">
        <f t="shared" si="106"/>
        <v>0</v>
      </c>
      <c r="AE167" s="3">
        <f t="shared" si="106"/>
        <v>0</v>
      </c>
      <c r="AF167" s="3">
        <f t="shared" si="106"/>
        <v>0</v>
      </c>
      <c r="AG167" s="3">
        <f t="shared" si="106"/>
        <v>0</v>
      </c>
      <c r="AH167" s="3">
        <f t="shared" si="106"/>
        <v>0</v>
      </c>
      <c r="AI167" s="3">
        <f t="shared" si="106"/>
        <v>0</v>
      </c>
      <c r="AJ167" s="3">
        <f t="shared" si="106"/>
        <v>0</v>
      </c>
      <c r="AK167" s="4">
        <f t="shared" si="107"/>
        <v>0</v>
      </c>
      <c r="AL167" s="5">
        <f t="shared" si="107"/>
        <v>0</v>
      </c>
      <c r="AM167" s="5">
        <f t="shared" si="107"/>
        <v>0</v>
      </c>
      <c r="AN167" s="5">
        <f t="shared" si="107"/>
        <v>0</v>
      </c>
      <c r="AO167" s="5">
        <f t="shared" si="107"/>
        <v>0</v>
      </c>
      <c r="AP167" s="5">
        <f t="shared" si="107"/>
        <v>0</v>
      </c>
      <c r="AQ167" s="5">
        <f t="shared" si="107"/>
        <v>5.8530820078762057E-4</v>
      </c>
      <c r="AR167" s="5">
        <f t="shared" si="107"/>
        <v>5.5061954956684117E-4</v>
      </c>
      <c r="AS167" s="5">
        <f t="shared" si="107"/>
        <v>0</v>
      </c>
      <c r="AT167" s="5">
        <f t="shared" si="107"/>
        <v>0</v>
      </c>
      <c r="AU167" s="5">
        <f t="shared" si="107"/>
        <v>0</v>
      </c>
      <c r="AV167" s="5">
        <f t="shared" si="107"/>
        <v>0</v>
      </c>
      <c r="AW167" s="5">
        <f t="shared" si="107"/>
        <v>0</v>
      </c>
      <c r="AX167" s="5">
        <f t="shared" si="107"/>
        <v>0</v>
      </c>
      <c r="AY167" s="5">
        <f t="shared" si="107"/>
        <v>0</v>
      </c>
      <c r="AZ167" s="4">
        <f t="shared" si="87"/>
        <v>0</v>
      </c>
      <c r="BA167" s="5">
        <f t="shared" si="88"/>
        <v>0</v>
      </c>
      <c r="BB167" s="5">
        <f t="shared" si="89"/>
        <v>3.7864258345148726E-4</v>
      </c>
      <c r="BC167" s="5">
        <f t="shared" si="90"/>
        <v>0</v>
      </c>
      <c r="BD167" s="9">
        <f t="shared" si="91"/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 s="3">
        <f t="shared" si="77"/>
        <v>0</v>
      </c>
      <c r="BU167" s="3">
        <f t="shared" si="77"/>
        <v>0</v>
      </c>
      <c r="BV167" s="3">
        <f t="shared" si="77"/>
        <v>0</v>
      </c>
      <c r="BW167" s="3">
        <f t="shared" si="77"/>
        <v>0</v>
      </c>
      <c r="BX167" s="3">
        <f t="shared" si="77"/>
        <v>0</v>
      </c>
      <c r="BY167" s="3">
        <f t="shared" si="108"/>
        <v>0</v>
      </c>
      <c r="BZ167" s="3">
        <f t="shared" si="108"/>
        <v>0</v>
      </c>
      <c r="CA167" s="3">
        <f t="shared" si="108"/>
        <v>0</v>
      </c>
      <c r="CB167" s="3">
        <f t="shared" si="108"/>
        <v>0</v>
      </c>
      <c r="CC167" s="3">
        <f t="shared" si="108"/>
        <v>0</v>
      </c>
      <c r="CD167" s="3">
        <f t="shared" si="104"/>
        <v>0</v>
      </c>
      <c r="CE167" s="3">
        <f t="shared" si="104"/>
        <v>0</v>
      </c>
      <c r="CF167" s="3">
        <f t="shared" si="104"/>
        <v>0</v>
      </c>
      <c r="CG167" s="3">
        <f t="shared" si="104"/>
        <v>0</v>
      </c>
      <c r="CH167" s="3">
        <f t="shared" si="104"/>
        <v>0</v>
      </c>
      <c r="CI167" s="4">
        <f t="shared" si="85"/>
        <v>0</v>
      </c>
      <c r="CJ167" s="5">
        <f t="shared" si="85"/>
        <v>0</v>
      </c>
      <c r="CK167" s="5">
        <f t="shared" si="85"/>
        <v>0</v>
      </c>
      <c r="CL167" s="5">
        <f t="shared" si="85"/>
        <v>0</v>
      </c>
      <c r="CM167" s="5">
        <f t="shared" si="85"/>
        <v>0</v>
      </c>
      <c r="CN167" s="5">
        <f t="shared" si="85"/>
        <v>0</v>
      </c>
      <c r="CO167" s="5">
        <f t="shared" si="83"/>
        <v>0</v>
      </c>
      <c r="CP167" s="5">
        <f t="shared" si="83"/>
        <v>0</v>
      </c>
      <c r="CQ167" s="5">
        <f t="shared" si="83"/>
        <v>0</v>
      </c>
      <c r="CR167" s="5">
        <f t="shared" ref="CR167:CW199" si="110">CC167/CR$3</f>
        <v>0</v>
      </c>
      <c r="CS167" s="5">
        <f t="shared" si="110"/>
        <v>0</v>
      </c>
      <c r="CT167" s="5">
        <f t="shared" si="110"/>
        <v>0</v>
      </c>
      <c r="CU167" s="5">
        <f t="shared" si="79"/>
        <v>0</v>
      </c>
      <c r="CV167" s="5">
        <f t="shared" si="79"/>
        <v>0</v>
      </c>
      <c r="CW167" s="5">
        <f t="shared" si="79"/>
        <v>0</v>
      </c>
      <c r="CX167" s="4">
        <f t="shared" si="92"/>
        <v>0</v>
      </c>
      <c r="CY167" s="5">
        <f t="shared" si="93"/>
        <v>0</v>
      </c>
      <c r="CZ167" s="5">
        <f t="shared" si="94"/>
        <v>0</v>
      </c>
      <c r="DA167" s="5">
        <f t="shared" si="95"/>
        <v>0</v>
      </c>
      <c r="DB167" s="9">
        <f t="shared" si="96"/>
        <v>0</v>
      </c>
      <c r="DC167">
        <v>0</v>
      </c>
      <c r="DD167">
        <v>0</v>
      </c>
      <c r="DE167">
        <v>2</v>
      </c>
      <c r="DF167">
        <v>0</v>
      </c>
      <c r="DG167">
        <v>0</v>
      </c>
      <c r="DH167">
        <v>0</v>
      </c>
      <c r="DI167">
        <v>2</v>
      </c>
      <c r="DJ167">
        <v>2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 s="3">
        <f t="shared" si="78"/>
        <v>0</v>
      </c>
      <c r="DS167" s="3">
        <f t="shared" si="78"/>
        <v>0</v>
      </c>
      <c r="DT167" s="3">
        <f t="shared" si="78"/>
        <v>2.8571428571428571E-2</v>
      </c>
      <c r="DU167" s="3">
        <f t="shared" si="78"/>
        <v>0</v>
      </c>
      <c r="DV167" s="3">
        <f t="shared" si="78"/>
        <v>0</v>
      </c>
      <c r="DW167" s="3">
        <f t="shared" si="109"/>
        <v>0</v>
      </c>
      <c r="DX167" s="3">
        <f t="shared" si="109"/>
        <v>2.8571428571428571E-2</v>
      </c>
      <c r="DY167" s="3">
        <f t="shared" si="109"/>
        <v>2.8571428571428571E-2</v>
      </c>
      <c r="DZ167" s="3">
        <f t="shared" si="109"/>
        <v>0</v>
      </c>
      <c r="EA167" s="3">
        <f t="shared" si="109"/>
        <v>0</v>
      </c>
      <c r="EB167" s="3">
        <f t="shared" si="105"/>
        <v>0</v>
      </c>
      <c r="EC167" s="3">
        <f t="shared" si="105"/>
        <v>0</v>
      </c>
      <c r="ED167" s="3">
        <f t="shared" si="105"/>
        <v>0</v>
      </c>
      <c r="EE167" s="3">
        <f t="shared" si="105"/>
        <v>0</v>
      </c>
      <c r="EF167" s="3">
        <f t="shared" si="105"/>
        <v>0</v>
      </c>
      <c r="EG167" s="4">
        <f t="shared" si="86"/>
        <v>0</v>
      </c>
      <c r="EH167" s="5">
        <f t="shared" si="86"/>
        <v>0</v>
      </c>
      <c r="EI167" s="5">
        <f t="shared" si="86"/>
        <v>2.1762078426410974E-3</v>
      </c>
      <c r="EJ167" s="5">
        <f t="shared" si="86"/>
        <v>0</v>
      </c>
      <c r="EK167" s="5">
        <f t="shared" si="86"/>
        <v>0</v>
      </c>
      <c r="EL167" s="5">
        <f t="shared" si="86"/>
        <v>0</v>
      </c>
      <c r="EM167" s="5">
        <f t="shared" si="84"/>
        <v>5.8461894144333677E-4</v>
      </c>
      <c r="EN167" s="5">
        <f t="shared" si="84"/>
        <v>5.5044084574281641E-4</v>
      </c>
      <c r="EO167" s="5">
        <f t="shared" si="84"/>
        <v>0</v>
      </c>
      <c r="EP167" s="5">
        <f t="shared" ref="EP167:EU199" si="111">EA167/EP$3</f>
        <v>0</v>
      </c>
      <c r="EQ167" s="5">
        <f t="shared" si="111"/>
        <v>0</v>
      </c>
      <c r="ER167" s="5">
        <f t="shared" si="111"/>
        <v>0</v>
      </c>
      <c r="ES167" s="5">
        <f t="shared" si="80"/>
        <v>0</v>
      </c>
      <c r="ET167" s="5">
        <f t="shared" si="80"/>
        <v>0</v>
      </c>
      <c r="EU167" s="5">
        <f t="shared" si="80"/>
        <v>0</v>
      </c>
      <c r="EV167" s="4">
        <f t="shared" si="97"/>
        <v>7.254026142136991E-4</v>
      </c>
      <c r="EW167" s="5">
        <f t="shared" si="101"/>
        <v>0</v>
      </c>
      <c r="EX167" s="5">
        <f t="shared" si="98"/>
        <v>3.7835326239538439E-4</v>
      </c>
      <c r="EY167" s="5">
        <f t="shared" si="99"/>
        <v>0</v>
      </c>
      <c r="EZ167" s="9">
        <f t="shared" si="100"/>
        <v>0</v>
      </c>
    </row>
    <row r="168" spans="1:208" x14ac:dyDescent="0.25">
      <c r="A168">
        <v>164</v>
      </c>
      <c r="B168" t="s">
        <v>530</v>
      </c>
      <c r="C168" t="s">
        <v>861</v>
      </c>
      <c r="D168">
        <v>13</v>
      </c>
      <c r="E168">
        <v>4.8499999999999996</v>
      </c>
      <c r="F168" t="s">
        <v>63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3">
        <f t="shared" si="106"/>
        <v>0</v>
      </c>
      <c r="W168" s="3">
        <f t="shared" si="106"/>
        <v>0</v>
      </c>
      <c r="X168" s="3">
        <f t="shared" si="106"/>
        <v>0</v>
      </c>
      <c r="Y168" s="3">
        <f t="shared" si="106"/>
        <v>0</v>
      </c>
      <c r="Z168" s="3">
        <f t="shared" si="106"/>
        <v>0</v>
      </c>
      <c r="AA168" s="3">
        <f t="shared" si="106"/>
        <v>0</v>
      </c>
      <c r="AB168" s="3">
        <f t="shared" si="106"/>
        <v>0</v>
      </c>
      <c r="AC168" s="3">
        <f t="shared" si="106"/>
        <v>0</v>
      </c>
      <c r="AD168" s="3">
        <f t="shared" si="106"/>
        <v>0</v>
      </c>
      <c r="AE168" s="3">
        <f t="shared" si="106"/>
        <v>0</v>
      </c>
      <c r="AF168" s="3">
        <f t="shared" si="106"/>
        <v>0</v>
      </c>
      <c r="AG168" s="3">
        <f t="shared" si="106"/>
        <v>0</v>
      </c>
      <c r="AH168" s="3">
        <f t="shared" si="106"/>
        <v>0</v>
      </c>
      <c r="AI168" s="3">
        <f t="shared" si="106"/>
        <v>0</v>
      </c>
      <c r="AJ168" s="3">
        <f t="shared" si="106"/>
        <v>0</v>
      </c>
      <c r="AK168" s="4">
        <f t="shared" si="107"/>
        <v>0</v>
      </c>
      <c r="AL168" s="5">
        <f t="shared" si="107"/>
        <v>0</v>
      </c>
      <c r="AM168" s="5">
        <f t="shared" si="107"/>
        <v>0</v>
      </c>
      <c r="AN168" s="5">
        <f t="shared" si="107"/>
        <v>0</v>
      </c>
      <c r="AO168" s="5">
        <f t="shared" si="107"/>
        <v>0</v>
      </c>
      <c r="AP168" s="5">
        <f t="shared" si="107"/>
        <v>0</v>
      </c>
      <c r="AQ168" s="5">
        <f t="shared" si="107"/>
        <v>0</v>
      </c>
      <c r="AR168" s="5">
        <f t="shared" si="107"/>
        <v>0</v>
      </c>
      <c r="AS168" s="5">
        <f t="shared" si="107"/>
        <v>0</v>
      </c>
      <c r="AT168" s="5">
        <f t="shared" si="107"/>
        <v>0</v>
      </c>
      <c r="AU168" s="5">
        <f t="shared" si="107"/>
        <v>0</v>
      </c>
      <c r="AV168" s="5">
        <f t="shared" si="107"/>
        <v>0</v>
      </c>
      <c r="AW168" s="5">
        <f t="shared" si="107"/>
        <v>0</v>
      </c>
      <c r="AX168" s="5">
        <f t="shared" si="107"/>
        <v>0</v>
      </c>
      <c r="AY168" s="5">
        <f t="shared" si="107"/>
        <v>0</v>
      </c>
      <c r="AZ168" s="4">
        <f t="shared" si="87"/>
        <v>0</v>
      </c>
      <c r="BA168" s="5">
        <f t="shared" si="88"/>
        <v>0</v>
      </c>
      <c r="BB168" s="5">
        <f t="shared" si="89"/>
        <v>0</v>
      </c>
      <c r="BC168" s="5">
        <f t="shared" si="90"/>
        <v>0</v>
      </c>
      <c r="BD168" s="9">
        <f t="shared" si="91"/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2</v>
      </c>
      <c r="BO168">
        <v>2</v>
      </c>
      <c r="BP168">
        <v>2</v>
      </c>
      <c r="BQ168">
        <v>0</v>
      </c>
      <c r="BR168">
        <v>0</v>
      </c>
      <c r="BS168">
        <v>0</v>
      </c>
      <c r="BT168" s="3">
        <f t="shared" si="77"/>
        <v>0</v>
      </c>
      <c r="BU168" s="3">
        <f t="shared" si="77"/>
        <v>0</v>
      </c>
      <c r="BV168" s="3">
        <f t="shared" si="77"/>
        <v>0</v>
      </c>
      <c r="BW168" s="3">
        <f t="shared" si="77"/>
        <v>0</v>
      </c>
      <c r="BX168" s="3">
        <f t="shared" si="77"/>
        <v>0</v>
      </c>
      <c r="BY168" s="3">
        <f t="shared" si="108"/>
        <v>0</v>
      </c>
      <c r="BZ168" s="3">
        <f t="shared" si="108"/>
        <v>0</v>
      </c>
      <c r="CA168" s="3">
        <f t="shared" si="108"/>
        <v>0</v>
      </c>
      <c r="CB168" s="3">
        <f t="shared" si="108"/>
        <v>0</v>
      </c>
      <c r="CC168" s="3">
        <f t="shared" si="108"/>
        <v>0.15384615384615385</v>
      </c>
      <c r="CD168" s="3">
        <f t="shared" si="104"/>
        <v>0.15384615384615385</v>
      </c>
      <c r="CE168" s="3">
        <f t="shared" si="104"/>
        <v>0.15384615384615385</v>
      </c>
      <c r="CF168" s="3">
        <f t="shared" si="104"/>
        <v>0</v>
      </c>
      <c r="CG168" s="3">
        <f t="shared" si="104"/>
        <v>0</v>
      </c>
      <c r="CH168" s="3">
        <f t="shared" si="104"/>
        <v>0</v>
      </c>
      <c r="CI168" s="4">
        <f t="shared" si="85"/>
        <v>0</v>
      </c>
      <c r="CJ168" s="5">
        <f t="shared" si="85"/>
        <v>0</v>
      </c>
      <c r="CK168" s="5">
        <f t="shared" si="85"/>
        <v>0</v>
      </c>
      <c r="CL168" s="5">
        <f t="shared" ref="CL168:CQ199" si="112">BW168/CL$3</f>
        <v>0</v>
      </c>
      <c r="CM168" s="5">
        <f t="shared" si="112"/>
        <v>0</v>
      </c>
      <c r="CN168" s="5">
        <f t="shared" si="112"/>
        <v>0</v>
      </c>
      <c r="CO168" s="5">
        <f t="shared" si="112"/>
        <v>0</v>
      </c>
      <c r="CP168" s="5">
        <f t="shared" si="112"/>
        <v>0</v>
      </c>
      <c r="CQ168" s="5">
        <f t="shared" si="112"/>
        <v>0</v>
      </c>
      <c r="CR168" s="5">
        <f t="shared" si="110"/>
        <v>9.2198108895205494E-3</v>
      </c>
      <c r="CS168" s="5">
        <f t="shared" si="110"/>
        <v>9.1518245443620323E-3</v>
      </c>
      <c r="CT168" s="5">
        <f t="shared" si="110"/>
        <v>9.0972701241972126E-3</v>
      </c>
      <c r="CU168" s="5">
        <f t="shared" si="79"/>
        <v>0</v>
      </c>
      <c r="CV168" s="5">
        <f t="shared" si="79"/>
        <v>0</v>
      </c>
      <c r="CW168" s="5">
        <f t="shared" si="79"/>
        <v>0</v>
      </c>
      <c r="CX168" s="4">
        <f t="shared" si="92"/>
        <v>0</v>
      </c>
      <c r="CY168" s="5">
        <f t="shared" si="93"/>
        <v>0</v>
      </c>
      <c r="CZ168" s="5">
        <f t="shared" si="94"/>
        <v>0</v>
      </c>
      <c r="DA168" s="5">
        <f t="shared" si="95"/>
        <v>9.1563018526932636E-3</v>
      </c>
      <c r="DB168" s="9">
        <f t="shared" si="96"/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 s="3">
        <f t="shared" si="78"/>
        <v>0</v>
      </c>
      <c r="DS168" s="3">
        <f t="shared" si="78"/>
        <v>0</v>
      </c>
      <c r="DT168" s="3">
        <f t="shared" si="78"/>
        <v>0</v>
      </c>
      <c r="DU168" s="3">
        <f t="shared" si="78"/>
        <v>0</v>
      </c>
      <c r="DV168" s="3">
        <f t="shared" si="78"/>
        <v>0</v>
      </c>
      <c r="DW168" s="3">
        <f t="shared" si="109"/>
        <v>0</v>
      </c>
      <c r="DX168" s="3">
        <f t="shared" si="109"/>
        <v>0</v>
      </c>
      <c r="DY168" s="3">
        <f t="shared" si="109"/>
        <v>0</v>
      </c>
      <c r="DZ168" s="3">
        <f t="shared" si="109"/>
        <v>0</v>
      </c>
      <c r="EA168" s="3">
        <f t="shared" si="109"/>
        <v>0</v>
      </c>
      <c r="EB168" s="3">
        <f t="shared" si="105"/>
        <v>0</v>
      </c>
      <c r="EC168" s="3">
        <f t="shared" si="105"/>
        <v>0</v>
      </c>
      <c r="ED168" s="3">
        <f t="shared" si="105"/>
        <v>0</v>
      </c>
      <c r="EE168" s="3">
        <f t="shared" si="105"/>
        <v>0</v>
      </c>
      <c r="EF168" s="3">
        <f t="shared" si="105"/>
        <v>0</v>
      </c>
      <c r="EG168" s="4">
        <f t="shared" si="86"/>
        <v>0</v>
      </c>
      <c r="EH168" s="5">
        <f t="shared" si="86"/>
        <v>0</v>
      </c>
      <c r="EI168" s="5">
        <f t="shared" si="86"/>
        <v>0</v>
      </c>
      <c r="EJ168" s="5">
        <f t="shared" ref="EJ168:EO199" si="113">DU168/EJ$3</f>
        <v>0</v>
      </c>
      <c r="EK168" s="5">
        <f t="shared" si="113"/>
        <v>0</v>
      </c>
      <c r="EL168" s="5">
        <f t="shared" si="113"/>
        <v>0</v>
      </c>
      <c r="EM168" s="5">
        <f t="shared" si="113"/>
        <v>0</v>
      </c>
      <c r="EN168" s="5">
        <f t="shared" si="113"/>
        <v>0</v>
      </c>
      <c r="EO168" s="5">
        <f t="shared" si="113"/>
        <v>0</v>
      </c>
      <c r="EP168" s="5">
        <f t="shared" si="111"/>
        <v>0</v>
      </c>
      <c r="EQ168" s="5">
        <f t="shared" si="111"/>
        <v>0</v>
      </c>
      <c r="ER168" s="5">
        <f t="shared" si="111"/>
        <v>0</v>
      </c>
      <c r="ES168" s="5">
        <f t="shared" si="80"/>
        <v>0</v>
      </c>
      <c r="ET168" s="5">
        <f t="shared" si="80"/>
        <v>0</v>
      </c>
      <c r="EU168" s="5">
        <f t="shared" si="80"/>
        <v>0</v>
      </c>
      <c r="EV168" s="4">
        <f t="shared" si="97"/>
        <v>0</v>
      </c>
      <c r="EW168" s="5">
        <f t="shared" si="101"/>
        <v>0</v>
      </c>
      <c r="EX168" s="5">
        <f t="shared" si="98"/>
        <v>0</v>
      </c>
      <c r="EY168" s="5">
        <f t="shared" si="99"/>
        <v>0</v>
      </c>
      <c r="EZ168" s="9">
        <f t="shared" si="100"/>
        <v>0</v>
      </c>
      <c r="FB168" t="s">
        <v>146</v>
      </c>
      <c r="FD168" t="s">
        <v>716</v>
      </c>
      <c r="FF168" t="s">
        <v>119</v>
      </c>
      <c r="FI168" t="s">
        <v>119</v>
      </c>
      <c r="FK168" t="s">
        <v>191</v>
      </c>
      <c r="FM168" t="s">
        <v>148</v>
      </c>
      <c r="FQ168" t="s">
        <v>146</v>
      </c>
      <c r="FU168" t="s">
        <v>344</v>
      </c>
      <c r="FV168" t="s">
        <v>322</v>
      </c>
      <c r="FY168" t="s">
        <v>33</v>
      </c>
      <c r="FZ168" t="s">
        <v>322</v>
      </c>
      <c r="GE168" t="s">
        <v>322</v>
      </c>
      <c r="GJ168" t="s">
        <v>703</v>
      </c>
      <c r="GK168" t="s">
        <v>704</v>
      </c>
      <c r="GR168" t="s">
        <v>703</v>
      </c>
      <c r="GW168" t="s">
        <v>141</v>
      </c>
    </row>
    <row r="169" spans="1:208" x14ac:dyDescent="0.25">
      <c r="A169">
        <v>165</v>
      </c>
      <c r="B169" t="s">
        <v>1133</v>
      </c>
      <c r="C169" t="s">
        <v>1134</v>
      </c>
      <c r="D169">
        <v>52</v>
      </c>
      <c r="E169">
        <v>8.64</v>
      </c>
      <c r="F169" t="s">
        <v>63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</v>
      </c>
      <c r="O169">
        <v>3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s="3">
        <f t="shared" si="106"/>
        <v>0</v>
      </c>
      <c r="W169" s="3">
        <f t="shared" si="106"/>
        <v>0</v>
      </c>
      <c r="X169" s="3">
        <f t="shared" si="106"/>
        <v>0</v>
      </c>
      <c r="Y169" s="3">
        <f t="shared" si="106"/>
        <v>0</v>
      </c>
      <c r="Z169" s="3">
        <f t="shared" si="106"/>
        <v>0</v>
      </c>
      <c r="AA169" s="3">
        <f t="shared" si="106"/>
        <v>0</v>
      </c>
      <c r="AB169" s="3">
        <f t="shared" si="106"/>
        <v>0</v>
      </c>
      <c r="AC169" s="3">
        <f t="shared" si="106"/>
        <v>3.8461538461538464E-2</v>
      </c>
      <c r="AD169" s="3">
        <f t="shared" si="106"/>
        <v>5.7692307692307696E-2</v>
      </c>
      <c r="AE169" s="3">
        <f t="shared" si="106"/>
        <v>0</v>
      </c>
      <c r="AF169" s="3">
        <f t="shared" si="106"/>
        <v>0</v>
      </c>
      <c r="AG169" s="3">
        <f t="shared" si="106"/>
        <v>0</v>
      </c>
      <c r="AH169" s="3">
        <f t="shared" si="106"/>
        <v>0</v>
      </c>
      <c r="AI169" s="3">
        <f t="shared" si="106"/>
        <v>0</v>
      </c>
      <c r="AJ169" s="3">
        <f t="shared" si="106"/>
        <v>0</v>
      </c>
      <c r="AK169" s="4">
        <f t="shared" si="107"/>
        <v>0</v>
      </c>
      <c r="AL169" s="5">
        <f t="shared" si="107"/>
        <v>0</v>
      </c>
      <c r="AM169" s="5">
        <f t="shared" si="107"/>
        <v>0</v>
      </c>
      <c r="AN169" s="5">
        <f t="shared" si="107"/>
        <v>0</v>
      </c>
      <c r="AO169" s="5">
        <f t="shared" si="107"/>
        <v>0</v>
      </c>
      <c r="AP169" s="5">
        <f t="shared" si="107"/>
        <v>0</v>
      </c>
      <c r="AQ169" s="5">
        <f t="shared" si="107"/>
        <v>0</v>
      </c>
      <c r="AR169" s="5">
        <f t="shared" si="107"/>
        <v>7.4121862441690173E-4</v>
      </c>
      <c r="AS169" s="5">
        <f t="shared" si="107"/>
        <v>1.1045975519279312E-3</v>
      </c>
      <c r="AT169" s="5">
        <f t="shared" si="107"/>
        <v>0</v>
      </c>
      <c r="AU169" s="5">
        <f t="shared" si="107"/>
        <v>0</v>
      </c>
      <c r="AV169" s="5">
        <f t="shared" si="107"/>
        <v>0</v>
      </c>
      <c r="AW169" s="5">
        <f t="shared" si="107"/>
        <v>0</v>
      </c>
      <c r="AX169" s="5">
        <f t="shared" si="107"/>
        <v>0</v>
      </c>
      <c r="AY169" s="5">
        <f t="shared" si="107"/>
        <v>0</v>
      </c>
      <c r="AZ169" s="4">
        <f t="shared" si="87"/>
        <v>0</v>
      </c>
      <c r="BA169" s="5">
        <f t="shared" si="88"/>
        <v>0</v>
      </c>
      <c r="BB169" s="5">
        <f t="shared" si="89"/>
        <v>6.1527205878161102E-4</v>
      </c>
      <c r="BC169" s="5">
        <f t="shared" si="90"/>
        <v>0</v>
      </c>
      <c r="BD169" s="9">
        <f t="shared" si="91"/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 s="3">
        <f t="shared" si="77"/>
        <v>0</v>
      </c>
      <c r="BU169" s="3">
        <f t="shared" si="77"/>
        <v>0</v>
      </c>
      <c r="BV169" s="3">
        <f t="shared" si="77"/>
        <v>0</v>
      </c>
      <c r="BW169" s="3">
        <f t="shared" si="77"/>
        <v>0</v>
      </c>
      <c r="BX169" s="3">
        <f t="shared" si="77"/>
        <v>0</v>
      </c>
      <c r="BY169" s="3">
        <f t="shared" si="108"/>
        <v>0</v>
      </c>
      <c r="BZ169" s="3">
        <f t="shared" si="108"/>
        <v>0</v>
      </c>
      <c r="CA169" s="3">
        <f t="shared" si="108"/>
        <v>0</v>
      </c>
      <c r="CB169" s="3">
        <f t="shared" si="108"/>
        <v>0</v>
      </c>
      <c r="CC169" s="3">
        <f t="shared" si="108"/>
        <v>0</v>
      </c>
      <c r="CD169" s="3">
        <f t="shared" si="104"/>
        <v>0</v>
      </c>
      <c r="CE169" s="3">
        <f t="shared" si="104"/>
        <v>0</v>
      </c>
      <c r="CF169" s="3">
        <f t="shared" si="104"/>
        <v>0</v>
      </c>
      <c r="CG169" s="3">
        <f t="shared" si="104"/>
        <v>0</v>
      </c>
      <c r="CH169" s="3">
        <f t="shared" si="104"/>
        <v>0</v>
      </c>
      <c r="CI169" s="4">
        <f t="shared" ref="CI169:CK199" si="114">BT169/CI$3</f>
        <v>0</v>
      </c>
      <c r="CJ169" s="5">
        <f t="shared" si="114"/>
        <v>0</v>
      </c>
      <c r="CK169" s="5">
        <f t="shared" si="114"/>
        <v>0</v>
      </c>
      <c r="CL169" s="5">
        <f t="shared" si="112"/>
        <v>0</v>
      </c>
      <c r="CM169" s="5">
        <f t="shared" si="112"/>
        <v>0</v>
      </c>
      <c r="CN169" s="5">
        <f t="shared" si="112"/>
        <v>0</v>
      </c>
      <c r="CO169" s="5">
        <f t="shared" si="112"/>
        <v>0</v>
      </c>
      <c r="CP169" s="5">
        <f t="shared" si="112"/>
        <v>0</v>
      </c>
      <c r="CQ169" s="5">
        <f t="shared" si="112"/>
        <v>0</v>
      </c>
      <c r="CR169" s="5">
        <f t="shared" si="110"/>
        <v>0</v>
      </c>
      <c r="CS169" s="5">
        <f t="shared" si="110"/>
        <v>0</v>
      </c>
      <c r="CT169" s="5">
        <f t="shared" si="110"/>
        <v>0</v>
      </c>
      <c r="CU169" s="5">
        <f t="shared" si="79"/>
        <v>0</v>
      </c>
      <c r="CV169" s="5">
        <f t="shared" si="79"/>
        <v>0</v>
      </c>
      <c r="CW169" s="5">
        <f t="shared" si="79"/>
        <v>0</v>
      </c>
      <c r="CX169" s="4">
        <f t="shared" si="92"/>
        <v>0</v>
      </c>
      <c r="CY169" s="5">
        <f t="shared" si="93"/>
        <v>0</v>
      </c>
      <c r="CZ169" s="5">
        <f t="shared" si="94"/>
        <v>0</v>
      </c>
      <c r="DA169" s="5">
        <f t="shared" si="95"/>
        <v>0</v>
      </c>
      <c r="DB169" s="9">
        <f t="shared" si="96"/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2</v>
      </c>
      <c r="DK169">
        <v>3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 s="3">
        <f t="shared" si="78"/>
        <v>0</v>
      </c>
      <c r="DS169" s="3">
        <f t="shared" si="78"/>
        <v>0</v>
      </c>
      <c r="DT169" s="3">
        <f t="shared" si="78"/>
        <v>0</v>
      </c>
      <c r="DU169" s="3">
        <f t="shared" si="78"/>
        <v>0</v>
      </c>
      <c r="DV169" s="3">
        <f t="shared" si="78"/>
        <v>0</v>
      </c>
      <c r="DW169" s="3">
        <f t="shared" si="109"/>
        <v>0</v>
      </c>
      <c r="DX169" s="3">
        <f t="shared" si="109"/>
        <v>0</v>
      </c>
      <c r="DY169" s="3">
        <f t="shared" si="109"/>
        <v>3.8461538461538464E-2</v>
      </c>
      <c r="DZ169" s="3">
        <f t="shared" si="109"/>
        <v>5.7692307692307696E-2</v>
      </c>
      <c r="EA169" s="3">
        <f t="shared" si="109"/>
        <v>0</v>
      </c>
      <c r="EB169" s="3">
        <f t="shared" si="105"/>
        <v>0</v>
      </c>
      <c r="EC169" s="3">
        <f t="shared" si="105"/>
        <v>0</v>
      </c>
      <c r="ED169" s="3">
        <f t="shared" si="105"/>
        <v>0</v>
      </c>
      <c r="EE169" s="3">
        <f t="shared" si="105"/>
        <v>0</v>
      </c>
      <c r="EF169" s="3">
        <f t="shared" si="105"/>
        <v>0</v>
      </c>
      <c r="EG169" s="4">
        <f t="shared" ref="EG169:EI199" si="115">DR169/EG$3</f>
        <v>0</v>
      </c>
      <c r="EH169" s="5">
        <f t="shared" si="115"/>
        <v>0</v>
      </c>
      <c r="EI169" s="5">
        <f t="shared" si="115"/>
        <v>0</v>
      </c>
      <c r="EJ169" s="5">
        <f t="shared" si="113"/>
        <v>0</v>
      </c>
      <c r="EK169" s="5">
        <f t="shared" si="113"/>
        <v>0</v>
      </c>
      <c r="EL169" s="5">
        <f t="shared" si="113"/>
        <v>0</v>
      </c>
      <c r="EM169" s="5">
        <f t="shared" si="113"/>
        <v>0</v>
      </c>
      <c r="EN169" s="5">
        <f t="shared" si="113"/>
        <v>7.4097806157686838E-4</v>
      </c>
      <c r="EO169" s="5">
        <f t="shared" si="113"/>
        <v>1.106392311053269E-3</v>
      </c>
      <c r="EP169" s="5">
        <f t="shared" si="111"/>
        <v>0</v>
      </c>
      <c r="EQ169" s="5">
        <f t="shared" si="111"/>
        <v>0</v>
      </c>
      <c r="ER169" s="5">
        <f t="shared" si="111"/>
        <v>0</v>
      </c>
      <c r="ES169" s="5">
        <f t="shared" si="80"/>
        <v>0</v>
      </c>
      <c r="ET169" s="5">
        <f t="shared" si="80"/>
        <v>0</v>
      </c>
      <c r="EU169" s="5">
        <f t="shared" si="80"/>
        <v>0</v>
      </c>
      <c r="EV169" s="4">
        <f t="shared" si="97"/>
        <v>0</v>
      </c>
      <c r="EW169" s="5">
        <f t="shared" si="101"/>
        <v>0</v>
      </c>
      <c r="EX169" s="5">
        <f t="shared" si="98"/>
        <v>6.1579012421004574E-4</v>
      </c>
      <c r="EY169" s="5">
        <f t="shared" si="99"/>
        <v>0</v>
      </c>
      <c r="EZ169" s="9">
        <f t="shared" si="100"/>
        <v>0</v>
      </c>
      <c r="FB169" t="s">
        <v>719</v>
      </c>
      <c r="FD169" t="s">
        <v>720</v>
      </c>
      <c r="FE169" t="s">
        <v>721</v>
      </c>
      <c r="FK169" t="s">
        <v>722</v>
      </c>
      <c r="FM169" t="s">
        <v>721</v>
      </c>
      <c r="FQ169" t="s">
        <v>723</v>
      </c>
      <c r="FT169" t="s">
        <v>192</v>
      </c>
      <c r="FU169" t="s">
        <v>192</v>
      </c>
      <c r="FY169" t="s">
        <v>33</v>
      </c>
      <c r="FZ169" t="s">
        <v>565</v>
      </c>
      <c r="GE169" t="s">
        <v>565</v>
      </c>
      <c r="GJ169" t="s">
        <v>724</v>
      </c>
      <c r="GR169" t="s">
        <v>724</v>
      </c>
      <c r="GW169" t="s">
        <v>414</v>
      </c>
    </row>
    <row r="170" spans="1:208" x14ac:dyDescent="0.25">
      <c r="A170">
        <v>166</v>
      </c>
      <c r="B170" t="s">
        <v>636</v>
      </c>
      <c r="C170" t="s">
        <v>637</v>
      </c>
      <c r="D170">
        <v>100</v>
      </c>
      <c r="E170">
        <v>5.08</v>
      </c>
      <c r="F170" t="s">
        <v>63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3">
        <f t="shared" si="106"/>
        <v>0</v>
      </c>
      <c r="W170" s="3">
        <f t="shared" si="106"/>
        <v>0</v>
      </c>
      <c r="X170" s="3">
        <f t="shared" si="106"/>
        <v>0</v>
      </c>
      <c r="Y170" s="3">
        <f t="shared" si="106"/>
        <v>0</v>
      </c>
      <c r="Z170" s="3">
        <f t="shared" si="106"/>
        <v>0</v>
      </c>
      <c r="AA170" s="3">
        <f t="shared" si="106"/>
        <v>0</v>
      </c>
      <c r="AB170" s="3">
        <f t="shared" si="106"/>
        <v>0</v>
      </c>
      <c r="AC170" s="3">
        <f t="shared" si="106"/>
        <v>0</v>
      </c>
      <c r="AD170" s="3">
        <f t="shared" si="106"/>
        <v>0</v>
      </c>
      <c r="AE170" s="3">
        <f t="shared" si="106"/>
        <v>0</v>
      </c>
      <c r="AF170" s="3">
        <f t="shared" si="106"/>
        <v>0</v>
      </c>
      <c r="AG170" s="3">
        <f t="shared" si="106"/>
        <v>0</v>
      </c>
      <c r="AH170" s="3">
        <f t="shared" si="106"/>
        <v>0</v>
      </c>
      <c r="AI170" s="3">
        <f t="shared" si="106"/>
        <v>0</v>
      </c>
      <c r="AJ170" s="3">
        <f t="shared" si="106"/>
        <v>0</v>
      </c>
      <c r="AK170" s="4">
        <f t="shared" si="107"/>
        <v>0</v>
      </c>
      <c r="AL170" s="5">
        <f t="shared" si="107"/>
        <v>0</v>
      </c>
      <c r="AM170" s="5">
        <f t="shared" si="107"/>
        <v>0</v>
      </c>
      <c r="AN170" s="5">
        <f t="shared" si="107"/>
        <v>0</v>
      </c>
      <c r="AO170" s="5">
        <f t="shared" si="107"/>
        <v>0</v>
      </c>
      <c r="AP170" s="5">
        <f t="shared" si="107"/>
        <v>0</v>
      </c>
      <c r="AQ170" s="5">
        <f t="shared" si="107"/>
        <v>0</v>
      </c>
      <c r="AR170" s="5">
        <f t="shared" si="107"/>
        <v>0</v>
      </c>
      <c r="AS170" s="5">
        <f t="shared" si="107"/>
        <v>0</v>
      </c>
      <c r="AT170" s="5">
        <f t="shared" si="107"/>
        <v>0</v>
      </c>
      <c r="AU170" s="5">
        <f t="shared" si="107"/>
        <v>0</v>
      </c>
      <c r="AV170" s="5">
        <f t="shared" si="107"/>
        <v>0</v>
      </c>
      <c r="AW170" s="5">
        <f t="shared" si="107"/>
        <v>0</v>
      </c>
      <c r="AX170" s="5">
        <f t="shared" si="107"/>
        <v>0</v>
      </c>
      <c r="AY170" s="5">
        <f t="shared" si="107"/>
        <v>0</v>
      </c>
      <c r="AZ170" s="4">
        <f t="shared" si="87"/>
        <v>0</v>
      </c>
      <c r="BA170" s="5">
        <f t="shared" si="88"/>
        <v>0</v>
      </c>
      <c r="BB170" s="5">
        <f t="shared" si="89"/>
        <v>0</v>
      </c>
      <c r="BC170" s="5">
        <f t="shared" si="90"/>
        <v>0</v>
      </c>
      <c r="BD170" s="9">
        <f t="shared" si="91"/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2</v>
      </c>
      <c r="BR170">
        <v>2</v>
      </c>
      <c r="BS170">
        <v>2</v>
      </c>
      <c r="BT170" s="3">
        <f t="shared" si="77"/>
        <v>0</v>
      </c>
      <c r="BU170" s="3">
        <f t="shared" si="77"/>
        <v>0</v>
      </c>
      <c r="BV170" s="3">
        <f t="shared" si="77"/>
        <v>0</v>
      </c>
      <c r="BW170" s="3">
        <f t="shared" si="77"/>
        <v>0</v>
      </c>
      <c r="BX170" s="3">
        <f t="shared" si="77"/>
        <v>0</v>
      </c>
      <c r="BY170" s="3">
        <f t="shared" si="108"/>
        <v>0</v>
      </c>
      <c r="BZ170" s="3">
        <f t="shared" si="108"/>
        <v>0</v>
      </c>
      <c r="CA170" s="3">
        <f t="shared" si="108"/>
        <v>0</v>
      </c>
      <c r="CB170" s="3">
        <f t="shared" si="108"/>
        <v>0</v>
      </c>
      <c r="CC170" s="3">
        <f t="shared" si="108"/>
        <v>0</v>
      </c>
      <c r="CD170" s="3">
        <f t="shared" si="104"/>
        <v>0</v>
      </c>
      <c r="CE170" s="3">
        <f t="shared" si="104"/>
        <v>0</v>
      </c>
      <c r="CF170" s="3">
        <f t="shared" si="104"/>
        <v>0.02</v>
      </c>
      <c r="CG170" s="3">
        <f t="shared" si="104"/>
        <v>0.02</v>
      </c>
      <c r="CH170" s="3">
        <f t="shared" si="104"/>
        <v>0.02</v>
      </c>
      <c r="CI170" s="4">
        <f t="shared" si="114"/>
        <v>0</v>
      </c>
      <c r="CJ170" s="5">
        <f t="shared" si="114"/>
        <v>0</v>
      </c>
      <c r="CK170" s="5">
        <f t="shared" si="114"/>
        <v>0</v>
      </c>
      <c r="CL170" s="5">
        <f t="shared" si="112"/>
        <v>0</v>
      </c>
      <c r="CM170" s="5">
        <f t="shared" si="112"/>
        <v>0</v>
      </c>
      <c r="CN170" s="5">
        <f t="shared" si="112"/>
        <v>0</v>
      </c>
      <c r="CO170" s="5">
        <f t="shared" si="112"/>
        <v>0</v>
      </c>
      <c r="CP170" s="5">
        <f t="shared" si="112"/>
        <v>0</v>
      </c>
      <c r="CQ170" s="5">
        <f t="shared" si="112"/>
        <v>0</v>
      </c>
      <c r="CR170" s="5">
        <f t="shared" si="110"/>
        <v>0</v>
      </c>
      <c r="CS170" s="5">
        <f t="shared" si="110"/>
        <v>0</v>
      </c>
      <c r="CT170" s="5">
        <f t="shared" si="110"/>
        <v>0</v>
      </c>
      <c r="CU170" s="5">
        <f t="shared" si="79"/>
        <v>9.4105701735739658E-4</v>
      </c>
      <c r="CV170" s="5">
        <f t="shared" si="79"/>
        <v>8.7613883087840898E-4</v>
      </c>
      <c r="CW170" s="5">
        <f t="shared" si="79"/>
        <v>8.6314033204590974E-4</v>
      </c>
      <c r="CX170" s="4">
        <f t="shared" si="92"/>
        <v>0</v>
      </c>
      <c r="CY170" s="5">
        <f t="shared" si="93"/>
        <v>0</v>
      </c>
      <c r="CZ170" s="5">
        <f t="shared" si="94"/>
        <v>0</v>
      </c>
      <c r="DA170" s="5">
        <f t="shared" si="95"/>
        <v>0</v>
      </c>
      <c r="DB170" s="9">
        <f t="shared" si="96"/>
        <v>8.9344539342723836E-4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 s="3">
        <f t="shared" si="78"/>
        <v>0</v>
      </c>
      <c r="DS170" s="3">
        <f t="shared" si="78"/>
        <v>0</v>
      </c>
      <c r="DT170" s="3">
        <f t="shared" si="78"/>
        <v>0</v>
      </c>
      <c r="DU170" s="3">
        <f t="shared" si="78"/>
        <v>0</v>
      </c>
      <c r="DV170" s="3">
        <f t="shared" si="78"/>
        <v>0</v>
      </c>
      <c r="DW170" s="3">
        <f t="shared" si="109"/>
        <v>0</v>
      </c>
      <c r="DX170" s="3">
        <f t="shared" si="109"/>
        <v>0</v>
      </c>
      <c r="DY170" s="3">
        <f t="shared" si="109"/>
        <v>0</v>
      </c>
      <c r="DZ170" s="3">
        <f t="shared" si="109"/>
        <v>0</v>
      </c>
      <c r="EA170" s="3">
        <f t="shared" si="109"/>
        <v>0</v>
      </c>
      <c r="EB170" s="3">
        <f t="shared" si="105"/>
        <v>0</v>
      </c>
      <c r="EC170" s="3">
        <f t="shared" si="105"/>
        <v>0</v>
      </c>
      <c r="ED170" s="3">
        <f t="shared" si="105"/>
        <v>0</v>
      </c>
      <c r="EE170" s="3">
        <f t="shared" si="105"/>
        <v>0</v>
      </c>
      <c r="EF170" s="3">
        <f t="shared" si="105"/>
        <v>0</v>
      </c>
      <c r="EG170" s="4">
        <f t="shared" si="115"/>
        <v>0</v>
      </c>
      <c r="EH170" s="5">
        <f t="shared" si="115"/>
        <v>0</v>
      </c>
      <c r="EI170" s="5">
        <f t="shared" si="115"/>
        <v>0</v>
      </c>
      <c r="EJ170" s="5">
        <f t="shared" si="113"/>
        <v>0</v>
      </c>
      <c r="EK170" s="5">
        <f t="shared" si="113"/>
        <v>0</v>
      </c>
      <c r="EL170" s="5">
        <f t="shared" si="113"/>
        <v>0</v>
      </c>
      <c r="EM170" s="5">
        <f t="shared" si="113"/>
        <v>0</v>
      </c>
      <c r="EN170" s="5">
        <f t="shared" si="113"/>
        <v>0</v>
      </c>
      <c r="EO170" s="5">
        <f t="shared" si="113"/>
        <v>0</v>
      </c>
      <c r="EP170" s="5">
        <f t="shared" si="111"/>
        <v>0</v>
      </c>
      <c r="EQ170" s="5">
        <f t="shared" si="111"/>
        <v>0</v>
      </c>
      <c r="ER170" s="5">
        <f t="shared" si="111"/>
        <v>0</v>
      </c>
      <c r="ES170" s="5">
        <f t="shared" si="80"/>
        <v>0</v>
      </c>
      <c r="ET170" s="5">
        <f t="shared" si="80"/>
        <v>0</v>
      </c>
      <c r="EU170" s="5">
        <f t="shared" si="80"/>
        <v>0</v>
      </c>
      <c r="EV170" s="4">
        <f t="shared" si="97"/>
        <v>0</v>
      </c>
      <c r="EW170" s="5">
        <f t="shared" si="101"/>
        <v>0</v>
      </c>
      <c r="EX170" s="5">
        <f t="shared" si="98"/>
        <v>0</v>
      </c>
      <c r="EY170" s="5">
        <f t="shared" si="99"/>
        <v>0</v>
      </c>
      <c r="EZ170" s="9">
        <f t="shared" si="100"/>
        <v>0</v>
      </c>
      <c r="FA170" t="s">
        <v>97</v>
      </c>
      <c r="FB170" t="s">
        <v>148</v>
      </c>
      <c r="FD170" t="s">
        <v>146</v>
      </c>
      <c r="FE170" t="s">
        <v>725</v>
      </c>
      <c r="FF170" t="s">
        <v>119</v>
      </c>
      <c r="FI170" t="s">
        <v>119</v>
      </c>
      <c r="FM170" t="s">
        <v>148</v>
      </c>
      <c r="FQ170" t="s">
        <v>726</v>
      </c>
      <c r="FU170" t="s">
        <v>31</v>
      </c>
      <c r="FW170" t="s">
        <v>31</v>
      </c>
      <c r="FY170" t="s">
        <v>33</v>
      </c>
      <c r="FZ170" t="s">
        <v>121</v>
      </c>
      <c r="GA170" t="s">
        <v>233</v>
      </c>
      <c r="GE170" t="s">
        <v>121</v>
      </c>
      <c r="GF170" t="s">
        <v>233</v>
      </c>
      <c r="GJ170" t="s">
        <v>151</v>
      </c>
      <c r="GR170" t="s">
        <v>151</v>
      </c>
    </row>
    <row r="171" spans="1:208" x14ac:dyDescent="0.25">
      <c r="A171">
        <v>167</v>
      </c>
      <c r="B171" t="s">
        <v>1136</v>
      </c>
      <c r="C171" t="s">
        <v>1137</v>
      </c>
      <c r="D171">
        <v>28</v>
      </c>
      <c r="E171">
        <v>4.43</v>
      </c>
      <c r="F171" t="s">
        <v>63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3">
        <f t="shared" si="106"/>
        <v>0</v>
      </c>
      <c r="W171" s="3">
        <f t="shared" si="106"/>
        <v>0</v>
      </c>
      <c r="X171" s="3">
        <f t="shared" si="106"/>
        <v>0</v>
      </c>
      <c r="Y171" s="3">
        <f t="shared" si="106"/>
        <v>0</v>
      </c>
      <c r="Z171" s="3">
        <f t="shared" si="106"/>
        <v>0</v>
      </c>
      <c r="AA171" s="3">
        <f t="shared" si="106"/>
        <v>0</v>
      </c>
      <c r="AB171" s="3">
        <f t="shared" si="106"/>
        <v>0</v>
      </c>
      <c r="AC171" s="3">
        <f t="shared" si="106"/>
        <v>0</v>
      </c>
      <c r="AD171" s="3">
        <f t="shared" si="106"/>
        <v>0</v>
      </c>
      <c r="AE171" s="3">
        <f t="shared" si="106"/>
        <v>0</v>
      </c>
      <c r="AF171" s="3">
        <f t="shared" si="106"/>
        <v>0</v>
      </c>
      <c r="AG171" s="3">
        <f t="shared" si="106"/>
        <v>0</v>
      </c>
      <c r="AH171" s="3">
        <f t="shared" si="106"/>
        <v>0</v>
      </c>
      <c r="AI171" s="3">
        <f t="shared" si="106"/>
        <v>0</v>
      </c>
      <c r="AJ171" s="3">
        <f t="shared" si="106"/>
        <v>0</v>
      </c>
      <c r="AK171" s="4">
        <f t="shared" si="107"/>
        <v>0</v>
      </c>
      <c r="AL171" s="5">
        <f t="shared" si="107"/>
        <v>0</v>
      </c>
      <c r="AM171" s="5">
        <f t="shared" si="107"/>
        <v>0</v>
      </c>
      <c r="AN171" s="5">
        <f t="shared" si="107"/>
        <v>0</v>
      </c>
      <c r="AO171" s="5">
        <f t="shared" si="107"/>
        <v>0</v>
      </c>
      <c r="AP171" s="5">
        <f t="shared" si="107"/>
        <v>0</v>
      </c>
      <c r="AQ171" s="5">
        <f t="shared" si="107"/>
        <v>0</v>
      </c>
      <c r="AR171" s="5">
        <f t="shared" si="107"/>
        <v>0</v>
      </c>
      <c r="AS171" s="5">
        <f t="shared" si="107"/>
        <v>0</v>
      </c>
      <c r="AT171" s="5">
        <f t="shared" si="107"/>
        <v>0</v>
      </c>
      <c r="AU171" s="5">
        <f t="shared" si="107"/>
        <v>0</v>
      </c>
      <c r="AV171" s="5">
        <f t="shared" si="107"/>
        <v>0</v>
      </c>
      <c r="AW171" s="5">
        <f t="shared" si="107"/>
        <v>0</v>
      </c>
      <c r="AX171" s="5">
        <f t="shared" si="107"/>
        <v>0</v>
      </c>
      <c r="AY171" s="5">
        <f t="shared" si="107"/>
        <v>0</v>
      </c>
      <c r="AZ171" s="4">
        <f t="shared" si="87"/>
        <v>0</v>
      </c>
      <c r="BA171" s="5">
        <f t="shared" si="88"/>
        <v>0</v>
      </c>
      <c r="BB171" s="5">
        <f t="shared" si="89"/>
        <v>0</v>
      </c>
      <c r="BC171" s="5">
        <f t="shared" si="90"/>
        <v>0</v>
      </c>
      <c r="BD171" s="9">
        <f t="shared" si="91"/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 s="3">
        <f t="shared" si="77"/>
        <v>0</v>
      </c>
      <c r="BU171" s="3">
        <f t="shared" si="77"/>
        <v>0</v>
      </c>
      <c r="BV171" s="3">
        <f t="shared" si="77"/>
        <v>0</v>
      </c>
      <c r="BW171" s="3">
        <f t="shared" si="77"/>
        <v>0</v>
      </c>
      <c r="BX171" s="3">
        <f t="shared" si="77"/>
        <v>0</v>
      </c>
      <c r="BY171" s="3">
        <f t="shared" si="108"/>
        <v>0</v>
      </c>
      <c r="BZ171" s="3">
        <f t="shared" si="108"/>
        <v>0</v>
      </c>
      <c r="CA171" s="3">
        <f t="shared" si="108"/>
        <v>0</v>
      </c>
      <c r="CB171" s="3">
        <f t="shared" si="108"/>
        <v>0</v>
      </c>
      <c r="CC171" s="3">
        <f t="shared" si="108"/>
        <v>0</v>
      </c>
      <c r="CD171" s="3">
        <f t="shared" si="104"/>
        <v>0</v>
      </c>
      <c r="CE171" s="3">
        <f t="shared" si="104"/>
        <v>0</v>
      </c>
      <c r="CF171" s="3">
        <f t="shared" si="104"/>
        <v>0</v>
      </c>
      <c r="CG171" s="3">
        <f t="shared" si="104"/>
        <v>0</v>
      </c>
      <c r="CH171" s="3">
        <f t="shared" si="104"/>
        <v>0</v>
      </c>
      <c r="CI171" s="4">
        <f t="shared" si="114"/>
        <v>0</v>
      </c>
      <c r="CJ171" s="5">
        <f t="shared" si="114"/>
        <v>0</v>
      </c>
      <c r="CK171" s="5">
        <f t="shared" si="114"/>
        <v>0</v>
      </c>
      <c r="CL171" s="5">
        <f t="shared" si="112"/>
        <v>0</v>
      </c>
      <c r="CM171" s="5">
        <f t="shared" si="112"/>
        <v>0</v>
      </c>
      <c r="CN171" s="5">
        <f t="shared" si="112"/>
        <v>0</v>
      </c>
      <c r="CO171" s="5">
        <f t="shared" si="112"/>
        <v>0</v>
      </c>
      <c r="CP171" s="5">
        <f t="shared" si="112"/>
        <v>0</v>
      </c>
      <c r="CQ171" s="5">
        <f t="shared" si="112"/>
        <v>0</v>
      </c>
      <c r="CR171" s="5">
        <f t="shared" si="110"/>
        <v>0</v>
      </c>
      <c r="CS171" s="5">
        <f t="shared" si="110"/>
        <v>0</v>
      </c>
      <c r="CT171" s="5">
        <f t="shared" si="110"/>
        <v>0</v>
      </c>
      <c r="CU171" s="5">
        <f t="shared" si="79"/>
        <v>0</v>
      </c>
      <c r="CV171" s="5">
        <f t="shared" si="79"/>
        <v>0</v>
      </c>
      <c r="CW171" s="5">
        <f t="shared" si="79"/>
        <v>0</v>
      </c>
      <c r="CX171" s="4">
        <f t="shared" si="92"/>
        <v>0</v>
      </c>
      <c r="CY171" s="5">
        <f t="shared" si="93"/>
        <v>0</v>
      </c>
      <c r="CZ171" s="5">
        <f t="shared" si="94"/>
        <v>0</v>
      </c>
      <c r="DA171" s="5">
        <f t="shared" si="95"/>
        <v>0</v>
      </c>
      <c r="DB171" s="9">
        <f t="shared" si="96"/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3</v>
      </c>
      <c r="DM171">
        <v>3</v>
      </c>
      <c r="DN171">
        <v>2</v>
      </c>
      <c r="DO171">
        <v>0</v>
      </c>
      <c r="DP171">
        <v>0</v>
      </c>
      <c r="DQ171">
        <v>0</v>
      </c>
      <c r="DR171" s="3">
        <f t="shared" si="78"/>
        <v>0</v>
      </c>
      <c r="DS171" s="3">
        <f t="shared" si="78"/>
        <v>0</v>
      </c>
      <c r="DT171" s="3">
        <f t="shared" si="78"/>
        <v>0</v>
      </c>
      <c r="DU171" s="3">
        <f t="shared" si="78"/>
        <v>0</v>
      </c>
      <c r="DV171" s="3">
        <f t="shared" si="78"/>
        <v>0</v>
      </c>
      <c r="DW171" s="3">
        <f t="shared" si="109"/>
        <v>0</v>
      </c>
      <c r="DX171" s="3">
        <f t="shared" si="109"/>
        <v>0</v>
      </c>
      <c r="DY171" s="3">
        <f t="shared" si="109"/>
        <v>0</v>
      </c>
      <c r="DZ171" s="3">
        <f t="shared" si="109"/>
        <v>0</v>
      </c>
      <c r="EA171" s="3">
        <f t="shared" si="109"/>
        <v>0.10714285714285714</v>
      </c>
      <c r="EB171" s="3">
        <f t="shared" si="105"/>
        <v>0.10714285714285714</v>
      </c>
      <c r="EC171" s="3">
        <f t="shared" si="105"/>
        <v>7.1428571428571425E-2</v>
      </c>
      <c r="ED171" s="3">
        <f t="shared" si="105"/>
        <v>0</v>
      </c>
      <c r="EE171" s="3">
        <f t="shared" si="105"/>
        <v>0</v>
      </c>
      <c r="EF171" s="3">
        <f t="shared" si="105"/>
        <v>0</v>
      </c>
      <c r="EG171" s="4">
        <f t="shared" si="115"/>
        <v>0</v>
      </c>
      <c r="EH171" s="5">
        <f t="shared" si="115"/>
        <v>0</v>
      </c>
      <c r="EI171" s="5">
        <f t="shared" si="115"/>
        <v>0</v>
      </c>
      <c r="EJ171" s="5">
        <f t="shared" si="113"/>
        <v>0</v>
      </c>
      <c r="EK171" s="5">
        <f t="shared" si="113"/>
        <v>0</v>
      </c>
      <c r="EL171" s="5">
        <f t="shared" si="113"/>
        <v>0</v>
      </c>
      <c r="EM171" s="5">
        <f t="shared" si="113"/>
        <v>0</v>
      </c>
      <c r="EN171" s="5">
        <f t="shared" si="113"/>
        <v>0</v>
      </c>
      <c r="EO171" s="5">
        <f t="shared" si="113"/>
        <v>0</v>
      </c>
      <c r="EP171" s="5">
        <f t="shared" si="111"/>
        <v>2.869914431052791E-3</v>
      </c>
      <c r="EQ171" s="5">
        <f t="shared" si="111"/>
        <v>2.7827065708241287E-3</v>
      </c>
      <c r="ER171" s="5">
        <f t="shared" si="111"/>
        <v>1.9432123968066942E-3</v>
      </c>
      <c r="ES171" s="5">
        <f t="shared" si="80"/>
        <v>0</v>
      </c>
      <c r="ET171" s="5">
        <f t="shared" si="80"/>
        <v>0</v>
      </c>
      <c r="EU171" s="5">
        <f t="shared" si="80"/>
        <v>0</v>
      </c>
      <c r="EV171" s="4">
        <f t="shared" si="97"/>
        <v>0</v>
      </c>
      <c r="EW171" s="5">
        <f t="shared" si="101"/>
        <v>0</v>
      </c>
      <c r="EX171" s="5">
        <f t="shared" si="98"/>
        <v>0</v>
      </c>
      <c r="EY171" s="5">
        <f t="shared" si="99"/>
        <v>2.5319444662278714E-3</v>
      </c>
      <c r="EZ171" s="9">
        <f t="shared" si="100"/>
        <v>0</v>
      </c>
      <c r="FA171" t="s">
        <v>97</v>
      </c>
      <c r="FB171" t="s">
        <v>727</v>
      </c>
      <c r="FD171" t="s">
        <v>146</v>
      </c>
      <c r="FM171" t="s">
        <v>148</v>
      </c>
      <c r="FQ171" t="s">
        <v>310</v>
      </c>
      <c r="GA171" t="s">
        <v>40</v>
      </c>
      <c r="GF171" t="s">
        <v>40</v>
      </c>
      <c r="GR171" t="s">
        <v>728</v>
      </c>
      <c r="GS171" t="s">
        <v>728</v>
      </c>
    </row>
    <row r="172" spans="1:208" x14ac:dyDescent="0.25">
      <c r="A172">
        <v>168</v>
      </c>
      <c r="B172" t="s">
        <v>1138</v>
      </c>
      <c r="C172" t="s">
        <v>1139</v>
      </c>
      <c r="D172">
        <v>44</v>
      </c>
      <c r="E172">
        <v>5.55</v>
      </c>
      <c r="F172" t="s">
        <v>63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3</v>
      </c>
      <c r="O172">
        <v>2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s="3">
        <f t="shared" si="106"/>
        <v>0</v>
      </c>
      <c r="W172" s="3">
        <f t="shared" si="106"/>
        <v>0</v>
      </c>
      <c r="X172" s="3">
        <f t="shared" si="106"/>
        <v>0</v>
      </c>
      <c r="Y172" s="3">
        <f t="shared" si="106"/>
        <v>0</v>
      </c>
      <c r="Z172" s="3">
        <f t="shared" si="106"/>
        <v>0</v>
      </c>
      <c r="AA172" s="3">
        <f t="shared" si="106"/>
        <v>0</v>
      </c>
      <c r="AB172" s="3">
        <f t="shared" si="106"/>
        <v>0</v>
      </c>
      <c r="AC172" s="3">
        <f t="shared" si="106"/>
        <v>6.8181818181818177E-2</v>
      </c>
      <c r="AD172" s="3">
        <f t="shared" si="106"/>
        <v>4.5454545454545456E-2</v>
      </c>
      <c r="AE172" s="3">
        <f t="shared" si="106"/>
        <v>0</v>
      </c>
      <c r="AF172" s="3">
        <f t="shared" si="106"/>
        <v>0</v>
      </c>
      <c r="AG172" s="3">
        <f t="shared" si="106"/>
        <v>0</v>
      </c>
      <c r="AH172" s="3">
        <f t="shared" si="106"/>
        <v>0</v>
      </c>
      <c r="AI172" s="3">
        <f t="shared" si="106"/>
        <v>0</v>
      </c>
      <c r="AJ172" s="3">
        <f t="shared" si="106"/>
        <v>0</v>
      </c>
      <c r="AK172" s="4">
        <f t="shared" si="107"/>
        <v>0</v>
      </c>
      <c r="AL172" s="5">
        <f t="shared" si="107"/>
        <v>0</v>
      </c>
      <c r="AM172" s="5">
        <f t="shared" si="107"/>
        <v>0</v>
      </c>
      <c r="AN172" s="5">
        <f t="shared" si="107"/>
        <v>0</v>
      </c>
      <c r="AO172" s="5">
        <f t="shared" si="107"/>
        <v>0</v>
      </c>
      <c r="AP172" s="5">
        <f t="shared" si="107"/>
        <v>0</v>
      </c>
      <c r="AQ172" s="5">
        <f t="shared" si="107"/>
        <v>0</v>
      </c>
      <c r="AR172" s="5">
        <f t="shared" si="107"/>
        <v>1.3139784705572346E-3</v>
      </c>
      <c r="AS172" s="5">
        <f t="shared" si="107"/>
        <v>8.7028898030685499E-4</v>
      </c>
      <c r="AT172" s="5">
        <f t="shared" si="107"/>
        <v>0</v>
      </c>
      <c r="AU172" s="5">
        <f t="shared" si="107"/>
        <v>0</v>
      </c>
      <c r="AV172" s="5">
        <f t="shared" si="107"/>
        <v>0</v>
      </c>
      <c r="AW172" s="5">
        <f t="shared" si="107"/>
        <v>0</v>
      </c>
      <c r="AX172" s="5">
        <f t="shared" si="107"/>
        <v>0</v>
      </c>
      <c r="AY172" s="5">
        <f t="shared" si="107"/>
        <v>0</v>
      </c>
      <c r="AZ172" s="4">
        <f t="shared" si="87"/>
        <v>0</v>
      </c>
      <c r="BA172" s="5">
        <f t="shared" si="88"/>
        <v>0</v>
      </c>
      <c r="BB172" s="5">
        <f t="shared" si="89"/>
        <v>7.2808915028802987E-4</v>
      </c>
      <c r="BC172" s="5">
        <f t="shared" si="90"/>
        <v>0</v>
      </c>
      <c r="BD172" s="9">
        <f t="shared" si="91"/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 s="3">
        <f t="shared" si="77"/>
        <v>0</v>
      </c>
      <c r="BU172" s="3">
        <f t="shared" si="77"/>
        <v>0</v>
      </c>
      <c r="BV172" s="3">
        <f t="shared" si="77"/>
        <v>0</v>
      </c>
      <c r="BW172" s="3">
        <f t="shared" si="77"/>
        <v>0</v>
      </c>
      <c r="BX172" s="3">
        <f t="shared" si="77"/>
        <v>0</v>
      </c>
      <c r="BY172" s="3">
        <f t="shared" si="108"/>
        <v>0</v>
      </c>
      <c r="BZ172" s="3">
        <f t="shared" si="108"/>
        <v>0</v>
      </c>
      <c r="CA172" s="3">
        <f t="shared" si="108"/>
        <v>0</v>
      </c>
      <c r="CB172" s="3">
        <f t="shared" si="108"/>
        <v>0</v>
      </c>
      <c r="CC172" s="3">
        <f t="shared" si="108"/>
        <v>0</v>
      </c>
      <c r="CD172" s="3">
        <f t="shared" si="104"/>
        <v>0</v>
      </c>
      <c r="CE172" s="3">
        <f t="shared" si="104"/>
        <v>0</v>
      </c>
      <c r="CF172" s="3">
        <f t="shared" si="104"/>
        <v>0</v>
      </c>
      <c r="CG172" s="3">
        <f t="shared" si="104"/>
        <v>0</v>
      </c>
      <c r="CH172" s="3">
        <f t="shared" si="104"/>
        <v>0</v>
      </c>
      <c r="CI172" s="4">
        <f t="shared" si="114"/>
        <v>0</v>
      </c>
      <c r="CJ172" s="5">
        <f t="shared" si="114"/>
        <v>0</v>
      </c>
      <c r="CK172" s="5">
        <f t="shared" si="114"/>
        <v>0</v>
      </c>
      <c r="CL172" s="5">
        <f t="shared" si="112"/>
        <v>0</v>
      </c>
      <c r="CM172" s="5">
        <f t="shared" si="112"/>
        <v>0</v>
      </c>
      <c r="CN172" s="5">
        <f t="shared" si="112"/>
        <v>0</v>
      </c>
      <c r="CO172" s="5">
        <f t="shared" si="112"/>
        <v>0</v>
      </c>
      <c r="CP172" s="5">
        <f t="shared" si="112"/>
        <v>0</v>
      </c>
      <c r="CQ172" s="5">
        <f t="shared" si="112"/>
        <v>0</v>
      </c>
      <c r="CR172" s="5">
        <f t="shared" si="110"/>
        <v>0</v>
      </c>
      <c r="CS172" s="5">
        <f t="shared" si="110"/>
        <v>0</v>
      </c>
      <c r="CT172" s="5">
        <f t="shared" si="110"/>
        <v>0</v>
      </c>
      <c r="CU172" s="5">
        <f t="shared" si="79"/>
        <v>0</v>
      </c>
      <c r="CV172" s="5">
        <f t="shared" si="79"/>
        <v>0</v>
      </c>
      <c r="CW172" s="5">
        <f t="shared" si="79"/>
        <v>0</v>
      </c>
      <c r="CX172" s="4">
        <f t="shared" si="92"/>
        <v>0</v>
      </c>
      <c r="CY172" s="5">
        <f t="shared" si="93"/>
        <v>0</v>
      </c>
      <c r="CZ172" s="5">
        <f t="shared" si="94"/>
        <v>0</v>
      </c>
      <c r="DA172" s="5">
        <f t="shared" si="95"/>
        <v>0</v>
      </c>
      <c r="DB172" s="9">
        <f t="shared" si="96"/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3</v>
      </c>
      <c r="DK172">
        <v>2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 s="3">
        <f t="shared" si="78"/>
        <v>0</v>
      </c>
      <c r="DS172" s="3">
        <f t="shared" si="78"/>
        <v>0</v>
      </c>
      <c r="DT172" s="3">
        <f t="shared" si="78"/>
        <v>0</v>
      </c>
      <c r="DU172" s="3">
        <f t="shared" si="78"/>
        <v>0</v>
      </c>
      <c r="DV172" s="3">
        <f t="shared" si="78"/>
        <v>0</v>
      </c>
      <c r="DW172" s="3">
        <f t="shared" si="109"/>
        <v>0</v>
      </c>
      <c r="DX172" s="3">
        <f t="shared" si="109"/>
        <v>0</v>
      </c>
      <c r="DY172" s="3">
        <f t="shared" si="109"/>
        <v>6.8181818181818177E-2</v>
      </c>
      <c r="DZ172" s="3">
        <f t="shared" si="109"/>
        <v>4.5454545454545456E-2</v>
      </c>
      <c r="EA172" s="3">
        <f t="shared" si="109"/>
        <v>0</v>
      </c>
      <c r="EB172" s="3">
        <f t="shared" si="105"/>
        <v>0</v>
      </c>
      <c r="EC172" s="3">
        <f t="shared" si="105"/>
        <v>0</v>
      </c>
      <c r="ED172" s="3">
        <f t="shared" si="105"/>
        <v>0</v>
      </c>
      <c r="EE172" s="3">
        <f t="shared" si="105"/>
        <v>0</v>
      </c>
      <c r="EF172" s="3">
        <f t="shared" si="105"/>
        <v>0</v>
      </c>
      <c r="EG172" s="4">
        <f t="shared" si="115"/>
        <v>0</v>
      </c>
      <c r="EH172" s="5">
        <f t="shared" si="115"/>
        <v>0</v>
      </c>
      <c r="EI172" s="5">
        <f t="shared" si="115"/>
        <v>0</v>
      </c>
      <c r="EJ172" s="5">
        <f t="shared" si="113"/>
        <v>0</v>
      </c>
      <c r="EK172" s="5">
        <f t="shared" si="113"/>
        <v>0</v>
      </c>
      <c r="EL172" s="5">
        <f t="shared" si="113"/>
        <v>0</v>
      </c>
      <c r="EM172" s="5">
        <f t="shared" si="113"/>
        <v>0</v>
      </c>
      <c r="EN172" s="5">
        <f t="shared" si="113"/>
        <v>1.3135520182499028E-3</v>
      </c>
      <c r="EO172" s="5">
        <f t="shared" si="113"/>
        <v>8.7170303295106043E-4</v>
      </c>
      <c r="EP172" s="5">
        <f t="shared" si="111"/>
        <v>0</v>
      </c>
      <c r="EQ172" s="5">
        <f t="shared" si="111"/>
        <v>0</v>
      </c>
      <c r="ER172" s="5">
        <f t="shared" si="111"/>
        <v>0</v>
      </c>
      <c r="ES172" s="5">
        <f t="shared" si="80"/>
        <v>0</v>
      </c>
      <c r="ET172" s="5">
        <f t="shared" si="80"/>
        <v>0</v>
      </c>
      <c r="EU172" s="5">
        <f t="shared" si="80"/>
        <v>0</v>
      </c>
      <c r="EV172" s="4">
        <f t="shared" si="97"/>
        <v>0</v>
      </c>
      <c r="EW172" s="5">
        <f t="shared" si="101"/>
        <v>0</v>
      </c>
      <c r="EX172" s="5">
        <f t="shared" si="98"/>
        <v>7.2841835040032105E-4</v>
      </c>
      <c r="EY172" s="5">
        <f t="shared" si="99"/>
        <v>0</v>
      </c>
      <c r="EZ172" s="9">
        <f t="shared" si="100"/>
        <v>0</v>
      </c>
    </row>
    <row r="173" spans="1:208" x14ac:dyDescent="0.25">
      <c r="A173">
        <v>169</v>
      </c>
      <c r="B173" t="s">
        <v>931</v>
      </c>
      <c r="C173" t="s">
        <v>932</v>
      </c>
      <c r="D173">
        <v>52</v>
      </c>
      <c r="E173">
        <v>7.36</v>
      </c>
      <c r="F173" t="s">
        <v>63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2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s="3">
        <f t="shared" ref="V173:AJ189" si="116">G173/$D173</f>
        <v>0</v>
      </c>
      <c r="W173" s="3">
        <f t="shared" si="116"/>
        <v>0</v>
      </c>
      <c r="X173" s="3">
        <f t="shared" si="116"/>
        <v>0</v>
      </c>
      <c r="Y173" s="3">
        <f t="shared" si="116"/>
        <v>0</v>
      </c>
      <c r="Z173" s="3">
        <f t="shared" si="116"/>
        <v>0</v>
      </c>
      <c r="AA173" s="3">
        <f t="shared" si="116"/>
        <v>0</v>
      </c>
      <c r="AB173" s="3">
        <f t="shared" si="116"/>
        <v>0</v>
      </c>
      <c r="AC173" s="3">
        <f t="shared" si="116"/>
        <v>0</v>
      </c>
      <c r="AD173" s="3">
        <f t="shared" si="116"/>
        <v>3.8461538461538464E-2</v>
      </c>
      <c r="AE173" s="3">
        <f t="shared" si="116"/>
        <v>0</v>
      </c>
      <c r="AF173" s="3">
        <f t="shared" si="116"/>
        <v>0</v>
      </c>
      <c r="AG173" s="3">
        <f t="shared" si="116"/>
        <v>0</v>
      </c>
      <c r="AH173" s="3">
        <f t="shared" si="116"/>
        <v>0</v>
      </c>
      <c r="AI173" s="3">
        <f t="shared" si="116"/>
        <v>0</v>
      </c>
      <c r="AJ173" s="3">
        <f t="shared" si="116"/>
        <v>0</v>
      </c>
      <c r="AK173" s="4">
        <f t="shared" ref="AK173:AY189" si="117">V173/AK$3</f>
        <v>0</v>
      </c>
      <c r="AL173" s="5">
        <f t="shared" si="117"/>
        <v>0</v>
      </c>
      <c r="AM173" s="5">
        <f t="shared" si="117"/>
        <v>0</v>
      </c>
      <c r="AN173" s="5">
        <f t="shared" si="117"/>
        <v>0</v>
      </c>
      <c r="AO173" s="5">
        <f t="shared" si="117"/>
        <v>0</v>
      </c>
      <c r="AP173" s="5">
        <f t="shared" si="117"/>
        <v>0</v>
      </c>
      <c r="AQ173" s="5">
        <f t="shared" si="117"/>
        <v>0</v>
      </c>
      <c r="AR173" s="5">
        <f t="shared" si="117"/>
        <v>0</v>
      </c>
      <c r="AS173" s="5">
        <f t="shared" si="117"/>
        <v>7.3639836795195426E-4</v>
      </c>
      <c r="AT173" s="5">
        <f t="shared" si="117"/>
        <v>0</v>
      </c>
      <c r="AU173" s="5">
        <f t="shared" si="117"/>
        <v>0</v>
      </c>
      <c r="AV173" s="5">
        <f t="shared" si="117"/>
        <v>0</v>
      </c>
      <c r="AW173" s="5">
        <f t="shared" si="117"/>
        <v>0</v>
      </c>
      <c r="AX173" s="5">
        <f t="shared" si="117"/>
        <v>0</v>
      </c>
      <c r="AY173" s="5">
        <f t="shared" si="117"/>
        <v>0</v>
      </c>
      <c r="AZ173" s="4">
        <f t="shared" si="87"/>
        <v>0</v>
      </c>
      <c r="BA173" s="5">
        <f t="shared" si="88"/>
        <v>0</v>
      </c>
      <c r="BB173" s="5">
        <f t="shared" si="89"/>
        <v>2.4546612265065142E-4</v>
      </c>
      <c r="BC173" s="5">
        <f t="shared" si="90"/>
        <v>0</v>
      </c>
      <c r="BD173" s="9">
        <f t="shared" si="91"/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 s="3">
        <f t="shared" si="77"/>
        <v>0</v>
      </c>
      <c r="BU173" s="3">
        <f t="shared" si="77"/>
        <v>0</v>
      </c>
      <c r="BV173" s="3">
        <f t="shared" si="77"/>
        <v>0</v>
      </c>
      <c r="BW173" s="3">
        <f t="shared" si="77"/>
        <v>0</v>
      </c>
      <c r="BX173" s="3">
        <f t="shared" si="77"/>
        <v>0</v>
      </c>
      <c r="BY173" s="3">
        <f t="shared" si="108"/>
        <v>0</v>
      </c>
      <c r="BZ173" s="3">
        <f t="shared" si="108"/>
        <v>0</v>
      </c>
      <c r="CA173" s="3">
        <f t="shared" si="108"/>
        <v>0</v>
      </c>
      <c r="CB173" s="3">
        <f t="shared" si="108"/>
        <v>0</v>
      </c>
      <c r="CC173" s="3">
        <f t="shared" si="108"/>
        <v>0</v>
      </c>
      <c r="CD173" s="3">
        <f t="shared" si="104"/>
        <v>0</v>
      </c>
      <c r="CE173" s="3">
        <f t="shared" si="104"/>
        <v>0</v>
      </c>
      <c r="CF173" s="3">
        <f t="shared" si="104"/>
        <v>0</v>
      </c>
      <c r="CG173" s="3">
        <f t="shared" si="104"/>
        <v>0</v>
      </c>
      <c r="CH173" s="3">
        <f t="shared" si="104"/>
        <v>0</v>
      </c>
      <c r="CI173" s="4">
        <f t="shared" si="114"/>
        <v>0</v>
      </c>
      <c r="CJ173" s="5">
        <f t="shared" si="114"/>
        <v>0</v>
      </c>
      <c r="CK173" s="5">
        <f t="shared" si="114"/>
        <v>0</v>
      </c>
      <c r="CL173" s="5">
        <f t="shared" si="112"/>
        <v>0</v>
      </c>
      <c r="CM173" s="5">
        <f t="shared" si="112"/>
        <v>0</v>
      </c>
      <c r="CN173" s="5">
        <f t="shared" si="112"/>
        <v>0</v>
      </c>
      <c r="CO173" s="5">
        <f t="shared" si="112"/>
        <v>0</v>
      </c>
      <c r="CP173" s="5">
        <f t="shared" si="112"/>
        <v>0</v>
      </c>
      <c r="CQ173" s="5">
        <f t="shared" si="112"/>
        <v>0</v>
      </c>
      <c r="CR173" s="5">
        <f t="shared" si="110"/>
        <v>0</v>
      </c>
      <c r="CS173" s="5">
        <f t="shared" si="110"/>
        <v>0</v>
      </c>
      <c r="CT173" s="5">
        <f t="shared" si="110"/>
        <v>0</v>
      </c>
      <c r="CU173" s="5">
        <f t="shared" si="79"/>
        <v>0</v>
      </c>
      <c r="CV173" s="5">
        <f t="shared" si="79"/>
        <v>0</v>
      </c>
      <c r="CW173" s="5">
        <f t="shared" si="79"/>
        <v>0</v>
      </c>
      <c r="CX173" s="4">
        <f t="shared" si="92"/>
        <v>0</v>
      </c>
      <c r="CY173" s="5">
        <f t="shared" si="93"/>
        <v>0</v>
      </c>
      <c r="CZ173" s="5">
        <f t="shared" si="94"/>
        <v>0</v>
      </c>
      <c r="DA173" s="5">
        <f t="shared" si="95"/>
        <v>0</v>
      </c>
      <c r="DB173" s="9">
        <f t="shared" si="96"/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2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 s="3">
        <f t="shared" si="78"/>
        <v>0</v>
      </c>
      <c r="DS173" s="3">
        <f t="shared" si="78"/>
        <v>0</v>
      </c>
      <c r="DT173" s="3">
        <f t="shared" si="78"/>
        <v>0</v>
      </c>
      <c r="DU173" s="3">
        <f t="shared" si="78"/>
        <v>0</v>
      </c>
      <c r="DV173" s="3">
        <f t="shared" si="78"/>
        <v>0</v>
      </c>
      <c r="DW173" s="3">
        <f t="shared" si="109"/>
        <v>0</v>
      </c>
      <c r="DX173" s="3">
        <f t="shared" si="109"/>
        <v>0</v>
      </c>
      <c r="DY173" s="3">
        <f t="shared" si="109"/>
        <v>0</v>
      </c>
      <c r="DZ173" s="3">
        <f t="shared" si="109"/>
        <v>3.8461538461538464E-2</v>
      </c>
      <c r="EA173" s="3">
        <f t="shared" si="109"/>
        <v>0</v>
      </c>
      <c r="EB173" s="3">
        <f t="shared" si="105"/>
        <v>0</v>
      </c>
      <c r="EC173" s="3">
        <f t="shared" si="105"/>
        <v>0</v>
      </c>
      <c r="ED173" s="3">
        <f t="shared" si="105"/>
        <v>0</v>
      </c>
      <c r="EE173" s="3">
        <f t="shared" si="105"/>
        <v>0</v>
      </c>
      <c r="EF173" s="3">
        <f t="shared" si="105"/>
        <v>0</v>
      </c>
      <c r="EG173" s="4">
        <f t="shared" si="115"/>
        <v>0</v>
      </c>
      <c r="EH173" s="5">
        <f t="shared" si="115"/>
        <v>0</v>
      </c>
      <c r="EI173" s="5">
        <f t="shared" si="115"/>
        <v>0</v>
      </c>
      <c r="EJ173" s="5">
        <f t="shared" si="113"/>
        <v>0</v>
      </c>
      <c r="EK173" s="5">
        <f t="shared" si="113"/>
        <v>0</v>
      </c>
      <c r="EL173" s="5">
        <f t="shared" si="113"/>
        <v>0</v>
      </c>
      <c r="EM173" s="5">
        <f t="shared" si="113"/>
        <v>0</v>
      </c>
      <c r="EN173" s="5">
        <f t="shared" si="113"/>
        <v>0</v>
      </c>
      <c r="EO173" s="5">
        <f t="shared" si="113"/>
        <v>7.3759487403551264E-4</v>
      </c>
      <c r="EP173" s="5">
        <f t="shared" si="111"/>
        <v>0</v>
      </c>
      <c r="EQ173" s="5">
        <f t="shared" si="111"/>
        <v>0</v>
      </c>
      <c r="ER173" s="5">
        <f t="shared" si="111"/>
        <v>0</v>
      </c>
      <c r="ES173" s="5">
        <f t="shared" si="80"/>
        <v>0</v>
      </c>
      <c r="ET173" s="5">
        <f t="shared" si="80"/>
        <v>0</v>
      </c>
      <c r="EU173" s="5">
        <f t="shared" si="80"/>
        <v>0</v>
      </c>
      <c r="EV173" s="4">
        <f t="shared" si="97"/>
        <v>0</v>
      </c>
      <c r="EW173" s="5">
        <f t="shared" si="101"/>
        <v>0</v>
      </c>
      <c r="EX173" s="5">
        <f t="shared" si="98"/>
        <v>2.4586495801183755E-4</v>
      </c>
      <c r="EY173" s="5">
        <f t="shared" si="99"/>
        <v>0</v>
      </c>
      <c r="EZ173" s="9">
        <f t="shared" si="100"/>
        <v>0</v>
      </c>
      <c r="FB173" t="s">
        <v>83</v>
      </c>
      <c r="FD173" t="s">
        <v>83</v>
      </c>
      <c r="FH173" t="s">
        <v>107</v>
      </c>
      <c r="FK173" t="s">
        <v>83</v>
      </c>
      <c r="FQ173" t="s">
        <v>107</v>
      </c>
      <c r="FY173" t="s">
        <v>33</v>
      </c>
      <c r="GJ173" t="s">
        <v>194</v>
      </c>
      <c r="GK173" t="s">
        <v>534</v>
      </c>
      <c r="GR173" t="s">
        <v>534</v>
      </c>
    </row>
    <row r="174" spans="1:208" x14ac:dyDescent="0.25">
      <c r="A174">
        <v>170</v>
      </c>
      <c r="B174" t="s">
        <v>1142</v>
      </c>
      <c r="C174" t="s">
        <v>1143</v>
      </c>
      <c r="D174">
        <v>94</v>
      </c>
      <c r="E174">
        <v>6.44</v>
      </c>
      <c r="F174" t="s">
        <v>63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2</v>
      </c>
      <c r="N174">
        <v>0</v>
      </c>
      <c r="O174">
        <v>2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 s="3">
        <f t="shared" si="116"/>
        <v>0</v>
      </c>
      <c r="W174" s="3">
        <f t="shared" si="116"/>
        <v>0</v>
      </c>
      <c r="X174" s="3">
        <f t="shared" si="116"/>
        <v>0</v>
      </c>
      <c r="Y174" s="3">
        <f t="shared" si="116"/>
        <v>0</v>
      </c>
      <c r="Z174" s="3">
        <f t="shared" si="116"/>
        <v>0</v>
      </c>
      <c r="AA174" s="3">
        <f t="shared" si="116"/>
        <v>0</v>
      </c>
      <c r="AB174" s="3">
        <f t="shared" si="116"/>
        <v>2.1276595744680851E-2</v>
      </c>
      <c r="AC174" s="3">
        <f t="shared" si="116"/>
        <v>0</v>
      </c>
      <c r="AD174" s="3">
        <f t="shared" si="116"/>
        <v>2.1276595744680851E-2</v>
      </c>
      <c r="AE174" s="3">
        <f t="shared" si="116"/>
        <v>0</v>
      </c>
      <c r="AF174" s="3">
        <f t="shared" si="116"/>
        <v>0</v>
      </c>
      <c r="AG174" s="3">
        <f t="shared" si="116"/>
        <v>0</v>
      </c>
      <c r="AH174" s="3">
        <f t="shared" si="116"/>
        <v>0</v>
      </c>
      <c r="AI174" s="3">
        <f t="shared" si="116"/>
        <v>0</v>
      </c>
      <c r="AJ174" s="3">
        <f t="shared" si="116"/>
        <v>0</v>
      </c>
      <c r="AK174" s="4">
        <f t="shared" si="117"/>
        <v>0</v>
      </c>
      <c r="AL174" s="5">
        <f t="shared" si="117"/>
        <v>0</v>
      </c>
      <c r="AM174" s="5">
        <f t="shared" si="117"/>
        <v>0</v>
      </c>
      <c r="AN174" s="5">
        <f t="shared" si="117"/>
        <v>0</v>
      </c>
      <c r="AO174" s="5">
        <f t="shared" si="117"/>
        <v>0</v>
      </c>
      <c r="AP174" s="5">
        <f t="shared" si="117"/>
        <v>0</v>
      </c>
      <c r="AQ174" s="5">
        <f t="shared" si="117"/>
        <v>4.3586780909716426E-4</v>
      </c>
      <c r="AR174" s="5">
        <f t="shared" si="117"/>
        <v>0</v>
      </c>
      <c r="AS174" s="5">
        <f t="shared" si="117"/>
        <v>4.0736930993086828E-4</v>
      </c>
      <c r="AT174" s="5">
        <f t="shared" si="117"/>
        <v>0</v>
      </c>
      <c r="AU174" s="5">
        <f t="shared" si="117"/>
        <v>0</v>
      </c>
      <c r="AV174" s="5">
        <f t="shared" si="117"/>
        <v>0</v>
      </c>
      <c r="AW174" s="5">
        <f t="shared" si="117"/>
        <v>0</v>
      </c>
      <c r="AX174" s="5">
        <f t="shared" si="117"/>
        <v>0</v>
      </c>
      <c r="AY174" s="5">
        <f t="shared" si="117"/>
        <v>0</v>
      </c>
      <c r="AZ174" s="4">
        <f t="shared" si="87"/>
        <v>0</v>
      </c>
      <c r="BA174" s="5">
        <f t="shared" si="88"/>
        <v>0</v>
      </c>
      <c r="BB174" s="5">
        <f t="shared" si="89"/>
        <v>2.8107903967601085E-4</v>
      </c>
      <c r="BC174" s="5">
        <f t="shared" si="90"/>
        <v>0</v>
      </c>
      <c r="BD174" s="9">
        <f t="shared" si="91"/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 s="3">
        <f t="shared" si="77"/>
        <v>0</v>
      </c>
      <c r="BU174" s="3">
        <f t="shared" si="77"/>
        <v>0</v>
      </c>
      <c r="BV174" s="3">
        <f t="shared" ref="BV174:BX199" si="118">BG174/$D174</f>
        <v>0</v>
      </c>
      <c r="BW174" s="3">
        <f t="shared" si="118"/>
        <v>0</v>
      </c>
      <c r="BX174" s="3">
        <f t="shared" si="118"/>
        <v>0</v>
      </c>
      <c r="BY174" s="3">
        <f t="shared" si="108"/>
        <v>0</v>
      </c>
      <c r="BZ174" s="3">
        <f t="shared" si="108"/>
        <v>0</v>
      </c>
      <c r="CA174" s="3">
        <f t="shared" si="108"/>
        <v>0</v>
      </c>
      <c r="CB174" s="3">
        <f t="shared" si="108"/>
        <v>0</v>
      </c>
      <c r="CC174" s="3">
        <f t="shared" si="108"/>
        <v>0</v>
      </c>
      <c r="CD174" s="3">
        <f t="shared" si="104"/>
        <v>0</v>
      </c>
      <c r="CE174" s="3">
        <f t="shared" si="104"/>
        <v>0</v>
      </c>
      <c r="CF174" s="3">
        <f t="shared" si="104"/>
        <v>0</v>
      </c>
      <c r="CG174" s="3">
        <f t="shared" si="104"/>
        <v>0</v>
      </c>
      <c r="CH174" s="3">
        <f t="shared" si="104"/>
        <v>0</v>
      </c>
      <c r="CI174" s="4">
        <f t="shared" si="114"/>
        <v>0</v>
      </c>
      <c r="CJ174" s="5">
        <f t="shared" si="114"/>
        <v>0</v>
      </c>
      <c r="CK174" s="5">
        <f t="shared" si="114"/>
        <v>0</v>
      </c>
      <c r="CL174" s="5">
        <f t="shared" si="112"/>
        <v>0</v>
      </c>
      <c r="CM174" s="5">
        <f t="shared" si="112"/>
        <v>0</v>
      </c>
      <c r="CN174" s="5">
        <f t="shared" si="112"/>
        <v>0</v>
      </c>
      <c r="CO174" s="5">
        <f t="shared" si="112"/>
        <v>0</v>
      </c>
      <c r="CP174" s="5">
        <f t="shared" si="112"/>
        <v>0</v>
      </c>
      <c r="CQ174" s="5">
        <f t="shared" si="112"/>
        <v>0</v>
      </c>
      <c r="CR174" s="5">
        <f t="shared" si="110"/>
        <v>0</v>
      </c>
      <c r="CS174" s="5">
        <f t="shared" si="110"/>
        <v>0</v>
      </c>
      <c r="CT174" s="5">
        <f t="shared" si="110"/>
        <v>0</v>
      </c>
      <c r="CU174" s="5">
        <f t="shared" si="79"/>
        <v>0</v>
      </c>
      <c r="CV174" s="5">
        <f t="shared" si="79"/>
        <v>0</v>
      </c>
      <c r="CW174" s="5">
        <f t="shared" si="79"/>
        <v>0</v>
      </c>
      <c r="CX174" s="4">
        <f t="shared" si="92"/>
        <v>0</v>
      </c>
      <c r="CY174" s="5">
        <f t="shared" si="93"/>
        <v>0</v>
      </c>
      <c r="CZ174" s="5">
        <f t="shared" si="94"/>
        <v>0</v>
      </c>
      <c r="DA174" s="5">
        <f t="shared" si="95"/>
        <v>0</v>
      </c>
      <c r="DB174" s="9">
        <f t="shared" si="96"/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2</v>
      </c>
      <c r="DJ174">
        <v>0</v>
      </c>
      <c r="DK174">
        <v>2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 s="3">
        <f t="shared" si="78"/>
        <v>0</v>
      </c>
      <c r="DS174" s="3">
        <f t="shared" si="78"/>
        <v>0</v>
      </c>
      <c r="DT174" s="3">
        <f t="shared" ref="DT174:DV199" si="119">DE174/$D174</f>
        <v>0</v>
      </c>
      <c r="DU174" s="3">
        <f t="shared" si="119"/>
        <v>0</v>
      </c>
      <c r="DV174" s="3">
        <f t="shared" si="119"/>
        <v>0</v>
      </c>
      <c r="DW174" s="3">
        <f t="shared" si="109"/>
        <v>0</v>
      </c>
      <c r="DX174" s="3">
        <f t="shared" si="109"/>
        <v>2.1276595744680851E-2</v>
      </c>
      <c r="DY174" s="3">
        <f t="shared" si="109"/>
        <v>0</v>
      </c>
      <c r="DZ174" s="3">
        <f t="shared" si="109"/>
        <v>2.1276595744680851E-2</v>
      </c>
      <c r="EA174" s="3">
        <f t="shared" si="109"/>
        <v>0</v>
      </c>
      <c r="EB174" s="3">
        <f t="shared" si="105"/>
        <v>0</v>
      </c>
      <c r="EC174" s="3">
        <f t="shared" si="105"/>
        <v>0</v>
      </c>
      <c r="ED174" s="3">
        <f t="shared" si="105"/>
        <v>0</v>
      </c>
      <c r="EE174" s="3">
        <f t="shared" si="105"/>
        <v>0</v>
      </c>
      <c r="EF174" s="3">
        <f t="shared" si="105"/>
        <v>0</v>
      </c>
      <c r="EG174" s="4">
        <f t="shared" si="115"/>
        <v>0</v>
      </c>
      <c r="EH174" s="5">
        <f t="shared" si="115"/>
        <v>0</v>
      </c>
      <c r="EI174" s="5">
        <f t="shared" si="115"/>
        <v>0</v>
      </c>
      <c r="EJ174" s="5">
        <f t="shared" si="113"/>
        <v>0</v>
      </c>
      <c r="EK174" s="5">
        <f t="shared" si="113"/>
        <v>0</v>
      </c>
      <c r="EL174" s="5">
        <f t="shared" si="113"/>
        <v>0</v>
      </c>
      <c r="EM174" s="5">
        <f t="shared" si="113"/>
        <v>4.3535453086205927E-4</v>
      </c>
      <c r="EN174" s="5">
        <f t="shared" si="113"/>
        <v>0</v>
      </c>
      <c r="EO174" s="5">
        <f t="shared" si="113"/>
        <v>4.0803120691326229E-4</v>
      </c>
      <c r="EP174" s="5">
        <f t="shared" si="111"/>
        <v>0</v>
      </c>
      <c r="EQ174" s="5">
        <f t="shared" si="111"/>
        <v>0</v>
      </c>
      <c r="ER174" s="5">
        <f t="shared" si="111"/>
        <v>0</v>
      </c>
      <c r="ES174" s="5">
        <f t="shared" si="80"/>
        <v>0</v>
      </c>
      <c r="ET174" s="5">
        <f t="shared" si="80"/>
        <v>0</v>
      </c>
      <c r="EU174" s="5">
        <f t="shared" si="80"/>
        <v>0</v>
      </c>
      <c r="EV174" s="4">
        <f t="shared" si="97"/>
        <v>0</v>
      </c>
      <c r="EW174" s="5">
        <f t="shared" si="101"/>
        <v>0</v>
      </c>
      <c r="EX174" s="5">
        <f t="shared" si="98"/>
        <v>2.8112857925844054E-4</v>
      </c>
      <c r="EY174" s="5">
        <f t="shared" si="99"/>
        <v>0</v>
      </c>
      <c r="EZ174" s="9">
        <f t="shared" si="100"/>
        <v>0</v>
      </c>
      <c r="FA174" t="s">
        <v>97</v>
      </c>
      <c r="FB174" t="s">
        <v>731</v>
      </c>
      <c r="FD174" t="s">
        <v>732</v>
      </c>
      <c r="FE174" t="s">
        <v>733</v>
      </c>
      <c r="FF174" t="s">
        <v>734</v>
      </c>
      <c r="FG174" t="s">
        <v>733</v>
      </c>
      <c r="FH174" t="s">
        <v>85</v>
      </c>
      <c r="FI174" t="s">
        <v>734</v>
      </c>
      <c r="FK174" t="s">
        <v>735</v>
      </c>
      <c r="FL174" t="s">
        <v>736</v>
      </c>
      <c r="FM174" t="s">
        <v>501</v>
      </c>
      <c r="FO174" t="s">
        <v>737</v>
      </c>
      <c r="FP174" t="s">
        <v>737</v>
      </c>
      <c r="FQ174" t="s">
        <v>108</v>
      </c>
      <c r="FT174" t="s">
        <v>738</v>
      </c>
      <c r="FU174" t="s">
        <v>29</v>
      </c>
      <c r="FV174" t="s">
        <v>739</v>
      </c>
      <c r="FX174" t="s">
        <v>32</v>
      </c>
      <c r="FY174" t="s">
        <v>33</v>
      </c>
      <c r="FZ174" t="s">
        <v>738</v>
      </c>
      <c r="GA174" t="s">
        <v>40</v>
      </c>
      <c r="GC174" t="s">
        <v>740</v>
      </c>
      <c r="GD174" t="s">
        <v>741</v>
      </c>
      <c r="GE174" t="s">
        <v>121</v>
      </c>
      <c r="GF174" t="s">
        <v>40</v>
      </c>
      <c r="GJ174" t="s">
        <v>122</v>
      </c>
      <c r="GP174" t="s">
        <v>365</v>
      </c>
      <c r="GR174" t="s">
        <v>203</v>
      </c>
    </row>
    <row r="175" spans="1:208" x14ac:dyDescent="0.25">
      <c r="A175">
        <v>171</v>
      </c>
      <c r="B175" t="s">
        <v>657</v>
      </c>
      <c r="C175" t="s">
        <v>862</v>
      </c>
      <c r="D175">
        <v>10</v>
      </c>
      <c r="E175">
        <v>7.04</v>
      </c>
      <c r="F175" t="s">
        <v>63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2</v>
      </c>
      <c r="R175">
        <v>2</v>
      </c>
      <c r="S175">
        <v>0</v>
      </c>
      <c r="T175">
        <v>0</v>
      </c>
      <c r="U175">
        <v>0</v>
      </c>
      <c r="V175" s="3">
        <f t="shared" si="116"/>
        <v>0</v>
      </c>
      <c r="W175" s="3">
        <f t="shared" si="116"/>
        <v>0</v>
      </c>
      <c r="X175" s="3">
        <f t="shared" si="116"/>
        <v>0</v>
      </c>
      <c r="Y175" s="3">
        <f t="shared" si="116"/>
        <v>0</v>
      </c>
      <c r="Z175" s="3">
        <f t="shared" si="116"/>
        <v>0</v>
      </c>
      <c r="AA175" s="3">
        <f t="shared" si="116"/>
        <v>0</v>
      </c>
      <c r="AB175" s="3">
        <f t="shared" si="116"/>
        <v>0</v>
      </c>
      <c r="AC175" s="3">
        <f t="shared" si="116"/>
        <v>0</v>
      </c>
      <c r="AD175" s="3">
        <f t="shared" si="116"/>
        <v>0</v>
      </c>
      <c r="AE175" s="3">
        <f t="shared" si="116"/>
        <v>0</v>
      </c>
      <c r="AF175" s="3">
        <f t="shared" si="116"/>
        <v>0.2</v>
      </c>
      <c r="AG175" s="3">
        <f t="shared" si="116"/>
        <v>0.2</v>
      </c>
      <c r="AH175" s="3">
        <f t="shared" si="116"/>
        <v>0</v>
      </c>
      <c r="AI175" s="3">
        <f t="shared" si="116"/>
        <v>0</v>
      </c>
      <c r="AJ175" s="3">
        <f t="shared" si="116"/>
        <v>0</v>
      </c>
      <c r="AK175" s="4">
        <f t="shared" si="117"/>
        <v>0</v>
      </c>
      <c r="AL175" s="5">
        <f t="shared" si="117"/>
        <v>0</v>
      </c>
      <c r="AM175" s="5">
        <f t="shared" si="117"/>
        <v>0</v>
      </c>
      <c r="AN175" s="5">
        <f t="shared" si="117"/>
        <v>0</v>
      </c>
      <c r="AO175" s="5">
        <f t="shared" si="117"/>
        <v>0</v>
      </c>
      <c r="AP175" s="5">
        <f t="shared" si="117"/>
        <v>0</v>
      </c>
      <c r="AQ175" s="5">
        <f t="shared" si="117"/>
        <v>0</v>
      </c>
      <c r="AR175" s="5">
        <f t="shared" si="117"/>
        <v>0</v>
      </c>
      <c r="AS175" s="5">
        <f t="shared" si="117"/>
        <v>0</v>
      </c>
      <c r="AT175" s="5">
        <f t="shared" si="117"/>
        <v>0</v>
      </c>
      <c r="AU175" s="5">
        <f t="shared" si="117"/>
        <v>2.0819876769344287E-2</v>
      </c>
      <c r="AV175" s="5">
        <f t="shared" si="117"/>
        <v>1.9569661564860123E-2</v>
      </c>
      <c r="AW175" s="5">
        <f t="shared" si="117"/>
        <v>0</v>
      </c>
      <c r="AX175" s="5">
        <f t="shared" si="117"/>
        <v>0</v>
      </c>
      <c r="AY175" s="5">
        <f t="shared" si="117"/>
        <v>0</v>
      </c>
      <c r="AZ175" s="4">
        <f t="shared" si="87"/>
        <v>0</v>
      </c>
      <c r="BA175" s="5">
        <f t="shared" si="88"/>
        <v>0</v>
      </c>
      <c r="BB175" s="5">
        <f t="shared" si="89"/>
        <v>0</v>
      </c>
      <c r="BC175" s="5">
        <f t="shared" si="90"/>
        <v>1.3463179444734803E-2</v>
      </c>
      <c r="BD175" s="9">
        <f t="shared" si="91"/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2</v>
      </c>
      <c r="BP175">
        <v>2</v>
      </c>
      <c r="BQ175">
        <v>0</v>
      </c>
      <c r="BR175">
        <v>0</v>
      </c>
      <c r="BS175">
        <v>0</v>
      </c>
      <c r="BT175" s="3">
        <f t="shared" ref="BT175:BU199" si="120">BE175/$D175</f>
        <v>0</v>
      </c>
      <c r="BU175" s="3">
        <f t="shared" si="120"/>
        <v>0</v>
      </c>
      <c r="BV175" s="3">
        <f t="shared" si="118"/>
        <v>0</v>
      </c>
      <c r="BW175" s="3">
        <f t="shared" si="118"/>
        <v>0</v>
      </c>
      <c r="BX175" s="3">
        <f t="shared" si="118"/>
        <v>0</v>
      </c>
      <c r="BY175" s="3">
        <f t="shared" si="108"/>
        <v>0</v>
      </c>
      <c r="BZ175" s="3">
        <f t="shared" si="108"/>
        <v>0</v>
      </c>
      <c r="CA175" s="3">
        <f t="shared" si="108"/>
        <v>0</v>
      </c>
      <c r="CB175" s="3">
        <f t="shared" si="108"/>
        <v>0</v>
      </c>
      <c r="CC175" s="3">
        <f t="shared" si="108"/>
        <v>0</v>
      </c>
      <c r="CD175" s="3">
        <f t="shared" si="104"/>
        <v>0.2</v>
      </c>
      <c r="CE175" s="3">
        <f t="shared" si="104"/>
        <v>0.2</v>
      </c>
      <c r="CF175" s="3">
        <f t="shared" si="104"/>
        <v>0</v>
      </c>
      <c r="CG175" s="3">
        <f t="shared" si="104"/>
        <v>0</v>
      </c>
      <c r="CH175" s="3">
        <f t="shared" si="104"/>
        <v>0</v>
      </c>
      <c r="CI175" s="4">
        <f t="shared" si="114"/>
        <v>0</v>
      </c>
      <c r="CJ175" s="5">
        <f t="shared" si="114"/>
        <v>0</v>
      </c>
      <c r="CK175" s="5">
        <f t="shared" si="114"/>
        <v>0</v>
      </c>
      <c r="CL175" s="5">
        <f t="shared" si="112"/>
        <v>0</v>
      </c>
      <c r="CM175" s="5">
        <f t="shared" si="112"/>
        <v>0</v>
      </c>
      <c r="CN175" s="5">
        <f t="shared" si="112"/>
        <v>0</v>
      </c>
      <c r="CO175" s="5">
        <f t="shared" si="112"/>
        <v>0</v>
      </c>
      <c r="CP175" s="5">
        <f t="shared" si="112"/>
        <v>0</v>
      </c>
      <c r="CQ175" s="5">
        <f t="shared" si="112"/>
        <v>0</v>
      </c>
      <c r="CR175" s="5">
        <f t="shared" si="110"/>
        <v>0</v>
      </c>
      <c r="CS175" s="5">
        <f t="shared" si="110"/>
        <v>1.1897371907670642E-2</v>
      </c>
      <c r="CT175" s="5">
        <f t="shared" si="110"/>
        <v>1.1826451161456376E-2</v>
      </c>
      <c r="CU175" s="5">
        <f t="shared" si="79"/>
        <v>0</v>
      </c>
      <c r="CV175" s="5">
        <f t="shared" si="79"/>
        <v>0</v>
      </c>
      <c r="CW175" s="5">
        <f t="shared" si="79"/>
        <v>0</v>
      </c>
      <c r="CX175" s="4">
        <f t="shared" si="92"/>
        <v>0</v>
      </c>
      <c r="CY175" s="5">
        <f t="shared" si="93"/>
        <v>0</v>
      </c>
      <c r="CZ175" s="5">
        <f t="shared" si="94"/>
        <v>0</v>
      </c>
      <c r="DA175" s="5">
        <f t="shared" si="95"/>
        <v>7.9079410230423388E-3</v>
      </c>
      <c r="DB175" s="9">
        <f t="shared" si="96"/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 s="3">
        <f t="shared" ref="DR175:DS199" si="121">DC175/$D175</f>
        <v>0</v>
      </c>
      <c r="DS175" s="3">
        <f t="shared" si="121"/>
        <v>0</v>
      </c>
      <c r="DT175" s="3">
        <f t="shared" si="119"/>
        <v>0</v>
      </c>
      <c r="DU175" s="3">
        <f t="shared" si="119"/>
        <v>0</v>
      </c>
      <c r="DV175" s="3">
        <f t="shared" si="119"/>
        <v>0</v>
      </c>
      <c r="DW175" s="3">
        <f t="shared" si="109"/>
        <v>0</v>
      </c>
      <c r="DX175" s="3">
        <f t="shared" si="109"/>
        <v>0</v>
      </c>
      <c r="DY175" s="3">
        <f t="shared" si="109"/>
        <v>0</v>
      </c>
      <c r="DZ175" s="3">
        <f t="shared" si="109"/>
        <v>0</v>
      </c>
      <c r="EA175" s="3">
        <f t="shared" si="109"/>
        <v>0</v>
      </c>
      <c r="EB175" s="3">
        <f t="shared" si="105"/>
        <v>0</v>
      </c>
      <c r="EC175" s="3">
        <f t="shared" si="105"/>
        <v>0</v>
      </c>
      <c r="ED175" s="3">
        <f t="shared" si="105"/>
        <v>0</v>
      </c>
      <c r="EE175" s="3">
        <f t="shared" si="105"/>
        <v>0</v>
      </c>
      <c r="EF175" s="3">
        <f t="shared" si="105"/>
        <v>0</v>
      </c>
      <c r="EG175" s="4">
        <f t="shared" si="115"/>
        <v>0</v>
      </c>
      <c r="EH175" s="5">
        <f t="shared" si="115"/>
        <v>0</v>
      </c>
      <c r="EI175" s="5">
        <f t="shared" si="115"/>
        <v>0</v>
      </c>
      <c r="EJ175" s="5">
        <f t="shared" si="113"/>
        <v>0</v>
      </c>
      <c r="EK175" s="5">
        <f t="shared" si="113"/>
        <v>0</v>
      </c>
      <c r="EL175" s="5">
        <f t="shared" si="113"/>
        <v>0</v>
      </c>
      <c r="EM175" s="5">
        <f t="shared" si="113"/>
        <v>0</v>
      </c>
      <c r="EN175" s="5">
        <f t="shared" si="113"/>
        <v>0</v>
      </c>
      <c r="EO175" s="5">
        <f t="shared" si="113"/>
        <v>0</v>
      </c>
      <c r="EP175" s="5">
        <f t="shared" si="111"/>
        <v>0</v>
      </c>
      <c r="EQ175" s="5">
        <f t="shared" si="111"/>
        <v>0</v>
      </c>
      <c r="ER175" s="5">
        <f t="shared" si="111"/>
        <v>0</v>
      </c>
      <c r="ES175" s="5">
        <f t="shared" si="80"/>
        <v>0</v>
      </c>
      <c r="ET175" s="5">
        <f t="shared" si="80"/>
        <v>0</v>
      </c>
      <c r="EU175" s="5">
        <f t="shared" si="80"/>
        <v>0</v>
      </c>
      <c r="EV175" s="4">
        <f t="shared" si="97"/>
        <v>0</v>
      </c>
      <c r="EW175" s="5">
        <f t="shared" si="101"/>
        <v>0</v>
      </c>
      <c r="EX175" s="5">
        <f t="shared" si="98"/>
        <v>0</v>
      </c>
      <c r="EY175" s="5">
        <f t="shared" si="99"/>
        <v>0</v>
      </c>
      <c r="EZ175" s="9">
        <f t="shared" si="100"/>
        <v>0</v>
      </c>
      <c r="FF175" t="s">
        <v>742</v>
      </c>
      <c r="FI175" t="s">
        <v>742</v>
      </c>
      <c r="FU175" t="s">
        <v>743</v>
      </c>
      <c r="FY175" t="s">
        <v>179</v>
      </c>
      <c r="FZ175" t="s">
        <v>743</v>
      </c>
      <c r="GA175" t="s">
        <v>743</v>
      </c>
      <c r="GB175" t="s">
        <v>36</v>
      </c>
      <c r="GC175" t="s">
        <v>37</v>
      </c>
      <c r="GD175" t="s">
        <v>743</v>
      </c>
      <c r="GE175" t="s">
        <v>743</v>
      </c>
      <c r="GJ175" t="s">
        <v>744</v>
      </c>
      <c r="GR175" t="s">
        <v>744</v>
      </c>
      <c r="GZ175" t="s">
        <v>745</v>
      </c>
    </row>
    <row r="176" spans="1:208" x14ac:dyDescent="0.25">
      <c r="A176">
        <v>172</v>
      </c>
      <c r="B176" t="s">
        <v>750</v>
      </c>
      <c r="C176" t="s">
        <v>751</v>
      </c>
      <c r="D176">
        <v>435</v>
      </c>
      <c r="E176">
        <v>9.6</v>
      </c>
      <c r="F176" t="s">
        <v>63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s="3">
        <f t="shared" si="116"/>
        <v>0</v>
      </c>
      <c r="W176" s="3">
        <f t="shared" si="116"/>
        <v>0</v>
      </c>
      <c r="X176" s="3">
        <f t="shared" si="116"/>
        <v>0</v>
      </c>
      <c r="Y176" s="3">
        <f t="shared" si="116"/>
        <v>0</v>
      </c>
      <c r="Z176" s="3">
        <f t="shared" si="116"/>
        <v>0</v>
      </c>
      <c r="AA176" s="3">
        <f t="shared" si="116"/>
        <v>0</v>
      </c>
      <c r="AB176" s="3">
        <f t="shared" si="116"/>
        <v>0</v>
      </c>
      <c r="AC176" s="3">
        <f t="shared" si="116"/>
        <v>0</v>
      </c>
      <c r="AD176" s="3">
        <f t="shared" si="116"/>
        <v>0</v>
      </c>
      <c r="AE176" s="3">
        <f t="shared" si="116"/>
        <v>0</v>
      </c>
      <c r="AF176" s="3">
        <f t="shared" si="116"/>
        <v>0</v>
      </c>
      <c r="AG176" s="3">
        <f t="shared" si="116"/>
        <v>0</v>
      </c>
      <c r="AH176" s="3">
        <f t="shared" si="116"/>
        <v>0</v>
      </c>
      <c r="AI176" s="3">
        <f t="shared" si="116"/>
        <v>0</v>
      </c>
      <c r="AJ176" s="3">
        <f t="shared" si="116"/>
        <v>0</v>
      </c>
      <c r="AK176" s="4">
        <f t="shared" si="117"/>
        <v>0</v>
      </c>
      <c r="AL176" s="5">
        <f t="shared" si="117"/>
        <v>0</v>
      </c>
      <c r="AM176" s="5">
        <f t="shared" si="117"/>
        <v>0</v>
      </c>
      <c r="AN176" s="5">
        <f t="shared" si="117"/>
        <v>0</v>
      </c>
      <c r="AO176" s="5">
        <f t="shared" si="117"/>
        <v>0</v>
      </c>
      <c r="AP176" s="5">
        <f t="shared" si="117"/>
        <v>0</v>
      </c>
      <c r="AQ176" s="5">
        <f t="shared" si="117"/>
        <v>0</v>
      </c>
      <c r="AR176" s="5">
        <f t="shared" si="117"/>
        <v>0</v>
      </c>
      <c r="AS176" s="5">
        <f t="shared" si="117"/>
        <v>0</v>
      </c>
      <c r="AT176" s="5">
        <f t="shared" si="117"/>
        <v>0</v>
      </c>
      <c r="AU176" s="5">
        <f t="shared" si="117"/>
        <v>0</v>
      </c>
      <c r="AV176" s="5">
        <f t="shared" si="117"/>
        <v>0</v>
      </c>
      <c r="AW176" s="5">
        <f t="shared" si="117"/>
        <v>0</v>
      </c>
      <c r="AX176" s="5">
        <f t="shared" si="117"/>
        <v>0</v>
      </c>
      <c r="AY176" s="5">
        <f t="shared" si="117"/>
        <v>0</v>
      </c>
      <c r="AZ176" s="4">
        <f t="shared" si="87"/>
        <v>0</v>
      </c>
      <c r="BA176" s="5">
        <f t="shared" si="88"/>
        <v>0</v>
      </c>
      <c r="BB176" s="5">
        <f t="shared" si="89"/>
        <v>0</v>
      </c>
      <c r="BC176" s="5">
        <f t="shared" si="90"/>
        <v>0</v>
      </c>
      <c r="BD176" s="9">
        <f t="shared" si="91"/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2</v>
      </c>
      <c r="BS176">
        <v>3</v>
      </c>
      <c r="BT176" s="3">
        <f t="shared" si="120"/>
        <v>0</v>
      </c>
      <c r="BU176" s="3">
        <f t="shared" si="120"/>
        <v>0</v>
      </c>
      <c r="BV176" s="3">
        <f t="shared" si="118"/>
        <v>0</v>
      </c>
      <c r="BW176" s="3">
        <f t="shared" si="118"/>
        <v>0</v>
      </c>
      <c r="BX176" s="3">
        <f t="shared" si="118"/>
        <v>0</v>
      </c>
      <c r="BY176" s="3">
        <f t="shared" si="108"/>
        <v>0</v>
      </c>
      <c r="BZ176" s="3">
        <f t="shared" si="108"/>
        <v>0</v>
      </c>
      <c r="CA176" s="3">
        <f t="shared" si="108"/>
        <v>0</v>
      </c>
      <c r="CB176" s="3">
        <f t="shared" si="108"/>
        <v>0</v>
      </c>
      <c r="CC176" s="3">
        <f t="shared" si="108"/>
        <v>0</v>
      </c>
      <c r="CD176" s="3">
        <f t="shared" si="104"/>
        <v>0</v>
      </c>
      <c r="CE176" s="3">
        <f t="shared" si="104"/>
        <v>0</v>
      </c>
      <c r="CF176" s="3">
        <f t="shared" si="104"/>
        <v>0</v>
      </c>
      <c r="CG176" s="3">
        <f t="shared" si="104"/>
        <v>4.5977011494252873E-3</v>
      </c>
      <c r="CH176" s="3">
        <f t="shared" si="104"/>
        <v>6.8965517241379309E-3</v>
      </c>
      <c r="CI176" s="4">
        <f t="shared" si="114"/>
        <v>0</v>
      </c>
      <c r="CJ176" s="5">
        <f t="shared" si="114"/>
        <v>0</v>
      </c>
      <c r="CK176" s="5">
        <f t="shared" si="114"/>
        <v>0</v>
      </c>
      <c r="CL176" s="5">
        <f t="shared" si="112"/>
        <v>0</v>
      </c>
      <c r="CM176" s="5">
        <f t="shared" si="112"/>
        <v>0</v>
      </c>
      <c r="CN176" s="5">
        <f t="shared" si="112"/>
        <v>0</v>
      </c>
      <c r="CO176" s="5">
        <f t="shared" si="112"/>
        <v>0</v>
      </c>
      <c r="CP176" s="5">
        <f t="shared" si="112"/>
        <v>0</v>
      </c>
      <c r="CQ176" s="5">
        <f t="shared" si="112"/>
        <v>0</v>
      </c>
      <c r="CR176" s="5">
        <f t="shared" si="110"/>
        <v>0</v>
      </c>
      <c r="CS176" s="5">
        <f t="shared" si="110"/>
        <v>0</v>
      </c>
      <c r="CT176" s="5">
        <f t="shared" si="110"/>
        <v>0</v>
      </c>
      <c r="CU176" s="5">
        <f t="shared" si="79"/>
        <v>0</v>
      </c>
      <c r="CV176" s="5">
        <f t="shared" si="79"/>
        <v>2.014112254892894E-4</v>
      </c>
      <c r="CW176" s="5">
        <f t="shared" si="79"/>
        <v>2.9763459725721023E-4</v>
      </c>
      <c r="CX176" s="4">
        <f t="shared" si="92"/>
        <v>0</v>
      </c>
      <c r="CY176" s="5">
        <f t="shared" si="93"/>
        <v>0</v>
      </c>
      <c r="CZ176" s="5">
        <f t="shared" si="94"/>
        <v>0</v>
      </c>
      <c r="DA176" s="5">
        <f t="shared" si="95"/>
        <v>0</v>
      </c>
      <c r="DB176" s="9">
        <f t="shared" si="96"/>
        <v>1.6634860758216655E-4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 s="3">
        <f t="shared" si="121"/>
        <v>0</v>
      </c>
      <c r="DS176" s="3">
        <f t="shared" si="121"/>
        <v>0</v>
      </c>
      <c r="DT176" s="3">
        <f t="shared" si="119"/>
        <v>0</v>
      </c>
      <c r="DU176" s="3">
        <f t="shared" si="119"/>
        <v>0</v>
      </c>
      <c r="DV176" s="3">
        <f t="shared" si="119"/>
        <v>0</v>
      </c>
      <c r="DW176" s="3">
        <f t="shared" si="109"/>
        <v>0</v>
      </c>
      <c r="DX176" s="3">
        <f t="shared" si="109"/>
        <v>0</v>
      </c>
      <c r="DY176" s="3">
        <f t="shared" si="109"/>
        <v>0</v>
      </c>
      <c r="DZ176" s="3">
        <f t="shared" si="109"/>
        <v>0</v>
      </c>
      <c r="EA176" s="3">
        <f t="shared" si="109"/>
        <v>0</v>
      </c>
      <c r="EB176" s="3">
        <f t="shared" si="105"/>
        <v>0</v>
      </c>
      <c r="EC176" s="3">
        <f t="shared" si="105"/>
        <v>0</v>
      </c>
      <c r="ED176" s="3">
        <f t="shared" si="105"/>
        <v>0</v>
      </c>
      <c r="EE176" s="3">
        <f t="shared" si="105"/>
        <v>0</v>
      </c>
      <c r="EF176" s="3">
        <f t="shared" si="105"/>
        <v>0</v>
      </c>
      <c r="EG176" s="4">
        <f t="shared" si="115"/>
        <v>0</v>
      </c>
      <c r="EH176" s="5">
        <f t="shared" si="115"/>
        <v>0</v>
      </c>
      <c r="EI176" s="5">
        <f t="shared" si="115"/>
        <v>0</v>
      </c>
      <c r="EJ176" s="5">
        <f t="shared" si="113"/>
        <v>0</v>
      </c>
      <c r="EK176" s="5">
        <f t="shared" si="113"/>
        <v>0</v>
      </c>
      <c r="EL176" s="5">
        <f t="shared" si="113"/>
        <v>0</v>
      </c>
      <c r="EM176" s="5">
        <f t="shared" si="113"/>
        <v>0</v>
      </c>
      <c r="EN176" s="5">
        <f t="shared" si="113"/>
        <v>0</v>
      </c>
      <c r="EO176" s="5">
        <f t="shared" si="113"/>
        <v>0</v>
      </c>
      <c r="EP176" s="5">
        <f t="shared" si="111"/>
        <v>0</v>
      </c>
      <c r="EQ176" s="5">
        <f t="shared" si="111"/>
        <v>0</v>
      </c>
      <c r="ER176" s="5">
        <f t="shared" si="111"/>
        <v>0</v>
      </c>
      <c r="ES176" s="5">
        <f t="shared" si="80"/>
        <v>0</v>
      </c>
      <c r="ET176" s="5">
        <f t="shared" si="80"/>
        <v>0</v>
      </c>
      <c r="EU176" s="5">
        <f t="shared" si="80"/>
        <v>0</v>
      </c>
      <c r="EV176" s="4">
        <f t="shared" si="97"/>
        <v>0</v>
      </c>
      <c r="EW176" s="5">
        <f t="shared" si="101"/>
        <v>0</v>
      </c>
      <c r="EX176" s="5">
        <f t="shared" si="98"/>
        <v>0</v>
      </c>
      <c r="EY176" s="5">
        <f t="shared" si="99"/>
        <v>0</v>
      </c>
      <c r="EZ176" s="9">
        <f t="shared" si="100"/>
        <v>0</v>
      </c>
    </row>
    <row r="177" spans="1:208" x14ac:dyDescent="0.25">
      <c r="A177">
        <v>173</v>
      </c>
      <c r="B177" t="s">
        <v>925</v>
      </c>
      <c r="C177" t="s">
        <v>926</v>
      </c>
      <c r="D177">
        <v>71</v>
      </c>
      <c r="E177">
        <v>8.26</v>
      </c>
      <c r="F177" t="s">
        <v>63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3">
        <f t="shared" si="116"/>
        <v>0</v>
      </c>
      <c r="W177" s="3">
        <f t="shared" si="116"/>
        <v>0</v>
      </c>
      <c r="X177" s="3">
        <f t="shared" si="116"/>
        <v>0</v>
      </c>
      <c r="Y177" s="3">
        <f t="shared" si="116"/>
        <v>0</v>
      </c>
      <c r="Z177" s="3">
        <f t="shared" si="116"/>
        <v>0</v>
      </c>
      <c r="AA177" s="3">
        <f t="shared" si="116"/>
        <v>0</v>
      </c>
      <c r="AB177" s="3">
        <f t="shared" si="116"/>
        <v>0</v>
      </c>
      <c r="AC177" s="3">
        <f t="shared" si="116"/>
        <v>2.8169014084507043E-2</v>
      </c>
      <c r="AD177" s="3">
        <f t="shared" si="116"/>
        <v>0</v>
      </c>
      <c r="AE177" s="3">
        <f t="shared" si="116"/>
        <v>0</v>
      </c>
      <c r="AF177" s="3">
        <f t="shared" si="116"/>
        <v>0</v>
      </c>
      <c r="AG177" s="3">
        <f t="shared" si="116"/>
        <v>0</v>
      </c>
      <c r="AH177" s="3">
        <f t="shared" si="116"/>
        <v>0</v>
      </c>
      <c r="AI177" s="3">
        <f t="shared" si="116"/>
        <v>0</v>
      </c>
      <c r="AJ177" s="3">
        <f t="shared" si="116"/>
        <v>0</v>
      </c>
      <c r="AK177" s="4">
        <f t="shared" si="117"/>
        <v>0</v>
      </c>
      <c r="AL177" s="5">
        <f t="shared" si="117"/>
        <v>0</v>
      </c>
      <c r="AM177" s="5">
        <f t="shared" si="117"/>
        <v>0</v>
      </c>
      <c r="AN177" s="5">
        <f t="shared" si="117"/>
        <v>0</v>
      </c>
      <c r="AO177" s="5">
        <f t="shared" si="117"/>
        <v>0</v>
      </c>
      <c r="AP177" s="5">
        <f t="shared" si="117"/>
        <v>0</v>
      </c>
      <c r="AQ177" s="5">
        <f t="shared" si="117"/>
        <v>0</v>
      </c>
      <c r="AR177" s="5">
        <f t="shared" si="117"/>
        <v>5.4286434464336463E-4</v>
      </c>
      <c r="AS177" s="5">
        <f t="shared" si="117"/>
        <v>0</v>
      </c>
      <c r="AT177" s="5">
        <f t="shared" si="117"/>
        <v>0</v>
      </c>
      <c r="AU177" s="5">
        <f t="shared" si="117"/>
        <v>0</v>
      </c>
      <c r="AV177" s="5">
        <f t="shared" si="117"/>
        <v>0</v>
      </c>
      <c r="AW177" s="5">
        <f t="shared" si="117"/>
        <v>0</v>
      </c>
      <c r="AX177" s="5">
        <f t="shared" si="117"/>
        <v>0</v>
      </c>
      <c r="AY177" s="5">
        <f t="shared" si="117"/>
        <v>0</v>
      </c>
      <c r="AZ177" s="4">
        <f t="shared" si="87"/>
        <v>0</v>
      </c>
      <c r="BA177" s="5">
        <f t="shared" si="88"/>
        <v>0</v>
      </c>
      <c r="BB177" s="5">
        <f t="shared" si="89"/>
        <v>1.809547815477882E-4</v>
      </c>
      <c r="BC177" s="5">
        <f t="shared" si="90"/>
        <v>0</v>
      </c>
      <c r="BD177" s="9">
        <f t="shared" si="91"/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 s="3">
        <f t="shared" si="120"/>
        <v>0</v>
      </c>
      <c r="BU177" s="3">
        <f t="shared" si="120"/>
        <v>0</v>
      </c>
      <c r="BV177" s="3">
        <f t="shared" si="118"/>
        <v>0</v>
      </c>
      <c r="BW177" s="3">
        <f t="shared" si="118"/>
        <v>0</v>
      </c>
      <c r="BX177" s="3">
        <f t="shared" si="118"/>
        <v>0</v>
      </c>
      <c r="BY177" s="3">
        <f t="shared" si="108"/>
        <v>0</v>
      </c>
      <c r="BZ177" s="3">
        <f t="shared" si="108"/>
        <v>0</v>
      </c>
      <c r="CA177" s="3">
        <f t="shared" si="108"/>
        <v>0</v>
      </c>
      <c r="CB177" s="3">
        <f t="shared" si="108"/>
        <v>0</v>
      </c>
      <c r="CC177" s="3">
        <f t="shared" si="108"/>
        <v>0</v>
      </c>
      <c r="CD177" s="3">
        <f t="shared" si="104"/>
        <v>0</v>
      </c>
      <c r="CE177" s="3">
        <f t="shared" si="104"/>
        <v>0</v>
      </c>
      <c r="CF177" s="3">
        <f t="shared" si="104"/>
        <v>0</v>
      </c>
      <c r="CG177" s="3">
        <f t="shared" si="104"/>
        <v>0</v>
      </c>
      <c r="CH177" s="3">
        <f t="shared" si="104"/>
        <v>0</v>
      </c>
      <c r="CI177" s="4">
        <f t="shared" si="114"/>
        <v>0</v>
      </c>
      <c r="CJ177" s="5">
        <f t="shared" si="114"/>
        <v>0</v>
      </c>
      <c r="CK177" s="5">
        <f t="shared" si="114"/>
        <v>0</v>
      </c>
      <c r="CL177" s="5">
        <f t="shared" si="112"/>
        <v>0</v>
      </c>
      <c r="CM177" s="5">
        <f t="shared" si="112"/>
        <v>0</v>
      </c>
      <c r="CN177" s="5">
        <f t="shared" si="112"/>
        <v>0</v>
      </c>
      <c r="CO177" s="5">
        <f t="shared" si="112"/>
        <v>0</v>
      </c>
      <c r="CP177" s="5">
        <f t="shared" si="112"/>
        <v>0</v>
      </c>
      <c r="CQ177" s="5">
        <f t="shared" si="112"/>
        <v>0</v>
      </c>
      <c r="CR177" s="5">
        <f t="shared" si="110"/>
        <v>0</v>
      </c>
      <c r="CS177" s="5">
        <f t="shared" si="110"/>
        <v>0</v>
      </c>
      <c r="CT177" s="5">
        <f t="shared" si="110"/>
        <v>0</v>
      </c>
      <c r="CU177" s="5">
        <f t="shared" si="79"/>
        <v>0</v>
      </c>
      <c r="CV177" s="5">
        <f t="shared" si="79"/>
        <v>0</v>
      </c>
      <c r="CW177" s="5">
        <f t="shared" si="79"/>
        <v>0</v>
      </c>
      <c r="CX177" s="4">
        <f t="shared" si="92"/>
        <v>0</v>
      </c>
      <c r="CY177" s="5">
        <f t="shared" si="93"/>
        <v>0</v>
      </c>
      <c r="CZ177" s="5">
        <f t="shared" si="94"/>
        <v>0</v>
      </c>
      <c r="DA177" s="5">
        <f t="shared" si="95"/>
        <v>0</v>
      </c>
      <c r="DB177" s="9">
        <f t="shared" si="96"/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2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 s="3">
        <f t="shared" si="121"/>
        <v>0</v>
      </c>
      <c r="DS177" s="3">
        <f t="shared" si="121"/>
        <v>0</v>
      </c>
      <c r="DT177" s="3">
        <f t="shared" si="119"/>
        <v>0</v>
      </c>
      <c r="DU177" s="3">
        <f t="shared" si="119"/>
        <v>0</v>
      </c>
      <c r="DV177" s="3">
        <f t="shared" si="119"/>
        <v>0</v>
      </c>
      <c r="DW177" s="3">
        <f t="shared" si="109"/>
        <v>0</v>
      </c>
      <c r="DX177" s="3">
        <f t="shared" si="109"/>
        <v>0</v>
      </c>
      <c r="DY177" s="3">
        <f t="shared" si="109"/>
        <v>2.8169014084507043E-2</v>
      </c>
      <c r="DZ177" s="3">
        <f t="shared" si="109"/>
        <v>0</v>
      </c>
      <c r="EA177" s="3">
        <f t="shared" si="109"/>
        <v>0</v>
      </c>
      <c r="EB177" s="3">
        <f t="shared" si="105"/>
        <v>0</v>
      </c>
      <c r="EC177" s="3">
        <f t="shared" si="105"/>
        <v>0</v>
      </c>
      <c r="ED177" s="3">
        <f t="shared" si="105"/>
        <v>0</v>
      </c>
      <c r="EE177" s="3">
        <f t="shared" si="105"/>
        <v>0</v>
      </c>
      <c r="EF177" s="3">
        <f t="shared" si="105"/>
        <v>0</v>
      </c>
      <c r="EG177" s="4">
        <f t="shared" si="115"/>
        <v>0</v>
      </c>
      <c r="EH177" s="5">
        <f t="shared" si="115"/>
        <v>0</v>
      </c>
      <c r="EI177" s="5">
        <f t="shared" si="115"/>
        <v>0</v>
      </c>
      <c r="EJ177" s="5">
        <f t="shared" si="113"/>
        <v>0</v>
      </c>
      <c r="EK177" s="5">
        <f t="shared" si="113"/>
        <v>0</v>
      </c>
      <c r="EL177" s="5">
        <f t="shared" si="113"/>
        <v>0</v>
      </c>
      <c r="EM177" s="5">
        <f t="shared" si="113"/>
        <v>0</v>
      </c>
      <c r="EN177" s="5">
        <f t="shared" si="113"/>
        <v>5.4268815777460777E-4</v>
      </c>
      <c r="EO177" s="5">
        <f t="shared" si="113"/>
        <v>0</v>
      </c>
      <c r="EP177" s="5">
        <f t="shared" si="111"/>
        <v>0</v>
      </c>
      <c r="EQ177" s="5">
        <f t="shared" si="111"/>
        <v>0</v>
      </c>
      <c r="ER177" s="5">
        <f t="shared" si="111"/>
        <v>0</v>
      </c>
      <c r="ES177" s="5">
        <f t="shared" si="80"/>
        <v>0</v>
      </c>
      <c r="ET177" s="5">
        <f t="shared" si="80"/>
        <v>0</v>
      </c>
      <c r="EU177" s="5">
        <f t="shared" si="80"/>
        <v>0</v>
      </c>
      <c r="EV177" s="4">
        <f t="shared" si="97"/>
        <v>0</v>
      </c>
      <c r="EW177" s="5">
        <f t="shared" si="101"/>
        <v>0</v>
      </c>
      <c r="EX177" s="5">
        <f t="shared" si="98"/>
        <v>1.8089605259153591E-4</v>
      </c>
      <c r="EY177" s="5">
        <f t="shared" si="99"/>
        <v>0</v>
      </c>
      <c r="EZ177" s="9">
        <f t="shared" si="100"/>
        <v>0</v>
      </c>
      <c r="FB177" t="s">
        <v>746</v>
      </c>
      <c r="FD177" t="s">
        <v>747</v>
      </c>
      <c r="FE177" t="s">
        <v>747</v>
      </c>
      <c r="FQ177" t="s">
        <v>321</v>
      </c>
      <c r="FY177" t="s">
        <v>110</v>
      </c>
      <c r="FZ177" t="s">
        <v>37</v>
      </c>
      <c r="GC177" t="s">
        <v>37</v>
      </c>
    </row>
    <row r="178" spans="1:208" x14ac:dyDescent="0.25">
      <c r="A178">
        <v>174</v>
      </c>
      <c r="B178" t="s">
        <v>1144</v>
      </c>
      <c r="C178" t="s">
        <v>1145</v>
      </c>
      <c r="D178">
        <v>50</v>
      </c>
      <c r="E178">
        <v>4.6900000000000004</v>
      </c>
      <c r="F178" t="s">
        <v>63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3">
        <f t="shared" si="116"/>
        <v>0</v>
      </c>
      <c r="W178" s="3">
        <f t="shared" si="116"/>
        <v>0</v>
      </c>
      <c r="X178" s="3">
        <f t="shared" si="116"/>
        <v>0</v>
      </c>
      <c r="Y178" s="3">
        <f t="shared" si="116"/>
        <v>0</v>
      </c>
      <c r="Z178" s="3">
        <f t="shared" si="116"/>
        <v>0</v>
      </c>
      <c r="AA178" s="3">
        <f t="shared" si="116"/>
        <v>0</v>
      </c>
      <c r="AB178" s="3">
        <f t="shared" si="116"/>
        <v>0</v>
      </c>
      <c r="AC178" s="3">
        <f t="shared" si="116"/>
        <v>0</v>
      </c>
      <c r="AD178" s="3">
        <f t="shared" si="116"/>
        <v>0</v>
      </c>
      <c r="AE178" s="3">
        <f t="shared" si="116"/>
        <v>0</v>
      </c>
      <c r="AF178" s="3">
        <f t="shared" si="116"/>
        <v>0</v>
      </c>
      <c r="AG178" s="3">
        <f t="shared" si="116"/>
        <v>0</v>
      </c>
      <c r="AH178" s="3">
        <f t="shared" si="116"/>
        <v>0</v>
      </c>
      <c r="AI178" s="3">
        <f t="shared" si="116"/>
        <v>0</v>
      </c>
      <c r="AJ178" s="3">
        <f t="shared" si="116"/>
        <v>0</v>
      </c>
      <c r="AK178" s="4">
        <f t="shared" si="117"/>
        <v>0</v>
      </c>
      <c r="AL178" s="5">
        <f t="shared" si="117"/>
        <v>0</v>
      </c>
      <c r="AM178" s="5">
        <f t="shared" si="117"/>
        <v>0</v>
      </c>
      <c r="AN178" s="5">
        <f t="shared" si="117"/>
        <v>0</v>
      </c>
      <c r="AO178" s="5">
        <f t="shared" si="117"/>
        <v>0</v>
      </c>
      <c r="AP178" s="5">
        <f t="shared" si="117"/>
        <v>0</v>
      </c>
      <c r="AQ178" s="5">
        <f t="shared" si="117"/>
        <v>0</v>
      </c>
      <c r="AR178" s="5">
        <f t="shared" si="117"/>
        <v>0</v>
      </c>
      <c r="AS178" s="5">
        <f t="shared" si="117"/>
        <v>0</v>
      </c>
      <c r="AT178" s="5">
        <f t="shared" si="117"/>
        <v>0</v>
      </c>
      <c r="AU178" s="5">
        <f t="shared" si="117"/>
        <v>0</v>
      </c>
      <c r="AV178" s="5">
        <f t="shared" si="117"/>
        <v>0</v>
      </c>
      <c r="AW178" s="5">
        <f t="shared" si="117"/>
        <v>0</v>
      </c>
      <c r="AX178" s="5">
        <f t="shared" si="117"/>
        <v>0</v>
      </c>
      <c r="AY178" s="5">
        <f t="shared" si="117"/>
        <v>0</v>
      </c>
      <c r="AZ178" s="4">
        <f t="shared" si="87"/>
        <v>0</v>
      </c>
      <c r="BA178" s="5">
        <f t="shared" si="88"/>
        <v>0</v>
      </c>
      <c r="BB178" s="5">
        <f t="shared" si="89"/>
        <v>0</v>
      </c>
      <c r="BC178" s="5">
        <f t="shared" si="90"/>
        <v>0</v>
      </c>
      <c r="BD178" s="9">
        <f t="shared" si="91"/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 s="3">
        <f t="shared" si="120"/>
        <v>0</v>
      </c>
      <c r="BU178" s="3">
        <f t="shared" si="120"/>
        <v>0</v>
      </c>
      <c r="BV178" s="3">
        <f t="shared" si="118"/>
        <v>0</v>
      </c>
      <c r="BW178" s="3">
        <f t="shared" si="118"/>
        <v>0</v>
      </c>
      <c r="BX178" s="3">
        <f t="shared" si="118"/>
        <v>0</v>
      </c>
      <c r="BY178" s="3">
        <f t="shared" si="108"/>
        <v>0</v>
      </c>
      <c r="BZ178" s="3">
        <f t="shared" si="108"/>
        <v>0</v>
      </c>
      <c r="CA178" s="3">
        <f t="shared" si="108"/>
        <v>0</v>
      </c>
      <c r="CB178" s="3">
        <f t="shared" si="108"/>
        <v>0</v>
      </c>
      <c r="CC178" s="3">
        <f t="shared" si="108"/>
        <v>0</v>
      </c>
      <c r="CD178" s="3">
        <f t="shared" si="104"/>
        <v>0</v>
      </c>
      <c r="CE178" s="3">
        <f t="shared" si="104"/>
        <v>0</v>
      </c>
      <c r="CF178" s="3">
        <f t="shared" si="104"/>
        <v>0</v>
      </c>
      <c r="CG178" s="3">
        <f t="shared" si="104"/>
        <v>0</v>
      </c>
      <c r="CH178" s="3">
        <f t="shared" si="104"/>
        <v>0</v>
      </c>
      <c r="CI178" s="4">
        <f t="shared" si="114"/>
        <v>0</v>
      </c>
      <c r="CJ178" s="5">
        <f t="shared" si="114"/>
        <v>0</v>
      </c>
      <c r="CK178" s="5">
        <f t="shared" si="114"/>
        <v>0</v>
      </c>
      <c r="CL178" s="5">
        <f t="shared" si="112"/>
        <v>0</v>
      </c>
      <c r="CM178" s="5">
        <f t="shared" si="112"/>
        <v>0</v>
      </c>
      <c r="CN178" s="5">
        <f t="shared" si="112"/>
        <v>0</v>
      </c>
      <c r="CO178" s="5">
        <f t="shared" si="112"/>
        <v>0</v>
      </c>
      <c r="CP178" s="5">
        <f t="shared" si="112"/>
        <v>0</v>
      </c>
      <c r="CQ178" s="5">
        <f t="shared" si="112"/>
        <v>0</v>
      </c>
      <c r="CR178" s="5">
        <f t="shared" si="110"/>
        <v>0</v>
      </c>
      <c r="CS178" s="5">
        <f t="shared" si="110"/>
        <v>0</v>
      </c>
      <c r="CT178" s="5">
        <f t="shared" si="110"/>
        <v>0</v>
      </c>
      <c r="CU178" s="5">
        <f t="shared" si="79"/>
        <v>0</v>
      </c>
      <c r="CV178" s="5">
        <f t="shared" si="79"/>
        <v>0</v>
      </c>
      <c r="CW178" s="5">
        <f t="shared" si="79"/>
        <v>0</v>
      </c>
      <c r="CX178" s="4">
        <f t="shared" si="92"/>
        <v>0</v>
      </c>
      <c r="CY178" s="5">
        <f t="shared" si="93"/>
        <v>0</v>
      </c>
      <c r="CZ178" s="5">
        <f t="shared" si="94"/>
        <v>0</v>
      </c>
      <c r="DA178" s="5">
        <f t="shared" si="95"/>
        <v>0</v>
      </c>
      <c r="DB178" s="9">
        <f t="shared" si="96"/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2</v>
      </c>
      <c r="DI178">
        <v>0</v>
      </c>
      <c r="DJ178">
        <v>0</v>
      </c>
      <c r="DK178">
        <v>0</v>
      </c>
      <c r="DL178">
        <v>2</v>
      </c>
      <c r="DM178">
        <v>0</v>
      </c>
      <c r="DN178">
        <v>2</v>
      </c>
      <c r="DO178">
        <v>0</v>
      </c>
      <c r="DP178">
        <v>0</v>
      </c>
      <c r="DQ178">
        <v>0</v>
      </c>
      <c r="DR178" s="3">
        <f t="shared" si="121"/>
        <v>0</v>
      </c>
      <c r="DS178" s="3">
        <f t="shared" si="121"/>
        <v>0</v>
      </c>
      <c r="DT178" s="3">
        <f t="shared" si="119"/>
        <v>0</v>
      </c>
      <c r="DU178" s="3">
        <f t="shared" si="119"/>
        <v>0</v>
      </c>
      <c r="DV178" s="3">
        <f t="shared" si="119"/>
        <v>0</v>
      </c>
      <c r="DW178" s="3">
        <f t="shared" si="109"/>
        <v>0.04</v>
      </c>
      <c r="DX178" s="3">
        <f t="shared" si="109"/>
        <v>0</v>
      </c>
      <c r="DY178" s="3">
        <f t="shared" si="109"/>
        <v>0</v>
      </c>
      <c r="DZ178" s="3">
        <f t="shared" si="109"/>
        <v>0</v>
      </c>
      <c r="EA178" s="3">
        <f t="shared" si="109"/>
        <v>0.04</v>
      </c>
      <c r="EB178" s="3">
        <f t="shared" si="105"/>
        <v>0</v>
      </c>
      <c r="EC178" s="3">
        <f t="shared" si="105"/>
        <v>0.04</v>
      </c>
      <c r="ED178" s="3">
        <f t="shared" si="105"/>
        <v>0</v>
      </c>
      <c r="EE178" s="3">
        <f t="shared" si="105"/>
        <v>0</v>
      </c>
      <c r="EF178" s="3">
        <f t="shared" si="105"/>
        <v>0</v>
      </c>
      <c r="EG178" s="4">
        <f t="shared" si="115"/>
        <v>0</v>
      </c>
      <c r="EH178" s="5">
        <f t="shared" si="115"/>
        <v>0</v>
      </c>
      <c r="EI178" s="5">
        <f t="shared" si="115"/>
        <v>0</v>
      </c>
      <c r="EJ178" s="5">
        <f t="shared" si="113"/>
        <v>0</v>
      </c>
      <c r="EK178" s="5">
        <f t="shared" si="113"/>
        <v>0</v>
      </c>
      <c r="EL178" s="5">
        <f t="shared" si="113"/>
        <v>1.2069059288793297E-3</v>
      </c>
      <c r="EM178" s="5">
        <f t="shared" si="113"/>
        <v>0</v>
      </c>
      <c r="EN178" s="5">
        <f t="shared" si="113"/>
        <v>0</v>
      </c>
      <c r="EO178" s="5">
        <f t="shared" si="113"/>
        <v>0</v>
      </c>
      <c r="EP178" s="5">
        <f t="shared" si="111"/>
        <v>1.0714347209263755E-3</v>
      </c>
      <c r="EQ178" s="5">
        <f t="shared" si="111"/>
        <v>0</v>
      </c>
      <c r="ER178" s="5">
        <f t="shared" si="111"/>
        <v>1.0881989422117488E-3</v>
      </c>
      <c r="ES178" s="5">
        <f t="shared" si="80"/>
        <v>0</v>
      </c>
      <c r="ET178" s="5">
        <f t="shared" si="80"/>
        <v>0</v>
      </c>
      <c r="EU178" s="5">
        <f t="shared" si="80"/>
        <v>0</v>
      </c>
      <c r="EV178" s="4">
        <f t="shared" si="97"/>
        <v>0</v>
      </c>
      <c r="EW178" s="5">
        <f t="shared" si="101"/>
        <v>4.0230197629310987E-4</v>
      </c>
      <c r="EX178" s="5">
        <f t="shared" si="98"/>
        <v>0</v>
      </c>
      <c r="EY178" s="5">
        <f t="shared" si="99"/>
        <v>7.198778877127082E-4</v>
      </c>
      <c r="EZ178" s="9">
        <f t="shared" si="100"/>
        <v>0</v>
      </c>
      <c r="FB178" t="s">
        <v>639</v>
      </c>
      <c r="FD178" t="s">
        <v>639</v>
      </c>
      <c r="FF178" t="s">
        <v>588</v>
      </c>
      <c r="FI178" t="s">
        <v>588</v>
      </c>
      <c r="FU178" t="s">
        <v>710</v>
      </c>
      <c r="FV178" t="s">
        <v>178</v>
      </c>
      <c r="FY178" t="s">
        <v>179</v>
      </c>
      <c r="FZ178" t="s">
        <v>178</v>
      </c>
      <c r="GA178" t="s">
        <v>40</v>
      </c>
      <c r="GF178" t="s">
        <v>748</v>
      </c>
      <c r="GJ178" t="s">
        <v>517</v>
      </c>
      <c r="GR178" t="s">
        <v>517</v>
      </c>
      <c r="GZ178" t="s">
        <v>749</v>
      </c>
    </row>
    <row r="179" spans="1:208" x14ac:dyDescent="0.25">
      <c r="A179">
        <v>175</v>
      </c>
      <c r="B179" t="s">
        <v>829</v>
      </c>
      <c r="C179" t="s">
        <v>830</v>
      </c>
      <c r="D179">
        <v>26</v>
      </c>
      <c r="E179">
        <v>6.59</v>
      </c>
      <c r="F179" t="s">
        <v>63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3">
        <f t="shared" si="116"/>
        <v>0</v>
      </c>
      <c r="W179" s="3">
        <f t="shared" si="116"/>
        <v>0</v>
      </c>
      <c r="X179" s="3">
        <f t="shared" si="116"/>
        <v>0</v>
      </c>
      <c r="Y179" s="3">
        <f t="shared" si="116"/>
        <v>0</v>
      </c>
      <c r="Z179" s="3">
        <f t="shared" si="116"/>
        <v>0</v>
      </c>
      <c r="AA179" s="3">
        <f t="shared" si="116"/>
        <v>0</v>
      </c>
      <c r="AB179" s="3">
        <f t="shared" si="116"/>
        <v>0</v>
      </c>
      <c r="AC179" s="3">
        <f t="shared" si="116"/>
        <v>0</v>
      </c>
      <c r="AD179" s="3">
        <f t="shared" si="116"/>
        <v>0</v>
      </c>
      <c r="AE179" s="3">
        <f t="shared" si="116"/>
        <v>0</v>
      </c>
      <c r="AF179" s="3">
        <f t="shared" si="116"/>
        <v>0</v>
      </c>
      <c r="AG179" s="3">
        <f t="shared" si="116"/>
        <v>0</v>
      </c>
      <c r="AH179" s="3">
        <f t="shared" si="116"/>
        <v>0</v>
      </c>
      <c r="AI179" s="3">
        <f t="shared" si="116"/>
        <v>0</v>
      </c>
      <c r="AJ179" s="3">
        <f t="shared" si="116"/>
        <v>0</v>
      </c>
      <c r="AK179" s="4">
        <f t="shared" si="117"/>
        <v>0</v>
      </c>
      <c r="AL179" s="5">
        <f t="shared" si="117"/>
        <v>0</v>
      </c>
      <c r="AM179" s="5">
        <f t="shared" si="117"/>
        <v>0</v>
      </c>
      <c r="AN179" s="5">
        <f t="shared" si="117"/>
        <v>0</v>
      </c>
      <c r="AO179" s="5">
        <f t="shared" si="117"/>
        <v>0</v>
      </c>
      <c r="AP179" s="5">
        <f t="shared" si="117"/>
        <v>0</v>
      </c>
      <c r="AQ179" s="5">
        <f t="shared" si="117"/>
        <v>0</v>
      </c>
      <c r="AR179" s="5">
        <f t="shared" si="117"/>
        <v>0</v>
      </c>
      <c r="AS179" s="5">
        <f t="shared" si="117"/>
        <v>0</v>
      </c>
      <c r="AT179" s="5">
        <f t="shared" si="117"/>
        <v>0</v>
      </c>
      <c r="AU179" s="5">
        <f t="shared" si="117"/>
        <v>0</v>
      </c>
      <c r="AV179" s="5">
        <f t="shared" si="117"/>
        <v>0</v>
      </c>
      <c r="AW179" s="5">
        <f t="shared" si="117"/>
        <v>0</v>
      </c>
      <c r="AX179" s="5">
        <f t="shared" si="117"/>
        <v>0</v>
      </c>
      <c r="AY179" s="5">
        <f t="shared" si="117"/>
        <v>0</v>
      </c>
      <c r="AZ179" s="4">
        <f t="shared" si="87"/>
        <v>0</v>
      </c>
      <c r="BA179" s="5">
        <f t="shared" si="88"/>
        <v>0</v>
      </c>
      <c r="BB179" s="5">
        <f t="shared" si="89"/>
        <v>0</v>
      </c>
      <c r="BC179" s="5">
        <f t="shared" si="90"/>
        <v>0</v>
      </c>
      <c r="BD179" s="9">
        <f t="shared" si="91"/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 s="3">
        <f t="shared" si="120"/>
        <v>0</v>
      </c>
      <c r="BU179" s="3">
        <f t="shared" si="120"/>
        <v>0</v>
      </c>
      <c r="BV179" s="3">
        <f t="shared" si="118"/>
        <v>0</v>
      </c>
      <c r="BW179" s="3">
        <f t="shared" si="118"/>
        <v>0</v>
      </c>
      <c r="BX179" s="3">
        <f t="shared" si="118"/>
        <v>0</v>
      </c>
      <c r="BY179" s="3">
        <f t="shared" si="108"/>
        <v>0</v>
      </c>
      <c r="BZ179" s="3">
        <f t="shared" si="108"/>
        <v>0</v>
      </c>
      <c r="CA179" s="3">
        <f t="shared" si="108"/>
        <v>0</v>
      </c>
      <c r="CB179" s="3">
        <f t="shared" si="108"/>
        <v>0</v>
      </c>
      <c r="CC179" s="3">
        <f t="shared" si="108"/>
        <v>0</v>
      </c>
      <c r="CD179" s="3">
        <f t="shared" si="104"/>
        <v>0</v>
      </c>
      <c r="CE179" s="3">
        <f t="shared" si="104"/>
        <v>0</v>
      </c>
      <c r="CF179" s="3">
        <f t="shared" si="104"/>
        <v>0</v>
      </c>
      <c r="CG179" s="3">
        <f t="shared" si="104"/>
        <v>0</v>
      </c>
      <c r="CH179" s="3">
        <f t="shared" si="104"/>
        <v>0</v>
      </c>
      <c r="CI179" s="4">
        <f t="shared" si="114"/>
        <v>0</v>
      </c>
      <c r="CJ179" s="5">
        <f t="shared" si="114"/>
        <v>0</v>
      </c>
      <c r="CK179" s="5">
        <f t="shared" si="114"/>
        <v>0</v>
      </c>
      <c r="CL179" s="5">
        <f t="shared" si="112"/>
        <v>0</v>
      </c>
      <c r="CM179" s="5">
        <f t="shared" si="112"/>
        <v>0</v>
      </c>
      <c r="CN179" s="5">
        <f t="shared" si="112"/>
        <v>0</v>
      </c>
      <c r="CO179" s="5">
        <f t="shared" si="112"/>
        <v>0</v>
      </c>
      <c r="CP179" s="5">
        <f t="shared" si="112"/>
        <v>0</v>
      </c>
      <c r="CQ179" s="5">
        <f t="shared" si="112"/>
        <v>0</v>
      </c>
      <c r="CR179" s="5">
        <f t="shared" si="110"/>
        <v>0</v>
      </c>
      <c r="CS179" s="5">
        <f t="shared" si="110"/>
        <v>0</v>
      </c>
      <c r="CT179" s="5">
        <f t="shared" si="110"/>
        <v>0</v>
      </c>
      <c r="CU179" s="5">
        <f t="shared" si="79"/>
        <v>0</v>
      </c>
      <c r="CV179" s="5">
        <f t="shared" si="79"/>
        <v>0</v>
      </c>
      <c r="CW179" s="5">
        <f t="shared" si="79"/>
        <v>0</v>
      </c>
      <c r="CX179" s="4">
        <f t="shared" si="92"/>
        <v>0</v>
      </c>
      <c r="CY179" s="5">
        <f t="shared" si="93"/>
        <v>0</v>
      </c>
      <c r="CZ179" s="5">
        <f t="shared" si="94"/>
        <v>0</v>
      </c>
      <c r="DA179" s="5">
        <f t="shared" si="95"/>
        <v>0</v>
      </c>
      <c r="DB179" s="9">
        <f t="shared" si="96"/>
        <v>0</v>
      </c>
      <c r="DC179">
        <v>0</v>
      </c>
      <c r="DD179">
        <v>0</v>
      </c>
      <c r="DE179">
        <v>2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2</v>
      </c>
      <c r="DM179">
        <v>0</v>
      </c>
      <c r="DN179">
        <v>0</v>
      </c>
      <c r="DO179">
        <v>0</v>
      </c>
      <c r="DP179">
        <v>0</v>
      </c>
      <c r="DQ179">
        <v>0</v>
      </c>
      <c r="DR179" s="3">
        <f t="shared" si="121"/>
        <v>0</v>
      </c>
      <c r="DS179" s="3">
        <f t="shared" si="121"/>
        <v>0</v>
      </c>
      <c r="DT179" s="3">
        <f t="shared" si="119"/>
        <v>7.6923076923076927E-2</v>
      </c>
      <c r="DU179" s="3">
        <f t="shared" si="119"/>
        <v>0</v>
      </c>
      <c r="DV179" s="3">
        <f t="shared" si="119"/>
        <v>0</v>
      </c>
      <c r="DW179" s="3">
        <f t="shared" si="109"/>
        <v>0</v>
      </c>
      <c r="DX179" s="3">
        <f t="shared" si="109"/>
        <v>0</v>
      </c>
      <c r="DY179" s="3">
        <f t="shared" si="109"/>
        <v>0</v>
      </c>
      <c r="DZ179" s="3">
        <f t="shared" si="109"/>
        <v>0</v>
      </c>
      <c r="EA179" s="3">
        <f t="shared" si="109"/>
        <v>7.6923076923076927E-2</v>
      </c>
      <c r="EB179" s="3">
        <f t="shared" si="105"/>
        <v>0</v>
      </c>
      <c r="EC179" s="3">
        <f t="shared" si="105"/>
        <v>0</v>
      </c>
      <c r="ED179" s="3">
        <f t="shared" si="105"/>
        <v>0</v>
      </c>
      <c r="EE179" s="3">
        <f t="shared" si="105"/>
        <v>0</v>
      </c>
      <c r="EF179" s="3">
        <f t="shared" si="105"/>
        <v>0</v>
      </c>
      <c r="EG179" s="4">
        <f t="shared" si="115"/>
        <v>0</v>
      </c>
      <c r="EH179" s="5">
        <f t="shared" si="115"/>
        <v>0</v>
      </c>
      <c r="EI179" s="5">
        <f t="shared" si="115"/>
        <v>5.8590211148029552E-3</v>
      </c>
      <c r="EJ179" s="5">
        <f t="shared" si="113"/>
        <v>0</v>
      </c>
      <c r="EK179" s="5">
        <f t="shared" si="113"/>
        <v>0</v>
      </c>
      <c r="EL179" s="5">
        <f t="shared" si="113"/>
        <v>0</v>
      </c>
      <c r="EM179" s="5">
        <f t="shared" si="113"/>
        <v>0</v>
      </c>
      <c r="EN179" s="5">
        <f t="shared" si="113"/>
        <v>0</v>
      </c>
      <c r="EO179" s="5">
        <f t="shared" si="113"/>
        <v>0</v>
      </c>
      <c r="EP179" s="5">
        <f t="shared" si="111"/>
        <v>2.0604513863968759E-3</v>
      </c>
      <c r="EQ179" s="5">
        <f t="shared" si="111"/>
        <v>0</v>
      </c>
      <c r="ER179" s="5">
        <f t="shared" si="111"/>
        <v>0</v>
      </c>
      <c r="ES179" s="5">
        <f t="shared" si="80"/>
        <v>0</v>
      </c>
      <c r="ET179" s="5">
        <f t="shared" si="80"/>
        <v>0</v>
      </c>
      <c r="EU179" s="5">
        <f t="shared" si="80"/>
        <v>0</v>
      </c>
      <c r="EV179" s="4">
        <f t="shared" si="97"/>
        <v>1.9530070382676517E-3</v>
      </c>
      <c r="EW179" s="5">
        <f t="shared" si="101"/>
        <v>0</v>
      </c>
      <c r="EX179" s="5">
        <f t="shared" si="98"/>
        <v>0</v>
      </c>
      <c r="EY179" s="5">
        <f t="shared" si="99"/>
        <v>6.8681712879895863E-4</v>
      </c>
      <c r="EZ179" s="9">
        <f t="shared" si="100"/>
        <v>0</v>
      </c>
      <c r="FD179" t="s">
        <v>154</v>
      </c>
      <c r="FE179" t="s">
        <v>154</v>
      </c>
      <c r="FM179" t="s">
        <v>190</v>
      </c>
      <c r="FU179" t="s">
        <v>258</v>
      </c>
      <c r="FV179" t="s">
        <v>140</v>
      </c>
      <c r="FZ179" t="s">
        <v>140</v>
      </c>
      <c r="GC179" t="s">
        <v>37</v>
      </c>
      <c r="GE179" t="s">
        <v>140</v>
      </c>
      <c r="GJ179" t="s">
        <v>194</v>
      </c>
      <c r="GR179" t="s">
        <v>57</v>
      </c>
      <c r="GW179" t="s">
        <v>57</v>
      </c>
    </row>
    <row r="180" spans="1:208" x14ac:dyDescent="0.25">
      <c r="A180">
        <v>176</v>
      </c>
      <c r="B180" t="s">
        <v>1146</v>
      </c>
      <c r="C180" t="s">
        <v>1147</v>
      </c>
      <c r="D180">
        <v>77</v>
      </c>
      <c r="E180">
        <v>4.8600000000000003</v>
      </c>
      <c r="F180" t="s">
        <v>63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3">
        <f t="shared" si="116"/>
        <v>0</v>
      </c>
      <c r="W180" s="3">
        <f t="shared" si="116"/>
        <v>0</v>
      </c>
      <c r="X180" s="3">
        <f t="shared" si="116"/>
        <v>0</v>
      </c>
      <c r="Y180" s="3">
        <f t="shared" si="116"/>
        <v>0</v>
      </c>
      <c r="Z180" s="3">
        <f t="shared" si="116"/>
        <v>0</v>
      </c>
      <c r="AA180" s="3">
        <f t="shared" si="116"/>
        <v>0</v>
      </c>
      <c r="AB180" s="3">
        <f t="shared" si="116"/>
        <v>0</v>
      </c>
      <c r="AC180" s="3">
        <f t="shared" si="116"/>
        <v>0</v>
      </c>
      <c r="AD180" s="3">
        <f t="shared" si="116"/>
        <v>0</v>
      </c>
      <c r="AE180" s="3">
        <f t="shared" si="116"/>
        <v>0</v>
      </c>
      <c r="AF180" s="3">
        <f t="shared" si="116"/>
        <v>0</v>
      </c>
      <c r="AG180" s="3">
        <f t="shared" si="116"/>
        <v>0</v>
      </c>
      <c r="AH180" s="3">
        <f t="shared" si="116"/>
        <v>0</v>
      </c>
      <c r="AI180" s="3">
        <f t="shared" si="116"/>
        <v>0</v>
      </c>
      <c r="AJ180" s="3">
        <f t="shared" si="116"/>
        <v>0</v>
      </c>
      <c r="AK180" s="4">
        <f t="shared" si="117"/>
        <v>0</v>
      </c>
      <c r="AL180" s="5">
        <f t="shared" si="117"/>
        <v>0</v>
      </c>
      <c r="AM180" s="5">
        <f t="shared" si="117"/>
        <v>0</v>
      </c>
      <c r="AN180" s="5">
        <f t="shared" si="117"/>
        <v>0</v>
      </c>
      <c r="AO180" s="5">
        <f t="shared" si="117"/>
        <v>0</v>
      </c>
      <c r="AP180" s="5">
        <f t="shared" si="117"/>
        <v>0</v>
      </c>
      <c r="AQ180" s="5">
        <f t="shared" si="117"/>
        <v>0</v>
      </c>
      <c r="AR180" s="5">
        <f t="shared" si="117"/>
        <v>0</v>
      </c>
      <c r="AS180" s="5">
        <f t="shared" si="117"/>
        <v>0</v>
      </c>
      <c r="AT180" s="5">
        <f t="shared" si="117"/>
        <v>0</v>
      </c>
      <c r="AU180" s="5">
        <f t="shared" si="117"/>
        <v>0</v>
      </c>
      <c r="AV180" s="5">
        <f t="shared" si="117"/>
        <v>0</v>
      </c>
      <c r="AW180" s="5">
        <f t="shared" si="117"/>
        <v>0</v>
      </c>
      <c r="AX180" s="5">
        <f t="shared" si="117"/>
        <v>0</v>
      </c>
      <c r="AY180" s="5">
        <f t="shared" si="117"/>
        <v>0</v>
      </c>
      <c r="AZ180" s="4">
        <f t="shared" si="87"/>
        <v>0</v>
      </c>
      <c r="BA180" s="5">
        <f t="shared" si="88"/>
        <v>0</v>
      </c>
      <c r="BB180" s="5">
        <f t="shared" si="89"/>
        <v>0</v>
      </c>
      <c r="BC180" s="5">
        <f t="shared" si="90"/>
        <v>0</v>
      </c>
      <c r="BD180" s="9">
        <f t="shared" si="91"/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 s="3">
        <f t="shared" si="120"/>
        <v>0</v>
      </c>
      <c r="BU180" s="3">
        <f t="shared" si="120"/>
        <v>0</v>
      </c>
      <c r="BV180" s="3">
        <f t="shared" si="118"/>
        <v>0</v>
      </c>
      <c r="BW180" s="3">
        <f t="shared" si="118"/>
        <v>0</v>
      </c>
      <c r="BX180" s="3">
        <f t="shared" si="118"/>
        <v>0</v>
      </c>
      <c r="BY180" s="3">
        <f t="shared" si="108"/>
        <v>0</v>
      </c>
      <c r="BZ180" s="3">
        <f t="shared" si="108"/>
        <v>0</v>
      </c>
      <c r="CA180" s="3">
        <f t="shared" si="108"/>
        <v>0</v>
      </c>
      <c r="CB180" s="3">
        <f t="shared" si="108"/>
        <v>0</v>
      </c>
      <c r="CC180" s="3">
        <f t="shared" si="108"/>
        <v>0</v>
      </c>
      <c r="CD180" s="3">
        <f t="shared" si="104"/>
        <v>0</v>
      </c>
      <c r="CE180" s="3">
        <f t="shared" si="104"/>
        <v>0</v>
      </c>
      <c r="CF180" s="3">
        <f t="shared" si="104"/>
        <v>0</v>
      </c>
      <c r="CG180" s="3">
        <f t="shared" si="104"/>
        <v>0</v>
      </c>
      <c r="CH180" s="3">
        <f t="shared" si="104"/>
        <v>0</v>
      </c>
      <c r="CI180" s="4">
        <f t="shared" si="114"/>
        <v>0</v>
      </c>
      <c r="CJ180" s="5">
        <f t="shared" si="114"/>
        <v>0</v>
      </c>
      <c r="CK180" s="5">
        <f t="shared" si="114"/>
        <v>0</v>
      </c>
      <c r="CL180" s="5">
        <f t="shared" si="112"/>
        <v>0</v>
      </c>
      <c r="CM180" s="5">
        <f t="shared" si="112"/>
        <v>0</v>
      </c>
      <c r="CN180" s="5">
        <f t="shared" si="112"/>
        <v>0</v>
      </c>
      <c r="CO180" s="5">
        <f t="shared" si="112"/>
        <v>0</v>
      </c>
      <c r="CP180" s="5">
        <f t="shared" si="112"/>
        <v>0</v>
      </c>
      <c r="CQ180" s="5">
        <f t="shared" si="112"/>
        <v>0</v>
      </c>
      <c r="CR180" s="5">
        <f t="shared" si="110"/>
        <v>0</v>
      </c>
      <c r="CS180" s="5">
        <f t="shared" si="110"/>
        <v>0</v>
      </c>
      <c r="CT180" s="5">
        <f t="shared" si="110"/>
        <v>0</v>
      </c>
      <c r="CU180" s="5">
        <f t="shared" si="110"/>
        <v>0</v>
      </c>
      <c r="CV180" s="5">
        <f t="shared" si="110"/>
        <v>0</v>
      </c>
      <c r="CW180" s="5">
        <f t="shared" si="110"/>
        <v>0</v>
      </c>
      <c r="CX180" s="4">
        <f t="shared" si="92"/>
        <v>0</v>
      </c>
      <c r="CY180" s="5">
        <f t="shared" si="93"/>
        <v>0</v>
      </c>
      <c r="CZ180" s="5">
        <f t="shared" si="94"/>
        <v>0</v>
      </c>
      <c r="DA180" s="5">
        <f t="shared" si="95"/>
        <v>0</v>
      </c>
      <c r="DB180" s="9">
        <f t="shared" si="96"/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2</v>
      </c>
      <c r="DN180">
        <v>0</v>
      </c>
      <c r="DO180">
        <v>0</v>
      </c>
      <c r="DP180">
        <v>0</v>
      </c>
      <c r="DQ180">
        <v>0</v>
      </c>
      <c r="DR180" s="3">
        <f t="shared" si="121"/>
        <v>0</v>
      </c>
      <c r="DS180" s="3">
        <f t="shared" si="121"/>
        <v>0</v>
      </c>
      <c r="DT180" s="3">
        <f t="shared" si="119"/>
        <v>0</v>
      </c>
      <c r="DU180" s="3">
        <f t="shared" si="119"/>
        <v>0</v>
      </c>
      <c r="DV180" s="3">
        <f t="shared" si="119"/>
        <v>0</v>
      </c>
      <c r="DW180" s="3">
        <f t="shared" si="109"/>
        <v>0</v>
      </c>
      <c r="DX180" s="3">
        <f t="shared" si="109"/>
        <v>0</v>
      </c>
      <c r="DY180" s="3">
        <f t="shared" si="109"/>
        <v>0</v>
      </c>
      <c r="DZ180" s="3">
        <f t="shared" si="109"/>
        <v>0</v>
      </c>
      <c r="EA180" s="3">
        <f t="shared" si="109"/>
        <v>0</v>
      </c>
      <c r="EB180" s="3">
        <f t="shared" si="105"/>
        <v>2.5974025974025976E-2</v>
      </c>
      <c r="EC180" s="3">
        <f t="shared" si="105"/>
        <v>0</v>
      </c>
      <c r="ED180" s="3">
        <f t="shared" si="105"/>
        <v>0</v>
      </c>
      <c r="EE180" s="3">
        <f t="shared" si="105"/>
        <v>0</v>
      </c>
      <c r="EF180" s="3">
        <f t="shared" si="105"/>
        <v>0</v>
      </c>
      <c r="EG180" s="4">
        <f t="shared" si="115"/>
        <v>0</v>
      </c>
      <c r="EH180" s="5">
        <f t="shared" si="115"/>
        <v>0</v>
      </c>
      <c r="EI180" s="5">
        <f t="shared" si="115"/>
        <v>0</v>
      </c>
      <c r="EJ180" s="5">
        <f t="shared" si="113"/>
        <v>0</v>
      </c>
      <c r="EK180" s="5">
        <f t="shared" si="113"/>
        <v>0</v>
      </c>
      <c r="EL180" s="5">
        <f t="shared" si="113"/>
        <v>0</v>
      </c>
      <c r="EM180" s="5">
        <f t="shared" si="113"/>
        <v>0</v>
      </c>
      <c r="EN180" s="5">
        <f t="shared" si="113"/>
        <v>0</v>
      </c>
      <c r="EO180" s="5">
        <f t="shared" si="113"/>
        <v>0</v>
      </c>
      <c r="EP180" s="5">
        <f t="shared" si="111"/>
        <v>0</v>
      </c>
      <c r="EQ180" s="5">
        <f t="shared" si="111"/>
        <v>6.7459553232100092E-4</v>
      </c>
      <c r="ER180" s="5">
        <f t="shared" si="111"/>
        <v>0</v>
      </c>
      <c r="ES180" s="5">
        <f t="shared" si="111"/>
        <v>0</v>
      </c>
      <c r="ET180" s="5">
        <f t="shared" si="111"/>
        <v>0</v>
      </c>
      <c r="EU180" s="5">
        <f t="shared" si="111"/>
        <v>0</v>
      </c>
      <c r="EV180" s="4">
        <f t="shared" si="97"/>
        <v>0</v>
      </c>
      <c r="EW180" s="5">
        <f t="shared" si="101"/>
        <v>0</v>
      </c>
      <c r="EX180" s="5">
        <f t="shared" si="98"/>
        <v>0</v>
      </c>
      <c r="EY180" s="5">
        <f t="shared" si="99"/>
        <v>2.2486517744033365E-4</v>
      </c>
      <c r="EZ180" s="9">
        <f t="shared" si="100"/>
        <v>0</v>
      </c>
      <c r="FA180" t="s">
        <v>752</v>
      </c>
      <c r="FB180" t="s">
        <v>753</v>
      </c>
      <c r="FD180" t="s">
        <v>146</v>
      </c>
      <c r="FF180" t="s">
        <v>119</v>
      </c>
      <c r="FI180" t="s">
        <v>119</v>
      </c>
      <c r="FM180" t="s">
        <v>148</v>
      </c>
      <c r="FQ180" t="s">
        <v>148</v>
      </c>
      <c r="FU180" t="s">
        <v>29</v>
      </c>
      <c r="FV180" t="s">
        <v>473</v>
      </c>
      <c r="FY180" t="s">
        <v>33</v>
      </c>
      <c r="FZ180" t="s">
        <v>37</v>
      </c>
      <c r="GA180" t="s">
        <v>40</v>
      </c>
      <c r="GC180" t="s">
        <v>37</v>
      </c>
      <c r="GE180" t="s">
        <v>121</v>
      </c>
      <c r="GF180" t="s">
        <v>40</v>
      </c>
      <c r="GJ180" t="s">
        <v>194</v>
      </c>
      <c r="GR180" t="s">
        <v>754</v>
      </c>
      <c r="GX180" t="s">
        <v>754</v>
      </c>
    </row>
    <row r="181" spans="1:208" x14ac:dyDescent="0.25">
      <c r="A181">
        <v>177</v>
      </c>
      <c r="B181" t="s">
        <v>857</v>
      </c>
      <c r="C181" t="s">
        <v>858</v>
      </c>
      <c r="D181">
        <v>86</v>
      </c>
      <c r="E181">
        <v>7.07</v>
      </c>
      <c r="F181" t="s">
        <v>63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3">
        <f t="shared" si="116"/>
        <v>0</v>
      </c>
      <c r="W181" s="3">
        <f t="shared" si="116"/>
        <v>0</v>
      </c>
      <c r="X181" s="3">
        <f t="shared" si="116"/>
        <v>0</v>
      </c>
      <c r="Y181" s="3">
        <f t="shared" si="116"/>
        <v>0</v>
      </c>
      <c r="Z181" s="3">
        <f t="shared" si="116"/>
        <v>0</v>
      </c>
      <c r="AA181" s="3">
        <f t="shared" si="116"/>
        <v>0</v>
      </c>
      <c r="AB181" s="3">
        <f t="shared" si="116"/>
        <v>0</v>
      </c>
      <c r="AC181" s="3">
        <f t="shared" si="116"/>
        <v>0</v>
      </c>
      <c r="AD181" s="3">
        <f t="shared" si="116"/>
        <v>0</v>
      </c>
      <c r="AE181" s="3">
        <f t="shared" si="116"/>
        <v>0</v>
      </c>
      <c r="AF181" s="3">
        <f t="shared" si="116"/>
        <v>0</v>
      </c>
      <c r="AG181" s="3">
        <f t="shared" si="116"/>
        <v>0</v>
      </c>
      <c r="AH181" s="3">
        <f t="shared" si="116"/>
        <v>0</v>
      </c>
      <c r="AI181" s="3">
        <f t="shared" si="116"/>
        <v>0</v>
      </c>
      <c r="AJ181" s="3">
        <f t="shared" si="116"/>
        <v>0</v>
      </c>
      <c r="AK181" s="4">
        <f t="shared" si="117"/>
        <v>0</v>
      </c>
      <c r="AL181" s="5">
        <f t="shared" si="117"/>
        <v>0</v>
      </c>
      <c r="AM181" s="5">
        <f t="shared" si="117"/>
        <v>0</v>
      </c>
      <c r="AN181" s="5">
        <f t="shared" si="117"/>
        <v>0</v>
      </c>
      <c r="AO181" s="5">
        <f t="shared" si="117"/>
        <v>0</v>
      </c>
      <c r="AP181" s="5">
        <f t="shared" si="117"/>
        <v>0</v>
      </c>
      <c r="AQ181" s="5">
        <f t="shared" si="117"/>
        <v>0</v>
      </c>
      <c r="AR181" s="5">
        <f t="shared" si="117"/>
        <v>0</v>
      </c>
      <c r="AS181" s="5">
        <f t="shared" si="117"/>
        <v>0</v>
      </c>
      <c r="AT181" s="5">
        <f t="shared" si="117"/>
        <v>0</v>
      </c>
      <c r="AU181" s="5">
        <f t="shared" si="117"/>
        <v>0</v>
      </c>
      <c r="AV181" s="5">
        <f t="shared" si="117"/>
        <v>0</v>
      </c>
      <c r="AW181" s="5">
        <f t="shared" si="117"/>
        <v>0</v>
      </c>
      <c r="AX181" s="5">
        <f t="shared" si="117"/>
        <v>0</v>
      </c>
      <c r="AY181" s="5">
        <f t="shared" si="117"/>
        <v>0</v>
      </c>
      <c r="AZ181" s="4">
        <f t="shared" si="87"/>
        <v>0</v>
      </c>
      <c r="BA181" s="5">
        <f t="shared" si="88"/>
        <v>0</v>
      </c>
      <c r="BB181" s="5">
        <f t="shared" si="89"/>
        <v>0</v>
      </c>
      <c r="BC181" s="5">
        <f t="shared" si="90"/>
        <v>0</v>
      </c>
      <c r="BD181" s="9">
        <f t="shared" si="91"/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 s="3">
        <f t="shared" si="120"/>
        <v>0</v>
      </c>
      <c r="BU181" s="3">
        <f t="shared" si="120"/>
        <v>0</v>
      </c>
      <c r="BV181" s="3">
        <f t="shared" si="118"/>
        <v>0</v>
      </c>
      <c r="BW181" s="3">
        <f t="shared" si="118"/>
        <v>0</v>
      </c>
      <c r="BX181" s="3">
        <f t="shared" si="118"/>
        <v>0</v>
      </c>
      <c r="BY181" s="3">
        <f t="shared" si="108"/>
        <v>0</v>
      </c>
      <c r="BZ181" s="3">
        <f t="shared" si="108"/>
        <v>0</v>
      </c>
      <c r="CA181" s="3">
        <f t="shared" si="108"/>
        <v>0</v>
      </c>
      <c r="CB181" s="3">
        <f t="shared" si="108"/>
        <v>0</v>
      </c>
      <c r="CC181" s="3">
        <f t="shared" si="108"/>
        <v>0</v>
      </c>
      <c r="CD181" s="3">
        <f t="shared" si="104"/>
        <v>0</v>
      </c>
      <c r="CE181" s="3">
        <f t="shared" si="104"/>
        <v>0</v>
      </c>
      <c r="CF181" s="3">
        <f t="shared" si="104"/>
        <v>0</v>
      </c>
      <c r="CG181" s="3">
        <f t="shared" si="104"/>
        <v>0</v>
      </c>
      <c r="CH181" s="3">
        <f t="shared" si="104"/>
        <v>0</v>
      </c>
      <c r="CI181" s="4">
        <f t="shared" si="114"/>
        <v>0</v>
      </c>
      <c r="CJ181" s="5">
        <f t="shared" si="114"/>
        <v>0</v>
      </c>
      <c r="CK181" s="5">
        <f t="shared" si="114"/>
        <v>0</v>
      </c>
      <c r="CL181" s="5">
        <f t="shared" si="112"/>
        <v>0</v>
      </c>
      <c r="CM181" s="5">
        <f t="shared" si="112"/>
        <v>0</v>
      </c>
      <c r="CN181" s="5">
        <f t="shared" si="112"/>
        <v>0</v>
      </c>
      <c r="CO181" s="5">
        <f t="shared" si="112"/>
        <v>0</v>
      </c>
      <c r="CP181" s="5">
        <f t="shared" si="112"/>
        <v>0</v>
      </c>
      <c r="CQ181" s="5">
        <f t="shared" si="112"/>
        <v>0</v>
      </c>
      <c r="CR181" s="5">
        <f t="shared" si="110"/>
        <v>0</v>
      </c>
      <c r="CS181" s="5">
        <f t="shared" si="110"/>
        <v>0</v>
      </c>
      <c r="CT181" s="5">
        <f t="shared" si="110"/>
        <v>0</v>
      </c>
      <c r="CU181" s="5">
        <f t="shared" si="110"/>
        <v>0</v>
      </c>
      <c r="CV181" s="5">
        <f t="shared" si="110"/>
        <v>0</v>
      </c>
      <c r="CW181" s="5">
        <f t="shared" si="110"/>
        <v>0</v>
      </c>
      <c r="CX181" s="4">
        <f t="shared" si="92"/>
        <v>0</v>
      </c>
      <c r="CY181" s="5">
        <f t="shared" si="93"/>
        <v>0</v>
      </c>
      <c r="CZ181" s="5">
        <f t="shared" si="94"/>
        <v>0</v>
      </c>
      <c r="DA181" s="5">
        <f t="shared" si="95"/>
        <v>0</v>
      </c>
      <c r="DB181" s="9">
        <f t="shared" si="96"/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2</v>
      </c>
      <c r="DN181">
        <v>0</v>
      </c>
      <c r="DO181">
        <v>0</v>
      </c>
      <c r="DP181">
        <v>0</v>
      </c>
      <c r="DQ181">
        <v>0</v>
      </c>
      <c r="DR181" s="3">
        <f t="shared" si="121"/>
        <v>0</v>
      </c>
      <c r="DS181" s="3">
        <f t="shared" si="121"/>
        <v>0</v>
      </c>
      <c r="DT181" s="3">
        <f t="shared" si="119"/>
        <v>0</v>
      </c>
      <c r="DU181" s="3">
        <f t="shared" si="119"/>
        <v>0</v>
      </c>
      <c r="DV181" s="3">
        <f t="shared" si="119"/>
        <v>0</v>
      </c>
      <c r="DW181" s="3">
        <f t="shared" si="109"/>
        <v>0</v>
      </c>
      <c r="DX181" s="3">
        <f t="shared" si="109"/>
        <v>0</v>
      </c>
      <c r="DY181" s="3">
        <f t="shared" si="109"/>
        <v>0</v>
      </c>
      <c r="DZ181" s="3">
        <f t="shared" si="109"/>
        <v>0</v>
      </c>
      <c r="EA181" s="3">
        <f t="shared" si="109"/>
        <v>0</v>
      </c>
      <c r="EB181" s="3">
        <f t="shared" si="105"/>
        <v>2.3255813953488372E-2</v>
      </c>
      <c r="EC181" s="3">
        <f t="shared" si="105"/>
        <v>0</v>
      </c>
      <c r="ED181" s="3">
        <f t="shared" si="105"/>
        <v>0</v>
      </c>
      <c r="EE181" s="3">
        <f t="shared" si="105"/>
        <v>0</v>
      </c>
      <c r="EF181" s="3">
        <f t="shared" si="105"/>
        <v>0</v>
      </c>
      <c r="EG181" s="4">
        <f t="shared" si="115"/>
        <v>0</v>
      </c>
      <c r="EH181" s="5">
        <f t="shared" si="115"/>
        <v>0</v>
      </c>
      <c r="EI181" s="5">
        <f t="shared" si="115"/>
        <v>0</v>
      </c>
      <c r="EJ181" s="5">
        <f t="shared" si="113"/>
        <v>0</v>
      </c>
      <c r="EK181" s="5">
        <f t="shared" si="113"/>
        <v>0</v>
      </c>
      <c r="EL181" s="5">
        <f t="shared" si="113"/>
        <v>0</v>
      </c>
      <c r="EM181" s="5">
        <f t="shared" si="113"/>
        <v>0</v>
      </c>
      <c r="EN181" s="5">
        <f t="shared" si="113"/>
        <v>0</v>
      </c>
      <c r="EO181" s="5">
        <f t="shared" si="113"/>
        <v>0</v>
      </c>
      <c r="EP181" s="5">
        <f t="shared" si="111"/>
        <v>0</v>
      </c>
      <c r="EQ181" s="5">
        <f t="shared" si="111"/>
        <v>6.0399832545019849E-4</v>
      </c>
      <c r="ER181" s="5">
        <f t="shared" si="111"/>
        <v>0</v>
      </c>
      <c r="ES181" s="5">
        <f t="shared" si="111"/>
        <v>0</v>
      </c>
      <c r="ET181" s="5">
        <f t="shared" si="111"/>
        <v>0</v>
      </c>
      <c r="EU181" s="5">
        <f t="shared" si="111"/>
        <v>0</v>
      </c>
      <c r="EV181" s="4">
        <f t="shared" si="97"/>
        <v>0</v>
      </c>
      <c r="EW181" s="5">
        <f t="shared" si="101"/>
        <v>0</v>
      </c>
      <c r="EX181" s="5">
        <f t="shared" si="98"/>
        <v>0</v>
      </c>
      <c r="EY181" s="5">
        <f t="shared" si="99"/>
        <v>2.0133277515006615E-4</v>
      </c>
      <c r="EZ181" s="9">
        <f t="shared" si="100"/>
        <v>0</v>
      </c>
    </row>
    <row r="182" spans="1:208" x14ac:dyDescent="0.25">
      <c r="A182">
        <v>178</v>
      </c>
      <c r="B182" t="s">
        <v>923</v>
      </c>
      <c r="C182" t="s">
        <v>924</v>
      </c>
      <c r="D182">
        <v>69</v>
      </c>
      <c r="E182">
        <v>5.7</v>
      </c>
      <c r="F182" t="s">
        <v>63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3</v>
      </c>
      <c r="O182">
        <v>2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 s="3">
        <f t="shared" si="116"/>
        <v>0</v>
      </c>
      <c r="W182" s="3">
        <f t="shared" si="116"/>
        <v>0</v>
      </c>
      <c r="X182" s="3">
        <f t="shared" si="116"/>
        <v>0</v>
      </c>
      <c r="Y182" s="3">
        <f t="shared" si="116"/>
        <v>0</v>
      </c>
      <c r="Z182" s="3">
        <f t="shared" si="116"/>
        <v>0</v>
      </c>
      <c r="AA182" s="3">
        <f t="shared" si="116"/>
        <v>0</v>
      </c>
      <c r="AB182" s="3">
        <f t="shared" si="116"/>
        <v>0</v>
      </c>
      <c r="AC182" s="3">
        <f t="shared" si="116"/>
        <v>4.3478260869565216E-2</v>
      </c>
      <c r="AD182" s="3">
        <f t="shared" si="116"/>
        <v>2.8985507246376812E-2</v>
      </c>
      <c r="AE182" s="3">
        <f t="shared" si="116"/>
        <v>0</v>
      </c>
      <c r="AF182" s="3">
        <f t="shared" si="116"/>
        <v>0</v>
      </c>
      <c r="AG182" s="3">
        <f t="shared" si="116"/>
        <v>0</v>
      </c>
      <c r="AH182" s="3">
        <f t="shared" si="116"/>
        <v>0</v>
      </c>
      <c r="AI182" s="3">
        <f t="shared" si="116"/>
        <v>0</v>
      </c>
      <c r="AJ182" s="3">
        <f t="shared" si="116"/>
        <v>0</v>
      </c>
      <c r="AK182" s="4">
        <f t="shared" si="117"/>
        <v>0</v>
      </c>
      <c r="AL182" s="5">
        <f t="shared" si="117"/>
        <v>0</v>
      </c>
      <c r="AM182" s="5">
        <f t="shared" si="117"/>
        <v>0</v>
      </c>
      <c r="AN182" s="5">
        <f t="shared" si="117"/>
        <v>0</v>
      </c>
      <c r="AO182" s="5">
        <f t="shared" si="117"/>
        <v>0</v>
      </c>
      <c r="AP182" s="5">
        <f t="shared" si="117"/>
        <v>0</v>
      </c>
      <c r="AQ182" s="5">
        <f t="shared" si="117"/>
        <v>0</v>
      </c>
      <c r="AR182" s="5">
        <f t="shared" si="117"/>
        <v>8.3789931455823658E-4</v>
      </c>
      <c r="AS182" s="5">
        <f t="shared" si="117"/>
        <v>5.5496688599277703E-4</v>
      </c>
      <c r="AT182" s="5">
        <f t="shared" si="117"/>
        <v>0</v>
      </c>
      <c r="AU182" s="5">
        <f t="shared" si="117"/>
        <v>0</v>
      </c>
      <c r="AV182" s="5">
        <f t="shared" si="117"/>
        <v>0</v>
      </c>
      <c r="AW182" s="5">
        <f t="shared" si="117"/>
        <v>0</v>
      </c>
      <c r="AX182" s="5">
        <f t="shared" si="117"/>
        <v>0</v>
      </c>
      <c r="AY182" s="5">
        <f t="shared" si="117"/>
        <v>0</v>
      </c>
      <c r="AZ182" s="4">
        <f t="shared" si="87"/>
        <v>0</v>
      </c>
      <c r="BA182" s="5">
        <f t="shared" si="88"/>
        <v>0</v>
      </c>
      <c r="BB182" s="5">
        <f t="shared" si="89"/>
        <v>4.6428873351700455E-4</v>
      </c>
      <c r="BC182" s="5">
        <f t="shared" si="90"/>
        <v>0</v>
      </c>
      <c r="BD182" s="9">
        <f t="shared" si="91"/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 s="3">
        <f t="shared" si="120"/>
        <v>0</v>
      </c>
      <c r="BU182" s="3">
        <f t="shared" si="120"/>
        <v>0</v>
      </c>
      <c r="BV182" s="3">
        <f t="shared" si="118"/>
        <v>0</v>
      </c>
      <c r="BW182" s="3">
        <f t="shared" si="118"/>
        <v>0</v>
      </c>
      <c r="BX182" s="3">
        <f t="shared" si="118"/>
        <v>0</v>
      </c>
      <c r="BY182" s="3">
        <f t="shared" si="108"/>
        <v>0</v>
      </c>
      <c r="BZ182" s="3">
        <f t="shared" si="108"/>
        <v>0</v>
      </c>
      <c r="CA182" s="3">
        <f t="shared" si="108"/>
        <v>0</v>
      </c>
      <c r="CB182" s="3">
        <f t="shared" si="108"/>
        <v>0</v>
      </c>
      <c r="CC182" s="3">
        <f t="shared" si="108"/>
        <v>0</v>
      </c>
      <c r="CD182" s="3">
        <f t="shared" si="104"/>
        <v>0</v>
      </c>
      <c r="CE182" s="3">
        <f t="shared" si="104"/>
        <v>0</v>
      </c>
      <c r="CF182" s="3">
        <f t="shared" si="104"/>
        <v>0</v>
      </c>
      <c r="CG182" s="3">
        <f t="shared" si="104"/>
        <v>0</v>
      </c>
      <c r="CH182" s="3">
        <f t="shared" si="104"/>
        <v>0</v>
      </c>
      <c r="CI182" s="4">
        <f t="shared" si="114"/>
        <v>0</v>
      </c>
      <c r="CJ182" s="5">
        <f t="shared" si="114"/>
        <v>0</v>
      </c>
      <c r="CK182" s="5">
        <f t="shared" si="114"/>
        <v>0</v>
      </c>
      <c r="CL182" s="5">
        <f t="shared" si="112"/>
        <v>0</v>
      </c>
      <c r="CM182" s="5">
        <f t="shared" si="112"/>
        <v>0</v>
      </c>
      <c r="CN182" s="5">
        <f t="shared" si="112"/>
        <v>0</v>
      </c>
      <c r="CO182" s="5">
        <f t="shared" si="112"/>
        <v>0</v>
      </c>
      <c r="CP182" s="5">
        <f t="shared" si="112"/>
        <v>0</v>
      </c>
      <c r="CQ182" s="5">
        <f t="shared" si="112"/>
        <v>0</v>
      </c>
      <c r="CR182" s="5">
        <f t="shared" si="110"/>
        <v>0</v>
      </c>
      <c r="CS182" s="5">
        <f t="shared" si="110"/>
        <v>0</v>
      </c>
      <c r="CT182" s="5">
        <f t="shared" si="110"/>
        <v>0</v>
      </c>
      <c r="CU182" s="5">
        <f t="shared" si="110"/>
        <v>0</v>
      </c>
      <c r="CV182" s="5">
        <f t="shared" si="110"/>
        <v>0</v>
      </c>
      <c r="CW182" s="5">
        <f t="shared" si="110"/>
        <v>0</v>
      </c>
      <c r="CX182" s="4">
        <f t="shared" si="92"/>
        <v>0</v>
      </c>
      <c r="CY182" s="5">
        <f t="shared" si="93"/>
        <v>0</v>
      </c>
      <c r="CZ182" s="5">
        <f t="shared" si="94"/>
        <v>0</v>
      </c>
      <c r="DA182" s="5">
        <f t="shared" si="95"/>
        <v>0</v>
      </c>
      <c r="DB182" s="9">
        <f t="shared" si="96"/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3</v>
      </c>
      <c r="DK182">
        <v>2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 s="3">
        <f t="shared" si="121"/>
        <v>0</v>
      </c>
      <c r="DS182" s="3">
        <f t="shared" si="121"/>
        <v>0</v>
      </c>
      <c r="DT182" s="3">
        <f t="shared" si="119"/>
        <v>0</v>
      </c>
      <c r="DU182" s="3">
        <f t="shared" si="119"/>
        <v>0</v>
      </c>
      <c r="DV182" s="3">
        <f t="shared" si="119"/>
        <v>0</v>
      </c>
      <c r="DW182" s="3">
        <f t="shared" si="109"/>
        <v>0</v>
      </c>
      <c r="DX182" s="3">
        <f t="shared" si="109"/>
        <v>0</v>
      </c>
      <c r="DY182" s="3">
        <f t="shared" si="109"/>
        <v>4.3478260869565216E-2</v>
      </c>
      <c r="DZ182" s="3">
        <f t="shared" si="109"/>
        <v>2.8985507246376812E-2</v>
      </c>
      <c r="EA182" s="3">
        <f t="shared" si="109"/>
        <v>0</v>
      </c>
      <c r="EB182" s="3">
        <f t="shared" si="105"/>
        <v>0</v>
      </c>
      <c r="EC182" s="3">
        <f t="shared" si="105"/>
        <v>0</v>
      </c>
      <c r="ED182" s="3">
        <f t="shared" si="105"/>
        <v>0</v>
      </c>
      <c r="EE182" s="3">
        <f t="shared" si="105"/>
        <v>0</v>
      </c>
      <c r="EF182" s="3">
        <f t="shared" si="105"/>
        <v>0</v>
      </c>
      <c r="EG182" s="4">
        <f t="shared" si="115"/>
        <v>0</v>
      </c>
      <c r="EH182" s="5">
        <f t="shared" si="115"/>
        <v>0</v>
      </c>
      <c r="EI182" s="5">
        <f t="shared" si="115"/>
        <v>0</v>
      </c>
      <c r="EJ182" s="5">
        <f t="shared" si="113"/>
        <v>0</v>
      </c>
      <c r="EK182" s="5">
        <f t="shared" si="113"/>
        <v>0</v>
      </c>
      <c r="EL182" s="5">
        <f t="shared" si="113"/>
        <v>0</v>
      </c>
      <c r="EM182" s="5">
        <f t="shared" si="113"/>
        <v>0</v>
      </c>
      <c r="EN182" s="5">
        <f t="shared" si="113"/>
        <v>8.3762737395645984E-4</v>
      </c>
      <c r="EO182" s="5">
        <f t="shared" si="113"/>
        <v>5.5586860072241533E-4</v>
      </c>
      <c r="EP182" s="5">
        <f t="shared" si="111"/>
        <v>0</v>
      </c>
      <c r="EQ182" s="5">
        <f t="shared" si="111"/>
        <v>0</v>
      </c>
      <c r="ER182" s="5">
        <f t="shared" si="111"/>
        <v>0</v>
      </c>
      <c r="ES182" s="5">
        <f t="shared" si="111"/>
        <v>0</v>
      </c>
      <c r="ET182" s="5">
        <f t="shared" si="111"/>
        <v>0</v>
      </c>
      <c r="EU182" s="5">
        <f t="shared" si="111"/>
        <v>0</v>
      </c>
      <c r="EV182" s="4">
        <f t="shared" si="97"/>
        <v>0</v>
      </c>
      <c r="EW182" s="5">
        <f t="shared" si="101"/>
        <v>0</v>
      </c>
      <c r="EX182" s="5">
        <f t="shared" si="98"/>
        <v>4.6449865822629171E-4</v>
      </c>
      <c r="EY182" s="5">
        <f t="shared" si="99"/>
        <v>0</v>
      </c>
      <c r="EZ182" s="9">
        <f t="shared" si="100"/>
        <v>0</v>
      </c>
      <c r="FB182" t="s">
        <v>755</v>
      </c>
      <c r="FD182" t="s">
        <v>146</v>
      </c>
      <c r="FE182" t="s">
        <v>756</v>
      </c>
      <c r="FF182" t="s">
        <v>119</v>
      </c>
      <c r="FH182" t="s">
        <v>302</v>
      </c>
      <c r="FI182" t="s">
        <v>119</v>
      </c>
      <c r="FK182" t="s">
        <v>757</v>
      </c>
      <c r="FM182" t="s">
        <v>148</v>
      </c>
      <c r="FQ182" t="s">
        <v>148</v>
      </c>
      <c r="FU182" t="s">
        <v>344</v>
      </c>
      <c r="FY182" t="s">
        <v>33</v>
      </c>
      <c r="GA182" t="s">
        <v>35</v>
      </c>
      <c r="GF182" t="s">
        <v>758</v>
      </c>
      <c r="GJ182" t="s">
        <v>759</v>
      </c>
      <c r="GR182" t="s">
        <v>517</v>
      </c>
    </row>
    <row r="183" spans="1:208" x14ac:dyDescent="0.25">
      <c r="A183">
        <v>179</v>
      </c>
      <c r="B183" t="s">
        <v>914</v>
      </c>
      <c r="C183" t="s">
        <v>915</v>
      </c>
      <c r="D183">
        <v>55</v>
      </c>
      <c r="E183">
        <v>7.01</v>
      </c>
      <c r="F183" t="s">
        <v>63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2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 s="3">
        <f t="shared" si="116"/>
        <v>0</v>
      </c>
      <c r="W183" s="3">
        <f t="shared" si="116"/>
        <v>0</v>
      </c>
      <c r="X183" s="3">
        <f t="shared" si="116"/>
        <v>0</v>
      </c>
      <c r="Y183" s="3">
        <f t="shared" si="116"/>
        <v>0</v>
      </c>
      <c r="Z183" s="3">
        <f t="shared" si="116"/>
        <v>0</v>
      </c>
      <c r="AA183" s="3">
        <f t="shared" si="116"/>
        <v>0</v>
      </c>
      <c r="AB183" s="3">
        <f t="shared" si="116"/>
        <v>0</v>
      </c>
      <c r="AC183" s="3">
        <f t="shared" si="116"/>
        <v>3.6363636363636362E-2</v>
      </c>
      <c r="AD183" s="3">
        <f t="shared" si="116"/>
        <v>0</v>
      </c>
      <c r="AE183" s="3">
        <f t="shared" si="116"/>
        <v>0</v>
      </c>
      <c r="AF183" s="3">
        <f t="shared" si="116"/>
        <v>0</v>
      </c>
      <c r="AG183" s="3">
        <f t="shared" si="116"/>
        <v>0</v>
      </c>
      <c r="AH183" s="3">
        <f t="shared" si="116"/>
        <v>0</v>
      </c>
      <c r="AI183" s="3">
        <f t="shared" si="116"/>
        <v>0</v>
      </c>
      <c r="AJ183" s="3">
        <f t="shared" si="116"/>
        <v>0</v>
      </c>
      <c r="AK183" s="4">
        <f t="shared" si="117"/>
        <v>0</v>
      </c>
      <c r="AL183" s="5">
        <f t="shared" si="117"/>
        <v>0</v>
      </c>
      <c r="AM183" s="5">
        <f t="shared" si="117"/>
        <v>0</v>
      </c>
      <c r="AN183" s="5">
        <f t="shared" si="117"/>
        <v>0</v>
      </c>
      <c r="AO183" s="5">
        <f t="shared" si="117"/>
        <v>0</v>
      </c>
      <c r="AP183" s="5">
        <f t="shared" si="117"/>
        <v>0</v>
      </c>
      <c r="AQ183" s="5">
        <f t="shared" si="117"/>
        <v>0</v>
      </c>
      <c r="AR183" s="5">
        <f t="shared" si="117"/>
        <v>7.0078851763052518E-4</v>
      </c>
      <c r="AS183" s="5">
        <f t="shared" si="117"/>
        <v>0</v>
      </c>
      <c r="AT183" s="5">
        <f t="shared" si="117"/>
        <v>0</v>
      </c>
      <c r="AU183" s="5">
        <f t="shared" si="117"/>
        <v>0</v>
      </c>
      <c r="AV183" s="5">
        <f t="shared" si="117"/>
        <v>0</v>
      </c>
      <c r="AW183" s="5">
        <f t="shared" si="117"/>
        <v>0</v>
      </c>
      <c r="AX183" s="5">
        <f t="shared" si="117"/>
        <v>0</v>
      </c>
      <c r="AY183" s="5">
        <f t="shared" si="117"/>
        <v>0</v>
      </c>
      <c r="AZ183" s="4">
        <f t="shared" si="87"/>
        <v>0</v>
      </c>
      <c r="BA183" s="5">
        <f t="shared" si="88"/>
        <v>0</v>
      </c>
      <c r="BB183" s="5">
        <f t="shared" si="89"/>
        <v>2.335961725435084E-4</v>
      </c>
      <c r="BC183" s="5">
        <f t="shared" si="90"/>
        <v>0</v>
      </c>
      <c r="BD183" s="9">
        <f t="shared" si="91"/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 s="3">
        <f t="shared" si="120"/>
        <v>0</v>
      </c>
      <c r="BU183" s="3">
        <f t="shared" si="120"/>
        <v>0</v>
      </c>
      <c r="BV183" s="3">
        <f t="shared" si="118"/>
        <v>0</v>
      </c>
      <c r="BW183" s="3">
        <f t="shared" si="118"/>
        <v>0</v>
      </c>
      <c r="BX183" s="3">
        <f t="shared" si="118"/>
        <v>0</v>
      </c>
      <c r="BY183" s="3">
        <f t="shared" si="108"/>
        <v>0</v>
      </c>
      <c r="BZ183" s="3">
        <f t="shared" si="108"/>
        <v>0</v>
      </c>
      <c r="CA183" s="3">
        <f t="shared" si="108"/>
        <v>0</v>
      </c>
      <c r="CB183" s="3">
        <f t="shared" si="108"/>
        <v>0</v>
      </c>
      <c r="CC183" s="3">
        <f t="shared" si="108"/>
        <v>0</v>
      </c>
      <c r="CD183" s="3">
        <f t="shared" si="104"/>
        <v>0</v>
      </c>
      <c r="CE183" s="3">
        <f t="shared" si="104"/>
        <v>0</v>
      </c>
      <c r="CF183" s="3">
        <f t="shared" si="104"/>
        <v>0</v>
      </c>
      <c r="CG183" s="3">
        <f t="shared" si="104"/>
        <v>0</v>
      </c>
      <c r="CH183" s="3">
        <f t="shared" si="104"/>
        <v>0</v>
      </c>
      <c r="CI183" s="4">
        <f t="shared" si="114"/>
        <v>0</v>
      </c>
      <c r="CJ183" s="5">
        <f t="shared" si="114"/>
        <v>0</v>
      </c>
      <c r="CK183" s="5">
        <f t="shared" si="114"/>
        <v>0</v>
      </c>
      <c r="CL183" s="5">
        <f t="shared" si="112"/>
        <v>0</v>
      </c>
      <c r="CM183" s="5">
        <f t="shared" si="112"/>
        <v>0</v>
      </c>
      <c r="CN183" s="5">
        <f t="shared" si="112"/>
        <v>0</v>
      </c>
      <c r="CO183" s="5">
        <f t="shared" si="112"/>
        <v>0</v>
      </c>
      <c r="CP183" s="5">
        <f t="shared" si="112"/>
        <v>0</v>
      </c>
      <c r="CQ183" s="5">
        <f t="shared" si="112"/>
        <v>0</v>
      </c>
      <c r="CR183" s="5">
        <f t="shared" si="110"/>
        <v>0</v>
      </c>
      <c r="CS183" s="5">
        <f t="shared" si="110"/>
        <v>0</v>
      </c>
      <c r="CT183" s="5">
        <f t="shared" si="110"/>
        <v>0</v>
      </c>
      <c r="CU183" s="5">
        <f t="shared" si="110"/>
        <v>0</v>
      </c>
      <c r="CV183" s="5">
        <f t="shared" si="110"/>
        <v>0</v>
      </c>
      <c r="CW183" s="5">
        <f t="shared" si="110"/>
        <v>0</v>
      </c>
      <c r="CX183" s="4">
        <f t="shared" si="92"/>
        <v>0</v>
      </c>
      <c r="CY183" s="5">
        <f t="shared" si="93"/>
        <v>0</v>
      </c>
      <c r="CZ183" s="5">
        <f t="shared" si="94"/>
        <v>0</v>
      </c>
      <c r="DA183" s="5">
        <f t="shared" si="95"/>
        <v>0</v>
      </c>
      <c r="DB183" s="9">
        <f t="shared" si="96"/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2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 s="3">
        <f t="shared" si="121"/>
        <v>0</v>
      </c>
      <c r="DS183" s="3">
        <f t="shared" si="121"/>
        <v>0</v>
      </c>
      <c r="DT183" s="3">
        <f t="shared" si="119"/>
        <v>0</v>
      </c>
      <c r="DU183" s="3">
        <f t="shared" si="119"/>
        <v>0</v>
      </c>
      <c r="DV183" s="3">
        <f t="shared" si="119"/>
        <v>0</v>
      </c>
      <c r="DW183" s="3">
        <f t="shared" si="109"/>
        <v>0</v>
      </c>
      <c r="DX183" s="3">
        <f t="shared" si="109"/>
        <v>0</v>
      </c>
      <c r="DY183" s="3">
        <f t="shared" si="109"/>
        <v>3.6363636363636362E-2</v>
      </c>
      <c r="DZ183" s="3">
        <f t="shared" si="109"/>
        <v>0</v>
      </c>
      <c r="EA183" s="3">
        <f t="shared" si="109"/>
        <v>0</v>
      </c>
      <c r="EB183" s="3">
        <f t="shared" si="105"/>
        <v>0</v>
      </c>
      <c r="EC183" s="3">
        <f t="shared" si="105"/>
        <v>0</v>
      </c>
      <c r="ED183" s="3">
        <f t="shared" si="105"/>
        <v>0</v>
      </c>
      <c r="EE183" s="3">
        <f t="shared" si="105"/>
        <v>0</v>
      </c>
      <c r="EF183" s="3">
        <f t="shared" si="105"/>
        <v>0</v>
      </c>
      <c r="EG183" s="4">
        <f t="shared" si="115"/>
        <v>0</v>
      </c>
      <c r="EH183" s="5">
        <f t="shared" si="115"/>
        <v>0</v>
      </c>
      <c r="EI183" s="5">
        <f t="shared" si="115"/>
        <v>0</v>
      </c>
      <c r="EJ183" s="5">
        <f t="shared" si="113"/>
        <v>0</v>
      </c>
      <c r="EK183" s="5">
        <f t="shared" si="113"/>
        <v>0</v>
      </c>
      <c r="EL183" s="5">
        <f t="shared" si="113"/>
        <v>0</v>
      </c>
      <c r="EM183" s="5">
        <f t="shared" si="113"/>
        <v>0</v>
      </c>
      <c r="EN183" s="5">
        <f t="shared" si="113"/>
        <v>7.0056107639994815E-4</v>
      </c>
      <c r="EO183" s="5">
        <f t="shared" si="113"/>
        <v>0</v>
      </c>
      <c r="EP183" s="5">
        <f t="shared" si="111"/>
        <v>0</v>
      </c>
      <c r="EQ183" s="5">
        <f t="shared" si="111"/>
        <v>0</v>
      </c>
      <c r="ER183" s="5">
        <f t="shared" si="111"/>
        <v>0</v>
      </c>
      <c r="ES183" s="5">
        <f t="shared" si="111"/>
        <v>0</v>
      </c>
      <c r="ET183" s="5">
        <f t="shared" si="111"/>
        <v>0</v>
      </c>
      <c r="EU183" s="5">
        <f t="shared" si="111"/>
        <v>0</v>
      </c>
      <c r="EV183" s="4">
        <f t="shared" si="97"/>
        <v>0</v>
      </c>
      <c r="EW183" s="5">
        <f t="shared" si="101"/>
        <v>0</v>
      </c>
      <c r="EX183" s="5">
        <f t="shared" si="98"/>
        <v>2.3352035879998273E-4</v>
      </c>
      <c r="EY183" s="5">
        <f t="shared" si="99"/>
        <v>0</v>
      </c>
      <c r="EZ183" s="9">
        <f t="shared" si="100"/>
        <v>0</v>
      </c>
      <c r="FB183" t="s">
        <v>762</v>
      </c>
      <c r="FD183" t="s">
        <v>763</v>
      </c>
      <c r="FE183" t="s">
        <v>764</v>
      </c>
      <c r="FF183" t="s">
        <v>765</v>
      </c>
      <c r="FH183" t="s">
        <v>445</v>
      </c>
      <c r="FI183" t="s">
        <v>765</v>
      </c>
      <c r="FK183" t="s">
        <v>766</v>
      </c>
      <c r="FM183" t="s">
        <v>767</v>
      </c>
      <c r="FO183" t="s">
        <v>73</v>
      </c>
      <c r="FP183" t="s">
        <v>73</v>
      </c>
      <c r="FQ183" t="s">
        <v>768</v>
      </c>
      <c r="FT183" t="s">
        <v>28</v>
      </c>
      <c r="FU183" t="s">
        <v>29</v>
      </c>
      <c r="FW183" t="s">
        <v>31</v>
      </c>
      <c r="FY183" t="s">
        <v>33</v>
      </c>
      <c r="FZ183" t="s">
        <v>506</v>
      </c>
      <c r="GA183" t="s">
        <v>35</v>
      </c>
      <c r="GC183" t="s">
        <v>37</v>
      </c>
      <c r="GE183" t="s">
        <v>769</v>
      </c>
      <c r="GF183" t="s">
        <v>233</v>
      </c>
      <c r="GJ183" t="s">
        <v>111</v>
      </c>
      <c r="GR183" t="s">
        <v>151</v>
      </c>
    </row>
    <row r="184" spans="1:208" x14ac:dyDescent="0.25">
      <c r="A184">
        <v>180</v>
      </c>
      <c r="B184" t="s">
        <v>817</v>
      </c>
      <c r="C184" t="s">
        <v>818</v>
      </c>
      <c r="D184">
        <v>114</v>
      </c>
      <c r="E184">
        <v>4.66</v>
      </c>
      <c r="F184" t="s">
        <v>63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 s="3">
        <f t="shared" si="116"/>
        <v>0</v>
      </c>
      <c r="W184" s="3">
        <f t="shared" si="116"/>
        <v>0</v>
      </c>
      <c r="X184" s="3">
        <f t="shared" si="116"/>
        <v>0</v>
      </c>
      <c r="Y184" s="3">
        <f t="shared" si="116"/>
        <v>0</v>
      </c>
      <c r="Z184" s="3">
        <f t="shared" si="116"/>
        <v>0</v>
      </c>
      <c r="AA184" s="3">
        <f t="shared" si="116"/>
        <v>0</v>
      </c>
      <c r="AB184" s="3">
        <f t="shared" si="116"/>
        <v>0</v>
      </c>
      <c r="AC184" s="3">
        <f t="shared" si="116"/>
        <v>0</v>
      </c>
      <c r="AD184" s="3">
        <f t="shared" si="116"/>
        <v>0</v>
      </c>
      <c r="AE184" s="3">
        <f t="shared" si="116"/>
        <v>0</v>
      </c>
      <c r="AF184" s="3">
        <f t="shared" si="116"/>
        <v>0</v>
      </c>
      <c r="AG184" s="3">
        <f t="shared" si="116"/>
        <v>0</v>
      </c>
      <c r="AH184" s="3">
        <f t="shared" si="116"/>
        <v>0</v>
      </c>
      <c r="AI184" s="3">
        <f t="shared" si="116"/>
        <v>0</v>
      </c>
      <c r="AJ184" s="3">
        <f t="shared" si="116"/>
        <v>0</v>
      </c>
      <c r="AK184" s="4">
        <f t="shared" si="117"/>
        <v>0</v>
      </c>
      <c r="AL184" s="5">
        <f t="shared" si="117"/>
        <v>0</v>
      </c>
      <c r="AM184" s="5">
        <f t="shared" si="117"/>
        <v>0</v>
      </c>
      <c r="AN184" s="5">
        <f t="shared" si="117"/>
        <v>0</v>
      </c>
      <c r="AO184" s="5">
        <f t="shared" si="117"/>
        <v>0</v>
      </c>
      <c r="AP184" s="5">
        <f t="shared" si="117"/>
        <v>0</v>
      </c>
      <c r="AQ184" s="5">
        <f t="shared" si="117"/>
        <v>0</v>
      </c>
      <c r="AR184" s="5">
        <f t="shared" si="117"/>
        <v>0</v>
      </c>
      <c r="AS184" s="5">
        <f t="shared" si="117"/>
        <v>0</v>
      </c>
      <c r="AT184" s="5">
        <f t="shared" si="117"/>
        <v>0</v>
      </c>
      <c r="AU184" s="5">
        <f t="shared" si="117"/>
        <v>0</v>
      </c>
      <c r="AV184" s="5">
        <f t="shared" si="117"/>
        <v>0</v>
      </c>
      <c r="AW184" s="5">
        <f t="shared" si="117"/>
        <v>0</v>
      </c>
      <c r="AX184" s="5">
        <f t="shared" si="117"/>
        <v>0</v>
      </c>
      <c r="AY184" s="5">
        <f t="shared" si="117"/>
        <v>0</v>
      </c>
      <c r="AZ184" s="4">
        <f t="shared" si="87"/>
        <v>0</v>
      </c>
      <c r="BA184" s="5">
        <f t="shared" si="88"/>
        <v>0</v>
      </c>
      <c r="BB184" s="5">
        <f t="shared" si="89"/>
        <v>0</v>
      </c>
      <c r="BC184" s="5">
        <f t="shared" si="90"/>
        <v>0</v>
      </c>
      <c r="BD184" s="9">
        <f t="shared" si="91"/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3</v>
      </c>
      <c r="BR184">
        <v>2</v>
      </c>
      <c r="BS184">
        <v>3</v>
      </c>
      <c r="BT184" s="3">
        <f t="shared" si="120"/>
        <v>0</v>
      </c>
      <c r="BU184" s="3">
        <f t="shared" si="120"/>
        <v>0</v>
      </c>
      <c r="BV184" s="3">
        <f t="shared" si="118"/>
        <v>0</v>
      </c>
      <c r="BW184" s="3">
        <f t="shared" si="118"/>
        <v>0</v>
      </c>
      <c r="BX184" s="3">
        <f t="shared" si="118"/>
        <v>0</v>
      </c>
      <c r="BY184" s="3">
        <f t="shared" si="108"/>
        <v>0</v>
      </c>
      <c r="BZ184" s="3">
        <f t="shared" si="108"/>
        <v>0</v>
      </c>
      <c r="CA184" s="3">
        <f t="shared" si="108"/>
        <v>0</v>
      </c>
      <c r="CB184" s="3">
        <f t="shared" si="108"/>
        <v>0</v>
      </c>
      <c r="CC184" s="3">
        <f t="shared" si="108"/>
        <v>0</v>
      </c>
      <c r="CD184" s="3">
        <f t="shared" si="104"/>
        <v>0</v>
      </c>
      <c r="CE184" s="3">
        <f t="shared" si="104"/>
        <v>0</v>
      </c>
      <c r="CF184" s="3">
        <f t="shared" si="104"/>
        <v>2.6315789473684209E-2</v>
      </c>
      <c r="CG184" s="3">
        <f t="shared" si="104"/>
        <v>1.7543859649122806E-2</v>
      </c>
      <c r="CH184" s="3">
        <f t="shared" si="104"/>
        <v>2.6315789473684209E-2</v>
      </c>
      <c r="CI184" s="4">
        <f t="shared" si="114"/>
        <v>0</v>
      </c>
      <c r="CJ184" s="5">
        <f t="shared" si="114"/>
        <v>0</v>
      </c>
      <c r="CK184" s="5">
        <f t="shared" si="114"/>
        <v>0</v>
      </c>
      <c r="CL184" s="5">
        <f t="shared" si="112"/>
        <v>0</v>
      </c>
      <c r="CM184" s="5">
        <f t="shared" si="112"/>
        <v>0</v>
      </c>
      <c r="CN184" s="5">
        <f t="shared" si="112"/>
        <v>0</v>
      </c>
      <c r="CO184" s="5">
        <f t="shared" si="112"/>
        <v>0</v>
      </c>
      <c r="CP184" s="5">
        <f t="shared" si="112"/>
        <v>0</v>
      </c>
      <c r="CQ184" s="5">
        <f t="shared" si="112"/>
        <v>0</v>
      </c>
      <c r="CR184" s="5">
        <f t="shared" si="110"/>
        <v>0</v>
      </c>
      <c r="CS184" s="5">
        <f t="shared" si="110"/>
        <v>0</v>
      </c>
      <c r="CT184" s="5">
        <f t="shared" si="110"/>
        <v>0</v>
      </c>
      <c r="CU184" s="5">
        <f t="shared" si="110"/>
        <v>1.2382329175755218E-3</v>
      </c>
      <c r="CV184" s="5">
        <f t="shared" si="110"/>
        <v>7.6854283410386745E-4</v>
      </c>
      <c r="CW184" s="5">
        <f t="shared" si="110"/>
        <v>1.1357109632183023E-3</v>
      </c>
      <c r="CX184" s="4">
        <f t="shared" si="92"/>
        <v>0</v>
      </c>
      <c r="CY184" s="5">
        <f t="shared" si="93"/>
        <v>0</v>
      </c>
      <c r="CZ184" s="5">
        <f t="shared" si="94"/>
        <v>0</v>
      </c>
      <c r="DA184" s="5">
        <f t="shared" si="95"/>
        <v>0</v>
      </c>
      <c r="DB184" s="9">
        <f t="shared" si="96"/>
        <v>1.0474955716325638E-3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 s="3">
        <f t="shared" si="121"/>
        <v>0</v>
      </c>
      <c r="DS184" s="3">
        <f t="shared" si="121"/>
        <v>0</v>
      </c>
      <c r="DT184" s="3">
        <f t="shared" si="119"/>
        <v>0</v>
      </c>
      <c r="DU184" s="3">
        <f t="shared" si="119"/>
        <v>0</v>
      </c>
      <c r="DV184" s="3">
        <f t="shared" si="119"/>
        <v>0</v>
      </c>
      <c r="DW184" s="3">
        <f t="shared" si="109"/>
        <v>0</v>
      </c>
      <c r="DX184" s="3">
        <f t="shared" si="109"/>
        <v>0</v>
      </c>
      <c r="DY184" s="3">
        <f t="shared" si="109"/>
        <v>0</v>
      </c>
      <c r="DZ184" s="3">
        <f t="shared" si="109"/>
        <v>0</v>
      </c>
      <c r="EA184" s="3">
        <f t="shared" si="109"/>
        <v>0</v>
      </c>
      <c r="EB184" s="3">
        <f t="shared" si="105"/>
        <v>0</v>
      </c>
      <c r="EC184" s="3">
        <f t="shared" si="105"/>
        <v>0</v>
      </c>
      <c r="ED184" s="3">
        <f t="shared" si="105"/>
        <v>0</v>
      </c>
      <c r="EE184" s="3">
        <f t="shared" si="105"/>
        <v>0</v>
      </c>
      <c r="EF184" s="3">
        <f t="shared" si="105"/>
        <v>0</v>
      </c>
      <c r="EG184" s="4">
        <f t="shared" si="115"/>
        <v>0</v>
      </c>
      <c r="EH184" s="5">
        <f t="shared" si="115"/>
        <v>0</v>
      </c>
      <c r="EI184" s="5">
        <f t="shared" si="115"/>
        <v>0</v>
      </c>
      <c r="EJ184" s="5">
        <f t="shared" si="113"/>
        <v>0</v>
      </c>
      <c r="EK184" s="5">
        <f t="shared" si="113"/>
        <v>0</v>
      </c>
      <c r="EL184" s="5">
        <f t="shared" si="113"/>
        <v>0</v>
      </c>
      <c r="EM184" s="5">
        <f t="shared" si="113"/>
        <v>0</v>
      </c>
      <c r="EN184" s="5">
        <f t="shared" si="113"/>
        <v>0</v>
      </c>
      <c r="EO184" s="5">
        <f t="shared" si="113"/>
        <v>0</v>
      </c>
      <c r="EP184" s="5">
        <f t="shared" si="111"/>
        <v>0</v>
      </c>
      <c r="EQ184" s="5">
        <f t="shared" si="111"/>
        <v>0</v>
      </c>
      <c r="ER184" s="5">
        <f t="shared" si="111"/>
        <v>0</v>
      </c>
      <c r="ES184" s="5">
        <f t="shared" si="111"/>
        <v>0</v>
      </c>
      <c r="ET184" s="5">
        <f t="shared" si="111"/>
        <v>0</v>
      </c>
      <c r="EU184" s="5">
        <f t="shared" si="111"/>
        <v>0</v>
      </c>
      <c r="EV184" s="4">
        <f t="shared" si="97"/>
        <v>0</v>
      </c>
      <c r="EW184" s="5">
        <f t="shared" si="101"/>
        <v>0</v>
      </c>
      <c r="EX184" s="5">
        <f t="shared" si="98"/>
        <v>0</v>
      </c>
      <c r="EY184" s="5">
        <f t="shared" si="99"/>
        <v>0</v>
      </c>
      <c r="EZ184" s="9">
        <f t="shared" si="100"/>
        <v>0</v>
      </c>
    </row>
    <row r="185" spans="1:208" x14ac:dyDescent="0.25">
      <c r="A185">
        <v>181</v>
      </c>
      <c r="B185" t="s">
        <v>850</v>
      </c>
      <c r="C185" t="s">
        <v>851</v>
      </c>
      <c r="D185">
        <v>31</v>
      </c>
      <c r="E185">
        <v>7.39</v>
      </c>
      <c r="F185" t="s">
        <v>63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 s="3">
        <f t="shared" si="116"/>
        <v>0</v>
      </c>
      <c r="W185" s="3">
        <f t="shared" si="116"/>
        <v>0</v>
      </c>
      <c r="X185" s="3">
        <f t="shared" si="116"/>
        <v>0</v>
      </c>
      <c r="Y185" s="3">
        <f t="shared" si="116"/>
        <v>0</v>
      </c>
      <c r="Z185" s="3">
        <f t="shared" si="116"/>
        <v>0</v>
      </c>
      <c r="AA185" s="3">
        <f t="shared" si="116"/>
        <v>0</v>
      </c>
      <c r="AB185" s="3">
        <f t="shared" si="116"/>
        <v>0</v>
      </c>
      <c r="AC185" s="3">
        <f t="shared" si="116"/>
        <v>0</v>
      </c>
      <c r="AD185" s="3">
        <f t="shared" si="116"/>
        <v>0</v>
      </c>
      <c r="AE185" s="3">
        <f t="shared" si="116"/>
        <v>0</v>
      </c>
      <c r="AF185" s="3">
        <f t="shared" si="116"/>
        <v>0</v>
      </c>
      <c r="AG185" s="3">
        <f t="shared" si="116"/>
        <v>0</v>
      </c>
      <c r="AH185" s="3">
        <f t="shared" si="116"/>
        <v>0</v>
      </c>
      <c r="AI185" s="3">
        <f t="shared" si="116"/>
        <v>0</v>
      </c>
      <c r="AJ185" s="3">
        <f t="shared" si="116"/>
        <v>0</v>
      </c>
      <c r="AK185" s="4">
        <f t="shared" si="117"/>
        <v>0</v>
      </c>
      <c r="AL185" s="5">
        <f t="shared" si="117"/>
        <v>0</v>
      </c>
      <c r="AM185" s="5">
        <f t="shared" si="117"/>
        <v>0</v>
      </c>
      <c r="AN185" s="5">
        <f t="shared" si="117"/>
        <v>0</v>
      </c>
      <c r="AO185" s="5">
        <f t="shared" si="117"/>
        <v>0</v>
      </c>
      <c r="AP185" s="5">
        <f t="shared" si="117"/>
        <v>0</v>
      </c>
      <c r="AQ185" s="5">
        <f t="shared" si="117"/>
        <v>0</v>
      </c>
      <c r="AR185" s="5">
        <f t="shared" si="117"/>
        <v>0</v>
      </c>
      <c r="AS185" s="5">
        <f t="shared" si="117"/>
        <v>0</v>
      </c>
      <c r="AT185" s="5">
        <f t="shared" si="117"/>
        <v>0</v>
      </c>
      <c r="AU185" s="5">
        <f t="shared" si="117"/>
        <v>0</v>
      </c>
      <c r="AV185" s="5">
        <f t="shared" si="117"/>
        <v>0</v>
      </c>
      <c r="AW185" s="5">
        <f t="shared" si="117"/>
        <v>0</v>
      </c>
      <c r="AX185" s="5">
        <f t="shared" si="117"/>
        <v>0</v>
      </c>
      <c r="AY185" s="5">
        <f t="shared" si="117"/>
        <v>0</v>
      </c>
      <c r="AZ185" s="4">
        <f t="shared" si="87"/>
        <v>0</v>
      </c>
      <c r="BA185" s="5">
        <f t="shared" si="88"/>
        <v>0</v>
      </c>
      <c r="BB185" s="5">
        <f t="shared" si="89"/>
        <v>0</v>
      </c>
      <c r="BC185" s="5">
        <f t="shared" si="90"/>
        <v>0</v>
      </c>
      <c r="BD185" s="9">
        <f t="shared" si="91"/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 s="3">
        <f t="shared" si="120"/>
        <v>0</v>
      </c>
      <c r="BU185" s="3">
        <f t="shared" si="120"/>
        <v>0</v>
      </c>
      <c r="BV185" s="3">
        <f t="shared" si="118"/>
        <v>0</v>
      </c>
      <c r="BW185" s="3">
        <f t="shared" si="118"/>
        <v>0</v>
      </c>
      <c r="BX185" s="3">
        <f t="shared" si="118"/>
        <v>0</v>
      </c>
      <c r="BY185" s="3">
        <f t="shared" si="108"/>
        <v>0</v>
      </c>
      <c r="BZ185" s="3">
        <f t="shared" si="108"/>
        <v>0</v>
      </c>
      <c r="CA185" s="3">
        <f t="shared" si="108"/>
        <v>0</v>
      </c>
      <c r="CB185" s="3">
        <f t="shared" si="108"/>
        <v>0</v>
      </c>
      <c r="CC185" s="3">
        <f t="shared" si="108"/>
        <v>0</v>
      </c>
      <c r="CD185" s="3">
        <f t="shared" si="104"/>
        <v>0</v>
      </c>
      <c r="CE185" s="3">
        <f t="shared" si="104"/>
        <v>0</v>
      </c>
      <c r="CF185" s="3">
        <f t="shared" si="104"/>
        <v>0</v>
      </c>
      <c r="CG185" s="3">
        <f t="shared" si="104"/>
        <v>0</v>
      </c>
      <c r="CH185" s="3">
        <f t="shared" si="104"/>
        <v>0</v>
      </c>
      <c r="CI185" s="4">
        <f t="shared" si="114"/>
        <v>0</v>
      </c>
      <c r="CJ185" s="5">
        <f t="shared" si="114"/>
        <v>0</v>
      </c>
      <c r="CK185" s="5">
        <f t="shared" si="114"/>
        <v>0</v>
      </c>
      <c r="CL185" s="5">
        <f t="shared" si="112"/>
        <v>0</v>
      </c>
      <c r="CM185" s="5">
        <f t="shared" si="112"/>
        <v>0</v>
      </c>
      <c r="CN185" s="5">
        <f t="shared" si="112"/>
        <v>0</v>
      </c>
      <c r="CO185" s="5">
        <f t="shared" si="112"/>
        <v>0</v>
      </c>
      <c r="CP185" s="5">
        <f t="shared" si="112"/>
        <v>0</v>
      </c>
      <c r="CQ185" s="5">
        <f t="shared" si="112"/>
        <v>0</v>
      </c>
      <c r="CR185" s="5">
        <f t="shared" si="110"/>
        <v>0</v>
      </c>
      <c r="CS185" s="5">
        <f t="shared" si="110"/>
        <v>0</v>
      </c>
      <c r="CT185" s="5">
        <f t="shared" si="110"/>
        <v>0</v>
      </c>
      <c r="CU185" s="5">
        <f t="shared" si="110"/>
        <v>0</v>
      </c>
      <c r="CV185" s="5">
        <f t="shared" si="110"/>
        <v>0</v>
      </c>
      <c r="CW185" s="5">
        <f t="shared" si="110"/>
        <v>0</v>
      </c>
      <c r="CX185" s="4">
        <f t="shared" si="92"/>
        <v>0</v>
      </c>
      <c r="CY185" s="5">
        <f t="shared" si="93"/>
        <v>0</v>
      </c>
      <c r="CZ185" s="5">
        <f t="shared" si="94"/>
        <v>0</v>
      </c>
      <c r="DA185" s="5">
        <f t="shared" si="95"/>
        <v>0</v>
      </c>
      <c r="DB185" s="9">
        <f t="shared" si="96"/>
        <v>0</v>
      </c>
      <c r="DC185">
        <v>0</v>
      </c>
      <c r="DD185">
        <v>0</v>
      </c>
      <c r="DE185">
        <v>0</v>
      </c>
      <c r="DF185">
        <v>0</v>
      </c>
      <c r="DG185">
        <v>2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 s="3">
        <f t="shared" si="121"/>
        <v>0</v>
      </c>
      <c r="DS185" s="3">
        <f t="shared" si="121"/>
        <v>0</v>
      </c>
      <c r="DT185" s="3">
        <f t="shared" si="119"/>
        <v>0</v>
      </c>
      <c r="DU185" s="3">
        <f t="shared" si="119"/>
        <v>0</v>
      </c>
      <c r="DV185" s="3">
        <f t="shared" si="119"/>
        <v>6.4516129032258063E-2</v>
      </c>
      <c r="DW185" s="3">
        <f t="shared" si="109"/>
        <v>0</v>
      </c>
      <c r="DX185" s="3">
        <f t="shared" si="109"/>
        <v>0</v>
      </c>
      <c r="DY185" s="3">
        <f t="shared" si="109"/>
        <v>0</v>
      </c>
      <c r="DZ185" s="3">
        <f t="shared" si="109"/>
        <v>0</v>
      </c>
      <c r="EA185" s="3">
        <f t="shared" si="109"/>
        <v>0</v>
      </c>
      <c r="EB185" s="3">
        <f t="shared" si="105"/>
        <v>0</v>
      </c>
      <c r="EC185" s="3">
        <f t="shared" si="105"/>
        <v>0</v>
      </c>
      <c r="ED185" s="3">
        <f t="shared" si="105"/>
        <v>0</v>
      </c>
      <c r="EE185" s="3">
        <f t="shared" si="105"/>
        <v>0</v>
      </c>
      <c r="EF185" s="3">
        <f t="shared" si="105"/>
        <v>0</v>
      </c>
      <c r="EG185" s="4">
        <f t="shared" si="115"/>
        <v>0</v>
      </c>
      <c r="EH185" s="5">
        <f t="shared" si="115"/>
        <v>0</v>
      </c>
      <c r="EI185" s="5">
        <f t="shared" si="115"/>
        <v>0</v>
      </c>
      <c r="EJ185" s="5">
        <f t="shared" si="113"/>
        <v>0</v>
      </c>
      <c r="EK185" s="5">
        <f t="shared" si="113"/>
        <v>2.0351329046880196E-3</v>
      </c>
      <c r="EL185" s="5">
        <f t="shared" si="113"/>
        <v>0</v>
      </c>
      <c r="EM185" s="5">
        <f t="shared" si="113"/>
        <v>0</v>
      </c>
      <c r="EN185" s="5">
        <f t="shared" si="113"/>
        <v>0</v>
      </c>
      <c r="EO185" s="5">
        <f t="shared" si="113"/>
        <v>0</v>
      </c>
      <c r="EP185" s="5">
        <f t="shared" si="111"/>
        <v>0</v>
      </c>
      <c r="EQ185" s="5">
        <f t="shared" si="111"/>
        <v>0</v>
      </c>
      <c r="ER185" s="5">
        <f t="shared" si="111"/>
        <v>0</v>
      </c>
      <c r="ES185" s="5">
        <f t="shared" si="111"/>
        <v>0</v>
      </c>
      <c r="ET185" s="5">
        <f t="shared" si="111"/>
        <v>0</v>
      </c>
      <c r="EU185" s="5">
        <f t="shared" si="111"/>
        <v>0</v>
      </c>
      <c r="EV185" s="4">
        <f t="shared" si="97"/>
        <v>0</v>
      </c>
      <c r="EW185" s="5">
        <f t="shared" si="101"/>
        <v>6.7837763489600651E-4</v>
      </c>
      <c r="EX185" s="5">
        <f t="shared" si="98"/>
        <v>0</v>
      </c>
      <c r="EY185" s="5">
        <f t="shared" si="99"/>
        <v>0</v>
      </c>
      <c r="EZ185" s="9">
        <f t="shared" si="100"/>
        <v>0</v>
      </c>
      <c r="FB185" t="s">
        <v>770</v>
      </c>
      <c r="FD185" t="s">
        <v>146</v>
      </c>
      <c r="FE185" t="s">
        <v>771</v>
      </c>
      <c r="FF185" t="s">
        <v>119</v>
      </c>
      <c r="FI185" t="s">
        <v>772</v>
      </c>
      <c r="FK185" t="s">
        <v>773</v>
      </c>
      <c r="FM185" t="s">
        <v>771</v>
      </c>
      <c r="FQ185" t="s">
        <v>146</v>
      </c>
      <c r="FT185" t="s">
        <v>336</v>
      </c>
      <c r="FU185" t="s">
        <v>774</v>
      </c>
      <c r="FY185" t="s">
        <v>33</v>
      </c>
      <c r="FZ185" t="s">
        <v>121</v>
      </c>
      <c r="GA185" t="s">
        <v>336</v>
      </c>
      <c r="GD185" t="s">
        <v>336</v>
      </c>
      <c r="GE185" t="s">
        <v>336</v>
      </c>
    </row>
    <row r="186" spans="1:208" x14ac:dyDescent="0.25">
      <c r="A186">
        <v>182</v>
      </c>
      <c r="B186" t="s">
        <v>609</v>
      </c>
      <c r="C186" t="s">
        <v>1151</v>
      </c>
      <c r="D186">
        <v>8</v>
      </c>
      <c r="E186">
        <v>8.49</v>
      </c>
      <c r="F186" t="s">
        <v>63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 s="3">
        <f t="shared" si="116"/>
        <v>0</v>
      </c>
      <c r="W186" s="3">
        <f t="shared" si="116"/>
        <v>0</v>
      </c>
      <c r="X186" s="3">
        <f t="shared" si="116"/>
        <v>0</v>
      </c>
      <c r="Y186" s="3">
        <f t="shared" si="116"/>
        <v>0</v>
      </c>
      <c r="Z186" s="3">
        <f t="shared" si="116"/>
        <v>0</v>
      </c>
      <c r="AA186" s="3">
        <f t="shared" si="116"/>
        <v>0</v>
      </c>
      <c r="AB186" s="3">
        <f t="shared" si="116"/>
        <v>0</v>
      </c>
      <c r="AC186" s="3">
        <f t="shared" si="116"/>
        <v>0</v>
      </c>
      <c r="AD186" s="3">
        <f t="shared" si="116"/>
        <v>0</v>
      </c>
      <c r="AE186" s="3">
        <f t="shared" si="116"/>
        <v>0</v>
      </c>
      <c r="AF186" s="3">
        <f t="shared" si="116"/>
        <v>0</v>
      </c>
      <c r="AG186" s="3">
        <f t="shared" si="116"/>
        <v>0</v>
      </c>
      <c r="AH186" s="3">
        <f t="shared" si="116"/>
        <v>0</v>
      </c>
      <c r="AI186" s="3">
        <f t="shared" si="116"/>
        <v>0</v>
      </c>
      <c r="AJ186" s="3">
        <f t="shared" si="116"/>
        <v>0</v>
      </c>
      <c r="AK186" s="4">
        <f t="shared" si="117"/>
        <v>0</v>
      </c>
      <c r="AL186" s="5">
        <f t="shared" si="117"/>
        <v>0</v>
      </c>
      <c r="AM186" s="5">
        <f t="shared" si="117"/>
        <v>0</v>
      </c>
      <c r="AN186" s="5">
        <f t="shared" si="117"/>
        <v>0</v>
      </c>
      <c r="AO186" s="5">
        <f t="shared" si="117"/>
        <v>0</v>
      </c>
      <c r="AP186" s="5">
        <f t="shared" si="117"/>
        <v>0</v>
      </c>
      <c r="AQ186" s="5">
        <f t="shared" si="117"/>
        <v>0</v>
      </c>
      <c r="AR186" s="5">
        <f t="shared" si="117"/>
        <v>0</v>
      </c>
      <c r="AS186" s="5">
        <f t="shared" si="117"/>
        <v>0</v>
      </c>
      <c r="AT186" s="5">
        <f t="shared" si="117"/>
        <v>0</v>
      </c>
      <c r="AU186" s="5">
        <f t="shared" si="117"/>
        <v>0</v>
      </c>
      <c r="AV186" s="5">
        <f t="shared" si="117"/>
        <v>0</v>
      </c>
      <c r="AW186" s="5">
        <f t="shared" si="117"/>
        <v>0</v>
      </c>
      <c r="AX186" s="5">
        <f t="shared" si="117"/>
        <v>0</v>
      </c>
      <c r="AY186" s="5">
        <f t="shared" si="117"/>
        <v>0</v>
      </c>
      <c r="AZ186" s="4">
        <f t="shared" si="87"/>
        <v>0</v>
      </c>
      <c r="BA186" s="5">
        <f t="shared" si="88"/>
        <v>0</v>
      </c>
      <c r="BB186" s="5">
        <f t="shared" si="89"/>
        <v>0</v>
      </c>
      <c r="BC186" s="5">
        <f t="shared" si="90"/>
        <v>0</v>
      </c>
      <c r="BD186" s="9">
        <f t="shared" si="91"/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2</v>
      </c>
      <c r="BR186">
        <v>3</v>
      </c>
      <c r="BS186">
        <v>3</v>
      </c>
      <c r="BT186" s="3">
        <f t="shared" si="120"/>
        <v>0</v>
      </c>
      <c r="BU186" s="3">
        <f t="shared" si="120"/>
        <v>0</v>
      </c>
      <c r="BV186" s="3">
        <f t="shared" si="118"/>
        <v>0</v>
      </c>
      <c r="BW186" s="3">
        <f t="shared" si="118"/>
        <v>0</v>
      </c>
      <c r="BX186" s="3">
        <f t="shared" si="118"/>
        <v>0</v>
      </c>
      <c r="BY186" s="3">
        <f t="shared" si="108"/>
        <v>0</v>
      </c>
      <c r="BZ186" s="3">
        <f t="shared" si="108"/>
        <v>0</v>
      </c>
      <c r="CA186" s="3">
        <f t="shared" si="108"/>
        <v>0</v>
      </c>
      <c r="CB186" s="3">
        <f t="shared" si="108"/>
        <v>0</v>
      </c>
      <c r="CC186" s="3">
        <f t="shared" si="108"/>
        <v>0</v>
      </c>
      <c r="CD186" s="3">
        <f t="shared" si="104"/>
        <v>0</v>
      </c>
      <c r="CE186" s="3">
        <f t="shared" si="104"/>
        <v>0</v>
      </c>
      <c r="CF186" s="3">
        <f t="shared" si="104"/>
        <v>0.25</v>
      </c>
      <c r="CG186" s="3">
        <f t="shared" si="104"/>
        <v>0.375</v>
      </c>
      <c r="CH186" s="3">
        <f t="shared" si="104"/>
        <v>0.375</v>
      </c>
      <c r="CI186" s="4">
        <f t="shared" si="114"/>
        <v>0</v>
      </c>
      <c r="CJ186" s="5">
        <f t="shared" si="114"/>
        <v>0</v>
      </c>
      <c r="CK186" s="5">
        <f t="shared" si="114"/>
        <v>0</v>
      </c>
      <c r="CL186" s="5">
        <f t="shared" si="112"/>
        <v>0</v>
      </c>
      <c r="CM186" s="5">
        <f t="shared" si="112"/>
        <v>0</v>
      </c>
      <c r="CN186" s="5">
        <f t="shared" si="112"/>
        <v>0</v>
      </c>
      <c r="CO186" s="5">
        <f t="shared" si="112"/>
        <v>0</v>
      </c>
      <c r="CP186" s="5">
        <f t="shared" si="112"/>
        <v>0</v>
      </c>
      <c r="CQ186" s="5">
        <f t="shared" si="112"/>
        <v>0</v>
      </c>
      <c r="CR186" s="5">
        <f t="shared" si="110"/>
        <v>0</v>
      </c>
      <c r="CS186" s="5">
        <f t="shared" si="110"/>
        <v>0</v>
      </c>
      <c r="CT186" s="5">
        <f t="shared" si="110"/>
        <v>0</v>
      </c>
      <c r="CU186" s="5">
        <f t="shared" si="110"/>
        <v>1.1763212716967456E-2</v>
      </c>
      <c r="CV186" s="5">
        <f t="shared" si="110"/>
        <v>1.6427603078970166E-2</v>
      </c>
      <c r="CW186" s="5">
        <f t="shared" si="110"/>
        <v>1.6183881225860806E-2</v>
      </c>
      <c r="CX186" s="4">
        <f t="shared" si="92"/>
        <v>0</v>
      </c>
      <c r="CY186" s="5">
        <f t="shared" si="93"/>
        <v>0</v>
      </c>
      <c r="CZ186" s="5">
        <f t="shared" si="94"/>
        <v>0</v>
      </c>
      <c r="DA186" s="5">
        <f t="shared" si="95"/>
        <v>0</v>
      </c>
      <c r="DB186" s="9">
        <f t="shared" si="96"/>
        <v>1.479156567393281E-2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 s="3">
        <f t="shared" si="121"/>
        <v>0</v>
      </c>
      <c r="DS186" s="3">
        <f t="shared" si="121"/>
        <v>0</v>
      </c>
      <c r="DT186" s="3">
        <f t="shared" si="119"/>
        <v>0</v>
      </c>
      <c r="DU186" s="3">
        <f t="shared" si="119"/>
        <v>0</v>
      </c>
      <c r="DV186" s="3">
        <f t="shared" si="119"/>
        <v>0</v>
      </c>
      <c r="DW186" s="3">
        <f t="shared" si="109"/>
        <v>0</v>
      </c>
      <c r="DX186" s="3">
        <f t="shared" si="109"/>
        <v>0</v>
      </c>
      <c r="DY186" s="3">
        <f t="shared" si="109"/>
        <v>0</v>
      </c>
      <c r="DZ186" s="3">
        <f t="shared" si="109"/>
        <v>0</v>
      </c>
      <c r="EA186" s="3">
        <f t="shared" si="109"/>
        <v>0</v>
      </c>
      <c r="EB186" s="3">
        <f t="shared" si="105"/>
        <v>0</v>
      </c>
      <c r="EC186" s="3">
        <f t="shared" si="105"/>
        <v>0</v>
      </c>
      <c r="ED186" s="3">
        <f t="shared" si="105"/>
        <v>0</v>
      </c>
      <c r="EE186" s="3">
        <f t="shared" si="105"/>
        <v>0</v>
      </c>
      <c r="EF186" s="3">
        <f t="shared" si="105"/>
        <v>0</v>
      </c>
      <c r="EG186" s="4">
        <f t="shared" si="115"/>
        <v>0</v>
      </c>
      <c r="EH186" s="5">
        <f t="shared" si="115"/>
        <v>0</v>
      </c>
      <c r="EI186" s="5">
        <f t="shared" si="115"/>
        <v>0</v>
      </c>
      <c r="EJ186" s="5">
        <f t="shared" si="113"/>
        <v>0</v>
      </c>
      <c r="EK186" s="5">
        <f t="shared" si="113"/>
        <v>0</v>
      </c>
      <c r="EL186" s="5">
        <f t="shared" si="113"/>
        <v>0</v>
      </c>
      <c r="EM186" s="5">
        <f t="shared" si="113"/>
        <v>0</v>
      </c>
      <c r="EN186" s="5">
        <f t="shared" si="113"/>
        <v>0</v>
      </c>
      <c r="EO186" s="5">
        <f t="shared" si="113"/>
        <v>0</v>
      </c>
      <c r="EP186" s="5">
        <f t="shared" si="111"/>
        <v>0</v>
      </c>
      <c r="EQ186" s="5">
        <f t="shared" si="111"/>
        <v>0</v>
      </c>
      <c r="ER186" s="5">
        <f t="shared" si="111"/>
        <v>0</v>
      </c>
      <c r="ES186" s="5">
        <f t="shared" si="111"/>
        <v>0</v>
      </c>
      <c r="ET186" s="5">
        <f t="shared" si="111"/>
        <v>0</v>
      </c>
      <c r="EU186" s="5">
        <f t="shared" si="111"/>
        <v>0</v>
      </c>
      <c r="EV186" s="4">
        <f t="shared" si="97"/>
        <v>0</v>
      </c>
      <c r="EW186" s="5">
        <f t="shared" si="101"/>
        <v>0</v>
      </c>
      <c r="EX186" s="5">
        <f t="shared" si="98"/>
        <v>0</v>
      </c>
      <c r="EY186" s="5">
        <f t="shared" si="99"/>
        <v>0</v>
      </c>
      <c r="EZ186" s="9">
        <f t="shared" si="100"/>
        <v>0</v>
      </c>
      <c r="FB186" t="s">
        <v>775</v>
      </c>
      <c r="FD186" t="s">
        <v>640</v>
      </c>
      <c r="FE186" t="s">
        <v>776</v>
      </c>
      <c r="FF186" t="s">
        <v>641</v>
      </c>
      <c r="FI186" t="s">
        <v>641</v>
      </c>
      <c r="FK186" t="s">
        <v>640</v>
      </c>
      <c r="FM186" t="s">
        <v>776</v>
      </c>
      <c r="FU186" t="s">
        <v>643</v>
      </c>
      <c r="FY186" t="s">
        <v>179</v>
      </c>
      <c r="FZ186" t="s">
        <v>36</v>
      </c>
      <c r="GA186" t="s">
        <v>35</v>
      </c>
      <c r="GB186" t="s">
        <v>36</v>
      </c>
      <c r="GD186" t="s">
        <v>777</v>
      </c>
      <c r="GE186" t="s">
        <v>644</v>
      </c>
      <c r="GF186" t="s">
        <v>40</v>
      </c>
      <c r="GJ186" t="s">
        <v>646</v>
      </c>
      <c r="GK186" t="s">
        <v>647</v>
      </c>
      <c r="GR186" t="s">
        <v>647</v>
      </c>
      <c r="GZ186" t="s">
        <v>648</v>
      </c>
    </row>
    <row r="187" spans="1:208" x14ac:dyDescent="0.25">
      <c r="A187">
        <v>183</v>
      </c>
      <c r="B187" t="s">
        <v>683</v>
      </c>
      <c r="C187" t="s">
        <v>684</v>
      </c>
      <c r="D187">
        <v>36</v>
      </c>
      <c r="E187">
        <v>8.73</v>
      </c>
      <c r="F187" t="s">
        <v>63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 s="3">
        <f t="shared" si="116"/>
        <v>0</v>
      </c>
      <c r="W187" s="3">
        <f t="shared" si="116"/>
        <v>0</v>
      </c>
      <c r="X187" s="3">
        <f t="shared" si="116"/>
        <v>0</v>
      </c>
      <c r="Y187" s="3">
        <f t="shared" si="116"/>
        <v>0</v>
      </c>
      <c r="Z187" s="3">
        <f t="shared" si="116"/>
        <v>0</v>
      </c>
      <c r="AA187" s="3">
        <f t="shared" si="116"/>
        <v>0</v>
      </c>
      <c r="AB187" s="3">
        <f t="shared" si="116"/>
        <v>0</v>
      </c>
      <c r="AC187" s="3">
        <f t="shared" si="116"/>
        <v>0</v>
      </c>
      <c r="AD187" s="3">
        <f t="shared" si="116"/>
        <v>0</v>
      </c>
      <c r="AE187" s="3">
        <f t="shared" si="116"/>
        <v>0</v>
      </c>
      <c r="AF187" s="3">
        <f t="shared" si="116"/>
        <v>0</v>
      </c>
      <c r="AG187" s="3">
        <f t="shared" si="116"/>
        <v>0</v>
      </c>
      <c r="AH187" s="3">
        <f t="shared" si="116"/>
        <v>0</v>
      </c>
      <c r="AI187" s="3">
        <f t="shared" si="116"/>
        <v>0</v>
      </c>
      <c r="AJ187" s="3">
        <f t="shared" si="116"/>
        <v>0</v>
      </c>
      <c r="AK187" s="4">
        <f t="shared" si="117"/>
        <v>0</v>
      </c>
      <c r="AL187" s="5">
        <f t="shared" si="117"/>
        <v>0</v>
      </c>
      <c r="AM187" s="5">
        <f t="shared" si="117"/>
        <v>0</v>
      </c>
      <c r="AN187" s="5">
        <f t="shared" si="117"/>
        <v>0</v>
      </c>
      <c r="AO187" s="5">
        <f t="shared" si="117"/>
        <v>0</v>
      </c>
      <c r="AP187" s="5">
        <f t="shared" si="117"/>
        <v>0</v>
      </c>
      <c r="AQ187" s="5">
        <f t="shared" si="117"/>
        <v>0</v>
      </c>
      <c r="AR187" s="5">
        <f t="shared" si="117"/>
        <v>0</v>
      </c>
      <c r="AS187" s="5">
        <f t="shared" si="117"/>
        <v>0</v>
      </c>
      <c r="AT187" s="5">
        <f t="shared" si="117"/>
        <v>0</v>
      </c>
      <c r="AU187" s="5">
        <f t="shared" si="117"/>
        <v>0</v>
      </c>
      <c r="AV187" s="5">
        <f t="shared" si="117"/>
        <v>0</v>
      </c>
      <c r="AW187" s="5">
        <f t="shared" si="117"/>
        <v>0</v>
      </c>
      <c r="AX187" s="5">
        <f t="shared" si="117"/>
        <v>0</v>
      </c>
      <c r="AY187" s="5">
        <f t="shared" si="117"/>
        <v>0</v>
      </c>
      <c r="AZ187" s="4">
        <f t="shared" si="87"/>
        <v>0</v>
      </c>
      <c r="BA187" s="5">
        <f t="shared" si="88"/>
        <v>0</v>
      </c>
      <c r="BB187" s="5">
        <f t="shared" si="89"/>
        <v>0</v>
      </c>
      <c r="BC187" s="5">
        <f t="shared" si="90"/>
        <v>0</v>
      </c>
      <c r="BD187" s="9">
        <f t="shared" si="91"/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2</v>
      </c>
      <c r="BS187">
        <v>2</v>
      </c>
      <c r="BT187" s="3">
        <f t="shared" si="120"/>
        <v>0</v>
      </c>
      <c r="BU187" s="3">
        <f t="shared" si="120"/>
        <v>0</v>
      </c>
      <c r="BV187" s="3">
        <f t="shared" si="118"/>
        <v>0</v>
      </c>
      <c r="BW187" s="3">
        <f t="shared" si="118"/>
        <v>0</v>
      </c>
      <c r="BX187" s="3">
        <f t="shared" si="118"/>
        <v>0</v>
      </c>
      <c r="BY187" s="3">
        <f t="shared" si="108"/>
        <v>0</v>
      </c>
      <c r="BZ187" s="3">
        <f t="shared" si="108"/>
        <v>0</v>
      </c>
      <c r="CA187" s="3">
        <f t="shared" si="108"/>
        <v>0</v>
      </c>
      <c r="CB187" s="3">
        <f t="shared" si="108"/>
        <v>0</v>
      </c>
      <c r="CC187" s="3">
        <f t="shared" si="108"/>
        <v>0</v>
      </c>
      <c r="CD187" s="3">
        <f t="shared" si="104"/>
        <v>0</v>
      </c>
      <c r="CE187" s="3">
        <f t="shared" si="104"/>
        <v>0</v>
      </c>
      <c r="CF187" s="3">
        <f t="shared" si="104"/>
        <v>0</v>
      </c>
      <c r="CG187" s="3">
        <f t="shared" si="104"/>
        <v>5.5555555555555552E-2</v>
      </c>
      <c r="CH187" s="3">
        <f t="shared" si="104"/>
        <v>5.5555555555555552E-2</v>
      </c>
      <c r="CI187" s="4">
        <f t="shared" si="114"/>
        <v>0</v>
      </c>
      <c r="CJ187" s="5">
        <f t="shared" si="114"/>
        <v>0</v>
      </c>
      <c r="CK187" s="5">
        <f t="shared" si="114"/>
        <v>0</v>
      </c>
      <c r="CL187" s="5">
        <f t="shared" si="112"/>
        <v>0</v>
      </c>
      <c r="CM187" s="5">
        <f t="shared" si="112"/>
        <v>0</v>
      </c>
      <c r="CN187" s="5">
        <f t="shared" si="112"/>
        <v>0</v>
      </c>
      <c r="CO187" s="5">
        <f t="shared" si="112"/>
        <v>0</v>
      </c>
      <c r="CP187" s="5">
        <f t="shared" si="112"/>
        <v>0</v>
      </c>
      <c r="CQ187" s="5">
        <f t="shared" si="112"/>
        <v>0</v>
      </c>
      <c r="CR187" s="5">
        <f t="shared" si="110"/>
        <v>0</v>
      </c>
      <c r="CS187" s="5">
        <f t="shared" si="110"/>
        <v>0</v>
      </c>
      <c r="CT187" s="5">
        <f t="shared" si="110"/>
        <v>0</v>
      </c>
      <c r="CU187" s="5">
        <f t="shared" si="110"/>
        <v>0</v>
      </c>
      <c r="CV187" s="5">
        <f t="shared" si="110"/>
        <v>2.4337189746622468E-3</v>
      </c>
      <c r="CW187" s="5">
        <f t="shared" si="110"/>
        <v>2.3976120334608603E-3</v>
      </c>
      <c r="CX187" s="4">
        <f t="shared" si="92"/>
        <v>0</v>
      </c>
      <c r="CY187" s="5">
        <f t="shared" si="93"/>
        <v>0</v>
      </c>
      <c r="CZ187" s="5">
        <f t="shared" si="94"/>
        <v>0</v>
      </c>
      <c r="DA187" s="5">
        <f t="shared" si="95"/>
        <v>0</v>
      </c>
      <c r="DB187" s="9">
        <f t="shared" si="96"/>
        <v>1.6104436693743691E-3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 s="3">
        <f t="shared" si="121"/>
        <v>0</v>
      </c>
      <c r="DS187" s="3">
        <f t="shared" si="121"/>
        <v>0</v>
      </c>
      <c r="DT187" s="3">
        <f t="shared" si="119"/>
        <v>0</v>
      </c>
      <c r="DU187" s="3">
        <f t="shared" si="119"/>
        <v>0</v>
      </c>
      <c r="DV187" s="3">
        <f t="shared" si="119"/>
        <v>0</v>
      </c>
      <c r="DW187" s="3">
        <f t="shared" si="109"/>
        <v>0</v>
      </c>
      <c r="DX187" s="3">
        <f t="shared" si="109"/>
        <v>0</v>
      </c>
      <c r="DY187" s="3">
        <f t="shared" si="109"/>
        <v>0</v>
      </c>
      <c r="DZ187" s="3">
        <f t="shared" si="109"/>
        <v>0</v>
      </c>
      <c r="EA187" s="3">
        <f t="shared" si="109"/>
        <v>0</v>
      </c>
      <c r="EB187" s="3">
        <f t="shared" si="105"/>
        <v>0</v>
      </c>
      <c r="EC187" s="3">
        <f t="shared" si="105"/>
        <v>0</v>
      </c>
      <c r="ED187" s="3">
        <f t="shared" si="105"/>
        <v>0</v>
      </c>
      <c r="EE187" s="3">
        <f t="shared" si="105"/>
        <v>0</v>
      </c>
      <c r="EF187" s="3">
        <f t="shared" si="105"/>
        <v>0</v>
      </c>
      <c r="EG187" s="4">
        <f t="shared" si="115"/>
        <v>0</v>
      </c>
      <c r="EH187" s="5">
        <f t="shared" si="115"/>
        <v>0</v>
      </c>
      <c r="EI187" s="5">
        <f t="shared" si="115"/>
        <v>0</v>
      </c>
      <c r="EJ187" s="5">
        <f t="shared" si="113"/>
        <v>0</v>
      </c>
      <c r="EK187" s="5">
        <f t="shared" si="113"/>
        <v>0</v>
      </c>
      <c r="EL187" s="5">
        <f t="shared" si="113"/>
        <v>0</v>
      </c>
      <c r="EM187" s="5">
        <f t="shared" si="113"/>
        <v>0</v>
      </c>
      <c r="EN187" s="5">
        <f t="shared" si="113"/>
        <v>0</v>
      </c>
      <c r="EO187" s="5">
        <f t="shared" si="113"/>
        <v>0</v>
      </c>
      <c r="EP187" s="5">
        <f t="shared" si="111"/>
        <v>0</v>
      </c>
      <c r="EQ187" s="5">
        <f t="shared" si="111"/>
        <v>0</v>
      </c>
      <c r="ER187" s="5">
        <f t="shared" si="111"/>
        <v>0</v>
      </c>
      <c r="ES187" s="5">
        <f t="shared" si="111"/>
        <v>0</v>
      </c>
      <c r="ET187" s="5">
        <f t="shared" si="111"/>
        <v>0</v>
      </c>
      <c r="EU187" s="5">
        <f t="shared" si="111"/>
        <v>0</v>
      </c>
      <c r="EV187" s="4">
        <f t="shared" si="97"/>
        <v>0</v>
      </c>
      <c r="EW187" s="5">
        <f t="shared" si="101"/>
        <v>0</v>
      </c>
      <c r="EX187" s="5">
        <f t="shared" si="98"/>
        <v>0</v>
      </c>
      <c r="EY187" s="5">
        <f t="shared" si="99"/>
        <v>0</v>
      </c>
      <c r="EZ187" s="9">
        <f t="shared" si="100"/>
        <v>0</v>
      </c>
      <c r="FB187" t="s">
        <v>780</v>
      </c>
      <c r="FD187" t="s">
        <v>781</v>
      </c>
      <c r="FE187" t="s">
        <v>781</v>
      </c>
      <c r="FF187" t="s">
        <v>782</v>
      </c>
      <c r="FG187" t="s">
        <v>165</v>
      </c>
      <c r="FI187" t="s">
        <v>783</v>
      </c>
      <c r="FK187" t="s">
        <v>780</v>
      </c>
      <c r="FM187" t="s">
        <v>165</v>
      </c>
      <c r="FQ187" t="s">
        <v>165</v>
      </c>
      <c r="FU187" t="s">
        <v>784</v>
      </c>
      <c r="FV187" t="s">
        <v>74</v>
      </c>
      <c r="FY187" t="s">
        <v>33</v>
      </c>
      <c r="FZ187" t="s">
        <v>785</v>
      </c>
      <c r="GA187" t="s">
        <v>40</v>
      </c>
      <c r="GE187" t="s">
        <v>786</v>
      </c>
      <c r="GF187" t="s">
        <v>40</v>
      </c>
      <c r="GJ187" t="s">
        <v>194</v>
      </c>
      <c r="GR187" t="s">
        <v>787</v>
      </c>
    </row>
    <row r="188" spans="1:208" x14ac:dyDescent="0.25">
      <c r="A188">
        <v>184</v>
      </c>
      <c r="B188" t="s">
        <v>1152</v>
      </c>
      <c r="C188" t="s">
        <v>1153</v>
      </c>
      <c r="D188">
        <v>57</v>
      </c>
      <c r="E188">
        <v>5.83</v>
      </c>
      <c r="F188" t="s">
        <v>63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 s="3">
        <f t="shared" si="116"/>
        <v>0</v>
      </c>
      <c r="W188" s="3">
        <f t="shared" si="116"/>
        <v>0</v>
      </c>
      <c r="X188" s="3">
        <f t="shared" si="116"/>
        <v>0</v>
      </c>
      <c r="Y188" s="3">
        <f t="shared" si="116"/>
        <v>0</v>
      </c>
      <c r="Z188" s="3">
        <f t="shared" si="116"/>
        <v>0</v>
      </c>
      <c r="AA188" s="3">
        <f t="shared" si="116"/>
        <v>0</v>
      </c>
      <c r="AB188" s="3">
        <f t="shared" si="116"/>
        <v>0</v>
      </c>
      <c r="AC188" s="3">
        <f t="shared" si="116"/>
        <v>0</v>
      </c>
      <c r="AD188" s="3">
        <f t="shared" si="116"/>
        <v>0</v>
      </c>
      <c r="AE188" s="3">
        <f t="shared" si="116"/>
        <v>0</v>
      </c>
      <c r="AF188" s="3">
        <f t="shared" si="116"/>
        <v>0</v>
      </c>
      <c r="AG188" s="3">
        <f t="shared" si="116"/>
        <v>0</v>
      </c>
      <c r="AH188" s="3">
        <f t="shared" si="116"/>
        <v>0</v>
      </c>
      <c r="AI188" s="3">
        <f t="shared" si="116"/>
        <v>0</v>
      </c>
      <c r="AJ188" s="3">
        <f t="shared" si="116"/>
        <v>0</v>
      </c>
      <c r="AK188" s="4">
        <f t="shared" si="117"/>
        <v>0</v>
      </c>
      <c r="AL188" s="5">
        <f t="shared" si="117"/>
        <v>0</v>
      </c>
      <c r="AM188" s="5">
        <f t="shared" si="117"/>
        <v>0</v>
      </c>
      <c r="AN188" s="5">
        <f t="shared" si="117"/>
        <v>0</v>
      </c>
      <c r="AO188" s="5">
        <f t="shared" si="117"/>
        <v>0</v>
      </c>
      <c r="AP188" s="5">
        <f t="shared" si="117"/>
        <v>0</v>
      </c>
      <c r="AQ188" s="5">
        <f t="shared" si="117"/>
        <v>0</v>
      </c>
      <c r="AR188" s="5">
        <f t="shared" si="117"/>
        <v>0</v>
      </c>
      <c r="AS188" s="5">
        <f t="shared" si="117"/>
        <v>0</v>
      </c>
      <c r="AT188" s="5">
        <f t="shared" si="117"/>
        <v>0</v>
      </c>
      <c r="AU188" s="5">
        <f t="shared" si="117"/>
        <v>0</v>
      </c>
      <c r="AV188" s="5">
        <f t="shared" si="117"/>
        <v>0</v>
      </c>
      <c r="AW188" s="5">
        <f t="shared" si="117"/>
        <v>0</v>
      </c>
      <c r="AX188" s="5">
        <f t="shared" si="117"/>
        <v>0</v>
      </c>
      <c r="AY188" s="5">
        <f t="shared" si="117"/>
        <v>0</v>
      </c>
      <c r="AZ188" s="4">
        <f t="shared" si="87"/>
        <v>0</v>
      </c>
      <c r="BA188" s="5">
        <f t="shared" si="88"/>
        <v>0</v>
      </c>
      <c r="BB188" s="5">
        <f t="shared" si="89"/>
        <v>0</v>
      </c>
      <c r="BC188" s="5">
        <f t="shared" si="90"/>
        <v>0</v>
      </c>
      <c r="BD188" s="9">
        <f t="shared" si="91"/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4</v>
      </c>
      <c r="BR188">
        <v>0</v>
      </c>
      <c r="BS188">
        <v>4</v>
      </c>
      <c r="BT188" s="3">
        <f t="shared" si="120"/>
        <v>0</v>
      </c>
      <c r="BU188" s="3">
        <f t="shared" si="120"/>
        <v>0</v>
      </c>
      <c r="BV188" s="3">
        <f t="shared" si="118"/>
        <v>0</v>
      </c>
      <c r="BW188" s="3">
        <f t="shared" si="118"/>
        <v>0</v>
      </c>
      <c r="BX188" s="3">
        <f t="shared" si="118"/>
        <v>0</v>
      </c>
      <c r="BY188" s="3">
        <f t="shared" si="108"/>
        <v>0</v>
      </c>
      <c r="BZ188" s="3">
        <f t="shared" si="108"/>
        <v>0</v>
      </c>
      <c r="CA188" s="3">
        <f t="shared" si="108"/>
        <v>0</v>
      </c>
      <c r="CB188" s="3">
        <f t="shared" si="108"/>
        <v>0</v>
      </c>
      <c r="CC188" s="3">
        <f t="shared" si="108"/>
        <v>0</v>
      </c>
      <c r="CD188" s="3">
        <f t="shared" si="104"/>
        <v>0</v>
      </c>
      <c r="CE188" s="3">
        <f t="shared" si="104"/>
        <v>0</v>
      </c>
      <c r="CF188" s="3">
        <f t="shared" si="104"/>
        <v>7.0175438596491224E-2</v>
      </c>
      <c r="CG188" s="3">
        <f t="shared" si="104"/>
        <v>0</v>
      </c>
      <c r="CH188" s="3">
        <f t="shared" si="104"/>
        <v>7.0175438596491224E-2</v>
      </c>
      <c r="CI188" s="4">
        <f t="shared" si="114"/>
        <v>0</v>
      </c>
      <c r="CJ188" s="5">
        <f t="shared" si="114"/>
        <v>0</v>
      </c>
      <c r="CK188" s="5">
        <f t="shared" si="114"/>
        <v>0</v>
      </c>
      <c r="CL188" s="5">
        <f t="shared" si="112"/>
        <v>0</v>
      </c>
      <c r="CM188" s="5">
        <f t="shared" si="112"/>
        <v>0</v>
      </c>
      <c r="CN188" s="5">
        <f t="shared" si="112"/>
        <v>0</v>
      </c>
      <c r="CO188" s="5">
        <f t="shared" si="112"/>
        <v>0</v>
      </c>
      <c r="CP188" s="5">
        <f t="shared" si="112"/>
        <v>0</v>
      </c>
      <c r="CQ188" s="5">
        <f t="shared" si="112"/>
        <v>0</v>
      </c>
      <c r="CR188" s="5">
        <f t="shared" si="110"/>
        <v>0</v>
      </c>
      <c r="CS188" s="5">
        <f t="shared" si="110"/>
        <v>0</v>
      </c>
      <c r="CT188" s="5">
        <f t="shared" si="110"/>
        <v>0</v>
      </c>
      <c r="CU188" s="5">
        <f t="shared" si="110"/>
        <v>3.3019544468680579E-3</v>
      </c>
      <c r="CV188" s="5">
        <f t="shared" si="110"/>
        <v>0</v>
      </c>
      <c r="CW188" s="5">
        <f t="shared" si="110"/>
        <v>3.0285625685821391E-3</v>
      </c>
      <c r="CX188" s="4">
        <f t="shared" si="92"/>
        <v>0</v>
      </c>
      <c r="CY188" s="5">
        <f t="shared" si="93"/>
        <v>0</v>
      </c>
      <c r="CZ188" s="5">
        <f t="shared" si="94"/>
        <v>0</v>
      </c>
      <c r="DA188" s="5">
        <f t="shared" si="95"/>
        <v>0</v>
      </c>
      <c r="DB188" s="9">
        <f t="shared" si="96"/>
        <v>2.1101723384833993E-3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 s="3">
        <f t="shared" si="121"/>
        <v>0</v>
      </c>
      <c r="DS188" s="3">
        <f t="shared" si="121"/>
        <v>0</v>
      </c>
      <c r="DT188" s="3">
        <f t="shared" si="119"/>
        <v>0</v>
      </c>
      <c r="DU188" s="3">
        <f t="shared" si="119"/>
        <v>0</v>
      </c>
      <c r="DV188" s="3">
        <f t="shared" si="119"/>
        <v>0</v>
      </c>
      <c r="DW188" s="3">
        <f t="shared" si="109"/>
        <v>0</v>
      </c>
      <c r="DX188" s="3">
        <f t="shared" si="109"/>
        <v>0</v>
      </c>
      <c r="DY188" s="3">
        <f t="shared" si="109"/>
        <v>0</v>
      </c>
      <c r="DZ188" s="3">
        <f t="shared" si="109"/>
        <v>0</v>
      </c>
      <c r="EA188" s="3">
        <f t="shared" si="109"/>
        <v>0</v>
      </c>
      <c r="EB188" s="3">
        <f t="shared" si="105"/>
        <v>0</v>
      </c>
      <c r="EC188" s="3">
        <f t="shared" si="105"/>
        <v>0</v>
      </c>
      <c r="ED188" s="3">
        <f t="shared" si="105"/>
        <v>0</v>
      </c>
      <c r="EE188" s="3">
        <f t="shared" si="105"/>
        <v>0</v>
      </c>
      <c r="EF188" s="3">
        <f t="shared" si="105"/>
        <v>0</v>
      </c>
      <c r="EG188" s="4">
        <f t="shared" si="115"/>
        <v>0</v>
      </c>
      <c r="EH188" s="5">
        <f t="shared" si="115"/>
        <v>0</v>
      </c>
      <c r="EI188" s="5">
        <f t="shared" si="115"/>
        <v>0</v>
      </c>
      <c r="EJ188" s="5">
        <f t="shared" si="113"/>
        <v>0</v>
      </c>
      <c r="EK188" s="5">
        <f t="shared" si="113"/>
        <v>0</v>
      </c>
      <c r="EL188" s="5">
        <f t="shared" si="113"/>
        <v>0</v>
      </c>
      <c r="EM188" s="5">
        <f t="shared" si="113"/>
        <v>0</v>
      </c>
      <c r="EN188" s="5">
        <f t="shared" si="113"/>
        <v>0</v>
      </c>
      <c r="EO188" s="5">
        <f t="shared" si="113"/>
        <v>0</v>
      </c>
      <c r="EP188" s="5">
        <f t="shared" si="111"/>
        <v>0</v>
      </c>
      <c r="EQ188" s="5">
        <f t="shared" si="111"/>
        <v>0</v>
      </c>
      <c r="ER188" s="5">
        <f t="shared" si="111"/>
        <v>0</v>
      </c>
      <c r="ES188" s="5">
        <f t="shared" si="111"/>
        <v>0</v>
      </c>
      <c r="ET188" s="5">
        <f t="shared" si="111"/>
        <v>0</v>
      </c>
      <c r="EU188" s="5">
        <f t="shared" si="111"/>
        <v>0</v>
      </c>
      <c r="EV188" s="4">
        <f t="shared" si="97"/>
        <v>0</v>
      </c>
      <c r="EW188" s="5">
        <f t="shared" si="101"/>
        <v>0</v>
      </c>
      <c r="EX188" s="5">
        <f t="shared" si="98"/>
        <v>0</v>
      </c>
      <c r="EY188" s="5">
        <f t="shared" si="99"/>
        <v>0</v>
      </c>
      <c r="EZ188" s="9">
        <f t="shared" si="100"/>
        <v>0</v>
      </c>
      <c r="FB188" t="s">
        <v>148</v>
      </c>
      <c r="FD188" t="s">
        <v>146</v>
      </c>
      <c r="FE188" t="s">
        <v>790</v>
      </c>
      <c r="FF188" t="s">
        <v>119</v>
      </c>
      <c r="FI188" t="s">
        <v>119</v>
      </c>
      <c r="FM188" t="s">
        <v>790</v>
      </c>
      <c r="FQ188" t="s">
        <v>791</v>
      </c>
      <c r="FU188" t="s">
        <v>121</v>
      </c>
      <c r="FY188" t="s">
        <v>33</v>
      </c>
      <c r="FZ188" t="s">
        <v>121</v>
      </c>
      <c r="GE188" t="s">
        <v>121</v>
      </c>
      <c r="GJ188" t="s">
        <v>517</v>
      </c>
      <c r="GP188" t="s">
        <v>94</v>
      </c>
      <c r="GR188" t="s">
        <v>517</v>
      </c>
    </row>
    <row r="189" spans="1:208" x14ac:dyDescent="0.25">
      <c r="A189">
        <v>185</v>
      </c>
      <c r="B189" t="s">
        <v>1154</v>
      </c>
      <c r="C189" t="s">
        <v>1155</v>
      </c>
      <c r="D189">
        <v>58</v>
      </c>
      <c r="E189">
        <v>6.92</v>
      </c>
      <c r="F189" t="s">
        <v>63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3">
        <f t="shared" si="116"/>
        <v>0</v>
      </c>
      <c r="W189" s="3">
        <f t="shared" si="116"/>
        <v>0</v>
      </c>
      <c r="X189" s="3">
        <f t="shared" si="116"/>
        <v>0</v>
      </c>
      <c r="Y189" s="3">
        <f t="shared" si="116"/>
        <v>0</v>
      </c>
      <c r="Z189" s="3">
        <f t="shared" si="116"/>
        <v>0</v>
      </c>
      <c r="AA189" s="3">
        <f t="shared" si="116"/>
        <v>0</v>
      </c>
      <c r="AB189" s="3">
        <f t="shared" si="116"/>
        <v>0</v>
      </c>
      <c r="AC189" s="3">
        <f t="shared" si="116"/>
        <v>0</v>
      </c>
      <c r="AD189" s="3">
        <f t="shared" si="116"/>
        <v>0</v>
      </c>
      <c r="AE189" s="3">
        <f t="shared" si="116"/>
        <v>0</v>
      </c>
      <c r="AF189" s="3">
        <f t="shared" si="116"/>
        <v>0</v>
      </c>
      <c r="AG189" s="3">
        <f t="shared" si="116"/>
        <v>0</v>
      </c>
      <c r="AH189" s="3">
        <f t="shared" si="116"/>
        <v>0</v>
      </c>
      <c r="AI189" s="3">
        <f t="shared" si="116"/>
        <v>0</v>
      </c>
      <c r="AJ189" s="3">
        <f t="shared" si="116"/>
        <v>0</v>
      </c>
      <c r="AK189" s="4">
        <f t="shared" si="117"/>
        <v>0</v>
      </c>
      <c r="AL189" s="5">
        <f t="shared" si="117"/>
        <v>0</v>
      </c>
      <c r="AM189" s="5">
        <f t="shared" si="117"/>
        <v>0</v>
      </c>
      <c r="AN189" s="5">
        <f t="shared" si="117"/>
        <v>0</v>
      </c>
      <c r="AO189" s="5">
        <f t="shared" si="117"/>
        <v>0</v>
      </c>
      <c r="AP189" s="5">
        <f t="shared" si="117"/>
        <v>0</v>
      </c>
      <c r="AQ189" s="5">
        <f t="shared" si="117"/>
        <v>0</v>
      </c>
      <c r="AR189" s="5">
        <f t="shared" si="117"/>
        <v>0</v>
      </c>
      <c r="AS189" s="5">
        <f t="shared" si="117"/>
        <v>0</v>
      </c>
      <c r="AT189" s="5">
        <f t="shared" si="117"/>
        <v>0</v>
      </c>
      <c r="AU189" s="5">
        <f t="shared" si="117"/>
        <v>0</v>
      </c>
      <c r="AV189" s="5">
        <f t="shared" si="117"/>
        <v>0</v>
      </c>
      <c r="AW189" s="5">
        <f t="shared" si="117"/>
        <v>0</v>
      </c>
      <c r="AX189" s="5">
        <f t="shared" si="117"/>
        <v>0</v>
      </c>
      <c r="AY189" s="5">
        <f t="shared" si="117"/>
        <v>0</v>
      </c>
      <c r="AZ189" s="4">
        <f t="shared" si="87"/>
        <v>0</v>
      </c>
      <c r="BA189" s="5">
        <f t="shared" si="88"/>
        <v>0</v>
      </c>
      <c r="BB189" s="5">
        <f t="shared" si="89"/>
        <v>0</v>
      </c>
      <c r="BC189" s="5">
        <f t="shared" si="90"/>
        <v>0</v>
      </c>
      <c r="BD189" s="9">
        <f t="shared" si="91"/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2</v>
      </c>
      <c r="BP189">
        <v>0</v>
      </c>
      <c r="BQ189">
        <v>0</v>
      </c>
      <c r="BR189">
        <v>0</v>
      </c>
      <c r="BS189">
        <v>0</v>
      </c>
      <c r="BT189" s="3">
        <f t="shared" si="120"/>
        <v>0</v>
      </c>
      <c r="BU189" s="3">
        <f t="shared" si="120"/>
        <v>0</v>
      </c>
      <c r="BV189" s="3">
        <f t="shared" si="118"/>
        <v>0</v>
      </c>
      <c r="BW189" s="3">
        <f t="shared" si="118"/>
        <v>0</v>
      </c>
      <c r="BX189" s="3">
        <f t="shared" si="118"/>
        <v>0</v>
      </c>
      <c r="BY189" s="3">
        <f t="shared" si="108"/>
        <v>0</v>
      </c>
      <c r="BZ189" s="3">
        <f t="shared" si="108"/>
        <v>0</v>
      </c>
      <c r="CA189" s="3">
        <f t="shared" si="108"/>
        <v>0</v>
      </c>
      <c r="CB189" s="3">
        <f t="shared" si="108"/>
        <v>0</v>
      </c>
      <c r="CC189" s="3">
        <f t="shared" si="108"/>
        <v>0</v>
      </c>
      <c r="CD189" s="3">
        <f t="shared" si="104"/>
        <v>3.4482758620689655E-2</v>
      </c>
      <c r="CE189" s="3">
        <f t="shared" si="104"/>
        <v>0</v>
      </c>
      <c r="CF189" s="3">
        <f t="shared" si="104"/>
        <v>0</v>
      </c>
      <c r="CG189" s="3">
        <f t="shared" si="104"/>
        <v>0</v>
      </c>
      <c r="CH189" s="3">
        <f t="shared" si="104"/>
        <v>0</v>
      </c>
      <c r="CI189" s="4">
        <f t="shared" si="114"/>
        <v>0</v>
      </c>
      <c r="CJ189" s="5">
        <f t="shared" si="114"/>
        <v>0</v>
      </c>
      <c r="CK189" s="5">
        <f t="shared" si="114"/>
        <v>0</v>
      </c>
      <c r="CL189" s="5">
        <f t="shared" si="112"/>
        <v>0</v>
      </c>
      <c r="CM189" s="5">
        <f t="shared" si="112"/>
        <v>0</v>
      </c>
      <c r="CN189" s="5">
        <f t="shared" si="112"/>
        <v>0</v>
      </c>
      <c r="CO189" s="5">
        <f t="shared" si="112"/>
        <v>0</v>
      </c>
      <c r="CP189" s="5">
        <f t="shared" si="112"/>
        <v>0</v>
      </c>
      <c r="CQ189" s="5">
        <f t="shared" si="112"/>
        <v>0</v>
      </c>
      <c r="CR189" s="5">
        <f t="shared" si="110"/>
        <v>0</v>
      </c>
      <c r="CS189" s="5">
        <f t="shared" si="110"/>
        <v>2.0512710185639038E-3</v>
      </c>
      <c r="CT189" s="5">
        <f t="shared" si="110"/>
        <v>0</v>
      </c>
      <c r="CU189" s="5">
        <f t="shared" si="110"/>
        <v>0</v>
      </c>
      <c r="CV189" s="5">
        <f t="shared" si="110"/>
        <v>0</v>
      </c>
      <c r="CW189" s="5">
        <f t="shared" si="110"/>
        <v>0</v>
      </c>
      <c r="CX189" s="4">
        <f t="shared" si="92"/>
        <v>0</v>
      </c>
      <c r="CY189" s="5">
        <f t="shared" si="93"/>
        <v>0</v>
      </c>
      <c r="CZ189" s="5">
        <f t="shared" si="94"/>
        <v>0</v>
      </c>
      <c r="DA189" s="5">
        <f t="shared" si="95"/>
        <v>6.837570061879679E-4</v>
      </c>
      <c r="DB189" s="9">
        <f t="shared" si="96"/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 s="3">
        <f t="shared" si="121"/>
        <v>0</v>
      </c>
      <c r="DS189" s="3">
        <f t="shared" si="121"/>
        <v>0</v>
      </c>
      <c r="DT189" s="3">
        <f t="shared" si="119"/>
        <v>0</v>
      </c>
      <c r="DU189" s="3">
        <f t="shared" si="119"/>
        <v>0</v>
      </c>
      <c r="DV189" s="3">
        <f t="shared" si="119"/>
        <v>0</v>
      </c>
      <c r="DW189" s="3">
        <f t="shared" si="109"/>
        <v>0</v>
      </c>
      <c r="DX189" s="3">
        <f t="shared" si="109"/>
        <v>0</v>
      </c>
      <c r="DY189" s="3">
        <f t="shared" si="109"/>
        <v>0</v>
      </c>
      <c r="DZ189" s="3">
        <f t="shared" si="109"/>
        <v>0</v>
      </c>
      <c r="EA189" s="3">
        <f t="shared" si="109"/>
        <v>0</v>
      </c>
      <c r="EB189" s="3">
        <f t="shared" si="105"/>
        <v>0</v>
      </c>
      <c r="EC189" s="3">
        <f t="shared" si="105"/>
        <v>0</v>
      </c>
      <c r="ED189" s="3">
        <f t="shared" si="105"/>
        <v>0</v>
      </c>
      <c r="EE189" s="3">
        <f t="shared" si="105"/>
        <v>0</v>
      </c>
      <c r="EF189" s="3">
        <f t="shared" si="105"/>
        <v>0</v>
      </c>
      <c r="EG189" s="4">
        <f t="shared" si="115"/>
        <v>0</v>
      </c>
      <c r="EH189" s="5">
        <f t="shared" si="115"/>
        <v>0</v>
      </c>
      <c r="EI189" s="5">
        <f t="shared" si="115"/>
        <v>0</v>
      </c>
      <c r="EJ189" s="5">
        <f t="shared" si="113"/>
        <v>0</v>
      </c>
      <c r="EK189" s="5">
        <f t="shared" si="113"/>
        <v>0</v>
      </c>
      <c r="EL189" s="5">
        <f t="shared" si="113"/>
        <v>0</v>
      </c>
      <c r="EM189" s="5">
        <f t="shared" si="113"/>
        <v>0</v>
      </c>
      <c r="EN189" s="5">
        <f t="shared" si="113"/>
        <v>0</v>
      </c>
      <c r="EO189" s="5">
        <f t="shared" si="113"/>
        <v>0</v>
      </c>
      <c r="EP189" s="5">
        <f t="shared" si="111"/>
        <v>0</v>
      </c>
      <c r="EQ189" s="5">
        <f t="shared" si="111"/>
        <v>0</v>
      </c>
      <c r="ER189" s="5">
        <f t="shared" si="111"/>
        <v>0</v>
      </c>
      <c r="ES189" s="5">
        <f t="shared" si="111"/>
        <v>0</v>
      </c>
      <c r="ET189" s="5">
        <f t="shared" si="111"/>
        <v>0</v>
      </c>
      <c r="EU189" s="5">
        <f t="shared" si="111"/>
        <v>0</v>
      </c>
      <c r="EV189" s="4">
        <f t="shared" si="97"/>
        <v>0</v>
      </c>
      <c r="EW189" s="5">
        <f t="shared" si="101"/>
        <v>0</v>
      </c>
      <c r="EX189" s="5">
        <f t="shared" si="98"/>
        <v>0</v>
      </c>
      <c r="EY189" s="5">
        <f t="shared" si="99"/>
        <v>0</v>
      </c>
      <c r="EZ189" s="9">
        <f t="shared" si="100"/>
        <v>0</v>
      </c>
    </row>
    <row r="190" spans="1:208" x14ac:dyDescent="0.25">
      <c r="A190">
        <v>186</v>
      </c>
      <c r="B190" t="s">
        <v>1156</v>
      </c>
      <c r="C190" t="s">
        <v>1157</v>
      </c>
      <c r="D190">
        <v>59</v>
      </c>
      <c r="E190">
        <v>4.05</v>
      </c>
      <c r="F190" t="s">
        <v>63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 s="3">
        <f t="shared" ref="V190:AJ199" si="122">G190/$D190</f>
        <v>0</v>
      </c>
      <c r="W190" s="3">
        <f t="shared" si="122"/>
        <v>0</v>
      </c>
      <c r="X190" s="3">
        <f t="shared" si="122"/>
        <v>0</v>
      </c>
      <c r="Y190" s="3">
        <f t="shared" si="122"/>
        <v>0</v>
      </c>
      <c r="Z190" s="3">
        <f t="shared" si="122"/>
        <v>0</v>
      </c>
      <c r="AA190" s="3">
        <f t="shared" si="122"/>
        <v>0</v>
      </c>
      <c r="AB190" s="3">
        <f t="shared" si="122"/>
        <v>0</v>
      </c>
      <c r="AC190" s="3">
        <f t="shared" si="122"/>
        <v>0</v>
      </c>
      <c r="AD190" s="3">
        <f t="shared" si="122"/>
        <v>0</v>
      </c>
      <c r="AE190" s="3">
        <f t="shared" si="122"/>
        <v>0</v>
      </c>
      <c r="AF190" s="3">
        <f t="shared" si="122"/>
        <v>0</v>
      </c>
      <c r="AG190" s="3">
        <f t="shared" si="122"/>
        <v>0</v>
      </c>
      <c r="AH190" s="3">
        <f t="shared" si="122"/>
        <v>0</v>
      </c>
      <c r="AI190" s="3">
        <f t="shared" si="122"/>
        <v>0</v>
      </c>
      <c r="AJ190" s="3">
        <f t="shared" si="122"/>
        <v>0</v>
      </c>
      <c r="AK190" s="4">
        <f t="shared" ref="AK190:AY199" si="123">V190/AK$3</f>
        <v>0</v>
      </c>
      <c r="AL190" s="5">
        <f t="shared" si="123"/>
        <v>0</v>
      </c>
      <c r="AM190" s="5">
        <f t="shared" si="123"/>
        <v>0</v>
      </c>
      <c r="AN190" s="5">
        <f t="shared" si="123"/>
        <v>0</v>
      </c>
      <c r="AO190" s="5">
        <f t="shared" si="123"/>
        <v>0</v>
      </c>
      <c r="AP190" s="5">
        <f t="shared" si="123"/>
        <v>0</v>
      </c>
      <c r="AQ190" s="5">
        <f t="shared" si="123"/>
        <v>0</v>
      </c>
      <c r="AR190" s="5">
        <f t="shared" si="123"/>
        <v>0</v>
      </c>
      <c r="AS190" s="5">
        <f t="shared" si="123"/>
        <v>0</v>
      </c>
      <c r="AT190" s="5">
        <f t="shared" si="123"/>
        <v>0</v>
      </c>
      <c r="AU190" s="5">
        <f t="shared" si="123"/>
        <v>0</v>
      </c>
      <c r="AV190" s="5">
        <f t="shared" si="123"/>
        <v>0</v>
      </c>
      <c r="AW190" s="5">
        <f t="shared" si="123"/>
        <v>0</v>
      </c>
      <c r="AX190" s="5">
        <f t="shared" si="123"/>
        <v>0</v>
      </c>
      <c r="AY190" s="5">
        <f t="shared" si="123"/>
        <v>0</v>
      </c>
      <c r="AZ190" s="4">
        <f t="shared" si="87"/>
        <v>0</v>
      </c>
      <c r="BA190" s="5">
        <f t="shared" si="88"/>
        <v>0</v>
      </c>
      <c r="BB190" s="5">
        <f t="shared" si="89"/>
        <v>0</v>
      </c>
      <c r="BC190" s="5">
        <f t="shared" si="90"/>
        <v>0</v>
      </c>
      <c r="BD190" s="9">
        <f t="shared" si="91"/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 s="3">
        <f t="shared" si="120"/>
        <v>0</v>
      </c>
      <c r="BU190" s="3">
        <f t="shared" si="120"/>
        <v>0</v>
      </c>
      <c r="BV190" s="3">
        <f t="shared" si="118"/>
        <v>0</v>
      </c>
      <c r="BW190" s="3">
        <f t="shared" si="118"/>
        <v>0</v>
      </c>
      <c r="BX190" s="3">
        <f t="shared" si="118"/>
        <v>0</v>
      </c>
      <c r="BY190" s="3">
        <f t="shared" si="108"/>
        <v>0</v>
      </c>
      <c r="BZ190" s="3">
        <f t="shared" si="108"/>
        <v>0</v>
      </c>
      <c r="CA190" s="3">
        <f t="shared" si="108"/>
        <v>0</v>
      </c>
      <c r="CB190" s="3">
        <f t="shared" si="108"/>
        <v>0</v>
      </c>
      <c r="CC190" s="3">
        <f t="shared" si="108"/>
        <v>0</v>
      </c>
      <c r="CD190" s="3">
        <f t="shared" si="104"/>
        <v>0</v>
      </c>
      <c r="CE190" s="3">
        <f t="shared" si="104"/>
        <v>0</v>
      </c>
      <c r="CF190" s="3">
        <f t="shared" si="104"/>
        <v>0</v>
      </c>
      <c r="CG190" s="3">
        <f t="shared" si="104"/>
        <v>0</v>
      </c>
      <c r="CH190" s="3">
        <f t="shared" si="104"/>
        <v>0</v>
      </c>
      <c r="CI190" s="4">
        <f t="shared" si="114"/>
        <v>0</v>
      </c>
      <c r="CJ190" s="5">
        <f t="shared" si="114"/>
        <v>0</v>
      </c>
      <c r="CK190" s="5">
        <f t="shared" si="114"/>
        <v>0</v>
      </c>
      <c r="CL190" s="5">
        <f t="shared" si="112"/>
        <v>0</v>
      </c>
      <c r="CM190" s="5">
        <f t="shared" si="112"/>
        <v>0</v>
      </c>
      <c r="CN190" s="5">
        <f t="shared" si="112"/>
        <v>0</v>
      </c>
      <c r="CO190" s="5">
        <f t="shared" si="112"/>
        <v>0</v>
      </c>
      <c r="CP190" s="5">
        <f t="shared" si="112"/>
        <v>0</v>
      </c>
      <c r="CQ190" s="5">
        <f t="shared" si="112"/>
        <v>0</v>
      </c>
      <c r="CR190" s="5">
        <f t="shared" si="110"/>
        <v>0</v>
      </c>
      <c r="CS190" s="5">
        <f t="shared" si="110"/>
        <v>0</v>
      </c>
      <c r="CT190" s="5">
        <f t="shared" si="110"/>
        <v>0</v>
      </c>
      <c r="CU190" s="5">
        <f t="shared" si="110"/>
        <v>0</v>
      </c>
      <c r="CV190" s="5">
        <f t="shared" si="110"/>
        <v>0</v>
      </c>
      <c r="CW190" s="5">
        <f t="shared" si="110"/>
        <v>0</v>
      </c>
      <c r="CX190" s="4">
        <f t="shared" si="92"/>
        <v>0</v>
      </c>
      <c r="CY190" s="5">
        <f t="shared" si="93"/>
        <v>0</v>
      </c>
      <c r="CZ190" s="5">
        <f t="shared" si="94"/>
        <v>0</v>
      </c>
      <c r="DA190" s="5">
        <f t="shared" si="95"/>
        <v>0</v>
      </c>
      <c r="DB190" s="9">
        <f t="shared" si="96"/>
        <v>0</v>
      </c>
      <c r="DC190">
        <v>0</v>
      </c>
      <c r="DD190">
        <v>0</v>
      </c>
      <c r="DE190">
        <v>0</v>
      </c>
      <c r="DF190">
        <v>0</v>
      </c>
      <c r="DG190">
        <v>2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 s="3">
        <f t="shared" si="121"/>
        <v>0</v>
      </c>
      <c r="DS190" s="3">
        <f t="shared" si="121"/>
        <v>0</v>
      </c>
      <c r="DT190" s="3">
        <f t="shared" si="119"/>
        <v>0</v>
      </c>
      <c r="DU190" s="3">
        <f t="shared" si="119"/>
        <v>0</v>
      </c>
      <c r="DV190" s="3">
        <f t="shared" si="119"/>
        <v>3.3898305084745763E-2</v>
      </c>
      <c r="DW190" s="3">
        <f t="shared" si="109"/>
        <v>0</v>
      </c>
      <c r="DX190" s="3">
        <f t="shared" si="109"/>
        <v>0</v>
      </c>
      <c r="DY190" s="3">
        <f t="shared" si="109"/>
        <v>0</v>
      </c>
      <c r="DZ190" s="3">
        <f t="shared" si="109"/>
        <v>0</v>
      </c>
      <c r="EA190" s="3">
        <f t="shared" si="109"/>
        <v>0</v>
      </c>
      <c r="EB190" s="3">
        <f t="shared" si="105"/>
        <v>0</v>
      </c>
      <c r="EC190" s="3">
        <f t="shared" si="105"/>
        <v>0</v>
      </c>
      <c r="ED190" s="3">
        <f t="shared" si="105"/>
        <v>0</v>
      </c>
      <c r="EE190" s="3">
        <f t="shared" si="105"/>
        <v>0</v>
      </c>
      <c r="EF190" s="3">
        <f t="shared" si="105"/>
        <v>0</v>
      </c>
      <c r="EG190" s="4">
        <f t="shared" si="115"/>
        <v>0</v>
      </c>
      <c r="EH190" s="5">
        <f t="shared" si="115"/>
        <v>0</v>
      </c>
      <c r="EI190" s="5">
        <f t="shared" si="115"/>
        <v>0</v>
      </c>
      <c r="EJ190" s="5">
        <f t="shared" si="113"/>
        <v>0</v>
      </c>
      <c r="EK190" s="5">
        <f t="shared" si="113"/>
        <v>1.0693071194123494E-3</v>
      </c>
      <c r="EL190" s="5">
        <f t="shared" si="113"/>
        <v>0</v>
      </c>
      <c r="EM190" s="5">
        <f t="shared" si="113"/>
        <v>0</v>
      </c>
      <c r="EN190" s="5">
        <f t="shared" si="113"/>
        <v>0</v>
      </c>
      <c r="EO190" s="5">
        <f t="shared" si="113"/>
        <v>0</v>
      </c>
      <c r="EP190" s="5">
        <f t="shared" si="111"/>
        <v>0</v>
      </c>
      <c r="EQ190" s="5">
        <f t="shared" si="111"/>
        <v>0</v>
      </c>
      <c r="ER190" s="5">
        <f t="shared" si="111"/>
        <v>0</v>
      </c>
      <c r="ES190" s="5">
        <f t="shared" si="111"/>
        <v>0</v>
      </c>
      <c r="ET190" s="5">
        <f t="shared" si="111"/>
        <v>0</v>
      </c>
      <c r="EU190" s="5">
        <f t="shared" si="111"/>
        <v>0</v>
      </c>
      <c r="EV190" s="4">
        <f t="shared" si="97"/>
        <v>0</v>
      </c>
      <c r="EW190" s="5">
        <f t="shared" si="101"/>
        <v>3.5643570647078313E-4</v>
      </c>
      <c r="EX190" s="5">
        <f t="shared" si="98"/>
        <v>0</v>
      </c>
      <c r="EY190" s="5">
        <f t="shared" si="99"/>
        <v>0</v>
      </c>
      <c r="EZ190" s="9">
        <f t="shared" si="100"/>
        <v>0</v>
      </c>
      <c r="FK190" t="s">
        <v>166</v>
      </c>
      <c r="FY190" t="s">
        <v>792</v>
      </c>
      <c r="GR190" t="s">
        <v>170</v>
      </c>
      <c r="GZ190" t="s">
        <v>170</v>
      </c>
    </row>
    <row r="191" spans="1:208" x14ac:dyDescent="0.25">
      <c r="A191">
        <v>187</v>
      </c>
      <c r="B191" t="s">
        <v>1158</v>
      </c>
      <c r="C191" t="s">
        <v>1159</v>
      </c>
      <c r="D191">
        <v>38</v>
      </c>
      <c r="E191">
        <v>4.3</v>
      </c>
      <c r="F191" t="s">
        <v>63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 s="3">
        <f t="shared" si="122"/>
        <v>0</v>
      </c>
      <c r="W191" s="3">
        <f t="shared" si="122"/>
        <v>0</v>
      </c>
      <c r="X191" s="3">
        <f t="shared" si="122"/>
        <v>0</v>
      </c>
      <c r="Y191" s="3">
        <f t="shared" si="122"/>
        <v>0</v>
      </c>
      <c r="Z191" s="3">
        <f t="shared" si="122"/>
        <v>0</v>
      </c>
      <c r="AA191" s="3">
        <f t="shared" si="122"/>
        <v>0</v>
      </c>
      <c r="AB191" s="3">
        <f t="shared" si="122"/>
        <v>0</v>
      </c>
      <c r="AC191" s="3">
        <f t="shared" si="122"/>
        <v>0</v>
      </c>
      <c r="AD191" s="3">
        <f t="shared" si="122"/>
        <v>5.2631578947368418E-2</v>
      </c>
      <c r="AE191" s="3">
        <f t="shared" si="122"/>
        <v>0</v>
      </c>
      <c r="AF191" s="3">
        <f t="shared" si="122"/>
        <v>0</v>
      </c>
      <c r="AG191" s="3">
        <f t="shared" si="122"/>
        <v>0</v>
      </c>
      <c r="AH191" s="3">
        <f t="shared" si="122"/>
        <v>0</v>
      </c>
      <c r="AI191" s="3">
        <f t="shared" si="122"/>
        <v>0</v>
      </c>
      <c r="AJ191" s="3">
        <f t="shared" si="122"/>
        <v>0</v>
      </c>
      <c r="AK191" s="4">
        <f t="shared" si="123"/>
        <v>0</v>
      </c>
      <c r="AL191" s="5">
        <f t="shared" si="123"/>
        <v>0</v>
      </c>
      <c r="AM191" s="5">
        <f t="shared" si="123"/>
        <v>0</v>
      </c>
      <c r="AN191" s="5">
        <f t="shared" si="123"/>
        <v>0</v>
      </c>
      <c r="AO191" s="5">
        <f t="shared" si="123"/>
        <v>0</v>
      </c>
      <c r="AP191" s="5">
        <f t="shared" si="123"/>
        <v>0</v>
      </c>
      <c r="AQ191" s="5">
        <f t="shared" si="123"/>
        <v>0</v>
      </c>
      <c r="AR191" s="5">
        <f t="shared" si="123"/>
        <v>0</v>
      </c>
      <c r="AS191" s="5">
        <f t="shared" si="123"/>
        <v>1.00770302982899E-3</v>
      </c>
      <c r="AT191" s="5">
        <f t="shared" si="123"/>
        <v>0</v>
      </c>
      <c r="AU191" s="5">
        <f t="shared" si="123"/>
        <v>0</v>
      </c>
      <c r="AV191" s="5">
        <f t="shared" si="123"/>
        <v>0</v>
      </c>
      <c r="AW191" s="5">
        <f t="shared" si="123"/>
        <v>0</v>
      </c>
      <c r="AX191" s="5">
        <f t="shared" si="123"/>
        <v>0</v>
      </c>
      <c r="AY191" s="5">
        <f t="shared" si="123"/>
        <v>0</v>
      </c>
      <c r="AZ191" s="4">
        <f t="shared" si="87"/>
        <v>0</v>
      </c>
      <c r="BA191" s="5">
        <f t="shared" si="88"/>
        <v>0</v>
      </c>
      <c r="BB191" s="5">
        <f t="shared" si="89"/>
        <v>3.3590100994299667E-4</v>
      </c>
      <c r="BC191" s="5">
        <f t="shared" si="90"/>
        <v>0</v>
      </c>
      <c r="BD191" s="9">
        <f t="shared" si="91"/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 s="3">
        <f t="shared" si="120"/>
        <v>0</v>
      </c>
      <c r="BU191" s="3">
        <f t="shared" si="120"/>
        <v>0</v>
      </c>
      <c r="BV191" s="3">
        <f t="shared" si="118"/>
        <v>0</v>
      </c>
      <c r="BW191" s="3">
        <f t="shared" si="118"/>
        <v>0</v>
      </c>
      <c r="BX191" s="3">
        <f t="shared" si="118"/>
        <v>0</v>
      </c>
      <c r="BY191" s="3">
        <f t="shared" si="108"/>
        <v>0</v>
      </c>
      <c r="BZ191" s="3">
        <f t="shared" si="108"/>
        <v>0</v>
      </c>
      <c r="CA191" s="3">
        <f t="shared" si="108"/>
        <v>0</v>
      </c>
      <c r="CB191" s="3">
        <f t="shared" si="108"/>
        <v>0</v>
      </c>
      <c r="CC191" s="3">
        <f t="shared" si="108"/>
        <v>0</v>
      </c>
      <c r="CD191" s="3">
        <f t="shared" si="108"/>
        <v>0</v>
      </c>
      <c r="CE191" s="3">
        <f t="shared" si="108"/>
        <v>0</v>
      </c>
      <c r="CF191" s="3">
        <f t="shared" si="108"/>
        <v>0</v>
      </c>
      <c r="CG191" s="3">
        <f t="shared" si="108"/>
        <v>0</v>
      </c>
      <c r="CH191" s="3">
        <f t="shared" si="108"/>
        <v>0</v>
      </c>
      <c r="CI191" s="4">
        <f t="shared" si="114"/>
        <v>0</v>
      </c>
      <c r="CJ191" s="5">
        <f t="shared" si="114"/>
        <v>0</v>
      </c>
      <c r="CK191" s="5">
        <f t="shared" si="114"/>
        <v>0</v>
      </c>
      <c r="CL191" s="5">
        <f t="shared" si="112"/>
        <v>0</v>
      </c>
      <c r="CM191" s="5">
        <f t="shared" si="112"/>
        <v>0</v>
      </c>
      <c r="CN191" s="5">
        <f t="shared" si="112"/>
        <v>0</v>
      </c>
      <c r="CO191" s="5">
        <f t="shared" si="112"/>
        <v>0</v>
      </c>
      <c r="CP191" s="5">
        <f t="shared" si="112"/>
        <v>0</v>
      </c>
      <c r="CQ191" s="5">
        <f t="shared" si="112"/>
        <v>0</v>
      </c>
      <c r="CR191" s="5">
        <f t="shared" si="110"/>
        <v>0</v>
      </c>
      <c r="CS191" s="5">
        <f t="shared" si="110"/>
        <v>0</v>
      </c>
      <c r="CT191" s="5">
        <f t="shared" si="110"/>
        <v>0</v>
      </c>
      <c r="CU191" s="5">
        <f t="shared" si="110"/>
        <v>0</v>
      </c>
      <c r="CV191" s="5">
        <f t="shared" si="110"/>
        <v>0</v>
      </c>
      <c r="CW191" s="5">
        <f t="shared" si="110"/>
        <v>0</v>
      </c>
      <c r="CX191" s="4">
        <f t="shared" si="92"/>
        <v>0</v>
      </c>
      <c r="CY191" s="5">
        <f t="shared" si="93"/>
        <v>0</v>
      </c>
      <c r="CZ191" s="5">
        <f t="shared" si="94"/>
        <v>0</v>
      </c>
      <c r="DA191" s="5">
        <f t="shared" si="95"/>
        <v>0</v>
      </c>
      <c r="DB191" s="9">
        <f t="shared" si="96"/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2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 s="3">
        <f t="shared" si="121"/>
        <v>0</v>
      </c>
      <c r="DS191" s="3">
        <f t="shared" si="121"/>
        <v>0</v>
      </c>
      <c r="DT191" s="3">
        <f t="shared" si="119"/>
        <v>0</v>
      </c>
      <c r="DU191" s="3">
        <f t="shared" si="119"/>
        <v>0</v>
      </c>
      <c r="DV191" s="3">
        <f t="shared" si="119"/>
        <v>0</v>
      </c>
      <c r="DW191" s="3">
        <f t="shared" si="109"/>
        <v>0</v>
      </c>
      <c r="DX191" s="3">
        <f t="shared" si="109"/>
        <v>0</v>
      </c>
      <c r="DY191" s="3">
        <f t="shared" si="109"/>
        <v>0</v>
      </c>
      <c r="DZ191" s="3">
        <f t="shared" si="109"/>
        <v>5.2631578947368418E-2</v>
      </c>
      <c r="EA191" s="3">
        <f t="shared" si="109"/>
        <v>0</v>
      </c>
      <c r="EB191" s="3">
        <f t="shared" si="109"/>
        <v>0</v>
      </c>
      <c r="EC191" s="3">
        <f t="shared" si="109"/>
        <v>0</v>
      </c>
      <c r="ED191" s="3">
        <f t="shared" si="109"/>
        <v>0</v>
      </c>
      <c r="EE191" s="3">
        <f t="shared" si="109"/>
        <v>0</v>
      </c>
      <c r="EF191" s="3">
        <f t="shared" si="109"/>
        <v>0</v>
      </c>
      <c r="EG191" s="4">
        <f t="shared" si="115"/>
        <v>0</v>
      </c>
      <c r="EH191" s="5">
        <f t="shared" si="115"/>
        <v>0</v>
      </c>
      <c r="EI191" s="5">
        <f t="shared" si="115"/>
        <v>0</v>
      </c>
      <c r="EJ191" s="5">
        <f t="shared" si="113"/>
        <v>0</v>
      </c>
      <c r="EK191" s="5">
        <f t="shared" si="113"/>
        <v>0</v>
      </c>
      <c r="EL191" s="5">
        <f t="shared" si="113"/>
        <v>0</v>
      </c>
      <c r="EM191" s="5">
        <f t="shared" si="113"/>
        <v>0</v>
      </c>
      <c r="EN191" s="5">
        <f t="shared" si="113"/>
        <v>0</v>
      </c>
      <c r="EO191" s="5">
        <f t="shared" si="113"/>
        <v>1.009340353943333E-3</v>
      </c>
      <c r="EP191" s="5">
        <f t="shared" si="111"/>
        <v>0</v>
      </c>
      <c r="EQ191" s="5">
        <f t="shared" si="111"/>
        <v>0</v>
      </c>
      <c r="ER191" s="5">
        <f t="shared" si="111"/>
        <v>0</v>
      </c>
      <c r="ES191" s="5">
        <f t="shared" si="111"/>
        <v>0</v>
      </c>
      <c r="ET191" s="5">
        <f t="shared" si="111"/>
        <v>0</v>
      </c>
      <c r="EU191" s="5">
        <f t="shared" si="111"/>
        <v>0</v>
      </c>
      <c r="EV191" s="4">
        <f t="shared" si="97"/>
        <v>0</v>
      </c>
      <c r="EW191" s="5">
        <f t="shared" si="101"/>
        <v>0</v>
      </c>
      <c r="EX191" s="5">
        <f t="shared" si="98"/>
        <v>3.364467846477777E-4</v>
      </c>
      <c r="EY191" s="5">
        <f t="shared" si="99"/>
        <v>0</v>
      </c>
      <c r="EZ191" s="9">
        <f t="shared" si="100"/>
        <v>0</v>
      </c>
      <c r="FB191" t="s">
        <v>795</v>
      </c>
      <c r="FD191" t="s">
        <v>796</v>
      </c>
      <c r="FF191" t="s">
        <v>524</v>
      </c>
      <c r="FH191" t="s">
        <v>796</v>
      </c>
      <c r="FI191" t="s">
        <v>796</v>
      </c>
      <c r="FJ191" t="s">
        <v>796</v>
      </c>
      <c r="FL191" t="s">
        <v>126</v>
      </c>
      <c r="FQ191" t="s">
        <v>796</v>
      </c>
      <c r="FY191" t="s">
        <v>33</v>
      </c>
      <c r="GJ191" t="s">
        <v>457</v>
      </c>
      <c r="GR191" t="s">
        <v>797</v>
      </c>
    </row>
    <row r="192" spans="1:208" x14ac:dyDescent="0.25">
      <c r="A192">
        <v>188</v>
      </c>
      <c r="B192" t="s">
        <v>1163</v>
      </c>
      <c r="C192" t="s">
        <v>1164</v>
      </c>
      <c r="D192">
        <v>57</v>
      </c>
      <c r="E192">
        <v>6.55</v>
      </c>
      <c r="F192" t="s">
        <v>63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 s="3">
        <f t="shared" si="122"/>
        <v>0</v>
      </c>
      <c r="W192" s="3">
        <f t="shared" si="122"/>
        <v>0</v>
      </c>
      <c r="X192" s="3">
        <f t="shared" si="122"/>
        <v>0</v>
      </c>
      <c r="Y192" s="3">
        <f t="shared" si="122"/>
        <v>0</v>
      </c>
      <c r="Z192" s="3">
        <f t="shared" si="122"/>
        <v>0</v>
      </c>
      <c r="AA192" s="3">
        <f t="shared" si="122"/>
        <v>0</v>
      </c>
      <c r="AB192" s="3">
        <f t="shared" si="122"/>
        <v>0</v>
      </c>
      <c r="AC192" s="3">
        <f t="shared" si="122"/>
        <v>0</v>
      </c>
      <c r="AD192" s="3">
        <f t="shared" si="122"/>
        <v>0</v>
      </c>
      <c r="AE192" s="3">
        <f t="shared" si="122"/>
        <v>0</v>
      </c>
      <c r="AF192" s="3">
        <f t="shared" si="122"/>
        <v>0</v>
      </c>
      <c r="AG192" s="3">
        <f t="shared" si="122"/>
        <v>0</v>
      </c>
      <c r="AH192" s="3">
        <f t="shared" si="122"/>
        <v>0</v>
      </c>
      <c r="AI192" s="3">
        <f t="shared" si="122"/>
        <v>0</v>
      </c>
      <c r="AJ192" s="3">
        <f t="shared" si="122"/>
        <v>0</v>
      </c>
      <c r="AK192" s="4">
        <f t="shared" si="123"/>
        <v>0</v>
      </c>
      <c r="AL192" s="5">
        <f t="shared" si="123"/>
        <v>0</v>
      </c>
      <c r="AM192" s="5">
        <f t="shared" si="123"/>
        <v>0</v>
      </c>
      <c r="AN192" s="5">
        <f t="shared" si="123"/>
        <v>0</v>
      </c>
      <c r="AO192" s="5">
        <f t="shared" si="123"/>
        <v>0</v>
      </c>
      <c r="AP192" s="5">
        <f t="shared" si="123"/>
        <v>0</v>
      </c>
      <c r="AQ192" s="5">
        <f t="shared" si="123"/>
        <v>0</v>
      </c>
      <c r="AR192" s="5">
        <f t="shared" si="123"/>
        <v>0</v>
      </c>
      <c r="AS192" s="5">
        <f t="shared" si="123"/>
        <v>0</v>
      </c>
      <c r="AT192" s="5">
        <f t="shared" si="123"/>
        <v>0</v>
      </c>
      <c r="AU192" s="5">
        <f t="shared" si="123"/>
        <v>0</v>
      </c>
      <c r="AV192" s="5">
        <f t="shared" si="123"/>
        <v>0</v>
      </c>
      <c r="AW192" s="5">
        <f t="shared" si="123"/>
        <v>0</v>
      </c>
      <c r="AX192" s="5">
        <f t="shared" si="123"/>
        <v>0</v>
      </c>
      <c r="AY192" s="5">
        <f t="shared" si="123"/>
        <v>0</v>
      </c>
      <c r="AZ192" s="4">
        <f t="shared" si="87"/>
        <v>0</v>
      </c>
      <c r="BA192" s="5">
        <f t="shared" si="88"/>
        <v>0</v>
      </c>
      <c r="BB192" s="5">
        <f t="shared" si="89"/>
        <v>0</v>
      </c>
      <c r="BC192" s="5">
        <f t="shared" si="90"/>
        <v>0</v>
      </c>
      <c r="BD192" s="9">
        <f t="shared" si="91"/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7</v>
      </c>
      <c r="BR192">
        <v>8</v>
      </c>
      <c r="BS192">
        <v>8</v>
      </c>
      <c r="BT192" s="3">
        <f t="shared" si="120"/>
        <v>0</v>
      </c>
      <c r="BU192" s="3">
        <f t="shared" si="120"/>
        <v>0</v>
      </c>
      <c r="BV192" s="3">
        <f t="shared" si="118"/>
        <v>0</v>
      </c>
      <c r="BW192" s="3">
        <f t="shared" si="118"/>
        <v>0</v>
      </c>
      <c r="BX192" s="3">
        <f t="shared" si="118"/>
        <v>0</v>
      </c>
      <c r="BY192" s="3">
        <f t="shared" si="108"/>
        <v>0</v>
      </c>
      <c r="BZ192" s="3">
        <f t="shared" si="108"/>
        <v>0</v>
      </c>
      <c r="CA192" s="3">
        <f t="shared" si="108"/>
        <v>0</v>
      </c>
      <c r="CB192" s="3">
        <f t="shared" si="108"/>
        <v>0</v>
      </c>
      <c r="CC192" s="3">
        <f t="shared" si="108"/>
        <v>0</v>
      </c>
      <c r="CD192" s="3">
        <f t="shared" si="108"/>
        <v>0</v>
      </c>
      <c r="CE192" s="3">
        <f t="shared" si="108"/>
        <v>0</v>
      </c>
      <c r="CF192" s="3">
        <f t="shared" si="108"/>
        <v>0.12280701754385964</v>
      </c>
      <c r="CG192" s="3">
        <f t="shared" si="108"/>
        <v>0.14035087719298245</v>
      </c>
      <c r="CH192" s="3">
        <f t="shared" si="108"/>
        <v>0.14035087719298245</v>
      </c>
      <c r="CI192" s="4">
        <f t="shared" si="114"/>
        <v>0</v>
      </c>
      <c r="CJ192" s="5">
        <f t="shared" si="114"/>
        <v>0</v>
      </c>
      <c r="CK192" s="5">
        <f t="shared" si="114"/>
        <v>0</v>
      </c>
      <c r="CL192" s="5">
        <f t="shared" si="112"/>
        <v>0</v>
      </c>
      <c r="CM192" s="5">
        <f t="shared" si="112"/>
        <v>0</v>
      </c>
      <c r="CN192" s="5">
        <f t="shared" si="112"/>
        <v>0</v>
      </c>
      <c r="CO192" s="5">
        <f t="shared" si="112"/>
        <v>0</v>
      </c>
      <c r="CP192" s="5">
        <f t="shared" si="112"/>
        <v>0</v>
      </c>
      <c r="CQ192" s="5">
        <f t="shared" si="112"/>
        <v>0</v>
      </c>
      <c r="CR192" s="5">
        <f t="shared" si="110"/>
        <v>0</v>
      </c>
      <c r="CS192" s="5">
        <f t="shared" si="110"/>
        <v>0</v>
      </c>
      <c r="CT192" s="5">
        <f t="shared" si="110"/>
        <v>0</v>
      </c>
      <c r="CU192" s="5">
        <f t="shared" si="110"/>
        <v>5.778420282019101E-3</v>
      </c>
      <c r="CV192" s="5">
        <f t="shared" si="110"/>
        <v>6.1483426728309396E-3</v>
      </c>
      <c r="CW192" s="5">
        <f t="shared" si="110"/>
        <v>6.0571251371642782E-3</v>
      </c>
      <c r="CX192" s="4">
        <f t="shared" si="92"/>
        <v>0</v>
      </c>
      <c r="CY192" s="5">
        <f t="shared" si="93"/>
        <v>0</v>
      </c>
      <c r="CZ192" s="5">
        <f t="shared" si="94"/>
        <v>0</v>
      </c>
      <c r="DA192" s="5">
        <f t="shared" si="95"/>
        <v>0</v>
      </c>
      <c r="DB192" s="9">
        <f t="shared" si="96"/>
        <v>5.9946293640047721E-3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 s="3">
        <f t="shared" si="121"/>
        <v>0</v>
      </c>
      <c r="DS192" s="3">
        <f t="shared" si="121"/>
        <v>0</v>
      </c>
      <c r="DT192" s="3">
        <f t="shared" si="119"/>
        <v>0</v>
      </c>
      <c r="DU192" s="3">
        <f t="shared" si="119"/>
        <v>0</v>
      </c>
      <c r="DV192" s="3">
        <f t="shared" si="119"/>
        <v>0</v>
      </c>
      <c r="DW192" s="3">
        <f t="shared" si="109"/>
        <v>0</v>
      </c>
      <c r="DX192" s="3">
        <f t="shared" si="109"/>
        <v>0</v>
      </c>
      <c r="DY192" s="3">
        <f t="shared" si="109"/>
        <v>0</v>
      </c>
      <c r="DZ192" s="3">
        <f t="shared" si="109"/>
        <v>0</v>
      </c>
      <c r="EA192" s="3">
        <f t="shared" si="109"/>
        <v>0</v>
      </c>
      <c r="EB192" s="3">
        <f t="shared" si="109"/>
        <v>0</v>
      </c>
      <c r="EC192" s="3">
        <f t="shared" si="109"/>
        <v>0</v>
      </c>
      <c r="ED192" s="3">
        <f t="shared" si="109"/>
        <v>0</v>
      </c>
      <c r="EE192" s="3">
        <f t="shared" si="109"/>
        <v>0</v>
      </c>
      <c r="EF192" s="3">
        <f t="shared" si="109"/>
        <v>0</v>
      </c>
      <c r="EG192" s="4">
        <f t="shared" si="115"/>
        <v>0</v>
      </c>
      <c r="EH192" s="5">
        <f t="shared" si="115"/>
        <v>0</v>
      </c>
      <c r="EI192" s="5">
        <f t="shared" si="115"/>
        <v>0</v>
      </c>
      <c r="EJ192" s="5">
        <f t="shared" si="113"/>
        <v>0</v>
      </c>
      <c r="EK192" s="5">
        <f t="shared" si="113"/>
        <v>0</v>
      </c>
      <c r="EL192" s="5">
        <f t="shared" si="113"/>
        <v>0</v>
      </c>
      <c r="EM192" s="5">
        <f t="shared" si="113"/>
        <v>0</v>
      </c>
      <c r="EN192" s="5">
        <f t="shared" si="113"/>
        <v>0</v>
      </c>
      <c r="EO192" s="5">
        <f t="shared" si="113"/>
        <v>0</v>
      </c>
      <c r="EP192" s="5">
        <f t="shared" si="111"/>
        <v>0</v>
      </c>
      <c r="EQ192" s="5">
        <f t="shared" si="111"/>
        <v>0</v>
      </c>
      <c r="ER192" s="5">
        <f t="shared" si="111"/>
        <v>0</v>
      </c>
      <c r="ES192" s="5">
        <f t="shared" si="111"/>
        <v>0</v>
      </c>
      <c r="ET192" s="5">
        <f t="shared" si="111"/>
        <v>0</v>
      </c>
      <c r="EU192" s="5">
        <f t="shared" si="111"/>
        <v>0</v>
      </c>
      <c r="EV192" s="4">
        <f t="shared" si="97"/>
        <v>0</v>
      </c>
      <c r="EW192" s="5">
        <f t="shared" si="101"/>
        <v>0</v>
      </c>
      <c r="EX192" s="5">
        <f t="shared" si="98"/>
        <v>0</v>
      </c>
      <c r="EY192" s="5">
        <f t="shared" si="99"/>
        <v>0</v>
      </c>
      <c r="EZ192" s="9">
        <f t="shared" si="100"/>
        <v>0</v>
      </c>
    </row>
    <row r="193" spans="1:201" x14ac:dyDescent="0.25">
      <c r="A193">
        <v>189</v>
      </c>
      <c r="B193" t="s">
        <v>624</v>
      </c>
      <c r="C193" t="s">
        <v>625</v>
      </c>
      <c r="D193">
        <v>27</v>
      </c>
      <c r="E193">
        <v>6.49</v>
      </c>
      <c r="F193" t="s">
        <v>63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s="3">
        <f t="shared" si="122"/>
        <v>0</v>
      </c>
      <c r="W193" s="3">
        <f t="shared" si="122"/>
        <v>0</v>
      </c>
      <c r="X193" s="3">
        <f t="shared" si="122"/>
        <v>0</v>
      </c>
      <c r="Y193" s="3">
        <f t="shared" si="122"/>
        <v>0</v>
      </c>
      <c r="Z193" s="3">
        <f t="shared" si="122"/>
        <v>0</v>
      </c>
      <c r="AA193" s="3">
        <f t="shared" si="122"/>
        <v>0</v>
      </c>
      <c r="AB193" s="3">
        <f t="shared" si="122"/>
        <v>0</v>
      </c>
      <c r="AC193" s="3">
        <f t="shared" si="122"/>
        <v>0</v>
      </c>
      <c r="AD193" s="3">
        <f t="shared" si="122"/>
        <v>0</v>
      </c>
      <c r="AE193" s="3">
        <f t="shared" si="122"/>
        <v>0</v>
      </c>
      <c r="AF193" s="3">
        <f t="shared" si="122"/>
        <v>0</v>
      </c>
      <c r="AG193" s="3">
        <f t="shared" si="122"/>
        <v>0</v>
      </c>
      <c r="AH193" s="3">
        <f t="shared" si="122"/>
        <v>0</v>
      </c>
      <c r="AI193" s="3">
        <f t="shared" si="122"/>
        <v>0</v>
      </c>
      <c r="AJ193" s="3">
        <f t="shared" si="122"/>
        <v>0</v>
      </c>
      <c r="AK193" s="4">
        <f t="shared" si="123"/>
        <v>0</v>
      </c>
      <c r="AL193" s="5">
        <f t="shared" si="123"/>
        <v>0</v>
      </c>
      <c r="AM193" s="5">
        <f t="shared" si="123"/>
        <v>0</v>
      </c>
      <c r="AN193" s="5">
        <f t="shared" si="123"/>
        <v>0</v>
      </c>
      <c r="AO193" s="5">
        <f t="shared" si="123"/>
        <v>0</v>
      </c>
      <c r="AP193" s="5">
        <f t="shared" si="123"/>
        <v>0</v>
      </c>
      <c r="AQ193" s="5">
        <f t="shared" si="123"/>
        <v>0</v>
      </c>
      <c r="AR193" s="5">
        <f t="shared" si="123"/>
        <v>0</v>
      </c>
      <c r="AS193" s="5">
        <f t="shared" si="123"/>
        <v>0</v>
      </c>
      <c r="AT193" s="5">
        <f t="shared" si="123"/>
        <v>0</v>
      </c>
      <c r="AU193" s="5">
        <f t="shared" si="123"/>
        <v>0</v>
      </c>
      <c r="AV193" s="5">
        <f t="shared" si="123"/>
        <v>0</v>
      </c>
      <c r="AW193" s="5">
        <f t="shared" si="123"/>
        <v>0</v>
      </c>
      <c r="AX193" s="5">
        <f t="shared" si="123"/>
        <v>0</v>
      </c>
      <c r="AY193" s="5">
        <f t="shared" si="123"/>
        <v>0</v>
      </c>
      <c r="AZ193" s="4">
        <f t="shared" si="87"/>
        <v>0</v>
      </c>
      <c r="BA193" s="5">
        <f t="shared" si="88"/>
        <v>0</v>
      </c>
      <c r="BB193" s="5">
        <f t="shared" si="89"/>
        <v>0</v>
      </c>
      <c r="BC193" s="5">
        <f t="shared" si="90"/>
        <v>0</v>
      </c>
      <c r="BD193" s="9">
        <f t="shared" si="91"/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2</v>
      </c>
      <c r="BO193">
        <v>0</v>
      </c>
      <c r="BP193">
        <v>2</v>
      </c>
      <c r="BQ193">
        <v>0</v>
      </c>
      <c r="BR193">
        <v>0</v>
      </c>
      <c r="BS193">
        <v>0</v>
      </c>
      <c r="BT193" s="3">
        <f t="shared" si="120"/>
        <v>0</v>
      </c>
      <c r="BU193" s="3">
        <f t="shared" si="120"/>
        <v>0</v>
      </c>
      <c r="BV193" s="3">
        <f t="shared" si="118"/>
        <v>0</v>
      </c>
      <c r="BW193" s="3">
        <f t="shared" si="118"/>
        <v>0</v>
      </c>
      <c r="BX193" s="3">
        <f t="shared" si="118"/>
        <v>0</v>
      </c>
      <c r="BY193" s="3">
        <f t="shared" si="108"/>
        <v>0</v>
      </c>
      <c r="BZ193" s="3">
        <f t="shared" si="108"/>
        <v>0</v>
      </c>
      <c r="CA193" s="3">
        <f t="shared" si="108"/>
        <v>0</v>
      </c>
      <c r="CB193" s="3">
        <f t="shared" si="108"/>
        <v>0</v>
      </c>
      <c r="CC193" s="3">
        <f t="shared" si="108"/>
        <v>7.407407407407407E-2</v>
      </c>
      <c r="CD193" s="3">
        <f t="shared" si="108"/>
        <v>0</v>
      </c>
      <c r="CE193" s="3">
        <f t="shared" si="108"/>
        <v>7.407407407407407E-2</v>
      </c>
      <c r="CF193" s="3">
        <f t="shared" si="108"/>
        <v>0</v>
      </c>
      <c r="CG193" s="3">
        <f t="shared" si="108"/>
        <v>0</v>
      </c>
      <c r="CH193" s="3">
        <f t="shared" si="108"/>
        <v>0</v>
      </c>
      <c r="CI193" s="4">
        <f t="shared" si="114"/>
        <v>0</v>
      </c>
      <c r="CJ193" s="5">
        <f t="shared" si="114"/>
        <v>0</v>
      </c>
      <c r="CK193" s="5">
        <f t="shared" si="114"/>
        <v>0</v>
      </c>
      <c r="CL193" s="5">
        <f t="shared" si="112"/>
        <v>0</v>
      </c>
      <c r="CM193" s="5">
        <f t="shared" si="112"/>
        <v>0</v>
      </c>
      <c r="CN193" s="5">
        <f t="shared" si="112"/>
        <v>0</v>
      </c>
      <c r="CO193" s="5">
        <f t="shared" si="112"/>
        <v>0</v>
      </c>
      <c r="CP193" s="5">
        <f t="shared" si="112"/>
        <v>0</v>
      </c>
      <c r="CQ193" s="5">
        <f t="shared" si="112"/>
        <v>0</v>
      </c>
      <c r="CR193" s="5">
        <f t="shared" si="110"/>
        <v>4.4391682060654497E-3</v>
      </c>
      <c r="CS193" s="5">
        <f t="shared" si="110"/>
        <v>0</v>
      </c>
      <c r="CT193" s="5">
        <f t="shared" si="110"/>
        <v>4.3801670968356939E-3</v>
      </c>
      <c r="CU193" s="5">
        <f t="shared" si="110"/>
        <v>0</v>
      </c>
      <c r="CV193" s="5">
        <f t="shared" si="110"/>
        <v>0</v>
      </c>
      <c r="CW193" s="5">
        <f t="shared" si="110"/>
        <v>0</v>
      </c>
      <c r="CX193" s="4">
        <f t="shared" si="92"/>
        <v>0</v>
      </c>
      <c r="CY193" s="5">
        <f t="shared" si="93"/>
        <v>0</v>
      </c>
      <c r="CZ193" s="5">
        <f t="shared" si="94"/>
        <v>0</v>
      </c>
      <c r="DA193" s="5">
        <f t="shared" si="95"/>
        <v>2.9397784343003809E-3</v>
      </c>
      <c r="DB193" s="9">
        <f t="shared" si="96"/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 s="3">
        <f t="shared" si="121"/>
        <v>0</v>
      </c>
      <c r="DS193" s="3">
        <f t="shared" si="121"/>
        <v>0</v>
      </c>
      <c r="DT193" s="3">
        <f t="shared" si="119"/>
        <v>0</v>
      </c>
      <c r="DU193" s="3">
        <f t="shared" si="119"/>
        <v>0</v>
      </c>
      <c r="DV193" s="3">
        <f t="shared" si="119"/>
        <v>0</v>
      </c>
      <c r="DW193" s="3">
        <f t="shared" si="109"/>
        <v>0</v>
      </c>
      <c r="DX193" s="3">
        <f t="shared" si="109"/>
        <v>0</v>
      </c>
      <c r="DY193" s="3">
        <f t="shared" si="109"/>
        <v>0</v>
      </c>
      <c r="DZ193" s="3">
        <f t="shared" si="109"/>
        <v>0</v>
      </c>
      <c r="EA193" s="3">
        <f t="shared" si="109"/>
        <v>0</v>
      </c>
      <c r="EB193" s="3">
        <f t="shared" si="109"/>
        <v>0</v>
      </c>
      <c r="EC193" s="3">
        <f t="shared" si="109"/>
        <v>0</v>
      </c>
      <c r="ED193" s="3">
        <f t="shared" si="109"/>
        <v>0</v>
      </c>
      <c r="EE193" s="3">
        <f t="shared" si="109"/>
        <v>0</v>
      </c>
      <c r="EF193" s="3">
        <f t="shared" si="109"/>
        <v>0</v>
      </c>
      <c r="EG193" s="4">
        <f t="shared" si="115"/>
        <v>0</v>
      </c>
      <c r="EH193" s="5">
        <f t="shared" si="115"/>
        <v>0</v>
      </c>
      <c r="EI193" s="5">
        <f t="shared" si="115"/>
        <v>0</v>
      </c>
      <c r="EJ193" s="5">
        <f t="shared" si="113"/>
        <v>0</v>
      </c>
      <c r="EK193" s="5">
        <f t="shared" si="113"/>
        <v>0</v>
      </c>
      <c r="EL193" s="5">
        <f t="shared" si="113"/>
        <v>0</v>
      </c>
      <c r="EM193" s="5">
        <f t="shared" si="113"/>
        <v>0</v>
      </c>
      <c r="EN193" s="5">
        <f t="shared" si="113"/>
        <v>0</v>
      </c>
      <c r="EO193" s="5">
        <f t="shared" si="113"/>
        <v>0</v>
      </c>
      <c r="EP193" s="5">
        <f t="shared" si="111"/>
        <v>0</v>
      </c>
      <c r="EQ193" s="5">
        <f t="shared" si="111"/>
        <v>0</v>
      </c>
      <c r="ER193" s="5">
        <f t="shared" si="111"/>
        <v>0</v>
      </c>
      <c r="ES193" s="5">
        <f t="shared" si="111"/>
        <v>0</v>
      </c>
      <c r="ET193" s="5">
        <f t="shared" si="111"/>
        <v>0</v>
      </c>
      <c r="EU193" s="5">
        <f t="shared" si="111"/>
        <v>0</v>
      </c>
      <c r="EV193" s="4">
        <f t="shared" si="97"/>
        <v>0</v>
      </c>
      <c r="EW193" s="5">
        <f t="shared" si="101"/>
        <v>0</v>
      </c>
      <c r="EX193" s="5">
        <f t="shared" si="98"/>
        <v>0</v>
      </c>
      <c r="EY193" s="5">
        <f t="shared" si="99"/>
        <v>0</v>
      </c>
      <c r="EZ193" s="9">
        <f t="shared" si="100"/>
        <v>0</v>
      </c>
      <c r="FD193" t="s">
        <v>800</v>
      </c>
      <c r="FI193" t="s">
        <v>800</v>
      </c>
      <c r="FJ193" t="s">
        <v>800</v>
      </c>
      <c r="FQ193" t="s">
        <v>664</v>
      </c>
      <c r="FY193" t="s">
        <v>33</v>
      </c>
      <c r="GM193" t="s">
        <v>47</v>
      </c>
      <c r="GR193" t="s">
        <v>47</v>
      </c>
    </row>
    <row r="194" spans="1:201" x14ac:dyDescent="0.25">
      <c r="A194">
        <v>190</v>
      </c>
      <c r="B194" t="s">
        <v>1165</v>
      </c>
      <c r="C194" t="s">
        <v>1166</v>
      </c>
      <c r="D194">
        <v>88</v>
      </c>
      <c r="E194">
        <v>5.04</v>
      </c>
      <c r="F194" t="s">
        <v>63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 s="3">
        <f t="shared" si="122"/>
        <v>0</v>
      </c>
      <c r="W194" s="3">
        <f t="shared" si="122"/>
        <v>0</v>
      </c>
      <c r="X194" s="3">
        <f t="shared" si="122"/>
        <v>0</v>
      </c>
      <c r="Y194" s="3">
        <f t="shared" si="122"/>
        <v>0</v>
      </c>
      <c r="Z194" s="3">
        <f t="shared" si="122"/>
        <v>0</v>
      </c>
      <c r="AA194" s="3">
        <f t="shared" si="122"/>
        <v>0</v>
      </c>
      <c r="AB194" s="3">
        <f t="shared" si="122"/>
        <v>0</v>
      </c>
      <c r="AC194" s="3">
        <f t="shared" si="122"/>
        <v>0</v>
      </c>
      <c r="AD194" s="3">
        <f t="shared" si="122"/>
        <v>0</v>
      </c>
      <c r="AE194" s="3">
        <f t="shared" si="122"/>
        <v>0</v>
      </c>
      <c r="AF194" s="3">
        <f t="shared" si="122"/>
        <v>0</v>
      </c>
      <c r="AG194" s="3">
        <f t="shared" si="122"/>
        <v>0</v>
      </c>
      <c r="AH194" s="3">
        <f t="shared" si="122"/>
        <v>0</v>
      </c>
      <c r="AI194" s="3">
        <f t="shared" si="122"/>
        <v>0</v>
      </c>
      <c r="AJ194" s="3">
        <f t="shared" si="122"/>
        <v>0</v>
      </c>
      <c r="AK194" s="4">
        <f t="shared" si="123"/>
        <v>0</v>
      </c>
      <c r="AL194" s="5">
        <f t="shared" si="123"/>
        <v>0</v>
      </c>
      <c r="AM194" s="5">
        <f t="shared" si="123"/>
        <v>0</v>
      </c>
      <c r="AN194" s="5">
        <f t="shared" si="123"/>
        <v>0</v>
      </c>
      <c r="AO194" s="5">
        <f t="shared" si="123"/>
        <v>0</v>
      </c>
      <c r="AP194" s="5">
        <f t="shared" si="123"/>
        <v>0</v>
      </c>
      <c r="AQ194" s="5">
        <f t="shared" si="123"/>
        <v>0</v>
      </c>
      <c r="AR194" s="5">
        <f t="shared" si="123"/>
        <v>0</v>
      </c>
      <c r="AS194" s="5">
        <f t="shared" si="123"/>
        <v>0</v>
      </c>
      <c r="AT194" s="5">
        <f t="shared" si="123"/>
        <v>0</v>
      </c>
      <c r="AU194" s="5">
        <f t="shared" si="123"/>
        <v>0</v>
      </c>
      <c r="AV194" s="5">
        <f t="shared" si="123"/>
        <v>0</v>
      </c>
      <c r="AW194" s="5">
        <f t="shared" si="123"/>
        <v>0</v>
      </c>
      <c r="AX194" s="5">
        <f t="shared" si="123"/>
        <v>0</v>
      </c>
      <c r="AY194" s="5">
        <f t="shared" si="123"/>
        <v>0</v>
      </c>
      <c r="AZ194" s="4">
        <f t="shared" si="87"/>
        <v>0</v>
      </c>
      <c r="BA194" s="5">
        <f t="shared" si="88"/>
        <v>0</v>
      </c>
      <c r="BB194" s="5">
        <f t="shared" si="89"/>
        <v>0</v>
      </c>
      <c r="BC194" s="5">
        <f t="shared" si="90"/>
        <v>0</v>
      </c>
      <c r="BD194" s="9">
        <f t="shared" si="91"/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2</v>
      </c>
      <c r="BQ194">
        <v>0</v>
      </c>
      <c r="BR194">
        <v>0</v>
      </c>
      <c r="BS194">
        <v>0</v>
      </c>
      <c r="BT194" s="3">
        <f t="shared" si="120"/>
        <v>0</v>
      </c>
      <c r="BU194" s="3">
        <f t="shared" si="120"/>
        <v>0</v>
      </c>
      <c r="BV194" s="3">
        <f t="shared" si="118"/>
        <v>0</v>
      </c>
      <c r="BW194" s="3">
        <f t="shared" si="118"/>
        <v>0</v>
      </c>
      <c r="BX194" s="3">
        <f t="shared" si="118"/>
        <v>0</v>
      </c>
      <c r="BY194" s="3">
        <f t="shared" si="108"/>
        <v>0</v>
      </c>
      <c r="BZ194" s="3">
        <f t="shared" si="108"/>
        <v>0</v>
      </c>
      <c r="CA194" s="3">
        <f t="shared" si="108"/>
        <v>0</v>
      </c>
      <c r="CB194" s="3">
        <f t="shared" si="108"/>
        <v>0</v>
      </c>
      <c r="CC194" s="3">
        <f t="shared" si="108"/>
        <v>0</v>
      </c>
      <c r="CD194" s="3">
        <f t="shared" si="108"/>
        <v>0</v>
      </c>
      <c r="CE194" s="3">
        <f t="shared" si="108"/>
        <v>2.2727272727272728E-2</v>
      </c>
      <c r="CF194" s="3">
        <f t="shared" si="108"/>
        <v>0</v>
      </c>
      <c r="CG194" s="3">
        <f t="shared" si="108"/>
        <v>0</v>
      </c>
      <c r="CH194" s="3">
        <f t="shared" si="108"/>
        <v>0</v>
      </c>
      <c r="CI194" s="4">
        <f t="shared" si="114"/>
        <v>0</v>
      </c>
      <c r="CJ194" s="5">
        <f t="shared" si="114"/>
        <v>0</v>
      </c>
      <c r="CK194" s="5">
        <f t="shared" si="114"/>
        <v>0</v>
      </c>
      <c r="CL194" s="5">
        <f t="shared" si="112"/>
        <v>0</v>
      </c>
      <c r="CM194" s="5">
        <f t="shared" si="112"/>
        <v>0</v>
      </c>
      <c r="CN194" s="5">
        <f t="shared" si="112"/>
        <v>0</v>
      </c>
      <c r="CO194" s="5">
        <f t="shared" si="112"/>
        <v>0</v>
      </c>
      <c r="CP194" s="5">
        <f t="shared" si="112"/>
        <v>0</v>
      </c>
      <c r="CQ194" s="5">
        <f t="shared" si="112"/>
        <v>0</v>
      </c>
      <c r="CR194" s="5">
        <f t="shared" si="110"/>
        <v>0</v>
      </c>
      <c r="CS194" s="5">
        <f t="shared" si="110"/>
        <v>0</v>
      </c>
      <c r="CT194" s="5">
        <f t="shared" si="110"/>
        <v>1.3439149047109516E-3</v>
      </c>
      <c r="CU194" s="5">
        <f t="shared" si="110"/>
        <v>0</v>
      </c>
      <c r="CV194" s="5">
        <f t="shared" si="110"/>
        <v>0</v>
      </c>
      <c r="CW194" s="5">
        <f t="shared" si="110"/>
        <v>0</v>
      </c>
      <c r="CX194" s="4">
        <f t="shared" si="92"/>
        <v>0</v>
      </c>
      <c r="CY194" s="5">
        <f t="shared" si="93"/>
        <v>0</v>
      </c>
      <c r="CZ194" s="5">
        <f t="shared" si="94"/>
        <v>0</v>
      </c>
      <c r="DA194" s="5">
        <f t="shared" si="95"/>
        <v>4.4797163490365057E-4</v>
      </c>
      <c r="DB194" s="9">
        <f t="shared" si="96"/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 s="3">
        <f t="shared" si="121"/>
        <v>0</v>
      </c>
      <c r="DS194" s="3">
        <f t="shared" si="121"/>
        <v>0</v>
      </c>
      <c r="DT194" s="3">
        <f t="shared" si="119"/>
        <v>0</v>
      </c>
      <c r="DU194" s="3">
        <f t="shared" si="119"/>
        <v>0</v>
      </c>
      <c r="DV194" s="3">
        <f t="shared" si="119"/>
        <v>0</v>
      </c>
      <c r="DW194" s="3">
        <f t="shared" si="109"/>
        <v>0</v>
      </c>
      <c r="DX194" s="3">
        <f t="shared" si="109"/>
        <v>0</v>
      </c>
      <c r="DY194" s="3">
        <f t="shared" si="109"/>
        <v>0</v>
      </c>
      <c r="DZ194" s="3">
        <f t="shared" si="109"/>
        <v>0</v>
      </c>
      <c r="EA194" s="3">
        <f t="shared" si="109"/>
        <v>0</v>
      </c>
      <c r="EB194" s="3">
        <f t="shared" si="109"/>
        <v>0</v>
      </c>
      <c r="EC194" s="3">
        <f t="shared" si="109"/>
        <v>0</v>
      </c>
      <c r="ED194" s="3">
        <f t="shared" si="109"/>
        <v>0</v>
      </c>
      <c r="EE194" s="3">
        <f t="shared" si="109"/>
        <v>0</v>
      </c>
      <c r="EF194" s="3">
        <f t="shared" si="109"/>
        <v>0</v>
      </c>
      <c r="EG194" s="4">
        <f t="shared" si="115"/>
        <v>0</v>
      </c>
      <c r="EH194" s="5">
        <f t="shared" si="115"/>
        <v>0</v>
      </c>
      <c r="EI194" s="5">
        <f t="shared" si="115"/>
        <v>0</v>
      </c>
      <c r="EJ194" s="5">
        <f t="shared" si="113"/>
        <v>0</v>
      </c>
      <c r="EK194" s="5">
        <f t="shared" si="113"/>
        <v>0</v>
      </c>
      <c r="EL194" s="5">
        <f t="shared" si="113"/>
        <v>0</v>
      </c>
      <c r="EM194" s="5">
        <f t="shared" si="113"/>
        <v>0</v>
      </c>
      <c r="EN194" s="5">
        <f t="shared" si="113"/>
        <v>0</v>
      </c>
      <c r="EO194" s="5">
        <f t="shared" si="113"/>
        <v>0</v>
      </c>
      <c r="EP194" s="5">
        <f t="shared" si="111"/>
        <v>0</v>
      </c>
      <c r="EQ194" s="5">
        <f t="shared" si="111"/>
        <v>0</v>
      </c>
      <c r="ER194" s="5">
        <f t="shared" si="111"/>
        <v>0</v>
      </c>
      <c r="ES194" s="5">
        <f t="shared" si="111"/>
        <v>0</v>
      </c>
      <c r="ET194" s="5">
        <f t="shared" si="111"/>
        <v>0</v>
      </c>
      <c r="EU194" s="5">
        <f t="shared" si="111"/>
        <v>0</v>
      </c>
      <c r="EV194" s="4">
        <f t="shared" si="97"/>
        <v>0</v>
      </c>
      <c r="EW194" s="5">
        <f t="shared" si="101"/>
        <v>0</v>
      </c>
      <c r="EX194" s="5">
        <f t="shared" si="98"/>
        <v>0</v>
      </c>
      <c r="EY194" s="5">
        <f t="shared" si="99"/>
        <v>0</v>
      </c>
      <c r="EZ194" s="9">
        <f t="shared" si="100"/>
        <v>0</v>
      </c>
    </row>
    <row r="195" spans="1:201" x14ac:dyDescent="0.25">
      <c r="A195">
        <v>191</v>
      </c>
      <c r="B195" t="s">
        <v>1169</v>
      </c>
      <c r="C195" t="s">
        <v>1170</v>
      </c>
      <c r="D195">
        <v>17</v>
      </c>
      <c r="E195">
        <v>8.18</v>
      </c>
      <c r="F195" t="s">
        <v>63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3">
        <f t="shared" si="122"/>
        <v>0</v>
      </c>
      <c r="W195" s="3">
        <f t="shared" si="122"/>
        <v>0</v>
      </c>
      <c r="X195" s="3">
        <f t="shared" si="122"/>
        <v>0</v>
      </c>
      <c r="Y195" s="3">
        <f t="shared" si="122"/>
        <v>0</v>
      </c>
      <c r="Z195" s="3">
        <f t="shared" si="122"/>
        <v>0</v>
      </c>
      <c r="AA195" s="3">
        <f t="shared" si="122"/>
        <v>0</v>
      </c>
      <c r="AB195" s="3">
        <f t="shared" si="122"/>
        <v>0</v>
      </c>
      <c r="AC195" s="3">
        <f t="shared" si="122"/>
        <v>0</v>
      </c>
      <c r="AD195" s="3">
        <f t="shared" si="122"/>
        <v>0</v>
      </c>
      <c r="AE195" s="3">
        <f t="shared" si="122"/>
        <v>0</v>
      </c>
      <c r="AF195" s="3">
        <f t="shared" si="122"/>
        <v>0</v>
      </c>
      <c r="AG195" s="3">
        <f t="shared" si="122"/>
        <v>0</v>
      </c>
      <c r="AH195" s="3">
        <f t="shared" si="122"/>
        <v>0</v>
      </c>
      <c r="AI195" s="3">
        <f t="shared" si="122"/>
        <v>0</v>
      </c>
      <c r="AJ195" s="3">
        <f t="shared" si="122"/>
        <v>0</v>
      </c>
      <c r="AK195" s="4">
        <f t="shared" si="123"/>
        <v>0</v>
      </c>
      <c r="AL195" s="5">
        <f t="shared" si="123"/>
        <v>0</v>
      </c>
      <c r="AM195" s="5">
        <f t="shared" si="123"/>
        <v>0</v>
      </c>
      <c r="AN195" s="5">
        <f t="shared" si="123"/>
        <v>0</v>
      </c>
      <c r="AO195" s="5">
        <f t="shared" si="123"/>
        <v>0</v>
      </c>
      <c r="AP195" s="5">
        <f t="shared" si="123"/>
        <v>0</v>
      </c>
      <c r="AQ195" s="5">
        <f t="shared" si="123"/>
        <v>0</v>
      </c>
      <c r="AR195" s="5">
        <f t="shared" si="123"/>
        <v>0</v>
      </c>
      <c r="AS195" s="5">
        <f t="shared" si="123"/>
        <v>0</v>
      </c>
      <c r="AT195" s="5">
        <f t="shared" si="123"/>
        <v>0</v>
      </c>
      <c r="AU195" s="5">
        <f t="shared" si="123"/>
        <v>0</v>
      </c>
      <c r="AV195" s="5">
        <f t="shared" si="123"/>
        <v>0</v>
      </c>
      <c r="AW195" s="5">
        <f t="shared" si="123"/>
        <v>0</v>
      </c>
      <c r="AX195" s="5">
        <f t="shared" si="123"/>
        <v>0</v>
      </c>
      <c r="AY195" s="5">
        <f t="shared" si="123"/>
        <v>0</v>
      </c>
      <c r="AZ195" s="4">
        <f t="shared" si="87"/>
        <v>0</v>
      </c>
      <c r="BA195" s="5">
        <f t="shared" si="88"/>
        <v>0</v>
      </c>
      <c r="BB195" s="5">
        <f t="shared" si="89"/>
        <v>0</v>
      </c>
      <c r="BC195" s="5">
        <f t="shared" si="90"/>
        <v>0</v>
      </c>
      <c r="BD195" s="9">
        <f t="shared" si="91"/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2</v>
      </c>
      <c r="BS195">
        <v>0</v>
      </c>
      <c r="BT195" s="3">
        <f t="shared" si="120"/>
        <v>0</v>
      </c>
      <c r="BU195" s="3">
        <f t="shared" si="120"/>
        <v>0</v>
      </c>
      <c r="BV195" s="3">
        <f t="shared" si="118"/>
        <v>0</v>
      </c>
      <c r="BW195" s="3">
        <f t="shared" si="118"/>
        <v>0</v>
      </c>
      <c r="BX195" s="3">
        <f t="shared" si="118"/>
        <v>0</v>
      </c>
      <c r="BY195" s="3">
        <f t="shared" si="108"/>
        <v>0</v>
      </c>
      <c r="BZ195" s="3">
        <f t="shared" si="108"/>
        <v>0</v>
      </c>
      <c r="CA195" s="3">
        <f t="shared" si="108"/>
        <v>0</v>
      </c>
      <c r="CB195" s="3">
        <f t="shared" si="108"/>
        <v>0</v>
      </c>
      <c r="CC195" s="3">
        <f t="shared" si="108"/>
        <v>0</v>
      </c>
      <c r="CD195" s="3">
        <f t="shared" si="108"/>
        <v>0</v>
      </c>
      <c r="CE195" s="3">
        <f t="shared" si="108"/>
        <v>0</v>
      </c>
      <c r="CF195" s="3">
        <f t="shared" si="108"/>
        <v>0</v>
      </c>
      <c r="CG195" s="3">
        <f t="shared" si="108"/>
        <v>0.11764705882352941</v>
      </c>
      <c r="CH195" s="3">
        <f t="shared" si="108"/>
        <v>0</v>
      </c>
      <c r="CI195" s="4">
        <f t="shared" si="114"/>
        <v>0</v>
      </c>
      <c r="CJ195" s="5">
        <f t="shared" si="114"/>
        <v>0</v>
      </c>
      <c r="CK195" s="5">
        <f t="shared" si="114"/>
        <v>0</v>
      </c>
      <c r="CL195" s="5">
        <f t="shared" si="112"/>
        <v>0</v>
      </c>
      <c r="CM195" s="5">
        <f t="shared" si="112"/>
        <v>0</v>
      </c>
      <c r="CN195" s="5">
        <f t="shared" si="112"/>
        <v>0</v>
      </c>
      <c r="CO195" s="5">
        <f t="shared" si="112"/>
        <v>0</v>
      </c>
      <c r="CP195" s="5">
        <f t="shared" si="112"/>
        <v>0</v>
      </c>
      <c r="CQ195" s="5">
        <f t="shared" si="112"/>
        <v>0</v>
      </c>
      <c r="CR195" s="5">
        <f t="shared" si="110"/>
        <v>0</v>
      </c>
      <c r="CS195" s="5">
        <f t="shared" si="110"/>
        <v>0</v>
      </c>
      <c r="CT195" s="5">
        <f t="shared" si="110"/>
        <v>0</v>
      </c>
      <c r="CU195" s="5">
        <f t="shared" si="110"/>
        <v>0</v>
      </c>
      <c r="CV195" s="5">
        <f t="shared" si="110"/>
        <v>5.153757828696523E-3</v>
      </c>
      <c r="CW195" s="5">
        <f t="shared" si="110"/>
        <v>0</v>
      </c>
      <c r="CX195" s="4">
        <f t="shared" si="92"/>
        <v>0</v>
      </c>
      <c r="CY195" s="5">
        <f t="shared" si="93"/>
        <v>0</v>
      </c>
      <c r="CZ195" s="5">
        <f t="shared" si="94"/>
        <v>0</v>
      </c>
      <c r="DA195" s="5">
        <f t="shared" si="95"/>
        <v>0</v>
      </c>
      <c r="DB195" s="9">
        <f t="shared" si="96"/>
        <v>1.7179192762321743E-3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 s="3">
        <f t="shared" si="121"/>
        <v>0</v>
      </c>
      <c r="DS195" s="3">
        <f t="shared" si="121"/>
        <v>0</v>
      </c>
      <c r="DT195" s="3">
        <f t="shared" si="119"/>
        <v>0</v>
      </c>
      <c r="DU195" s="3">
        <f t="shared" si="119"/>
        <v>0</v>
      </c>
      <c r="DV195" s="3">
        <f t="shared" si="119"/>
        <v>0</v>
      </c>
      <c r="DW195" s="3">
        <f t="shared" si="109"/>
        <v>0</v>
      </c>
      <c r="DX195" s="3">
        <f t="shared" si="109"/>
        <v>0</v>
      </c>
      <c r="DY195" s="3">
        <f t="shared" si="109"/>
        <v>0</v>
      </c>
      <c r="DZ195" s="3">
        <f t="shared" si="109"/>
        <v>0</v>
      </c>
      <c r="EA195" s="3">
        <f t="shared" si="109"/>
        <v>0</v>
      </c>
      <c r="EB195" s="3">
        <f t="shared" si="109"/>
        <v>0</v>
      </c>
      <c r="EC195" s="3">
        <f t="shared" si="109"/>
        <v>0</v>
      </c>
      <c r="ED195" s="3">
        <f t="shared" si="109"/>
        <v>0</v>
      </c>
      <c r="EE195" s="3">
        <f t="shared" si="109"/>
        <v>0</v>
      </c>
      <c r="EF195" s="3">
        <f t="shared" si="109"/>
        <v>0</v>
      </c>
      <c r="EG195" s="4">
        <f t="shared" si="115"/>
        <v>0</v>
      </c>
      <c r="EH195" s="5">
        <f t="shared" si="115"/>
        <v>0</v>
      </c>
      <c r="EI195" s="5">
        <f t="shared" si="115"/>
        <v>0</v>
      </c>
      <c r="EJ195" s="5">
        <f t="shared" si="113"/>
        <v>0</v>
      </c>
      <c r="EK195" s="5">
        <f t="shared" si="113"/>
        <v>0</v>
      </c>
      <c r="EL195" s="5">
        <f t="shared" si="113"/>
        <v>0</v>
      </c>
      <c r="EM195" s="5">
        <f t="shared" si="113"/>
        <v>0</v>
      </c>
      <c r="EN195" s="5">
        <f t="shared" si="113"/>
        <v>0</v>
      </c>
      <c r="EO195" s="5">
        <f t="shared" si="113"/>
        <v>0</v>
      </c>
      <c r="EP195" s="5">
        <f t="shared" si="111"/>
        <v>0</v>
      </c>
      <c r="EQ195" s="5">
        <f t="shared" si="111"/>
        <v>0</v>
      </c>
      <c r="ER195" s="5">
        <f t="shared" si="111"/>
        <v>0</v>
      </c>
      <c r="ES195" s="5">
        <f t="shared" si="111"/>
        <v>0</v>
      </c>
      <c r="ET195" s="5">
        <f t="shared" si="111"/>
        <v>0</v>
      </c>
      <c r="EU195" s="5">
        <f t="shared" si="111"/>
        <v>0</v>
      </c>
      <c r="EV195" s="4">
        <f t="shared" si="97"/>
        <v>0</v>
      </c>
      <c r="EW195" s="5">
        <f t="shared" si="101"/>
        <v>0</v>
      </c>
      <c r="EX195" s="5">
        <f t="shared" si="98"/>
        <v>0</v>
      </c>
      <c r="EY195" s="5">
        <f t="shared" si="99"/>
        <v>0</v>
      </c>
      <c r="EZ195" s="9">
        <f t="shared" si="100"/>
        <v>0</v>
      </c>
      <c r="FD195" t="s">
        <v>640</v>
      </c>
      <c r="FK195" t="s">
        <v>801</v>
      </c>
      <c r="FU195" t="s">
        <v>643</v>
      </c>
      <c r="FY195" t="s">
        <v>179</v>
      </c>
      <c r="FZ195" t="s">
        <v>36</v>
      </c>
      <c r="GA195" t="s">
        <v>777</v>
      </c>
      <c r="GB195" t="s">
        <v>36</v>
      </c>
      <c r="GD195" t="s">
        <v>777</v>
      </c>
      <c r="GE195" t="s">
        <v>777</v>
      </c>
      <c r="GJ195" t="s">
        <v>802</v>
      </c>
      <c r="GK195" t="s">
        <v>803</v>
      </c>
      <c r="GR195" t="s">
        <v>804</v>
      </c>
    </row>
    <row r="196" spans="1:201" x14ac:dyDescent="0.25">
      <c r="A196">
        <v>192</v>
      </c>
      <c r="B196" t="s">
        <v>1171</v>
      </c>
      <c r="C196" t="s">
        <v>1172</v>
      </c>
      <c r="D196">
        <v>14</v>
      </c>
      <c r="E196">
        <v>5.2</v>
      </c>
      <c r="F196" t="s">
        <v>63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 s="3">
        <f t="shared" si="122"/>
        <v>0</v>
      </c>
      <c r="W196" s="3">
        <f t="shared" si="122"/>
        <v>0</v>
      </c>
      <c r="X196" s="3">
        <f t="shared" si="122"/>
        <v>0</v>
      </c>
      <c r="Y196" s="3">
        <f t="shared" si="122"/>
        <v>0</v>
      </c>
      <c r="Z196" s="3">
        <f t="shared" si="122"/>
        <v>0</v>
      </c>
      <c r="AA196" s="3">
        <f t="shared" si="122"/>
        <v>0</v>
      </c>
      <c r="AB196" s="3">
        <f t="shared" si="122"/>
        <v>0</v>
      </c>
      <c r="AC196" s="3">
        <f t="shared" si="122"/>
        <v>0</v>
      </c>
      <c r="AD196" s="3">
        <f t="shared" si="122"/>
        <v>0</v>
      </c>
      <c r="AE196" s="3">
        <f t="shared" si="122"/>
        <v>0</v>
      </c>
      <c r="AF196" s="3">
        <f t="shared" si="122"/>
        <v>0</v>
      </c>
      <c r="AG196" s="3">
        <f t="shared" si="122"/>
        <v>0</v>
      </c>
      <c r="AH196" s="3">
        <f t="shared" si="122"/>
        <v>0</v>
      </c>
      <c r="AI196" s="3">
        <f t="shared" si="122"/>
        <v>0</v>
      </c>
      <c r="AJ196" s="3">
        <f t="shared" si="122"/>
        <v>0</v>
      </c>
      <c r="AK196" s="4">
        <f t="shared" si="123"/>
        <v>0</v>
      </c>
      <c r="AL196" s="5">
        <f t="shared" si="123"/>
        <v>0</v>
      </c>
      <c r="AM196" s="5">
        <f t="shared" si="123"/>
        <v>0</v>
      </c>
      <c r="AN196" s="5">
        <f t="shared" si="123"/>
        <v>0</v>
      </c>
      <c r="AO196" s="5">
        <f t="shared" si="123"/>
        <v>0</v>
      </c>
      <c r="AP196" s="5">
        <f t="shared" si="123"/>
        <v>0</v>
      </c>
      <c r="AQ196" s="5">
        <f t="shared" si="123"/>
        <v>0</v>
      </c>
      <c r="AR196" s="5">
        <f t="shared" si="123"/>
        <v>0</v>
      </c>
      <c r="AS196" s="5">
        <f t="shared" si="123"/>
        <v>0</v>
      </c>
      <c r="AT196" s="5">
        <f t="shared" si="123"/>
        <v>0</v>
      </c>
      <c r="AU196" s="5">
        <f t="shared" si="123"/>
        <v>0</v>
      </c>
      <c r="AV196" s="5">
        <f t="shared" si="123"/>
        <v>0</v>
      </c>
      <c r="AW196" s="5">
        <f t="shared" si="123"/>
        <v>0</v>
      </c>
      <c r="AX196" s="5">
        <f t="shared" si="123"/>
        <v>0</v>
      </c>
      <c r="AY196" s="5">
        <f t="shared" si="123"/>
        <v>0</v>
      </c>
      <c r="AZ196" s="4">
        <f t="shared" si="87"/>
        <v>0</v>
      </c>
      <c r="BA196" s="5">
        <f t="shared" si="88"/>
        <v>0</v>
      </c>
      <c r="BB196" s="5">
        <f t="shared" si="89"/>
        <v>0</v>
      </c>
      <c r="BC196" s="5">
        <f t="shared" si="90"/>
        <v>0</v>
      </c>
      <c r="BD196" s="9">
        <f t="shared" si="91"/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2</v>
      </c>
      <c r="BR196">
        <v>2</v>
      </c>
      <c r="BS196">
        <v>2</v>
      </c>
      <c r="BT196" s="3">
        <f t="shared" si="120"/>
        <v>0</v>
      </c>
      <c r="BU196" s="3">
        <f t="shared" si="120"/>
        <v>0</v>
      </c>
      <c r="BV196" s="3">
        <f t="shared" si="118"/>
        <v>0</v>
      </c>
      <c r="BW196" s="3">
        <f t="shared" si="118"/>
        <v>0</v>
      </c>
      <c r="BX196" s="3">
        <f t="shared" si="118"/>
        <v>0</v>
      </c>
      <c r="BY196" s="3">
        <f t="shared" si="108"/>
        <v>0</v>
      </c>
      <c r="BZ196" s="3">
        <f t="shared" si="108"/>
        <v>0</v>
      </c>
      <c r="CA196" s="3">
        <f t="shared" si="108"/>
        <v>0</v>
      </c>
      <c r="CB196" s="3">
        <f t="shared" si="108"/>
        <v>0</v>
      </c>
      <c r="CC196" s="3">
        <f t="shared" si="108"/>
        <v>0</v>
      </c>
      <c r="CD196" s="3">
        <f t="shared" si="108"/>
        <v>0</v>
      </c>
      <c r="CE196" s="3">
        <f t="shared" si="108"/>
        <v>0</v>
      </c>
      <c r="CF196" s="3">
        <f t="shared" si="108"/>
        <v>0.14285714285714285</v>
      </c>
      <c r="CG196" s="3">
        <f t="shared" si="108"/>
        <v>0.14285714285714285</v>
      </c>
      <c r="CH196" s="3">
        <f t="shared" si="108"/>
        <v>0.14285714285714285</v>
      </c>
      <c r="CI196" s="4">
        <f t="shared" si="114"/>
        <v>0</v>
      </c>
      <c r="CJ196" s="5">
        <f t="shared" si="114"/>
        <v>0</v>
      </c>
      <c r="CK196" s="5">
        <f t="shared" si="114"/>
        <v>0</v>
      </c>
      <c r="CL196" s="5">
        <f t="shared" si="112"/>
        <v>0</v>
      </c>
      <c r="CM196" s="5">
        <f t="shared" si="112"/>
        <v>0</v>
      </c>
      <c r="CN196" s="5">
        <f t="shared" si="112"/>
        <v>0</v>
      </c>
      <c r="CO196" s="5">
        <f t="shared" si="112"/>
        <v>0</v>
      </c>
      <c r="CP196" s="5">
        <f t="shared" si="112"/>
        <v>0</v>
      </c>
      <c r="CQ196" s="5">
        <f t="shared" si="112"/>
        <v>0</v>
      </c>
      <c r="CR196" s="5">
        <f t="shared" si="110"/>
        <v>0</v>
      </c>
      <c r="CS196" s="5">
        <f t="shared" si="110"/>
        <v>0</v>
      </c>
      <c r="CT196" s="5">
        <f t="shared" si="110"/>
        <v>0</v>
      </c>
      <c r="CU196" s="5">
        <f t="shared" si="110"/>
        <v>6.7218358382671178E-3</v>
      </c>
      <c r="CV196" s="5">
        <f t="shared" si="110"/>
        <v>6.2581345062743491E-3</v>
      </c>
      <c r="CW196" s="5">
        <f t="shared" si="110"/>
        <v>6.1652880860422121E-3</v>
      </c>
      <c r="CX196" s="4">
        <f t="shared" si="92"/>
        <v>0</v>
      </c>
      <c r="CY196" s="5">
        <f t="shared" si="93"/>
        <v>0</v>
      </c>
      <c r="CZ196" s="5">
        <f t="shared" si="94"/>
        <v>0</v>
      </c>
      <c r="DA196" s="5">
        <f t="shared" si="95"/>
        <v>0</v>
      </c>
      <c r="DB196" s="9">
        <f t="shared" si="96"/>
        <v>6.3817528101945591E-3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 s="3">
        <f t="shared" si="121"/>
        <v>0</v>
      </c>
      <c r="DS196" s="3">
        <f t="shared" si="121"/>
        <v>0</v>
      </c>
      <c r="DT196" s="3">
        <f t="shared" si="119"/>
        <v>0</v>
      </c>
      <c r="DU196" s="3">
        <f t="shared" si="119"/>
        <v>0</v>
      </c>
      <c r="DV196" s="3">
        <f t="shared" si="119"/>
        <v>0</v>
      </c>
      <c r="DW196" s="3">
        <f t="shared" si="109"/>
        <v>0</v>
      </c>
      <c r="DX196" s="3">
        <f t="shared" si="109"/>
        <v>0</v>
      </c>
      <c r="DY196" s="3">
        <f t="shared" si="109"/>
        <v>0</v>
      </c>
      <c r="DZ196" s="3">
        <f t="shared" si="109"/>
        <v>0</v>
      </c>
      <c r="EA196" s="3">
        <f t="shared" si="109"/>
        <v>0</v>
      </c>
      <c r="EB196" s="3">
        <f t="shared" si="109"/>
        <v>0</v>
      </c>
      <c r="EC196" s="3">
        <f t="shared" si="109"/>
        <v>0</v>
      </c>
      <c r="ED196" s="3">
        <f t="shared" si="109"/>
        <v>0</v>
      </c>
      <c r="EE196" s="3">
        <f t="shared" si="109"/>
        <v>0</v>
      </c>
      <c r="EF196" s="3">
        <f t="shared" si="109"/>
        <v>0</v>
      </c>
      <c r="EG196" s="4">
        <f t="shared" si="115"/>
        <v>0</v>
      </c>
      <c r="EH196" s="5">
        <f t="shared" si="115"/>
        <v>0</v>
      </c>
      <c r="EI196" s="5">
        <f t="shared" si="115"/>
        <v>0</v>
      </c>
      <c r="EJ196" s="5">
        <f t="shared" si="113"/>
        <v>0</v>
      </c>
      <c r="EK196" s="5">
        <f t="shared" si="113"/>
        <v>0</v>
      </c>
      <c r="EL196" s="5">
        <f t="shared" si="113"/>
        <v>0</v>
      </c>
      <c r="EM196" s="5">
        <f t="shared" si="113"/>
        <v>0</v>
      </c>
      <c r="EN196" s="5">
        <f t="shared" si="113"/>
        <v>0</v>
      </c>
      <c r="EO196" s="5">
        <f t="shared" si="113"/>
        <v>0</v>
      </c>
      <c r="EP196" s="5">
        <f t="shared" si="111"/>
        <v>0</v>
      </c>
      <c r="EQ196" s="5">
        <f t="shared" si="111"/>
        <v>0</v>
      </c>
      <c r="ER196" s="5">
        <f t="shared" si="111"/>
        <v>0</v>
      </c>
      <c r="ES196" s="5">
        <f t="shared" si="111"/>
        <v>0</v>
      </c>
      <c r="ET196" s="5">
        <f t="shared" si="111"/>
        <v>0</v>
      </c>
      <c r="EU196" s="5">
        <f t="shared" si="111"/>
        <v>0</v>
      </c>
      <c r="EV196" s="4">
        <f t="shared" si="97"/>
        <v>0</v>
      </c>
      <c r="EW196" s="5">
        <f t="shared" si="101"/>
        <v>0</v>
      </c>
      <c r="EX196" s="5">
        <f t="shared" si="98"/>
        <v>0</v>
      </c>
      <c r="EY196" s="5">
        <f t="shared" si="99"/>
        <v>0</v>
      </c>
      <c r="EZ196" s="9">
        <f t="shared" si="100"/>
        <v>0</v>
      </c>
      <c r="FB196" t="s">
        <v>807</v>
      </c>
      <c r="FF196" t="s">
        <v>118</v>
      </c>
      <c r="FI196" t="s">
        <v>118</v>
      </c>
      <c r="FQ196" t="s">
        <v>664</v>
      </c>
      <c r="FY196" t="s">
        <v>110</v>
      </c>
    </row>
    <row r="197" spans="1:201" x14ac:dyDescent="0.25">
      <c r="A197">
        <v>193</v>
      </c>
      <c r="B197" t="s">
        <v>812</v>
      </c>
      <c r="C197" t="s">
        <v>813</v>
      </c>
      <c r="D197">
        <v>61</v>
      </c>
      <c r="E197">
        <v>7.01</v>
      </c>
      <c r="F197" t="s">
        <v>63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 s="3">
        <f t="shared" si="122"/>
        <v>0</v>
      </c>
      <c r="W197" s="3">
        <f t="shared" si="122"/>
        <v>0</v>
      </c>
      <c r="X197" s="3">
        <f t="shared" si="122"/>
        <v>0</v>
      </c>
      <c r="Y197" s="3">
        <f t="shared" si="122"/>
        <v>0</v>
      </c>
      <c r="Z197" s="3">
        <f t="shared" si="122"/>
        <v>0</v>
      </c>
      <c r="AA197" s="3">
        <f t="shared" si="122"/>
        <v>0</v>
      </c>
      <c r="AB197" s="3">
        <f t="shared" si="122"/>
        <v>0</v>
      </c>
      <c r="AC197" s="3">
        <f t="shared" si="122"/>
        <v>0</v>
      </c>
      <c r="AD197" s="3">
        <f t="shared" si="122"/>
        <v>0</v>
      </c>
      <c r="AE197" s="3">
        <f t="shared" si="122"/>
        <v>0</v>
      </c>
      <c r="AF197" s="3">
        <f t="shared" si="122"/>
        <v>0</v>
      </c>
      <c r="AG197" s="3">
        <f t="shared" si="122"/>
        <v>0</v>
      </c>
      <c r="AH197" s="3">
        <f t="shared" si="122"/>
        <v>0</v>
      </c>
      <c r="AI197" s="3">
        <f t="shared" si="122"/>
        <v>0</v>
      </c>
      <c r="AJ197" s="3">
        <f t="shared" si="122"/>
        <v>0</v>
      </c>
      <c r="AK197" s="4">
        <f t="shared" si="123"/>
        <v>0</v>
      </c>
      <c r="AL197" s="5">
        <f t="shared" si="123"/>
        <v>0</v>
      </c>
      <c r="AM197" s="5">
        <f t="shared" si="123"/>
        <v>0</v>
      </c>
      <c r="AN197" s="5">
        <f t="shared" si="123"/>
        <v>0</v>
      </c>
      <c r="AO197" s="5">
        <f t="shared" si="123"/>
        <v>0</v>
      </c>
      <c r="AP197" s="5">
        <f t="shared" si="123"/>
        <v>0</v>
      </c>
      <c r="AQ197" s="5">
        <f t="shared" si="123"/>
        <v>0</v>
      </c>
      <c r="AR197" s="5">
        <f t="shared" si="123"/>
        <v>0</v>
      </c>
      <c r="AS197" s="5">
        <f t="shared" si="123"/>
        <v>0</v>
      </c>
      <c r="AT197" s="5">
        <f t="shared" si="123"/>
        <v>0</v>
      </c>
      <c r="AU197" s="5">
        <f t="shared" si="123"/>
        <v>0</v>
      </c>
      <c r="AV197" s="5">
        <f t="shared" si="123"/>
        <v>0</v>
      </c>
      <c r="AW197" s="5">
        <f t="shared" si="123"/>
        <v>0</v>
      </c>
      <c r="AX197" s="5">
        <f t="shared" si="123"/>
        <v>0</v>
      </c>
      <c r="AY197" s="5">
        <f t="shared" si="123"/>
        <v>0</v>
      </c>
      <c r="AZ197" s="4">
        <f t="shared" si="87"/>
        <v>0</v>
      </c>
      <c r="BA197" s="5">
        <f t="shared" si="88"/>
        <v>0</v>
      </c>
      <c r="BB197" s="5">
        <f t="shared" si="89"/>
        <v>0</v>
      </c>
      <c r="BC197" s="5">
        <f t="shared" si="90"/>
        <v>0</v>
      </c>
      <c r="BD197" s="9">
        <f t="shared" si="91"/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2</v>
      </c>
      <c r="BR197">
        <v>2</v>
      </c>
      <c r="BS197">
        <v>2</v>
      </c>
      <c r="BT197" s="3">
        <f t="shared" si="120"/>
        <v>0</v>
      </c>
      <c r="BU197" s="3">
        <f t="shared" si="120"/>
        <v>0</v>
      </c>
      <c r="BV197" s="3">
        <f t="shared" si="118"/>
        <v>0</v>
      </c>
      <c r="BW197" s="3">
        <f t="shared" si="118"/>
        <v>0</v>
      </c>
      <c r="BX197" s="3">
        <f t="shared" si="118"/>
        <v>0</v>
      </c>
      <c r="BY197" s="3">
        <f t="shared" si="108"/>
        <v>0</v>
      </c>
      <c r="BZ197" s="3">
        <f t="shared" si="108"/>
        <v>0</v>
      </c>
      <c r="CA197" s="3">
        <f t="shared" si="108"/>
        <v>0</v>
      </c>
      <c r="CB197" s="3">
        <f t="shared" si="108"/>
        <v>0</v>
      </c>
      <c r="CC197" s="3">
        <f t="shared" si="108"/>
        <v>0</v>
      </c>
      <c r="CD197" s="3">
        <f t="shared" si="108"/>
        <v>0</v>
      </c>
      <c r="CE197" s="3">
        <f t="shared" si="108"/>
        <v>0</v>
      </c>
      <c r="CF197" s="3">
        <f t="shared" si="108"/>
        <v>3.2786885245901641E-2</v>
      </c>
      <c r="CG197" s="3">
        <f t="shared" si="108"/>
        <v>3.2786885245901641E-2</v>
      </c>
      <c r="CH197" s="3">
        <f t="shared" si="108"/>
        <v>3.2786885245901641E-2</v>
      </c>
      <c r="CI197" s="4">
        <f t="shared" si="114"/>
        <v>0</v>
      </c>
      <c r="CJ197" s="5">
        <f t="shared" si="114"/>
        <v>0</v>
      </c>
      <c r="CK197" s="5">
        <f t="shared" si="114"/>
        <v>0</v>
      </c>
      <c r="CL197" s="5">
        <f t="shared" si="112"/>
        <v>0</v>
      </c>
      <c r="CM197" s="5">
        <f t="shared" si="112"/>
        <v>0</v>
      </c>
      <c r="CN197" s="5">
        <f t="shared" si="112"/>
        <v>0</v>
      </c>
      <c r="CO197" s="5">
        <f t="shared" si="112"/>
        <v>0</v>
      </c>
      <c r="CP197" s="5">
        <f t="shared" si="112"/>
        <v>0</v>
      </c>
      <c r="CQ197" s="5">
        <f t="shared" si="112"/>
        <v>0</v>
      </c>
      <c r="CR197" s="5">
        <f t="shared" si="110"/>
        <v>0</v>
      </c>
      <c r="CS197" s="5">
        <f t="shared" si="110"/>
        <v>0</v>
      </c>
      <c r="CT197" s="5">
        <f t="shared" si="110"/>
        <v>0</v>
      </c>
      <c r="CU197" s="5">
        <f t="shared" si="110"/>
        <v>1.5427164218973714E-3</v>
      </c>
      <c r="CV197" s="5">
        <f t="shared" si="110"/>
        <v>1.4362931653744409E-3</v>
      </c>
      <c r="CW197" s="5">
        <f t="shared" si="110"/>
        <v>1.4149841508949341E-3</v>
      </c>
      <c r="CX197" s="4">
        <f t="shared" si="92"/>
        <v>0</v>
      </c>
      <c r="CY197" s="5">
        <f t="shared" si="93"/>
        <v>0</v>
      </c>
      <c r="CZ197" s="5">
        <f t="shared" si="94"/>
        <v>0</v>
      </c>
      <c r="DA197" s="5">
        <f t="shared" si="95"/>
        <v>0</v>
      </c>
      <c r="DB197" s="9">
        <f t="shared" si="96"/>
        <v>1.4646645793889154E-3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 s="3">
        <f t="shared" si="121"/>
        <v>0</v>
      </c>
      <c r="DS197" s="3">
        <f t="shared" si="121"/>
        <v>0</v>
      </c>
      <c r="DT197" s="3">
        <f t="shared" si="119"/>
        <v>0</v>
      </c>
      <c r="DU197" s="3">
        <f t="shared" si="119"/>
        <v>0</v>
      </c>
      <c r="DV197" s="3">
        <f t="shared" si="119"/>
        <v>0</v>
      </c>
      <c r="DW197" s="3">
        <f t="shared" si="109"/>
        <v>0</v>
      </c>
      <c r="DX197" s="3">
        <f t="shared" si="109"/>
        <v>0</v>
      </c>
      <c r="DY197" s="3">
        <f t="shared" si="109"/>
        <v>0</v>
      </c>
      <c r="DZ197" s="3">
        <f t="shared" si="109"/>
        <v>0</v>
      </c>
      <c r="EA197" s="3">
        <f t="shared" si="109"/>
        <v>0</v>
      </c>
      <c r="EB197" s="3">
        <f t="shared" si="109"/>
        <v>0</v>
      </c>
      <c r="EC197" s="3">
        <f t="shared" si="109"/>
        <v>0</v>
      </c>
      <c r="ED197" s="3">
        <f t="shared" si="109"/>
        <v>0</v>
      </c>
      <c r="EE197" s="3">
        <f t="shared" si="109"/>
        <v>0</v>
      </c>
      <c r="EF197" s="3">
        <f t="shared" si="109"/>
        <v>0</v>
      </c>
      <c r="EG197" s="4">
        <f t="shared" si="115"/>
        <v>0</v>
      </c>
      <c r="EH197" s="5">
        <f t="shared" si="115"/>
        <v>0</v>
      </c>
      <c r="EI197" s="5">
        <f t="shared" si="115"/>
        <v>0</v>
      </c>
      <c r="EJ197" s="5">
        <f t="shared" si="113"/>
        <v>0</v>
      </c>
      <c r="EK197" s="5">
        <f t="shared" si="113"/>
        <v>0</v>
      </c>
      <c r="EL197" s="5">
        <f t="shared" si="113"/>
        <v>0</v>
      </c>
      <c r="EM197" s="5">
        <f t="shared" si="113"/>
        <v>0</v>
      </c>
      <c r="EN197" s="5">
        <f t="shared" si="113"/>
        <v>0</v>
      </c>
      <c r="EO197" s="5">
        <f t="shared" si="113"/>
        <v>0</v>
      </c>
      <c r="EP197" s="5">
        <f t="shared" si="111"/>
        <v>0</v>
      </c>
      <c r="EQ197" s="5">
        <f t="shared" si="111"/>
        <v>0</v>
      </c>
      <c r="ER197" s="5">
        <f t="shared" si="111"/>
        <v>0</v>
      </c>
      <c r="ES197" s="5">
        <f t="shared" si="111"/>
        <v>0</v>
      </c>
      <c r="ET197" s="5">
        <f t="shared" si="111"/>
        <v>0</v>
      </c>
      <c r="EU197" s="5">
        <f t="shared" si="111"/>
        <v>0</v>
      </c>
      <c r="EV197" s="4">
        <f t="shared" si="97"/>
        <v>0</v>
      </c>
      <c r="EW197" s="5">
        <f t="shared" si="101"/>
        <v>0</v>
      </c>
      <c r="EX197" s="5">
        <f t="shared" si="98"/>
        <v>0</v>
      </c>
      <c r="EY197" s="5">
        <f t="shared" si="99"/>
        <v>0</v>
      </c>
      <c r="EZ197" s="9">
        <f t="shared" si="100"/>
        <v>0</v>
      </c>
    </row>
    <row r="198" spans="1:201" x14ac:dyDescent="0.25">
      <c r="A198">
        <v>194</v>
      </c>
      <c r="B198" t="s">
        <v>1173</v>
      </c>
      <c r="C198" t="s">
        <v>1174</v>
      </c>
      <c r="D198">
        <v>14</v>
      </c>
      <c r="E198">
        <v>9.07</v>
      </c>
      <c r="F198" t="s">
        <v>63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 s="3">
        <f t="shared" si="122"/>
        <v>0</v>
      </c>
      <c r="W198" s="3">
        <f t="shared" si="122"/>
        <v>0</v>
      </c>
      <c r="X198" s="3">
        <f t="shared" si="122"/>
        <v>0</v>
      </c>
      <c r="Y198" s="3">
        <f t="shared" si="122"/>
        <v>0</v>
      </c>
      <c r="Z198" s="3">
        <f t="shared" si="122"/>
        <v>0</v>
      </c>
      <c r="AA198" s="3">
        <f t="shared" si="122"/>
        <v>0</v>
      </c>
      <c r="AB198" s="3">
        <f t="shared" si="122"/>
        <v>0</v>
      </c>
      <c r="AC198" s="3">
        <f t="shared" si="122"/>
        <v>0</v>
      </c>
      <c r="AD198" s="3">
        <f t="shared" si="122"/>
        <v>0</v>
      </c>
      <c r="AE198" s="3">
        <f t="shared" si="122"/>
        <v>0</v>
      </c>
      <c r="AF198" s="3">
        <f t="shared" si="122"/>
        <v>0</v>
      </c>
      <c r="AG198" s="3">
        <f t="shared" si="122"/>
        <v>0</v>
      </c>
      <c r="AH198" s="3">
        <f t="shared" si="122"/>
        <v>0</v>
      </c>
      <c r="AI198" s="3">
        <f t="shared" si="122"/>
        <v>0</v>
      </c>
      <c r="AJ198" s="3">
        <f t="shared" si="122"/>
        <v>0</v>
      </c>
      <c r="AK198" s="4">
        <f t="shared" si="123"/>
        <v>0</v>
      </c>
      <c r="AL198" s="5">
        <f t="shared" si="123"/>
        <v>0</v>
      </c>
      <c r="AM198" s="5">
        <f t="shared" si="123"/>
        <v>0</v>
      </c>
      <c r="AN198" s="5">
        <f t="shared" si="123"/>
        <v>0</v>
      </c>
      <c r="AO198" s="5">
        <f t="shared" si="123"/>
        <v>0</v>
      </c>
      <c r="AP198" s="5">
        <f t="shared" si="123"/>
        <v>0</v>
      </c>
      <c r="AQ198" s="5">
        <f t="shared" si="123"/>
        <v>0</v>
      </c>
      <c r="AR198" s="5">
        <f t="shared" si="123"/>
        <v>0</v>
      </c>
      <c r="AS198" s="5">
        <f t="shared" si="123"/>
        <v>0</v>
      </c>
      <c r="AT198" s="5">
        <f t="shared" si="123"/>
        <v>0</v>
      </c>
      <c r="AU198" s="5">
        <f t="shared" si="123"/>
        <v>0</v>
      </c>
      <c r="AV198" s="5">
        <f t="shared" si="123"/>
        <v>0</v>
      </c>
      <c r="AW198" s="5">
        <f t="shared" si="123"/>
        <v>0</v>
      </c>
      <c r="AX198" s="5">
        <f t="shared" si="123"/>
        <v>0</v>
      </c>
      <c r="AY198" s="5">
        <f t="shared" si="123"/>
        <v>0</v>
      </c>
      <c r="AZ198" s="4">
        <f t="shared" ref="AZ198:AZ199" si="124">AVERAGE(AK198:AM198)</f>
        <v>0</v>
      </c>
      <c r="BA198" s="5">
        <f t="shared" ref="BA198:BA199" si="125">AVERAGE(AN198:AP198)</f>
        <v>0</v>
      </c>
      <c r="BB198" s="5">
        <f t="shared" ref="BB198:BB199" si="126">AVERAGE(AQ198:AS198)</f>
        <v>0</v>
      </c>
      <c r="BC198" s="5">
        <f t="shared" ref="BC198:BC199" si="127">AVERAGE(AT198:AV198)</f>
        <v>0</v>
      </c>
      <c r="BD198" s="9">
        <f t="shared" ref="BD198:BD199" si="128">AVERAGE(AW198:AY198)</f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2</v>
      </c>
      <c r="BP198">
        <v>2</v>
      </c>
      <c r="BQ198">
        <v>0</v>
      </c>
      <c r="BR198">
        <v>0</v>
      </c>
      <c r="BS198">
        <v>0</v>
      </c>
      <c r="BT198" s="3">
        <f t="shared" si="120"/>
        <v>0</v>
      </c>
      <c r="BU198" s="3">
        <f t="shared" si="120"/>
        <v>0</v>
      </c>
      <c r="BV198" s="3">
        <f t="shared" si="118"/>
        <v>0</v>
      </c>
      <c r="BW198" s="3">
        <f t="shared" si="118"/>
        <v>0</v>
      </c>
      <c r="BX198" s="3">
        <f t="shared" si="118"/>
        <v>0</v>
      </c>
      <c r="BY198" s="3">
        <f t="shared" si="108"/>
        <v>0</v>
      </c>
      <c r="BZ198" s="3">
        <f t="shared" si="108"/>
        <v>0</v>
      </c>
      <c r="CA198" s="3">
        <f t="shared" si="108"/>
        <v>0</v>
      </c>
      <c r="CB198" s="3">
        <f t="shared" si="108"/>
        <v>0</v>
      </c>
      <c r="CC198" s="3">
        <f t="shared" si="108"/>
        <v>0</v>
      </c>
      <c r="CD198" s="3">
        <f t="shared" si="108"/>
        <v>0.14285714285714285</v>
      </c>
      <c r="CE198" s="3">
        <f t="shared" si="108"/>
        <v>0.14285714285714285</v>
      </c>
      <c r="CF198" s="3">
        <f t="shared" si="108"/>
        <v>0</v>
      </c>
      <c r="CG198" s="3">
        <f t="shared" si="108"/>
        <v>0</v>
      </c>
      <c r="CH198" s="3">
        <f t="shared" si="108"/>
        <v>0</v>
      </c>
      <c r="CI198" s="4">
        <f t="shared" si="114"/>
        <v>0</v>
      </c>
      <c r="CJ198" s="5">
        <f t="shared" si="114"/>
        <v>0</v>
      </c>
      <c r="CK198" s="5">
        <f t="shared" si="114"/>
        <v>0</v>
      </c>
      <c r="CL198" s="5">
        <f t="shared" si="112"/>
        <v>0</v>
      </c>
      <c r="CM198" s="5">
        <f t="shared" si="112"/>
        <v>0</v>
      </c>
      <c r="CN198" s="5">
        <f t="shared" si="112"/>
        <v>0</v>
      </c>
      <c r="CO198" s="5">
        <f t="shared" si="112"/>
        <v>0</v>
      </c>
      <c r="CP198" s="5">
        <f t="shared" si="112"/>
        <v>0</v>
      </c>
      <c r="CQ198" s="5">
        <f t="shared" si="112"/>
        <v>0</v>
      </c>
      <c r="CR198" s="5">
        <f t="shared" si="110"/>
        <v>0</v>
      </c>
      <c r="CS198" s="5">
        <f t="shared" si="110"/>
        <v>8.498122791193316E-3</v>
      </c>
      <c r="CT198" s="5">
        <f t="shared" si="110"/>
        <v>8.4474651153259809E-3</v>
      </c>
      <c r="CU198" s="5">
        <f t="shared" si="110"/>
        <v>0</v>
      </c>
      <c r="CV198" s="5">
        <f t="shared" si="110"/>
        <v>0</v>
      </c>
      <c r="CW198" s="5">
        <f t="shared" si="110"/>
        <v>0</v>
      </c>
      <c r="CX198" s="4">
        <f t="shared" ref="CX198:CX199" si="129">AVERAGE(CI198:CK198)</f>
        <v>0</v>
      </c>
      <c r="CY198" s="5">
        <f t="shared" ref="CY198:CY199" si="130">AVERAGE(CL198:CN198)</f>
        <v>0</v>
      </c>
      <c r="CZ198" s="5">
        <f t="shared" ref="CZ198:CZ199" si="131">AVERAGE(CO198:CQ198)</f>
        <v>0</v>
      </c>
      <c r="DA198" s="5">
        <f t="shared" ref="DA198:DA199" si="132">AVERAGE(CR198:CT198)</f>
        <v>5.6485293021730984E-3</v>
      </c>
      <c r="DB198" s="9">
        <f t="shared" ref="DB198:DB199" si="133">AVERAGE(CU198:CW198)</f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 s="3">
        <f t="shared" si="121"/>
        <v>0</v>
      </c>
      <c r="DS198" s="3">
        <f t="shared" si="121"/>
        <v>0</v>
      </c>
      <c r="DT198" s="3">
        <f t="shared" si="119"/>
        <v>0</v>
      </c>
      <c r="DU198" s="3">
        <f t="shared" si="119"/>
        <v>0</v>
      </c>
      <c r="DV198" s="3">
        <f t="shared" si="119"/>
        <v>0</v>
      </c>
      <c r="DW198" s="3">
        <f t="shared" si="109"/>
        <v>0</v>
      </c>
      <c r="DX198" s="3">
        <f t="shared" si="109"/>
        <v>0</v>
      </c>
      <c r="DY198" s="3">
        <f t="shared" si="109"/>
        <v>0</v>
      </c>
      <c r="DZ198" s="3">
        <f t="shared" si="109"/>
        <v>0</v>
      </c>
      <c r="EA198" s="3">
        <f t="shared" si="109"/>
        <v>0</v>
      </c>
      <c r="EB198" s="3">
        <f t="shared" si="109"/>
        <v>0</v>
      </c>
      <c r="EC198" s="3">
        <f t="shared" si="109"/>
        <v>0</v>
      </c>
      <c r="ED198" s="3">
        <f t="shared" si="109"/>
        <v>0</v>
      </c>
      <c r="EE198" s="3">
        <f t="shared" si="109"/>
        <v>0</v>
      </c>
      <c r="EF198" s="3">
        <f t="shared" si="109"/>
        <v>0</v>
      </c>
      <c r="EG198" s="4">
        <f t="shared" si="115"/>
        <v>0</v>
      </c>
      <c r="EH198" s="5">
        <f t="shared" si="115"/>
        <v>0</v>
      </c>
      <c r="EI198" s="5">
        <f t="shared" si="115"/>
        <v>0</v>
      </c>
      <c r="EJ198" s="5">
        <f t="shared" si="113"/>
        <v>0</v>
      </c>
      <c r="EK198" s="5">
        <f t="shared" si="113"/>
        <v>0</v>
      </c>
      <c r="EL198" s="5">
        <f t="shared" si="113"/>
        <v>0</v>
      </c>
      <c r="EM198" s="5">
        <f t="shared" si="113"/>
        <v>0</v>
      </c>
      <c r="EN198" s="5">
        <f t="shared" si="113"/>
        <v>0</v>
      </c>
      <c r="EO198" s="5">
        <f t="shared" si="113"/>
        <v>0</v>
      </c>
      <c r="EP198" s="5">
        <f t="shared" si="111"/>
        <v>0</v>
      </c>
      <c r="EQ198" s="5">
        <f t="shared" si="111"/>
        <v>0</v>
      </c>
      <c r="ER198" s="5">
        <f t="shared" si="111"/>
        <v>0</v>
      </c>
      <c r="ES198" s="5">
        <f t="shared" si="111"/>
        <v>0</v>
      </c>
      <c r="ET198" s="5">
        <f t="shared" si="111"/>
        <v>0</v>
      </c>
      <c r="EU198" s="5">
        <f t="shared" si="111"/>
        <v>0</v>
      </c>
      <c r="EV198" s="4">
        <f t="shared" ref="EV198:EV199" si="134">AVERAGE(EG198:EI198)</f>
        <v>0</v>
      </c>
      <c r="EW198" s="5">
        <f t="shared" si="101"/>
        <v>0</v>
      </c>
      <c r="EX198" s="5">
        <f t="shared" ref="EX198:EX199" si="135">AVERAGE(EM198:EO198)</f>
        <v>0</v>
      </c>
      <c r="EY198" s="5">
        <f t="shared" ref="EY198:EY199" si="136">AVERAGE(EP198:ER198)</f>
        <v>0</v>
      </c>
      <c r="EZ198" s="9">
        <f t="shared" ref="EZ198:EZ199" si="137">AVERAGE(ES198:EU198)</f>
        <v>0</v>
      </c>
      <c r="FA198" t="s">
        <v>97</v>
      </c>
      <c r="FB198" t="s">
        <v>148</v>
      </c>
      <c r="FD198" t="s">
        <v>524</v>
      </c>
      <c r="FF198" t="s">
        <v>524</v>
      </c>
      <c r="FH198" t="s">
        <v>524</v>
      </c>
      <c r="FI198" t="s">
        <v>524</v>
      </c>
      <c r="FJ198" t="s">
        <v>68</v>
      </c>
      <c r="FL198" t="s">
        <v>808</v>
      </c>
      <c r="FM198" t="s">
        <v>148</v>
      </c>
      <c r="FQ198" t="s">
        <v>524</v>
      </c>
      <c r="FY198" t="s">
        <v>179</v>
      </c>
      <c r="GA198" t="s">
        <v>40</v>
      </c>
      <c r="GF198" t="s">
        <v>40</v>
      </c>
      <c r="GR198" t="s">
        <v>196</v>
      </c>
      <c r="GS198" t="s">
        <v>196</v>
      </c>
    </row>
    <row r="199" spans="1:201" x14ac:dyDescent="0.25">
      <c r="A199">
        <v>195</v>
      </c>
      <c r="B199" t="s">
        <v>1177</v>
      </c>
      <c r="C199" t="s">
        <v>1178</v>
      </c>
      <c r="D199">
        <v>50</v>
      </c>
      <c r="E199">
        <v>4.82</v>
      </c>
      <c r="F199" t="s">
        <v>63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s="3">
        <f t="shared" si="122"/>
        <v>0</v>
      </c>
      <c r="W199" s="3">
        <f t="shared" si="122"/>
        <v>0</v>
      </c>
      <c r="X199" s="3">
        <f t="shared" si="122"/>
        <v>0</v>
      </c>
      <c r="Y199" s="3">
        <f t="shared" si="122"/>
        <v>0</v>
      </c>
      <c r="Z199" s="3">
        <f t="shared" si="122"/>
        <v>0</v>
      </c>
      <c r="AA199" s="3">
        <f t="shared" si="122"/>
        <v>0</v>
      </c>
      <c r="AB199" s="3">
        <f t="shared" si="122"/>
        <v>0</v>
      </c>
      <c r="AC199" s="3">
        <f t="shared" si="122"/>
        <v>0</v>
      </c>
      <c r="AD199" s="3">
        <f t="shared" si="122"/>
        <v>0</v>
      </c>
      <c r="AE199" s="3">
        <f t="shared" si="122"/>
        <v>0</v>
      </c>
      <c r="AF199" s="3">
        <f t="shared" si="122"/>
        <v>0</v>
      </c>
      <c r="AG199" s="3">
        <f t="shared" si="122"/>
        <v>0</v>
      </c>
      <c r="AH199" s="3">
        <f t="shared" si="122"/>
        <v>0</v>
      </c>
      <c r="AI199" s="3">
        <f t="shared" si="122"/>
        <v>0</v>
      </c>
      <c r="AJ199" s="3">
        <f t="shared" si="122"/>
        <v>0</v>
      </c>
      <c r="AK199" s="4">
        <f t="shared" si="123"/>
        <v>0</v>
      </c>
      <c r="AL199" s="5">
        <f t="shared" si="123"/>
        <v>0</v>
      </c>
      <c r="AM199" s="5">
        <f t="shared" si="123"/>
        <v>0</v>
      </c>
      <c r="AN199" s="5">
        <f t="shared" si="123"/>
        <v>0</v>
      </c>
      <c r="AO199" s="5">
        <f t="shared" si="123"/>
        <v>0</v>
      </c>
      <c r="AP199" s="5">
        <f t="shared" si="123"/>
        <v>0</v>
      </c>
      <c r="AQ199" s="5">
        <f t="shared" si="123"/>
        <v>0</v>
      </c>
      <c r="AR199" s="5">
        <f t="shared" si="123"/>
        <v>0</v>
      </c>
      <c r="AS199" s="5">
        <f t="shared" si="123"/>
        <v>0</v>
      </c>
      <c r="AT199" s="5">
        <f t="shared" si="123"/>
        <v>0</v>
      </c>
      <c r="AU199" s="5">
        <f t="shared" si="123"/>
        <v>0</v>
      </c>
      <c r="AV199" s="5">
        <f t="shared" si="123"/>
        <v>0</v>
      </c>
      <c r="AW199" s="5">
        <f t="shared" si="123"/>
        <v>0</v>
      </c>
      <c r="AX199" s="5">
        <f t="shared" si="123"/>
        <v>0</v>
      </c>
      <c r="AY199" s="5">
        <f t="shared" si="123"/>
        <v>0</v>
      </c>
      <c r="AZ199" s="4">
        <f t="shared" si="124"/>
        <v>0</v>
      </c>
      <c r="BA199" s="5">
        <f t="shared" si="125"/>
        <v>0</v>
      </c>
      <c r="BB199" s="5">
        <f t="shared" si="126"/>
        <v>0</v>
      </c>
      <c r="BC199" s="5">
        <f t="shared" si="127"/>
        <v>0</v>
      </c>
      <c r="BD199" s="9">
        <f t="shared" si="128"/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 s="3">
        <f t="shared" si="120"/>
        <v>0</v>
      </c>
      <c r="BU199" s="3">
        <f t="shared" si="120"/>
        <v>0</v>
      </c>
      <c r="BV199" s="3">
        <f t="shared" si="118"/>
        <v>0</v>
      </c>
      <c r="BW199" s="3">
        <f t="shared" si="118"/>
        <v>0</v>
      </c>
      <c r="BX199" s="3">
        <f t="shared" si="118"/>
        <v>0</v>
      </c>
      <c r="BY199" s="3">
        <f t="shared" si="108"/>
        <v>0</v>
      </c>
      <c r="BZ199" s="3">
        <f t="shared" si="108"/>
        <v>0</v>
      </c>
      <c r="CA199" s="3">
        <f t="shared" si="108"/>
        <v>0</v>
      </c>
      <c r="CB199" s="3">
        <f t="shared" si="108"/>
        <v>0</v>
      </c>
      <c r="CC199" s="3">
        <f t="shared" si="108"/>
        <v>0</v>
      </c>
      <c r="CD199" s="3">
        <f t="shared" si="108"/>
        <v>0</v>
      </c>
      <c r="CE199" s="3">
        <f t="shared" si="108"/>
        <v>0</v>
      </c>
      <c r="CF199" s="3">
        <f t="shared" si="108"/>
        <v>0</v>
      </c>
      <c r="CG199" s="3">
        <f t="shared" si="108"/>
        <v>0</v>
      </c>
      <c r="CH199" s="3">
        <f t="shared" si="108"/>
        <v>0</v>
      </c>
      <c r="CI199" s="4">
        <f t="shared" si="114"/>
        <v>0</v>
      </c>
      <c r="CJ199" s="5">
        <f t="shared" si="114"/>
        <v>0</v>
      </c>
      <c r="CK199" s="5">
        <f t="shared" si="114"/>
        <v>0</v>
      </c>
      <c r="CL199" s="5">
        <f t="shared" si="112"/>
        <v>0</v>
      </c>
      <c r="CM199" s="5">
        <f t="shared" si="112"/>
        <v>0</v>
      </c>
      <c r="CN199" s="5">
        <f t="shared" si="112"/>
        <v>0</v>
      </c>
      <c r="CO199" s="5">
        <f t="shared" si="112"/>
        <v>0</v>
      </c>
      <c r="CP199" s="5">
        <f t="shared" si="112"/>
        <v>0</v>
      </c>
      <c r="CQ199" s="5">
        <f t="shared" si="112"/>
        <v>0</v>
      </c>
      <c r="CR199" s="5">
        <f t="shared" si="110"/>
        <v>0</v>
      </c>
      <c r="CS199" s="5">
        <f t="shared" si="110"/>
        <v>0</v>
      </c>
      <c r="CT199" s="5">
        <f t="shared" si="110"/>
        <v>0</v>
      </c>
      <c r="CU199" s="5">
        <f t="shared" si="110"/>
        <v>0</v>
      </c>
      <c r="CV199" s="5">
        <f t="shared" si="110"/>
        <v>0</v>
      </c>
      <c r="CW199" s="5">
        <f t="shared" si="110"/>
        <v>0</v>
      </c>
      <c r="CX199" s="4">
        <f t="shared" si="129"/>
        <v>0</v>
      </c>
      <c r="CY199" s="5">
        <f t="shared" si="130"/>
        <v>0</v>
      </c>
      <c r="CZ199" s="5">
        <f t="shared" si="131"/>
        <v>0</v>
      </c>
      <c r="DA199" s="5">
        <f t="shared" si="132"/>
        <v>0</v>
      </c>
      <c r="DB199" s="9">
        <f t="shared" si="133"/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2</v>
      </c>
      <c r="DO199">
        <v>0</v>
      </c>
      <c r="DP199">
        <v>0</v>
      </c>
      <c r="DQ199">
        <v>0</v>
      </c>
      <c r="DR199" s="3">
        <f t="shared" si="121"/>
        <v>0</v>
      </c>
      <c r="DS199" s="3">
        <f t="shared" si="121"/>
        <v>0</v>
      </c>
      <c r="DT199" s="3">
        <f t="shared" si="119"/>
        <v>0</v>
      </c>
      <c r="DU199" s="3">
        <f t="shared" si="119"/>
        <v>0</v>
      </c>
      <c r="DV199" s="3">
        <f t="shared" si="119"/>
        <v>0</v>
      </c>
      <c r="DW199" s="3">
        <f t="shared" si="109"/>
        <v>0</v>
      </c>
      <c r="DX199" s="3">
        <f t="shared" si="109"/>
        <v>0</v>
      </c>
      <c r="DY199" s="3">
        <f t="shared" si="109"/>
        <v>0</v>
      </c>
      <c r="DZ199" s="3">
        <f t="shared" si="109"/>
        <v>0</v>
      </c>
      <c r="EA199" s="3">
        <f t="shared" si="109"/>
        <v>0</v>
      </c>
      <c r="EB199" s="3">
        <f t="shared" si="109"/>
        <v>0</v>
      </c>
      <c r="EC199" s="3">
        <f t="shared" si="109"/>
        <v>0.04</v>
      </c>
      <c r="ED199" s="3">
        <f t="shared" si="109"/>
        <v>0</v>
      </c>
      <c r="EE199" s="3">
        <f t="shared" si="109"/>
        <v>0</v>
      </c>
      <c r="EF199" s="3">
        <f t="shared" si="109"/>
        <v>0</v>
      </c>
      <c r="EG199" s="4">
        <f t="shared" si="115"/>
        <v>0</v>
      </c>
      <c r="EH199" s="5">
        <f t="shared" si="115"/>
        <v>0</v>
      </c>
      <c r="EI199" s="5">
        <f t="shared" si="115"/>
        <v>0</v>
      </c>
      <c r="EJ199" s="5">
        <f t="shared" si="113"/>
        <v>0</v>
      </c>
      <c r="EK199" s="5">
        <f t="shared" si="113"/>
        <v>0</v>
      </c>
      <c r="EL199" s="5">
        <f t="shared" si="113"/>
        <v>0</v>
      </c>
      <c r="EM199" s="5">
        <f t="shared" si="113"/>
        <v>0</v>
      </c>
      <c r="EN199" s="5">
        <f t="shared" si="113"/>
        <v>0</v>
      </c>
      <c r="EO199" s="5">
        <f t="shared" si="113"/>
        <v>0</v>
      </c>
      <c r="EP199" s="5">
        <f t="shared" si="111"/>
        <v>0</v>
      </c>
      <c r="EQ199" s="5">
        <f t="shared" si="111"/>
        <v>0</v>
      </c>
      <c r="ER199" s="5">
        <f t="shared" si="111"/>
        <v>1.0881989422117488E-3</v>
      </c>
      <c r="ES199" s="5">
        <f t="shared" si="111"/>
        <v>0</v>
      </c>
      <c r="ET199" s="5">
        <f t="shared" si="111"/>
        <v>0</v>
      </c>
      <c r="EU199" s="5">
        <f t="shared" si="111"/>
        <v>0</v>
      </c>
      <c r="EV199" s="4">
        <f t="shared" si="134"/>
        <v>0</v>
      </c>
      <c r="EW199" s="5">
        <f t="shared" ref="EW199" si="138">AVERAGE(EJ199:EL199)</f>
        <v>0</v>
      </c>
      <c r="EX199" s="5">
        <f t="shared" si="135"/>
        <v>0</v>
      </c>
      <c r="EY199" s="5">
        <f t="shared" si="136"/>
        <v>3.627329807372496E-4</v>
      </c>
      <c r="EZ199" s="9">
        <f t="shared" si="137"/>
        <v>0</v>
      </c>
      <c r="FB199" t="s">
        <v>809</v>
      </c>
      <c r="FD199" t="s">
        <v>154</v>
      </c>
      <c r="FE199" t="s">
        <v>154</v>
      </c>
      <c r="FH199" t="s">
        <v>85</v>
      </c>
      <c r="FI199" t="s">
        <v>809</v>
      </c>
      <c r="FL199" t="s">
        <v>126</v>
      </c>
      <c r="FM199" t="s">
        <v>363</v>
      </c>
      <c r="FQ199" t="s">
        <v>395</v>
      </c>
      <c r="FU199" t="s">
        <v>29</v>
      </c>
      <c r="FW199" t="s">
        <v>31</v>
      </c>
      <c r="FY199" t="s">
        <v>33</v>
      </c>
      <c r="FZ199" t="s">
        <v>31</v>
      </c>
      <c r="GA199" t="s">
        <v>475</v>
      </c>
      <c r="GC199" t="s">
        <v>37</v>
      </c>
      <c r="GF199" t="s">
        <v>475</v>
      </c>
      <c r="GJ199" t="s">
        <v>810</v>
      </c>
      <c r="GR199" t="s">
        <v>811</v>
      </c>
    </row>
  </sheetData>
  <mergeCells count="30">
    <mergeCell ref="DF3:DH3"/>
    <mergeCell ref="DI3:DK3"/>
    <mergeCell ref="DL3:DN3"/>
    <mergeCell ref="DO3:DQ3"/>
    <mergeCell ref="BE3:BG3"/>
    <mergeCell ref="BH3:BJ3"/>
    <mergeCell ref="BK3:BM3"/>
    <mergeCell ref="BN3:BP3"/>
    <mergeCell ref="BQ3:BS3"/>
    <mergeCell ref="DC3:DE3"/>
    <mergeCell ref="G3:I3"/>
    <mergeCell ref="J3:L3"/>
    <mergeCell ref="M3:O3"/>
    <mergeCell ref="P3:R3"/>
    <mergeCell ref="S3:U3"/>
    <mergeCell ref="G1:BD1"/>
    <mergeCell ref="BE1:DB1"/>
    <mergeCell ref="DC1:EZ1"/>
    <mergeCell ref="G2:U2"/>
    <mergeCell ref="V2:AJ2"/>
    <mergeCell ref="AK2:AY2"/>
    <mergeCell ref="AZ2:BD2"/>
    <mergeCell ref="BE2:BS2"/>
    <mergeCell ref="BT2:CH2"/>
    <mergeCell ref="CI2:CW2"/>
    <mergeCell ref="CX2:DB2"/>
    <mergeCell ref="DC2:DQ2"/>
    <mergeCell ref="DR2:EF2"/>
    <mergeCell ref="EG2:EU2"/>
    <mergeCell ref="EV2:E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98"/>
  <sheetViews>
    <sheetView workbookViewId="0">
      <selection sqref="A1:XFD1048576"/>
    </sheetView>
  </sheetViews>
  <sheetFormatPr defaultRowHeight="15" x14ac:dyDescent="0.25"/>
  <cols>
    <col min="1" max="1" width="5.140625" bestFit="1" customWidth="1"/>
    <col min="2" max="2" width="67.5703125" customWidth="1"/>
    <col min="3" max="3" width="20.140625" customWidth="1"/>
    <col min="4" max="4" width="9.42578125" customWidth="1"/>
    <col min="5" max="5" width="7.5703125" bestFit="1" customWidth="1"/>
    <col min="6" max="6" width="16.28515625" bestFit="1" customWidth="1"/>
    <col min="7" max="10" width="13.28515625" style="1" bestFit="1" customWidth="1"/>
    <col min="11" max="11" width="13" style="1" bestFit="1" customWidth="1"/>
    <col min="12" max="15" width="13.7109375" bestFit="1" customWidth="1"/>
    <col min="16" max="16" width="13.42578125" bestFit="1" customWidth="1"/>
    <col min="17" max="20" width="15.140625" bestFit="1" customWidth="1"/>
    <col min="21" max="21" width="14.85546875" bestFit="1" customWidth="1"/>
    <col min="24" max="24" width="9" bestFit="1" customWidth="1"/>
    <col min="25" max="25" width="11.5703125" bestFit="1" customWidth="1"/>
    <col min="26" max="29" width="13.28515625" bestFit="1" customWidth="1"/>
    <col min="30" max="30" width="13" bestFit="1" customWidth="1"/>
    <col min="31" max="34" width="13.7109375" bestFit="1" customWidth="1"/>
    <col min="35" max="35" width="13.42578125" bestFit="1" customWidth="1"/>
    <col min="36" max="39" width="15.140625" bestFit="1" customWidth="1"/>
    <col min="40" max="40" width="14.85546875" customWidth="1"/>
  </cols>
  <sheetData>
    <row r="1" spans="1:39" s="2" customFormat="1" ht="16.5" thickBot="1" x14ac:dyDescent="0.3">
      <c r="G1" s="106" t="s">
        <v>867</v>
      </c>
      <c r="H1" s="106"/>
      <c r="I1" s="106"/>
      <c r="J1" s="106"/>
      <c r="K1" s="107"/>
      <c r="L1" s="106" t="s">
        <v>882</v>
      </c>
      <c r="M1" s="106"/>
      <c r="N1" s="106"/>
      <c r="O1" s="106"/>
      <c r="P1" s="107"/>
      <c r="Q1" s="106" t="s">
        <v>876</v>
      </c>
      <c r="R1" s="106"/>
      <c r="S1" s="106"/>
      <c r="T1" s="106"/>
      <c r="U1" s="107"/>
    </row>
    <row r="2" spans="1:39" s="2" customFormat="1" ht="15.75" x14ac:dyDescent="0.25">
      <c r="G2" s="21">
        <v>4.7015944075635998</v>
      </c>
      <c r="H2" s="22">
        <v>9.3607290648314461</v>
      </c>
      <c r="I2" s="22">
        <v>50.97772923195226</v>
      </c>
      <c r="J2" s="22">
        <v>9.7026148290249434</v>
      </c>
      <c r="K2" s="23">
        <v>5.6990667454506054</v>
      </c>
      <c r="L2" s="21">
        <v>6.4987903532633196</v>
      </c>
      <c r="M2" s="22">
        <v>7.6527347107235899</v>
      </c>
      <c r="N2" s="22">
        <v>8.3649096667462413</v>
      </c>
      <c r="O2" s="22">
        <v>16.802718404587569</v>
      </c>
      <c r="P2" s="23">
        <v>22.417111006296352</v>
      </c>
      <c r="Q2" s="21">
        <v>12.995420704632309</v>
      </c>
      <c r="R2" s="22">
        <v>33.181586846759096</v>
      </c>
      <c r="S2" s="22">
        <v>50.974286887009988</v>
      </c>
      <c r="T2" s="22">
        <v>37.531404559152321</v>
      </c>
      <c r="U2" s="23">
        <v>12.463074181585073</v>
      </c>
    </row>
    <row r="3" spans="1:39" s="2" customFormat="1" ht="16.5" thickBot="1" x14ac:dyDescent="0.3">
      <c r="A3" s="2" t="s">
        <v>6</v>
      </c>
      <c r="B3" s="2" t="s">
        <v>987</v>
      </c>
      <c r="C3" s="2" t="s">
        <v>7</v>
      </c>
      <c r="D3" s="2" t="s">
        <v>8</v>
      </c>
      <c r="E3" s="2" t="s">
        <v>860</v>
      </c>
      <c r="F3" s="2" t="s">
        <v>988</v>
      </c>
      <c r="G3" s="26" t="s">
        <v>1</v>
      </c>
      <c r="H3" s="24" t="s">
        <v>2</v>
      </c>
      <c r="I3" s="24" t="s">
        <v>3</v>
      </c>
      <c r="J3" s="24" t="s">
        <v>4</v>
      </c>
      <c r="K3" s="25" t="s">
        <v>5</v>
      </c>
      <c r="L3" s="26" t="s">
        <v>868</v>
      </c>
      <c r="M3" s="24" t="s">
        <v>869</v>
      </c>
      <c r="N3" s="24" t="s">
        <v>870</v>
      </c>
      <c r="O3" s="24" t="s">
        <v>871</v>
      </c>
      <c r="P3" s="25" t="s">
        <v>872</v>
      </c>
      <c r="Q3" s="26" t="s">
        <v>874</v>
      </c>
      <c r="R3" s="24" t="s">
        <v>875</v>
      </c>
      <c r="S3" s="24" t="s">
        <v>877</v>
      </c>
      <c r="T3" s="24" t="s">
        <v>878</v>
      </c>
      <c r="U3" s="25" t="s">
        <v>879</v>
      </c>
    </row>
    <row r="4" spans="1:39" x14ac:dyDescent="0.25">
      <c r="A4">
        <v>1</v>
      </c>
      <c r="B4" t="s">
        <v>61</v>
      </c>
      <c r="C4" t="s">
        <v>62</v>
      </c>
      <c r="D4">
        <v>516</v>
      </c>
      <c r="E4">
        <v>7.04</v>
      </c>
      <c r="F4" t="s">
        <v>63</v>
      </c>
      <c r="G4" s="6">
        <v>7.3045596793370549E-3</v>
      </c>
      <c r="H4" s="7">
        <v>7.7446566247785327E-3</v>
      </c>
      <c r="I4" s="7">
        <v>9.5168137734191732E-3</v>
      </c>
      <c r="J4" s="7">
        <v>1.4493434611607679E-2</v>
      </c>
      <c r="K4" s="8">
        <v>2.5026801614219767E-3</v>
      </c>
      <c r="L4" s="6">
        <v>1.9192546328664992E-3</v>
      </c>
      <c r="M4" s="7">
        <v>4.1455050663790904E-3</v>
      </c>
      <c r="N4" s="7">
        <v>1.3069802361326301E-3</v>
      </c>
      <c r="O4" s="7">
        <v>3.6523713704892289E-3</v>
      </c>
      <c r="P4" s="8">
        <v>1.2374008453061511E-3</v>
      </c>
      <c r="Q4" s="4">
        <v>3.5654179618804607E-3</v>
      </c>
      <c r="R4" s="5">
        <v>8.20388486126763E-3</v>
      </c>
      <c r="S4" s="5">
        <v>9.5168740218716172E-3</v>
      </c>
      <c r="T4" s="5">
        <v>8.3200138630710706E-3</v>
      </c>
      <c r="U4" s="9">
        <v>1.4570150622227251E-3</v>
      </c>
    </row>
    <row r="5" spans="1:39" x14ac:dyDescent="0.25">
      <c r="A5">
        <v>2</v>
      </c>
      <c r="B5" t="s">
        <v>95</v>
      </c>
      <c r="C5" t="s">
        <v>96</v>
      </c>
      <c r="D5">
        <v>54</v>
      </c>
      <c r="E5">
        <v>5.54</v>
      </c>
      <c r="F5" t="s">
        <v>63</v>
      </c>
      <c r="G5" s="4">
        <v>1.6511202407130433E-2</v>
      </c>
      <c r="H5" s="5">
        <v>0</v>
      </c>
      <c r="I5" s="5">
        <v>8.0173254528751375E-2</v>
      </c>
      <c r="J5" s="5">
        <v>0</v>
      </c>
      <c r="K5" s="9">
        <v>0</v>
      </c>
      <c r="L5" s="4">
        <v>0</v>
      </c>
      <c r="M5" s="5">
        <v>2.466092789967993E-3</v>
      </c>
      <c r="N5" s="5">
        <v>8.8619921082766142E-3</v>
      </c>
      <c r="O5" s="5">
        <v>4.4085897809263861E-3</v>
      </c>
      <c r="P5" s="9">
        <v>3.038643793286559E-3</v>
      </c>
      <c r="Q5" s="4">
        <v>0.11746326064310982</v>
      </c>
      <c r="R5" s="5">
        <v>5.9593219102357937E-2</v>
      </c>
      <c r="S5" s="5">
        <v>8.0180016992524569E-2</v>
      </c>
      <c r="T5" s="5">
        <v>8.6260639468334219E-2</v>
      </c>
      <c r="U5" s="9">
        <v>0.13644178053184686</v>
      </c>
    </row>
    <row r="6" spans="1:39" x14ac:dyDescent="0.25">
      <c r="A6">
        <v>3</v>
      </c>
      <c r="B6" t="s">
        <v>87</v>
      </c>
      <c r="C6" t="s">
        <v>88</v>
      </c>
      <c r="D6">
        <v>187</v>
      </c>
      <c r="E6">
        <v>6.34</v>
      </c>
      <c r="F6" t="s">
        <v>63</v>
      </c>
      <c r="G6" s="4">
        <v>1.6763276395852063E-2</v>
      </c>
      <c r="H6" s="5">
        <v>1.1460813150372831E-2</v>
      </c>
      <c r="I6" s="5">
        <v>2.0015026933825907E-2</v>
      </c>
      <c r="J6" s="5">
        <v>1.5092070876480903E-2</v>
      </c>
      <c r="K6" s="9">
        <v>1.6611638444138311E-2</v>
      </c>
      <c r="L6" s="4">
        <v>8.2413245478621718E-3</v>
      </c>
      <c r="M6" s="5">
        <v>1.242839022718064E-2</v>
      </c>
      <c r="N6" s="5">
        <v>9.5753208174696441E-3</v>
      </c>
      <c r="O6" s="5">
        <v>8.5968411169977509E-3</v>
      </c>
      <c r="P6" s="9">
        <v>5.8079511284440354E-3</v>
      </c>
      <c r="Q6" s="4">
        <v>1.5529490397273943E-2</v>
      </c>
      <c r="R6" s="5">
        <v>1.6446267999395758E-2</v>
      </c>
      <c r="S6" s="5">
        <v>2.0015616887692433E-2</v>
      </c>
      <c r="T6" s="5">
        <v>1.8576653361713141E-2</v>
      </c>
      <c r="U6" s="9">
        <v>2.2176697918328148E-2</v>
      </c>
      <c r="X6">
        <f>COUNTIF(D$4:D$733,"&gt;299")</f>
        <v>4</v>
      </c>
      <c r="Y6" s="35">
        <f t="shared" ref="Y6:AM6" si="0">SUMIF($D$4:$D$733,"&gt;299",G$4:G$733)</f>
        <v>8.5700181237034871E-3</v>
      </c>
      <c r="Z6" s="35">
        <f t="shared" si="0"/>
        <v>8.0209462211851545E-3</v>
      </c>
      <c r="AA6" s="35">
        <f t="shared" si="0"/>
        <v>1.0260715284815942E-2</v>
      </c>
      <c r="AB6" s="35">
        <f t="shared" si="0"/>
        <v>1.6829877574206533E-2</v>
      </c>
      <c r="AC6" s="35">
        <f t="shared" si="0"/>
        <v>2.5026801614219767E-3</v>
      </c>
      <c r="AD6" s="35">
        <f t="shared" si="0"/>
        <v>2.3385105845213903E-3</v>
      </c>
      <c r="AE6" s="35">
        <f t="shared" si="0"/>
        <v>4.1455050663790904E-3</v>
      </c>
      <c r="AF6" s="35">
        <f t="shared" si="0"/>
        <v>1.3069802361326301E-3</v>
      </c>
      <c r="AG6" s="35">
        <f t="shared" si="0"/>
        <v>4.5230386059974398E-3</v>
      </c>
      <c r="AH6" s="35">
        <f t="shared" si="0"/>
        <v>2.7051113828493942E-3</v>
      </c>
      <c r="AI6" s="35">
        <f t="shared" si="0"/>
        <v>3.5654179618804607E-3</v>
      </c>
      <c r="AJ6" s="35">
        <f t="shared" si="0"/>
        <v>8.9240020815503206E-3</v>
      </c>
      <c r="AK6" s="35">
        <f t="shared" si="0"/>
        <v>1.0274327152845226E-2</v>
      </c>
      <c r="AL6" s="35">
        <f t="shared" si="0"/>
        <v>9.5439412121773922E-3</v>
      </c>
      <c r="AM6" s="35">
        <f t="shared" si="0"/>
        <v>1.4570150622227251E-3</v>
      </c>
    </row>
    <row r="7" spans="1:39" x14ac:dyDescent="0.25">
      <c r="A7">
        <v>4</v>
      </c>
      <c r="B7" t="s">
        <v>81</v>
      </c>
      <c r="C7" t="s">
        <v>82</v>
      </c>
      <c r="D7">
        <v>36</v>
      </c>
      <c r="E7">
        <v>8.31</v>
      </c>
      <c r="F7" t="s">
        <v>63</v>
      </c>
      <c r="G7" s="4">
        <v>0.12406094347130432</v>
      </c>
      <c r="H7" s="5">
        <v>7.4324490413607683E-2</v>
      </c>
      <c r="I7" s="5">
        <v>2.4346978834853001E-2</v>
      </c>
      <c r="J7" s="5">
        <v>0.11640948557017278</v>
      </c>
      <c r="K7" s="9">
        <v>8.9220344063855303E-2</v>
      </c>
      <c r="L7" s="4">
        <v>8.3811300152038012E-2</v>
      </c>
      <c r="M7" s="5">
        <v>7.1413803413383589E-2</v>
      </c>
      <c r="N7" s="5">
        <v>8.2085176953468023E-2</v>
      </c>
      <c r="O7" s="5">
        <v>0.13555433541615328</v>
      </c>
      <c r="P7" s="9">
        <v>8.8133697678926273E-2</v>
      </c>
      <c r="Q7" s="4">
        <v>1.9164223325466471E-2</v>
      </c>
      <c r="R7" s="5">
        <v>3.1156993662418753E-2</v>
      </c>
      <c r="S7" s="5">
        <v>2.3811951821454503E-2</v>
      </c>
      <c r="T7" s="5">
        <v>4.8606702576124761E-2</v>
      </c>
      <c r="U7" s="9">
        <v>2.319951599259595E-2</v>
      </c>
      <c r="X7">
        <f>COUNTIF(D$4:D$733,"&gt;149")</f>
        <v>15</v>
      </c>
      <c r="Y7" s="35">
        <f t="shared" ref="Y7:AM7" si="1">SUMIF($D$4:$D$733,"&gt;149",G$4:G$733)</f>
        <v>3.5023015699489041E-2</v>
      </c>
      <c r="Z7" s="35">
        <f t="shared" si="1"/>
        <v>3.2589747576372299E-2</v>
      </c>
      <c r="AA7" s="35">
        <f t="shared" si="1"/>
        <v>5.9899969376219803E-2</v>
      </c>
      <c r="AB7" s="35">
        <f t="shared" si="1"/>
        <v>4.0381928692584633E-2</v>
      </c>
      <c r="AC7" s="35">
        <f t="shared" si="1"/>
        <v>2.4077301148691336E-2</v>
      </c>
      <c r="AD7" s="35">
        <f t="shared" si="1"/>
        <v>1.8297069923631944E-2</v>
      </c>
      <c r="AE7" s="35">
        <f t="shared" si="1"/>
        <v>2.4615037384286897E-2</v>
      </c>
      <c r="AF7" s="35">
        <f t="shared" si="1"/>
        <v>1.5931093934971937E-2</v>
      </c>
      <c r="AG7" s="35">
        <f t="shared" si="1"/>
        <v>1.6372732297990265E-2</v>
      </c>
      <c r="AH7" s="35">
        <f t="shared" si="1"/>
        <v>1.541459375008563E-2</v>
      </c>
      <c r="AI7" s="35">
        <f t="shared" si="1"/>
        <v>3.3651738658442502E-2</v>
      </c>
      <c r="AJ7" s="35">
        <f t="shared" si="1"/>
        <v>4.9030263782504559E-2</v>
      </c>
      <c r="AK7" s="35">
        <f t="shared" si="1"/>
        <v>5.9914404219047972E-2</v>
      </c>
      <c r="AL7" s="35">
        <f t="shared" si="1"/>
        <v>5.4188506125835659E-2</v>
      </c>
      <c r="AM7" s="35">
        <f t="shared" si="1"/>
        <v>3.5762231388039224E-2</v>
      </c>
    </row>
    <row r="8" spans="1:39" x14ac:dyDescent="0.25">
      <c r="A8">
        <v>5</v>
      </c>
      <c r="B8" t="s">
        <v>123</v>
      </c>
      <c r="C8" t="s">
        <v>124</v>
      </c>
      <c r="D8">
        <v>49</v>
      </c>
      <c r="E8">
        <v>6.77</v>
      </c>
      <c r="F8" t="s">
        <v>63</v>
      </c>
      <c r="G8" s="4">
        <v>0.11832817697541992</v>
      </c>
      <c r="H8" s="5">
        <v>7.9711377939941874E-2</v>
      </c>
      <c r="I8" s="5">
        <v>2.0471616744640684E-2</v>
      </c>
      <c r="J8" s="5">
        <v>3.7810945827891788E-2</v>
      </c>
      <c r="K8" s="9">
        <v>0.20108642035417937</v>
      </c>
      <c r="L8" s="4">
        <v>4.819165081005522E-2</v>
      </c>
      <c r="M8" s="5">
        <v>6.3191762696377884E-2</v>
      </c>
      <c r="N8" s="5">
        <v>0.10593600343651539</v>
      </c>
      <c r="O8" s="5">
        <v>3.562057441177361E-2</v>
      </c>
      <c r="P8" s="9">
        <v>5.6804417691501623E-2</v>
      </c>
      <c r="Q8" s="4">
        <v>2.4606307532202526E-2</v>
      </c>
      <c r="R8" s="5">
        <v>2.2367721747024307E-2</v>
      </c>
      <c r="S8" s="5">
        <v>2.0470621395405928E-2</v>
      </c>
      <c r="T8" s="5">
        <v>1.1782149367663688E-2</v>
      </c>
      <c r="U8" s="9">
        <v>6.6810106204111666E-2</v>
      </c>
      <c r="X8">
        <f>COUNTIF(D$4:D$733,"&gt;99")</f>
        <v>28</v>
      </c>
      <c r="Y8" s="35">
        <f t="shared" ref="Y8:AM8" si="2">SUMIF($D$4:$D$733,"&gt;99",G$4:G$733)</f>
        <v>3.801488298635692E-2</v>
      </c>
      <c r="Z8" s="35">
        <f t="shared" si="2"/>
        <v>3.2589747576372299E-2</v>
      </c>
      <c r="AA8" s="35">
        <f t="shared" si="2"/>
        <v>0.10594196319152357</v>
      </c>
      <c r="AB8" s="35">
        <f t="shared" si="2"/>
        <v>4.1602604444972692E-2</v>
      </c>
      <c r="AC8" s="35">
        <f t="shared" si="2"/>
        <v>2.4077301148691336E-2</v>
      </c>
      <c r="AD8" s="35">
        <f t="shared" si="2"/>
        <v>1.8297069923631944E-2</v>
      </c>
      <c r="AE8" s="35">
        <f t="shared" si="2"/>
        <v>2.4615037384286897E-2</v>
      </c>
      <c r="AF8" s="35">
        <f t="shared" si="2"/>
        <v>1.6519559566005249E-2</v>
      </c>
      <c r="AG8" s="35">
        <f t="shared" si="2"/>
        <v>2.0653396446747241E-2</v>
      </c>
      <c r="AH8" s="35">
        <f t="shared" si="2"/>
        <v>2.1552201827170044E-2</v>
      </c>
      <c r="AI8" s="35">
        <f t="shared" si="2"/>
        <v>6.6966147166600681E-2</v>
      </c>
      <c r="AJ8" s="35">
        <f t="shared" si="2"/>
        <v>9.535795365834944E-2</v>
      </c>
      <c r="AK8" s="35">
        <f t="shared" si="2"/>
        <v>0.1059584478767443</v>
      </c>
      <c r="AL8" s="35">
        <f t="shared" si="2"/>
        <v>9.8127228760298141E-2</v>
      </c>
      <c r="AM8" s="35">
        <f t="shared" si="2"/>
        <v>5.7455372889138323E-2</v>
      </c>
    </row>
    <row r="9" spans="1:39" x14ac:dyDescent="0.25">
      <c r="A9">
        <v>6</v>
      </c>
      <c r="B9" t="s">
        <v>113</v>
      </c>
      <c r="C9" t="s">
        <v>114</v>
      </c>
      <c r="D9">
        <v>69</v>
      </c>
      <c r="E9">
        <v>6.21</v>
      </c>
      <c r="F9" t="s">
        <v>63</v>
      </c>
      <c r="G9" s="4">
        <v>5.3316266056983842E-2</v>
      </c>
      <c r="H9" s="5">
        <v>2.5978448182388619E-2</v>
      </c>
      <c r="I9" s="5">
        <v>2.1904009969643392E-2</v>
      </c>
      <c r="J9" s="5">
        <v>2.2926339128836765E-2</v>
      </c>
      <c r="K9" s="9">
        <v>3.2186450756029085E-2</v>
      </c>
      <c r="L9" s="4">
        <v>2.9701029657007608E-2</v>
      </c>
      <c r="M9" s="5">
        <v>4.4946851263460062E-2</v>
      </c>
      <c r="N9" s="5">
        <v>2.7713131751567435E-2</v>
      </c>
      <c r="O9" s="5">
        <v>1.8967564491938593E-2</v>
      </c>
      <c r="P9" s="9">
        <v>1.1211559637198687E-2</v>
      </c>
      <c r="Q9" s="4">
        <v>2.9512739479580847E-2</v>
      </c>
      <c r="R9" s="5">
        <v>2.7275733136057329E-2</v>
      </c>
      <c r="S9" s="5">
        <v>2.1904729010551256E-2</v>
      </c>
      <c r="T9" s="5">
        <v>2.80799193061924E-2</v>
      </c>
      <c r="U9" s="9">
        <v>2.7220599837673509E-2</v>
      </c>
      <c r="X9">
        <f>COUNTIF(D$4:D$733,"&gt;79")</f>
        <v>41</v>
      </c>
      <c r="Y9" s="35">
        <f t="shared" ref="Y9:AM9" si="3">SUMIF($D$4:$D$733,"&gt;79",G$4:G$733)</f>
        <v>3.801488298635692E-2</v>
      </c>
      <c r="Z9" s="35">
        <f t="shared" si="3"/>
        <v>3.2589747576372299E-2</v>
      </c>
      <c r="AA9" s="35">
        <f t="shared" si="3"/>
        <v>0.12882638542897881</v>
      </c>
      <c r="AB9" s="35">
        <f t="shared" si="3"/>
        <v>5.3667762990121985E-2</v>
      </c>
      <c r="AC9" s="35">
        <f t="shared" si="3"/>
        <v>2.4077301148691336E-2</v>
      </c>
      <c r="AD9" s="35">
        <f t="shared" si="3"/>
        <v>1.8297069923631944E-2</v>
      </c>
      <c r="AE9" s="35">
        <f t="shared" si="3"/>
        <v>2.4615037384286897E-2</v>
      </c>
      <c r="AF9" s="35">
        <f t="shared" si="3"/>
        <v>1.6519559566005249E-2</v>
      </c>
      <c r="AG9" s="35">
        <f t="shared" si="3"/>
        <v>2.3112515433097378E-2</v>
      </c>
      <c r="AH9" s="35">
        <f t="shared" si="3"/>
        <v>2.335318568863164E-2</v>
      </c>
      <c r="AI9" s="35">
        <f t="shared" si="3"/>
        <v>7.7349191870783818E-2</v>
      </c>
      <c r="AJ9" s="35">
        <f t="shared" si="3"/>
        <v>0.11926494195673368</v>
      </c>
      <c r="AK9" s="35">
        <f t="shared" si="3"/>
        <v>0.12884408592691707</v>
      </c>
      <c r="AL9" s="35">
        <f t="shared" si="3"/>
        <v>0.12204886967332186</v>
      </c>
      <c r="AM9" s="35">
        <f t="shared" si="3"/>
        <v>6.7264642962191298E-2</v>
      </c>
    </row>
    <row r="10" spans="1:39" x14ac:dyDescent="0.25">
      <c r="A10">
        <v>7</v>
      </c>
      <c r="B10" t="s">
        <v>127</v>
      </c>
      <c r="C10" t="s">
        <v>128</v>
      </c>
      <c r="D10">
        <v>67</v>
      </c>
      <c r="E10">
        <v>7.31</v>
      </c>
      <c r="F10" t="s">
        <v>63</v>
      </c>
      <c r="G10" s="4">
        <v>1.8036458097597314E-2</v>
      </c>
      <c r="H10" s="5">
        <v>9.4864760970217472E-3</v>
      </c>
      <c r="I10" s="5">
        <v>2.5782077151766159E-2</v>
      </c>
      <c r="J10" s="5">
        <v>8.7756591383598443E-3</v>
      </c>
      <c r="K10" s="9">
        <v>1.0360108166408186E-2</v>
      </c>
      <c r="L10" s="4">
        <v>5.3527879569097688E-3</v>
      </c>
      <c r="M10" s="5">
        <v>0</v>
      </c>
      <c r="N10" s="5">
        <v>1.9641878031031002E-2</v>
      </c>
      <c r="O10" s="5">
        <v>3.8513448521987968E-3</v>
      </c>
      <c r="P10" s="9">
        <v>1.1341221906083124E-2</v>
      </c>
      <c r="Q10" s="4">
        <v>5.9530978720569803E-2</v>
      </c>
      <c r="R10" s="5">
        <v>3.2362557692373096E-2</v>
      </c>
      <c r="S10" s="5">
        <v>2.5782671741796076E-2</v>
      </c>
      <c r="T10" s="5">
        <v>3.0240934348905912E-2</v>
      </c>
      <c r="U10" s="9">
        <v>6.3426660562932238E-2</v>
      </c>
      <c r="X10">
        <f>COUNTIF(D$4:D$733,"&gt;69")</f>
        <v>51</v>
      </c>
      <c r="Y10" s="35">
        <f t="shared" ref="Y10:AM10" si="4">SUMIF($D$4:$D$733,"&gt;69",G$4:G$733)</f>
        <v>3.801488298635692E-2</v>
      </c>
      <c r="Z10" s="35">
        <f t="shared" si="4"/>
        <v>3.7602681597207664E-2</v>
      </c>
      <c r="AA10" s="35">
        <f t="shared" si="4"/>
        <v>0.19184819256185287</v>
      </c>
      <c r="AB10" s="35">
        <f t="shared" si="4"/>
        <v>5.6799674818960449E-2</v>
      </c>
      <c r="AC10" s="35">
        <f t="shared" si="4"/>
        <v>2.4077301148691336E-2</v>
      </c>
      <c r="AD10" s="35">
        <f t="shared" si="4"/>
        <v>1.8297069923631944E-2</v>
      </c>
      <c r="AE10" s="35">
        <f t="shared" si="4"/>
        <v>3.5349450370931262E-2</v>
      </c>
      <c r="AF10" s="35">
        <f t="shared" si="4"/>
        <v>2.0656563618835711E-2</v>
      </c>
      <c r="AG10" s="35">
        <f t="shared" si="4"/>
        <v>2.5170352159805606E-2</v>
      </c>
      <c r="AH10" s="35">
        <f t="shared" si="4"/>
        <v>2.547013107905793E-2</v>
      </c>
      <c r="AI10" s="35">
        <f t="shared" si="4"/>
        <v>0.10921018867585414</v>
      </c>
      <c r="AJ10" s="35">
        <f t="shared" si="4"/>
        <v>0.17344674207892208</v>
      </c>
      <c r="AK10" s="35">
        <f t="shared" si="4"/>
        <v>0.19186549180464713</v>
      </c>
      <c r="AL10" s="35">
        <f t="shared" si="4"/>
        <v>0.16228853087480646</v>
      </c>
      <c r="AM10" s="35">
        <f t="shared" si="4"/>
        <v>0.10751543222161992</v>
      </c>
    </row>
    <row r="11" spans="1:39" x14ac:dyDescent="0.25">
      <c r="A11">
        <v>8</v>
      </c>
      <c r="B11" t="s">
        <v>105</v>
      </c>
      <c r="C11" t="s">
        <v>106</v>
      </c>
      <c r="D11">
        <v>66</v>
      </c>
      <c r="E11">
        <v>8.33</v>
      </c>
      <c r="F11" t="s">
        <v>63</v>
      </c>
      <c r="G11" s="4">
        <v>2.0416534919947982E-2</v>
      </c>
      <c r="H11" s="5">
        <v>4.756880041837467E-2</v>
      </c>
      <c r="I11" s="5">
        <v>1.0225660218928324E-2</v>
      </c>
      <c r="J11" s="5">
        <v>4.7466273544752101E-2</v>
      </c>
      <c r="K11" s="9">
        <v>3.6366500507379169E-2</v>
      </c>
      <c r="L11" s="4">
        <v>6.9491803563601254E-2</v>
      </c>
      <c r="M11" s="5">
        <v>5.1477452312462979E-2</v>
      </c>
      <c r="N11" s="5">
        <v>5.5043933154377563E-2</v>
      </c>
      <c r="O11" s="5">
        <v>1.923510382309452E-2</v>
      </c>
      <c r="P11" s="9">
        <v>5.686872697760368E-2</v>
      </c>
      <c r="Q11" s="4">
        <v>3.0128779852951978E-2</v>
      </c>
      <c r="R11" s="5">
        <v>1.5116685253560025E-2</v>
      </c>
      <c r="S11" s="5">
        <v>1.0030595849742948E-2</v>
      </c>
      <c r="T11" s="5">
        <v>1.5471333970708412E-2</v>
      </c>
      <c r="U11" s="9">
        <v>1.0128562630076809E-2</v>
      </c>
      <c r="X11">
        <f>COUNTIF(D$4:D$733,"&gt;59")</f>
        <v>69</v>
      </c>
      <c r="Y11" s="35">
        <f t="shared" ref="Y11:AM11" si="5">SUMIF($D$4:$D$733,"&gt;59",G$4:G$733)</f>
        <v>0.1573420500224727</v>
      </c>
      <c r="Z11" s="35">
        <f t="shared" si="5"/>
        <v>0.20089534139661958</v>
      </c>
      <c r="AA11" s="35">
        <f t="shared" si="5"/>
        <v>0.28912426666541552</v>
      </c>
      <c r="AB11" s="35">
        <f t="shared" si="5"/>
        <v>0.21187536142680652</v>
      </c>
      <c r="AC11" s="35">
        <f t="shared" si="5"/>
        <v>0.14725440869466422</v>
      </c>
      <c r="AD11" s="35">
        <f t="shared" si="5"/>
        <v>0.24776480874160453</v>
      </c>
      <c r="AE11" s="35">
        <f t="shared" si="5"/>
        <v>0.25474591341818115</v>
      </c>
      <c r="AF11" s="35">
        <f t="shared" si="5"/>
        <v>0.19714458325783804</v>
      </c>
      <c r="AG11" s="35">
        <f t="shared" si="5"/>
        <v>9.1240596658800729E-2</v>
      </c>
      <c r="AH11" s="35">
        <f t="shared" si="5"/>
        <v>0.22499143286945714</v>
      </c>
      <c r="AI11" s="35">
        <f t="shared" si="5"/>
        <v>0.3153943062404363</v>
      </c>
      <c r="AJ11" s="35">
        <f t="shared" si="5"/>
        <v>0.29777882077187601</v>
      </c>
      <c r="AK11" s="35">
        <f t="shared" si="5"/>
        <v>0.2889504738821268</v>
      </c>
      <c r="AL11" s="35">
        <f t="shared" si="5"/>
        <v>0.29657352233366435</v>
      </c>
      <c r="AM11" s="35">
        <f t="shared" si="5"/>
        <v>0.26045877427189129</v>
      </c>
    </row>
    <row r="12" spans="1:39" x14ac:dyDescent="0.25">
      <c r="A12">
        <v>9</v>
      </c>
      <c r="B12" t="s">
        <v>130</v>
      </c>
      <c r="C12" t="s">
        <v>131</v>
      </c>
      <c r="D12">
        <v>193</v>
      </c>
      <c r="E12">
        <v>7.08</v>
      </c>
      <c r="F12" t="s">
        <v>63</v>
      </c>
      <c r="G12" s="4">
        <v>6.5946397201993674E-3</v>
      </c>
      <c r="H12" s="5">
        <v>5.3514289910234795E-3</v>
      </c>
      <c r="I12" s="5">
        <v>9.6979886407681359E-3</v>
      </c>
      <c r="J12" s="5">
        <v>3.2154676936694804E-3</v>
      </c>
      <c r="K12" s="9">
        <v>4.5518893354230443E-3</v>
      </c>
      <c r="L12" s="4">
        <v>3.7111740144529491E-3</v>
      </c>
      <c r="M12" s="5">
        <v>2.9403423145137292E-3</v>
      </c>
      <c r="N12" s="5">
        <v>3.0994013850190231E-3</v>
      </c>
      <c r="O12" s="5">
        <v>1.9549659672005843E-3</v>
      </c>
      <c r="P12" s="9">
        <v>9.2809513979204316E-4</v>
      </c>
      <c r="Q12" s="4">
        <v>1.178775896062665E-2</v>
      </c>
      <c r="R12" s="5">
        <v>9.3132679871129123E-3</v>
      </c>
      <c r="S12" s="5">
        <v>9.6980976871548774E-3</v>
      </c>
      <c r="T12" s="5">
        <v>9.01818520841597E-3</v>
      </c>
      <c r="U12" s="9">
        <v>8.3371227718963981E-3</v>
      </c>
      <c r="X12">
        <f>COUNTIF(D$4:D$733,"&gt;49")</f>
        <v>105</v>
      </c>
      <c r="Y12" s="35">
        <f t="shared" ref="Y12:AM12" si="6">SUMIF($D$4:$D$733,"&gt;49",G$4:G$733)</f>
        <v>0.1890404283648717</v>
      </c>
      <c r="Z12" s="35">
        <f t="shared" si="6"/>
        <v>0.26924438662393857</v>
      </c>
      <c r="AA12" s="35">
        <f t="shared" si="6"/>
        <v>0.46362252639240137</v>
      </c>
      <c r="AB12" s="35">
        <f t="shared" si="6"/>
        <v>0.2910911071769236</v>
      </c>
      <c r="AC12" s="35">
        <f t="shared" si="6"/>
        <v>0.1694353665759894</v>
      </c>
      <c r="AD12" s="35">
        <f t="shared" si="6"/>
        <v>0.35395722436066596</v>
      </c>
      <c r="AE12" s="35">
        <f t="shared" si="6"/>
        <v>0.35269772066776339</v>
      </c>
      <c r="AF12" s="35">
        <f t="shared" si="6"/>
        <v>0.25801666458575823</v>
      </c>
      <c r="AG12" s="35">
        <f t="shared" si="6"/>
        <v>0.133189763000817</v>
      </c>
      <c r="AH12" s="35">
        <f t="shared" si="6"/>
        <v>0.34425879825612032</v>
      </c>
      <c r="AI12" s="35">
        <f t="shared" si="6"/>
        <v>0.52893035553545076</v>
      </c>
      <c r="AJ12" s="35">
        <f t="shared" si="6"/>
        <v>0.4529491540138656</v>
      </c>
      <c r="AK12" s="35">
        <f t="shared" si="6"/>
        <v>0.46345800739657245</v>
      </c>
      <c r="AL12" s="35">
        <f t="shared" si="6"/>
        <v>0.48211614077431963</v>
      </c>
      <c r="AM12" s="35">
        <f t="shared" si="6"/>
        <v>0.46614154176349548</v>
      </c>
    </row>
    <row r="13" spans="1:39" x14ac:dyDescent="0.25">
      <c r="A13">
        <v>10</v>
      </c>
      <c r="B13" t="s">
        <v>187</v>
      </c>
      <c r="C13" t="s">
        <v>188</v>
      </c>
      <c r="D13">
        <v>70</v>
      </c>
      <c r="E13">
        <v>5.7</v>
      </c>
      <c r="F13" t="s">
        <v>63</v>
      </c>
      <c r="G13" s="4">
        <v>0</v>
      </c>
      <c r="H13" s="5">
        <v>0</v>
      </c>
      <c r="I13" s="5">
        <v>3.1206919377241557E-2</v>
      </c>
      <c r="J13" s="5">
        <v>0</v>
      </c>
      <c r="K13" s="9">
        <v>0</v>
      </c>
      <c r="L13" s="4">
        <v>0</v>
      </c>
      <c r="M13" s="5">
        <v>0</v>
      </c>
      <c r="N13" s="5">
        <v>0</v>
      </c>
      <c r="O13" s="5">
        <v>0</v>
      </c>
      <c r="P13" s="9">
        <v>0</v>
      </c>
      <c r="Q13" s="4">
        <v>1.4001512497133139E-2</v>
      </c>
      <c r="R13" s="5">
        <v>2.8616924985642153E-2</v>
      </c>
      <c r="S13" s="5">
        <v>3.120824265587066E-2</v>
      </c>
      <c r="T13" s="5">
        <v>1.6862160752606662E-2</v>
      </c>
      <c r="U13" s="9">
        <v>1.9539045083346796E-2</v>
      </c>
      <c r="X13">
        <f>COUNTIF(D$4:D$733,"&gt;39")</f>
        <v>120</v>
      </c>
      <c r="Y13" s="35">
        <f t="shared" ref="Y13:AM13" si="7">SUMIF($D$4:$D$733,"&gt;39",G$4:G$733)</f>
        <v>0.34704382796360217</v>
      </c>
      <c r="Z13" s="35">
        <f t="shared" si="7"/>
        <v>0.3559166803890938</v>
      </c>
      <c r="AA13" s="35">
        <f t="shared" si="7"/>
        <v>0.57189448182206315</v>
      </c>
      <c r="AB13" s="35">
        <f t="shared" si="7"/>
        <v>0.3612918370058516</v>
      </c>
      <c r="AC13" s="35">
        <f t="shared" si="7"/>
        <v>0.37719546868930109</v>
      </c>
      <c r="AD13" s="35">
        <f t="shared" si="7"/>
        <v>0.43694570275778627</v>
      </c>
      <c r="AE13" s="35">
        <f t="shared" si="7"/>
        <v>0.44709396358333509</v>
      </c>
      <c r="AF13" s="35">
        <f t="shared" si="7"/>
        <v>0.39880206630585846</v>
      </c>
      <c r="AG13" s="35">
        <f t="shared" si="7"/>
        <v>0.25888125328851963</v>
      </c>
      <c r="AH13" s="35">
        <f t="shared" si="7"/>
        <v>0.45556089797448523</v>
      </c>
      <c r="AI13" s="35">
        <f t="shared" si="7"/>
        <v>0.59305121115021986</v>
      </c>
      <c r="AJ13" s="35">
        <f t="shared" si="7"/>
        <v>0.55028381670794158</v>
      </c>
      <c r="AK13" s="35">
        <f t="shared" si="7"/>
        <v>0.57188860870225222</v>
      </c>
      <c r="AL13" s="35">
        <f t="shared" si="7"/>
        <v>0.56975700315325206</v>
      </c>
      <c r="AM13" s="35">
        <f t="shared" si="7"/>
        <v>0.54859710040268139</v>
      </c>
    </row>
    <row r="14" spans="1:39" x14ac:dyDescent="0.25">
      <c r="A14">
        <v>11</v>
      </c>
      <c r="B14" t="s">
        <v>136</v>
      </c>
      <c r="C14" t="s">
        <v>137</v>
      </c>
      <c r="D14">
        <v>62</v>
      </c>
      <c r="E14">
        <v>4.8899999999999997</v>
      </c>
      <c r="F14" t="s">
        <v>63</v>
      </c>
      <c r="G14" s="4">
        <v>2.7557907961586626E-2</v>
      </c>
      <c r="H14" s="5">
        <v>3.0986468733238019E-2</v>
      </c>
      <c r="I14" s="5">
        <v>5.5888842933391469E-3</v>
      </c>
      <c r="J14" s="5">
        <v>3.6117518570822481E-2</v>
      </c>
      <c r="K14" s="9">
        <v>2.4541156634714411E-2</v>
      </c>
      <c r="L14" s="4">
        <v>3.8210480651943601E-2</v>
      </c>
      <c r="M14" s="5">
        <v>3.7209589019496989E-2</v>
      </c>
      <c r="N14" s="5">
        <v>2.2423209001374952E-2</v>
      </c>
      <c r="O14" s="5">
        <v>1.1519218459839914E-2</v>
      </c>
      <c r="P14" s="9">
        <v>4.6369777165112813E-2</v>
      </c>
      <c r="Q14" s="4">
        <v>1.677934288809332E-2</v>
      </c>
      <c r="R14" s="5">
        <v>9.8751111740980196E-3</v>
      </c>
      <c r="S14" s="5">
        <v>5.5894864423291883E-3</v>
      </c>
      <c r="T14" s="5">
        <v>1.2883962344421929E-2</v>
      </c>
      <c r="U14" s="9">
        <v>7.2440555849185599E-3</v>
      </c>
      <c r="X14">
        <f>COUNTIF(D$4:D$733,"&gt;29")</f>
        <v>141</v>
      </c>
      <c r="Y14" s="35">
        <f t="shared" ref="Y14:AM14" si="8">SUMIF($D$4:$D$733,"&gt;29",G$4:G$733)</f>
        <v>0.50009027816484686</v>
      </c>
      <c r="Z14" s="35">
        <f t="shared" si="8"/>
        <v>0.51901976353722956</v>
      </c>
      <c r="AA14" s="35">
        <f t="shared" si="8"/>
        <v>0.71549035093757962</v>
      </c>
      <c r="AB14" s="35">
        <f t="shared" si="8"/>
        <v>0.57303278754138154</v>
      </c>
      <c r="AC14" s="35">
        <f t="shared" si="8"/>
        <v>0.55996867065058498</v>
      </c>
      <c r="AD14" s="35">
        <f t="shared" si="8"/>
        <v>0.55603795667275258</v>
      </c>
      <c r="AE14" s="35">
        <f t="shared" si="8"/>
        <v>0.578616735556857</v>
      </c>
      <c r="AF14" s="35">
        <f t="shared" si="8"/>
        <v>0.56108327629138344</v>
      </c>
      <c r="AG14" s="35">
        <f t="shared" si="8"/>
        <v>0.54008758415870506</v>
      </c>
      <c r="AH14" s="35">
        <f t="shared" si="8"/>
        <v>0.63941185780024556</v>
      </c>
      <c r="AI14" s="35">
        <f t="shared" si="8"/>
        <v>0.67124479800034254</v>
      </c>
      <c r="AJ14" s="35">
        <f t="shared" si="8"/>
        <v>0.68331719571735883</v>
      </c>
      <c r="AK14" s="35">
        <f t="shared" si="8"/>
        <v>0.71551883117377846</v>
      </c>
      <c r="AL14" s="35">
        <f t="shared" si="8"/>
        <v>0.70288963113808511</v>
      </c>
      <c r="AM14" s="35">
        <f t="shared" si="8"/>
        <v>0.6340758900047696</v>
      </c>
    </row>
    <row r="15" spans="1:39" x14ac:dyDescent="0.25">
      <c r="A15">
        <v>12</v>
      </c>
      <c r="B15" t="s">
        <v>160</v>
      </c>
      <c r="C15" t="s">
        <v>161</v>
      </c>
      <c r="D15">
        <v>21</v>
      </c>
      <c r="E15">
        <v>4.79</v>
      </c>
      <c r="F15" t="s">
        <v>63</v>
      </c>
      <c r="G15" s="4">
        <v>7.7782810810203815E-2</v>
      </c>
      <c r="H15" s="5">
        <v>6.9325660118996615E-2</v>
      </c>
      <c r="I15" s="5">
        <v>4.1220246555396717E-2</v>
      </c>
      <c r="J15" s="5">
        <v>9.3256718390270651E-2</v>
      </c>
      <c r="K15" s="9">
        <v>5.5203945035074706E-3</v>
      </c>
      <c r="L15" s="4">
        <v>5.8748369214732039E-2</v>
      </c>
      <c r="M15" s="5">
        <v>6.0154159232805204E-2</v>
      </c>
      <c r="N15" s="5">
        <v>4.3508361369900266E-2</v>
      </c>
      <c r="O15" s="5">
        <v>2.73953126067361E-2</v>
      </c>
      <c r="P15" s="9">
        <v>1.2202150889101074E-2</v>
      </c>
      <c r="Q15" s="4">
        <v>0.11754180441693385</v>
      </c>
      <c r="R15" s="5">
        <v>4.9817936034076721E-2</v>
      </c>
      <c r="S15" s="5">
        <v>4.1218435989103581E-2</v>
      </c>
      <c r="T15" s="5">
        <v>4.3141205625576627E-2</v>
      </c>
      <c r="U15" s="9">
        <v>8.4007239367530948E-2</v>
      </c>
      <c r="X15">
        <f>COUNTIF(D$4:D$733,"&gt;19")</f>
        <v>161</v>
      </c>
      <c r="Y15" s="35">
        <f t="shared" ref="Y15:AM15" si="9">SUMIF($D$4:$D$733,"&gt;19",G$4:G$733)</f>
        <v>0.61076760176997502</v>
      </c>
      <c r="Z15" s="35">
        <f t="shared" si="9"/>
        <v>0.6316615636904287</v>
      </c>
      <c r="AA15" s="35">
        <f t="shared" si="9"/>
        <v>0.82600963981905229</v>
      </c>
      <c r="AB15" s="35">
        <f t="shared" si="9"/>
        <v>0.69694804455984516</v>
      </c>
      <c r="AC15" s="35">
        <f t="shared" si="9"/>
        <v>0.60691111323780289</v>
      </c>
      <c r="AD15" s="35">
        <f t="shared" si="9"/>
        <v>0.65247676714819125</v>
      </c>
      <c r="AE15" s="35">
        <f t="shared" si="9"/>
        <v>0.65572001179704287</v>
      </c>
      <c r="AF15" s="35">
        <f t="shared" si="9"/>
        <v>0.65000400032483308</v>
      </c>
      <c r="AG15" s="35">
        <f t="shared" si="9"/>
        <v>0.61244520289632209</v>
      </c>
      <c r="AH15" s="35">
        <f t="shared" si="9"/>
        <v>0.68531854907417389</v>
      </c>
      <c r="AI15" s="35">
        <f t="shared" si="9"/>
        <v>0.84355511022901486</v>
      </c>
      <c r="AJ15" s="35">
        <f t="shared" si="9"/>
        <v>0.81284856681892981</v>
      </c>
      <c r="AK15" s="35">
        <f t="shared" si="9"/>
        <v>0.82603346603989669</v>
      </c>
      <c r="AL15" s="35">
        <f t="shared" si="9"/>
        <v>0.82569728462533232</v>
      </c>
      <c r="AM15" s="35">
        <f t="shared" si="9"/>
        <v>0.7444165745631629</v>
      </c>
    </row>
    <row r="16" spans="1:39" x14ac:dyDescent="0.25">
      <c r="A16">
        <v>13</v>
      </c>
      <c r="B16" t="s">
        <v>142</v>
      </c>
      <c r="C16" t="s">
        <v>143</v>
      </c>
      <c r="D16">
        <v>56</v>
      </c>
      <c r="E16">
        <v>8.3800000000000008</v>
      </c>
      <c r="F16" t="s">
        <v>63</v>
      </c>
      <c r="G16" s="4">
        <v>0</v>
      </c>
      <c r="H16" s="5">
        <v>1.0242375671076632E-2</v>
      </c>
      <c r="I16" s="5">
        <v>2.3465997558541025E-2</v>
      </c>
      <c r="J16" s="5">
        <v>2.5822724806770406E-2</v>
      </c>
      <c r="K16" s="9">
        <v>0</v>
      </c>
      <c r="L16" s="4">
        <v>2.6897065036934633E-3</v>
      </c>
      <c r="M16" s="5">
        <v>0</v>
      </c>
      <c r="N16" s="5">
        <v>1.3706129924164888E-3</v>
      </c>
      <c r="O16" s="5">
        <v>6.0226217692068975E-3</v>
      </c>
      <c r="P16" s="9">
        <v>1.852325206133732E-3</v>
      </c>
      <c r="Q16" s="4">
        <v>2.4788660117245152E-2</v>
      </c>
      <c r="R16" s="5">
        <v>2.3099515787545027E-2</v>
      </c>
      <c r="S16" s="5">
        <v>2.3467719982693227E-2</v>
      </c>
      <c r="T16" s="5">
        <v>2.6190616566249075E-2</v>
      </c>
      <c r="U16" s="9">
        <v>2.3980394024004991E-2</v>
      </c>
      <c r="X16">
        <f>COUNTIF(D$4:D$733,"&gt;0")</f>
        <v>195</v>
      </c>
      <c r="Y16" s="35">
        <f t="shared" ref="Y16:AM16" si="10">SUMIF($D$4:$D$733,"&gt;0",G$4:G$733)</f>
        <v>1</v>
      </c>
      <c r="Z16" s="35">
        <f t="shared" si="10"/>
        <v>0.99999999999999989</v>
      </c>
      <c r="AA16" s="35">
        <f t="shared" si="10"/>
        <v>0.99999999999999956</v>
      </c>
      <c r="AB16" s="35">
        <f t="shared" si="10"/>
        <v>0.99999999999999989</v>
      </c>
      <c r="AC16" s="35">
        <f t="shared" si="10"/>
        <v>1.0000000000000002</v>
      </c>
      <c r="AD16" s="35">
        <f t="shared" si="10"/>
        <v>0.99999999999999989</v>
      </c>
      <c r="AE16" s="35">
        <f t="shared" si="10"/>
        <v>0.99999999999999989</v>
      </c>
      <c r="AF16" s="35">
        <f t="shared" si="10"/>
        <v>1.0000000000000002</v>
      </c>
      <c r="AG16" s="35">
        <f t="shared" si="10"/>
        <v>1.0000000000000002</v>
      </c>
      <c r="AH16" s="35">
        <f t="shared" si="10"/>
        <v>1.0000000000000004</v>
      </c>
      <c r="AI16" s="35">
        <f t="shared" si="10"/>
        <v>1.0000000000000009</v>
      </c>
      <c r="AJ16" s="35">
        <f t="shared" si="10"/>
        <v>0.99999999999999978</v>
      </c>
      <c r="AK16" s="35">
        <f t="shared" si="10"/>
        <v>0.99999999999999944</v>
      </c>
      <c r="AL16" s="35">
        <f t="shared" si="10"/>
        <v>1.0000000000000004</v>
      </c>
      <c r="AM16" s="35">
        <f t="shared" si="10"/>
        <v>1.0000000000000004</v>
      </c>
    </row>
    <row r="17" spans="1:40" x14ac:dyDescent="0.25">
      <c r="A17">
        <v>14</v>
      </c>
      <c r="B17" t="s">
        <v>102</v>
      </c>
      <c r="C17" t="s">
        <v>103</v>
      </c>
      <c r="D17">
        <v>12</v>
      </c>
      <c r="E17">
        <v>5.68</v>
      </c>
      <c r="F17" t="s">
        <v>63</v>
      </c>
      <c r="G17" s="4">
        <v>0.18898826129398869</v>
      </c>
      <c r="H17" s="5">
        <v>0.1571986997703243</v>
      </c>
      <c r="I17" s="5">
        <v>2.8875902182252264E-2</v>
      </c>
      <c r="J17" s="5">
        <v>9.2183032899171069E-2</v>
      </c>
      <c r="K17" s="9">
        <v>0.15097837199839056</v>
      </c>
      <c r="L17" s="4">
        <v>0.17603213490730241</v>
      </c>
      <c r="M17" s="5">
        <v>0.16613089091273084</v>
      </c>
      <c r="N17" s="5">
        <v>0.15939525699147591</v>
      </c>
      <c r="O17" s="5">
        <v>0.16532130838184636</v>
      </c>
      <c r="P17" s="9">
        <v>0.11400617553457887</v>
      </c>
      <c r="Q17" s="4">
        <v>2.3334943345303921E-2</v>
      </c>
      <c r="R17" s="5">
        <v>4.6067442128248266E-2</v>
      </c>
      <c r="S17" s="5">
        <v>2.8879013285367478E-2</v>
      </c>
      <c r="T17" s="5">
        <v>4.7973438188967266E-2</v>
      </c>
      <c r="U17" s="9">
        <v>8.093816289508822E-2</v>
      </c>
    </row>
    <row r="18" spans="1:40" x14ac:dyDescent="0.25">
      <c r="A18">
        <v>15</v>
      </c>
      <c r="B18" t="s">
        <v>212</v>
      </c>
      <c r="C18" t="s">
        <v>213</v>
      </c>
      <c r="D18">
        <v>63</v>
      </c>
      <c r="E18">
        <v>6.52</v>
      </c>
      <c r="F18" t="s">
        <v>63</v>
      </c>
      <c r="G18" s="4">
        <v>0</v>
      </c>
      <c r="H18" s="5">
        <v>0</v>
      </c>
      <c r="I18" s="5">
        <v>1.6920566410264383E-2</v>
      </c>
      <c r="J18" s="5">
        <v>0</v>
      </c>
      <c r="K18" s="9">
        <v>0</v>
      </c>
      <c r="L18" s="4">
        <v>0</v>
      </c>
      <c r="M18" s="5">
        <v>0</v>
      </c>
      <c r="N18" s="5">
        <v>0</v>
      </c>
      <c r="O18" s="5">
        <v>0</v>
      </c>
      <c r="P18" s="9">
        <v>0</v>
      </c>
      <c r="Q18" s="4">
        <v>2.3686745417307403E-2</v>
      </c>
      <c r="R18" s="5">
        <v>1.7694896052324091E-2</v>
      </c>
      <c r="S18" s="5">
        <v>1.6922220407654197E-2</v>
      </c>
      <c r="T18" s="5">
        <v>2.0155578608029266E-2</v>
      </c>
      <c r="U18" s="9">
        <v>2.2105088516406576E-2</v>
      </c>
    </row>
    <row r="19" spans="1:40" x14ac:dyDescent="0.25">
      <c r="A19">
        <v>16</v>
      </c>
      <c r="B19" t="s">
        <v>156</v>
      </c>
      <c r="C19" t="s">
        <v>157</v>
      </c>
      <c r="D19">
        <v>139</v>
      </c>
      <c r="E19">
        <v>6.59</v>
      </c>
      <c r="F19" t="s">
        <v>63</v>
      </c>
      <c r="G19" s="4">
        <v>2.9918672868678776E-3</v>
      </c>
      <c r="H19" s="5">
        <v>0</v>
      </c>
      <c r="I19" s="5">
        <v>7.9167704396988555E-3</v>
      </c>
      <c r="J19" s="5">
        <v>1.220675752388061E-3</v>
      </c>
      <c r="K19" s="9">
        <v>0</v>
      </c>
      <c r="L19" s="4">
        <v>0</v>
      </c>
      <c r="M19" s="5">
        <v>0</v>
      </c>
      <c r="N19" s="5">
        <v>5.8846563103331256E-4</v>
      </c>
      <c r="O19" s="5">
        <v>4.2806641487569694E-3</v>
      </c>
      <c r="P19" s="9">
        <v>4.1966671120246121E-3</v>
      </c>
      <c r="Q19" s="4">
        <v>2.9148234717100534E-3</v>
      </c>
      <c r="R19" s="5">
        <v>7.3687400988324972E-3</v>
      </c>
      <c r="S19" s="5">
        <v>7.9166036257356208E-3</v>
      </c>
      <c r="T19" s="5">
        <v>4.9195016806742025E-3</v>
      </c>
      <c r="U19" s="9">
        <v>4.8092455653602111E-3</v>
      </c>
    </row>
    <row r="20" spans="1:40" x14ac:dyDescent="0.25">
      <c r="A20">
        <v>17</v>
      </c>
      <c r="B20" t="s">
        <v>152</v>
      </c>
      <c r="C20" t="s">
        <v>153</v>
      </c>
      <c r="D20">
        <v>59</v>
      </c>
      <c r="E20">
        <v>4.88</v>
      </c>
      <c r="F20" t="s">
        <v>63</v>
      </c>
      <c r="G20" s="4">
        <v>9.6554560536970205E-3</v>
      </c>
      <c r="H20" s="5">
        <v>2.05724296799383E-2</v>
      </c>
      <c r="I20" s="5">
        <v>5.5334155194304924E-3</v>
      </c>
      <c r="J20" s="5">
        <v>2.268362977190988E-2</v>
      </c>
      <c r="K20" s="9">
        <v>1.9951567793370231E-2</v>
      </c>
      <c r="L20" s="4">
        <v>4.08400803653447E-2</v>
      </c>
      <c r="M20" s="5">
        <v>1.9236815820377954E-2</v>
      </c>
      <c r="N20" s="5">
        <v>2.2219719202385937E-2</v>
      </c>
      <c r="O20" s="5">
        <v>8.7406187111765156E-3</v>
      </c>
      <c r="P20" s="9">
        <v>3.0005782628888339E-2</v>
      </c>
      <c r="Q20" s="4">
        <v>1.3162861518849196E-2</v>
      </c>
      <c r="R20" s="5">
        <v>6.4712339178076908E-3</v>
      </c>
      <c r="S20" s="5">
        <v>5.5341451166512554E-3</v>
      </c>
      <c r="T20" s="5">
        <v>7.2399749705660448E-3</v>
      </c>
      <c r="U20" s="9">
        <v>4.9842759258894439E-3</v>
      </c>
    </row>
    <row r="21" spans="1:40" ht="15.75" thickBot="1" x14ac:dyDescent="0.3">
      <c r="A21">
        <v>18</v>
      </c>
      <c r="B21" t="s">
        <v>269</v>
      </c>
      <c r="C21" t="s">
        <v>270</v>
      </c>
      <c r="D21">
        <v>106</v>
      </c>
      <c r="E21">
        <v>6.85</v>
      </c>
      <c r="F21" t="s">
        <v>63</v>
      </c>
      <c r="G21" s="4">
        <v>0</v>
      </c>
      <c r="H21" s="5">
        <v>0</v>
      </c>
      <c r="I21" s="5">
        <v>1.0663379079322452E-2</v>
      </c>
      <c r="J21" s="5">
        <v>0</v>
      </c>
      <c r="K21" s="9">
        <v>0</v>
      </c>
      <c r="L21" s="4">
        <v>0</v>
      </c>
      <c r="M21" s="5">
        <v>0</v>
      </c>
      <c r="N21" s="5">
        <v>0</v>
      </c>
      <c r="O21" s="5">
        <v>0</v>
      </c>
      <c r="P21" s="9">
        <v>0</v>
      </c>
      <c r="Q21" s="4">
        <v>9.0237839468413905E-3</v>
      </c>
      <c r="R21" s="5">
        <v>9.5635850980832927E-3</v>
      </c>
      <c r="S21" s="5">
        <v>1.0663930436505592E-2</v>
      </c>
      <c r="T21" s="5">
        <v>7.2908843147151048E-3</v>
      </c>
      <c r="U21" s="9">
        <v>6.3339122873848777E-3</v>
      </c>
    </row>
    <row r="22" spans="1:40" ht="16.5" thickBot="1" x14ac:dyDescent="0.3">
      <c r="A22">
        <v>19</v>
      </c>
      <c r="B22" t="s">
        <v>297</v>
      </c>
      <c r="C22" t="s">
        <v>298</v>
      </c>
      <c r="D22">
        <v>101</v>
      </c>
      <c r="E22">
        <v>6.78</v>
      </c>
      <c r="F22" t="s">
        <v>63</v>
      </c>
      <c r="G22" s="4">
        <v>0</v>
      </c>
      <c r="H22" s="5">
        <v>0</v>
      </c>
      <c r="I22" s="5">
        <v>1.1520063685718326E-2</v>
      </c>
      <c r="J22" s="5">
        <v>0</v>
      </c>
      <c r="K22" s="9">
        <v>0</v>
      </c>
      <c r="L22" s="4">
        <v>0</v>
      </c>
      <c r="M22" s="5">
        <v>0</v>
      </c>
      <c r="N22" s="5">
        <v>0</v>
      </c>
      <c r="O22" s="5">
        <v>0</v>
      </c>
      <c r="P22" s="9">
        <v>0</v>
      </c>
      <c r="Q22" s="4">
        <v>3.5482695337308323E-3</v>
      </c>
      <c r="R22" s="5">
        <v>9.0320658680290034E-3</v>
      </c>
      <c r="S22" s="5">
        <v>1.1520732139386472E-2</v>
      </c>
      <c r="T22" s="5">
        <v>7.4722483992370158E-3</v>
      </c>
      <c r="U22" s="9">
        <v>5.5471591521175645E-3</v>
      </c>
      <c r="X22" s="36"/>
      <c r="Y22" s="36"/>
      <c r="Z22" s="105" t="s">
        <v>867</v>
      </c>
      <c r="AA22" s="106"/>
      <c r="AB22" s="106"/>
      <c r="AC22" s="106"/>
      <c r="AD22" s="107"/>
      <c r="AE22" s="106" t="s">
        <v>882</v>
      </c>
      <c r="AF22" s="106"/>
      <c r="AG22" s="106"/>
      <c r="AH22" s="106"/>
      <c r="AI22" s="107"/>
      <c r="AJ22" s="106" t="s">
        <v>876</v>
      </c>
      <c r="AK22" s="106"/>
      <c r="AL22" s="106"/>
      <c r="AM22" s="106"/>
      <c r="AN22" s="107"/>
    </row>
    <row r="23" spans="1:40" ht="16.5" thickBot="1" x14ac:dyDescent="0.3">
      <c r="A23">
        <v>20</v>
      </c>
      <c r="B23" t="s">
        <v>247</v>
      </c>
      <c r="C23" t="s">
        <v>248</v>
      </c>
      <c r="D23">
        <v>45</v>
      </c>
      <c r="E23">
        <v>6.56</v>
      </c>
      <c r="F23" t="s">
        <v>63</v>
      </c>
      <c r="G23" s="4">
        <v>1.2543786100862419E-2</v>
      </c>
      <c r="H23" s="5">
        <v>2.2209091985258998E-3</v>
      </c>
      <c r="I23" s="5">
        <v>1.9861514190258781E-2</v>
      </c>
      <c r="J23" s="5">
        <v>8.5243430682798941E-3</v>
      </c>
      <c r="K23" s="9">
        <v>6.6736817591323593E-3</v>
      </c>
      <c r="L23" s="4">
        <v>0</v>
      </c>
      <c r="M23" s="5">
        <v>5.8118203510795531E-3</v>
      </c>
      <c r="N23" s="5">
        <v>0</v>
      </c>
      <c r="O23" s="5">
        <v>7.056801491996125E-3</v>
      </c>
      <c r="P23" s="9">
        <v>0</v>
      </c>
      <c r="Q23" s="4">
        <v>6.7789646928252262E-3</v>
      </c>
      <c r="R23" s="5">
        <v>1.4510250956337796E-2</v>
      </c>
      <c r="S23" s="5">
        <v>1.9863843053068538E-2</v>
      </c>
      <c r="T23" s="5">
        <v>1.0655853209757605E-2</v>
      </c>
      <c r="U23" s="9">
        <v>3.0873026150219922E-3</v>
      </c>
      <c r="Y23" t="s">
        <v>883</v>
      </c>
      <c r="Z23" s="26" t="s">
        <v>1</v>
      </c>
      <c r="AA23" s="24" t="s">
        <v>2</v>
      </c>
      <c r="AB23" s="24" t="s">
        <v>3</v>
      </c>
      <c r="AC23" s="24" t="s">
        <v>4</v>
      </c>
      <c r="AD23" s="25" t="s">
        <v>5</v>
      </c>
      <c r="AE23" s="26" t="s">
        <v>868</v>
      </c>
      <c r="AF23" s="24" t="s">
        <v>869</v>
      </c>
      <c r="AG23" s="24" t="s">
        <v>870</v>
      </c>
      <c r="AH23" s="24" t="s">
        <v>871</v>
      </c>
      <c r="AI23" s="25" t="s">
        <v>872</v>
      </c>
      <c r="AJ23" s="26" t="s">
        <v>874</v>
      </c>
      <c r="AK23" s="24" t="s">
        <v>875</v>
      </c>
      <c r="AL23" s="24" t="s">
        <v>877</v>
      </c>
      <c r="AM23" s="24" t="s">
        <v>878</v>
      </c>
      <c r="AN23" s="25" t="s">
        <v>879</v>
      </c>
    </row>
    <row r="24" spans="1:40" x14ac:dyDescent="0.25">
      <c r="A24">
        <v>21</v>
      </c>
      <c r="B24" t="s">
        <v>1039</v>
      </c>
      <c r="C24" t="s">
        <v>1040</v>
      </c>
      <c r="D24">
        <v>11</v>
      </c>
      <c r="E24">
        <v>7.34</v>
      </c>
      <c r="F24" t="s">
        <v>63</v>
      </c>
      <c r="G24" s="4">
        <v>0.18673497133020259</v>
      </c>
      <c r="H24" s="5">
        <v>0.18783742830796504</v>
      </c>
      <c r="I24" s="5">
        <v>2.3871449907113124E-2</v>
      </c>
      <c r="J24" s="5">
        <v>0.16962937987723423</v>
      </c>
      <c r="K24" s="9">
        <v>0.16979740221659886</v>
      </c>
      <c r="L24" s="4">
        <v>0.14890477226723739</v>
      </c>
      <c r="M24" s="5">
        <v>0.14288111292765082</v>
      </c>
      <c r="N24" s="5">
        <v>0.14464868920191398</v>
      </c>
      <c r="O24" s="5">
        <v>0.11181610429172968</v>
      </c>
      <c r="P24" s="9">
        <v>0.10029876342824767</v>
      </c>
      <c r="Q24" s="4">
        <v>6.2356281489337938E-2</v>
      </c>
      <c r="R24" s="5">
        <v>4.6514954549322508E-2</v>
      </c>
      <c r="S24" s="5">
        <v>2.3885191484712482E-2</v>
      </c>
      <c r="T24" s="5">
        <v>4.9273977559981585E-2</v>
      </c>
      <c r="U24" s="9">
        <v>0.10239502604392758</v>
      </c>
      <c r="X24" s="37" t="s">
        <v>884</v>
      </c>
      <c r="Y24">
        <f t="shared" ref="Y24:AN34" si="11">X6-X5</f>
        <v>4</v>
      </c>
      <c r="Z24" s="4">
        <f t="shared" si="11"/>
        <v>8.5700181237034871E-3</v>
      </c>
      <c r="AA24" s="5">
        <f t="shared" si="11"/>
        <v>8.0209462211851545E-3</v>
      </c>
      <c r="AB24" s="5">
        <f t="shared" si="11"/>
        <v>1.0260715284815942E-2</v>
      </c>
      <c r="AC24" s="5">
        <f t="shared" si="11"/>
        <v>1.6829877574206533E-2</v>
      </c>
      <c r="AD24" s="9">
        <f t="shared" si="11"/>
        <v>2.5026801614219767E-3</v>
      </c>
      <c r="AE24" s="4">
        <f t="shared" si="11"/>
        <v>2.3385105845213903E-3</v>
      </c>
      <c r="AF24" s="5">
        <f t="shared" si="11"/>
        <v>4.1455050663790904E-3</v>
      </c>
      <c r="AG24" s="5">
        <f t="shared" si="11"/>
        <v>1.3069802361326301E-3</v>
      </c>
      <c r="AH24" s="5">
        <f t="shared" si="11"/>
        <v>4.5230386059974398E-3</v>
      </c>
      <c r="AI24" s="9">
        <f t="shared" si="11"/>
        <v>2.7051113828493942E-3</v>
      </c>
      <c r="AJ24" s="4">
        <f t="shared" si="11"/>
        <v>3.5654179618804607E-3</v>
      </c>
      <c r="AK24" s="5">
        <f t="shared" si="11"/>
        <v>8.9240020815503206E-3</v>
      </c>
      <c r="AL24" s="5">
        <f t="shared" si="11"/>
        <v>1.0274327152845226E-2</v>
      </c>
      <c r="AM24" s="5">
        <f t="shared" si="11"/>
        <v>9.5439412121773922E-3</v>
      </c>
      <c r="AN24" s="9">
        <f t="shared" si="11"/>
        <v>1.4570150622227251E-3</v>
      </c>
    </row>
    <row r="25" spans="1:40" x14ac:dyDescent="0.25">
      <c r="A25">
        <v>22</v>
      </c>
      <c r="B25" t="s">
        <v>184</v>
      </c>
      <c r="C25" t="s">
        <v>185</v>
      </c>
      <c r="D25">
        <v>52</v>
      </c>
      <c r="E25">
        <v>5.32</v>
      </c>
      <c r="F25" t="s">
        <v>63</v>
      </c>
      <c r="G25" s="4">
        <v>0</v>
      </c>
      <c r="H25" s="5">
        <v>6.1806113603860595E-3</v>
      </c>
      <c r="I25" s="5">
        <v>1.1803829591181708E-2</v>
      </c>
      <c r="J25" s="5">
        <v>9.862439081572116E-3</v>
      </c>
      <c r="K25" s="9">
        <v>2.2293900879549406E-3</v>
      </c>
      <c r="L25" s="4">
        <v>4.7690051801651317E-3</v>
      </c>
      <c r="M25" s="5">
        <v>0</v>
      </c>
      <c r="N25" s="5">
        <v>0</v>
      </c>
      <c r="O25" s="5">
        <v>8.0140372219468081E-3</v>
      </c>
      <c r="P25" s="9">
        <v>4.2496301376981098E-3</v>
      </c>
      <c r="Q25" s="4">
        <v>1.5248417698193587E-2</v>
      </c>
      <c r="R25" s="5">
        <v>1.5230114105140415E-2</v>
      </c>
      <c r="S25" s="5">
        <v>1.1804757316473671E-2</v>
      </c>
      <c r="T25" s="5">
        <v>1.3012805260217039E-2</v>
      </c>
      <c r="U25" s="9">
        <v>1.3501405688710002E-2</v>
      </c>
      <c r="X25" s="38" t="s">
        <v>885</v>
      </c>
      <c r="Y25">
        <f t="shared" si="11"/>
        <v>11</v>
      </c>
      <c r="Z25" s="4">
        <f t="shared" si="11"/>
        <v>2.6452997575785554E-2</v>
      </c>
      <c r="AA25" s="5">
        <f t="shared" si="11"/>
        <v>2.4568801355187145E-2</v>
      </c>
      <c r="AB25" s="5">
        <f t="shared" si="11"/>
        <v>4.9639254091403864E-2</v>
      </c>
      <c r="AC25" s="5">
        <f t="shared" si="11"/>
        <v>2.35520511183781E-2</v>
      </c>
      <c r="AD25" s="9">
        <f t="shared" si="11"/>
        <v>2.1574620987269359E-2</v>
      </c>
      <c r="AE25" s="4">
        <f t="shared" si="11"/>
        <v>1.5958559339110553E-2</v>
      </c>
      <c r="AF25" s="5">
        <f t="shared" si="11"/>
        <v>2.0469532317907806E-2</v>
      </c>
      <c r="AG25" s="5">
        <f t="shared" si="11"/>
        <v>1.4624113698839307E-2</v>
      </c>
      <c r="AH25" s="5">
        <f t="shared" si="11"/>
        <v>1.1849693691992826E-2</v>
      </c>
      <c r="AI25" s="9">
        <f t="shared" si="11"/>
        <v>1.2709482367236236E-2</v>
      </c>
      <c r="AJ25" s="4">
        <f t="shared" si="11"/>
        <v>3.008632069656204E-2</v>
      </c>
      <c r="AK25" s="5">
        <f t="shared" si="11"/>
        <v>4.0106261700954236E-2</v>
      </c>
      <c r="AL25" s="5">
        <f t="shared" si="11"/>
        <v>4.9640077066202742E-2</v>
      </c>
      <c r="AM25" s="5">
        <f t="shared" si="11"/>
        <v>4.4644564913658265E-2</v>
      </c>
      <c r="AN25" s="9">
        <f t="shared" si="11"/>
        <v>3.4305216325816498E-2</v>
      </c>
    </row>
    <row r="26" spans="1:40" x14ac:dyDescent="0.25">
      <c r="A26">
        <v>23</v>
      </c>
      <c r="B26" t="s">
        <v>134</v>
      </c>
      <c r="C26" t="s">
        <v>135</v>
      </c>
      <c r="D26">
        <v>36</v>
      </c>
      <c r="E26">
        <v>7.66</v>
      </c>
      <c r="F26" t="s">
        <v>63</v>
      </c>
      <c r="G26" s="4">
        <v>0</v>
      </c>
      <c r="H26" s="5">
        <v>5.0573889629848323E-2</v>
      </c>
      <c r="I26" s="5">
        <v>1.3765139016561007E-2</v>
      </c>
      <c r="J26" s="5">
        <v>8.0139539627545484E-2</v>
      </c>
      <c r="K26" s="9">
        <v>5.6907236010952288E-2</v>
      </c>
      <c r="L26" s="4">
        <v>1.0931300733138088E-2</v>
      </c>
      <c r="M26" s="5">
        <v>3.3855975244025546E-2</v>
      </c>
      <c r="N26" s="5">
        <v>4.8712640015811083E-2</v>
      </c>
      <c r="O26" s="5">
        <v>7.9872636389164545E-2</v>
      </c>
      <c r="P26" s="9">
        <v>5.6143722721652828E-2</v>
      </c>
      <c r="Q26" s="4">
        <v>2.1157576247899557E-3</v>
      </c>
      <c r="R26" s="5">
        <v>9.4762073347648933E-3</v>
      </c>
      <c r="S26" s="5">
        <v>1.3958038686929025E-2</v>
      </c>
      <c r="T26" s="5">
        <v>2.1181904110298511E-2</v>
      </c>
      <c r="U26" s="9">
        <v>0</v>
      </c>
      <c r="X26" s="39" t="s">
        <v>886</v>
      </c>
      <c r="Y26">
        <f t="shared" si="11"/>
        <v>13</v>
      </c>
      <c r="Z26" s="4">
        <f t="shared" si="11"/>
        <v>2.9918672868678789E-3</v>
      </c>
      <c r="AA26" s="5">
        <f t="shared" si="11"/>
        <v>0</v>
      </c>
      <c r="AB26" s="5">
        <f t="shared" si="11"/>
        <v>4.6041993815303772E-2</v>
      </c>
      <c r="AC26" s="5">
        <f t="shared" si="11"/>
        <v>1.220675752388059E-3</v>
      </c>
      <c r="AD26" s="9">
        <f t="shared" si="11"/>
        <v>0</v>
      </c>
      <c r="AE26" s="4">
        <f t="shared" si="11"/>
        <v>0</v>
      </c>
      <c r="AF26" s="5">
        <f t="shared" si="11"/>
        <v>0</v>
      </c>
      <c r="AG26" s="5">
        <f t="shared" si="11"/>
        <v>5.8846563103331223E-4</v>
      </c>
      <c r="AH26" s="5">
        <f t="shared" si="11"/>
        <v>4.2806641487569755E-3</v>
      </c>
      <c r="AI26" s="9">
        <f t="shared" si="11"/>
        <v>6.1376080770844145E-3</v>
      </c>
      <c r="AJ26" s="4">
        <f t="shared" si="11"/>
        <v>3.3314408508158179E-2</v>
      </c>
      <c r="AK26" s="5">
        <f t="shared" si="11"/>
        <v>4.6327689875844881E-2</v>
      </c>
      <c r="AL26" s="5">
        <f t="shared" si="11"/>
        <v>4.6044043657696328E-2</v>
      </c>
      <c r="AM26" s="5">
        <f t="shared" si="11"/>
        <v>4.3938722634462482E-2</v>
      </c>
      <c r="AN26" s="9">
        <f t="shared" si="11"/>
        <v>2.1693141501099099E-2</v>
      </c>
    </row>
    <row r="27" spans="1:40" x14ac:dyDescent="0.25">
      <c r="A27">
        <v>24</v>
      </c>
      <c r="B27" t="s">
        <v>197</v>
      </c>
      <c r="C27" t="s">
        <v>198</v>
      </c>
      <c r="D27">
        <v>163</v>
      </c>
      <c r="E27">
        <v>6.43</v>
      </c>
      <c r="F27" t="s">
        <v>63</v>
      </c>
      <c r="G27" s="4">
        <v>3.0950814597341266E-3</v>
      </c>
      <c r="H27" s="5">
        <v>4.0875629420722084E-4</v>
      </c>
      <c r="I27" s="5">
        <v>4.9756944037577661E-3</v>
      </c>
      <c r="J27" s="5">
        <v>0</v>
      </c>
      <c r="K27" s="9">
        <v>0</v>
      </c>
      <c r="L27" s="4">
        <v>0</v>
      </c>
      <c r="M27" s="5">
        <v>0</v>
      </c>
      <c r="N27" s="5">
        <v>0</v>
      </c>
      <c r="O27" s="5">
        <v>2.4184971700319784E-4</v>
      </c>
      <c r="P27" s="9">
        <v>0</v>
      </c>
      <c r="Q27" s="4">
        <v>1.0948647494093816E-3</v>
      </c>
      <c r="R27" s="5">
        <v>3.7000510328903031E-3</v>
      </c>
      <c r="S27" s="5">
        <v>4.9757793999702796E-3</v>
      </c>
      <c r="T27" s="5">
        <v>3.2755040543519499E-3</v>
      </c>
      <c r="U27" s="9">
        <v>3.2845132126658612E-3</v>
      </c>
      <c r="X27" s="40" t="s">
        <v>887</v>
      </c>
      <c r="Y27">
        <f t="shared" si="11"/>
        <v>13</v>
      </c>
      <c r="Z27" s="4">
        <f t="shared" si="11"/>
        <v>0</v>
      </c>
      <c r="AA27" s="5">
        <f t="shared" si="11"/>
        <v>0</v>
      </c>
      <c r="AB27" s="5">
        <f t="shared" si="11"/>
        <v>2.2884422237455238E-2</v>
      </c>
      <c r="AC27" s="5">
        <f t="shared" si="11"/>
        <v>1.2065158545149293E-2</v>
      </c>
      <c r="AD27" s="9">
        <f t="shared" si="11"/>
        <v>0</v>
      </c>
      <c r="AE27" s="4">
        <f t="shared" si="11"/>
        <v>0</v>
      </c>
      <c r="AF27" s="5">
        <f t="shared" si="11"/>
        <v>0</v>
      </c>
      <c r="AG27" s="5">
        <f t="shared" si="11"/>
        <v>0</v>
      </c>
      <c r="AH27" s="5">
        <f t="shared" si="11"/>
        <v>2.4591189863501367E-3</v>
      </c>
      <c r="AI27" s="9">
        <f t="shared" si="11"/>
        <v>1.8009838614615956E-3</v>
      </c>
      <c r="AJ27" s="4">
        <f t="shared" si="11"/>
        <v>1.0383044704183136E-2</v>
      </c>
      <c r="AK27" s="5">
        <f t="shared" si="11"/>
        <v>2.3906988298384238E-2</v>
      </c>
      <c r="AL27" s="5">
        <f t="shared" si="11"/>
        <v>2.2885638050172769E-2</v>
      </c>
      <c r="AM27" s="5">
        <f t="shared" si="11"/>
        <v>2.392164091302372E-2</v>
      </c>
      <c r="AN27" s="9">
        <f t="shared" si="11"/>
        <v>9.8092700730529753E-3</v>
      </c>
    </row>
    <row r="28" spans="1:40" x14ac:dyDescent="0.25">
      <c r="A28">
        <v>25</v>
      </c>
      <c r="B28" t="s">
        <v>334</v>
      </c>
      <c r="C28" t="s">
        <v>335</v>
      </c>
      <c r="D28">
        <v>75</v>
      </c>
      <c r="E28">
        <v>5.37</v>
      </c>
      <c r="F28" t="s">
        <v>63</v>
      </c>
      <c r="G28" s="4">
        <v>0</v>
      </c>
      <c r="H28" s="5">
        <v>0</v>
      </c>
      <c r="I28" s="5">
        <v>9.8809663392162746E-3</v>
      </c>
      <c r="J28" s="5">
        <v>0</v>
      </c>
      <c r="K28" s="9">
        <v>0</v>
      </c>
      <c r="L28" s="4">
        <v>0</v>
      </c>
      <c r="M28" s="5">
        <v>0</v>
      </c>
      <c r="N28" s="5">
        <v>0</v>
      </c>
      <c r="O28" s="5">
        <v>0</v>
      </c>
      <c r="P28" s="9">
        <v>0</v>
      </c>
      <c r="Q28" s="4">
        <v>7.4963635807736365E-3</v>
      </c>
      <c r="R28" s="5">
        <v>9.3768040780978796E-3</v>
      </c>
      <c r="S28" s="5">
        <v>9.880214997584567E-3</v>
      </c>
      <c r="T28" s="5">
        <v>5.8107698966625813E-3</v>
      </c>
      <c r="U28" s="9">
        <v>8.2118029149690422E-3</v>
      </c>
      <c r="X28" s="41" t="s">
        <v>888</v>
      </c>
      <c r="Y28">
        <f t="shared" si="11"/>
        <v>10</v>
      </c>
      <c r="Z28" s="4">
        <f t="shared" si="11"/>
        <v>0</v>
      </c>
      <c r="AA28" s="5">
        <f t="shared" si="11"/>
        <v>5.0129340208353648E-3</v>
      </c>
      <c r="AB28" s="5">
        <f t="shared" si="11"/>
        <v>6.3021807132874058E-2</v>
      </c>
      <c r="AC28" s="5">
        <f t="shared" si="11"/>
        <v>3.1319118288384643E-3</v>
      </c>
      <c r="AD28" s="9">
        <f t="shared" si="11"/>
        <v>0</v>
      </c>
      <c r="AE28" s="4">
        <f t="shared" si="11"/>
        <v>0</v>
      </c>
      <c r="AF28" s="5">
        <f t="shared" si="11"/>
        <v>1.0734412986644366E-2</v>
      </c>
      <c r="AG28" s="5">
        <f t="shared" si="11"/>
        <v>4.1370040528304619E-3</v>
      </c>
      <c r="AH28" s="5">
        <f t="shared" si="11"/>
        <v>2.0578367267082287E-3</v>
      </c>
      <c r="AI28" s="9">
        <f t="shared" si="11"/>
        <v>2.1169453904262905E-3</v>
      </c>
      <c r="AJ28" s="4">
        <f t="shared" si="11"/>
        <v>3.1860996805070319E-2</v>
      </c>
      <c r="AK28" s="5">
        <f t="shared" si="11"/>
        <v>5.41818001221884E-2</v>
      </c>
      <c r="AL28" s="5">
        <f t="shared" si="11"/>
        <v>6.3021405877730058E-2</v>
      </c>
      <c r="AM28" s="5">
        <f t="shared" si="11"/>
        <v>4.0239661201484603E-2</v>
      </c>
      <c r="AN28" s="9">
        <f t="shared" si="11"/>
        <v>4.0250789259428627E-2</v>
      </c>
    </row>
    <row r="29" spans="1:40" x14ac:dyDescent="0.25">
      <c r="A29">
        <v>26</v>
      </c>
      <c r="B29" t="s">
        <v>315</v>
      </c>
      <c r="C29" t="s">
        <v>316</v>
      </c>
      <c r="D29">
        <v>36</v>
      </c>
      <c r="E29">
        <v>5.42</v>
      </c>
      <c r="F29" t="s">
        <v>63</v>
      </c>
      <c r="G29" s="4">
        <v>0</v>
      </c>
      <c r="H29" s="5">
        <v>0</v>
      </c>
      <c r="I29" s="5">
        <v>1.6530534935045461E-2</v>
      </c>
      <c r="J29" s="5">
        <v>1.9277663675318782E-3</v>
      </c>
      <c r="K29" s="9">
        <v>0</v>
      </c>
      <c r="L29" s="4">
        <v>0</v>
      </c>
      <c r="M29" s="5">
        <v>0</v>
      </c>
      <c r="N29" s="5">
        <v>0</v>
      </c>
      <c r="O29" s="5">
        <v>0</v>
      </c>
      <c r="P29" s="9">
        <v>0</v>
      </c>
      <c r="Q29" s="4">
        <v>1.5023086677628304E-2</v>
      </c>
      <c r="R29" s="5">
        <v>2.1236828973921641E-2</v>
      </c>
      <c r="S29" s="5">
        <v>1.653049942056219E-2</v>
      </c>
      <c r="T29" s="5">
        <v>1.5762082336753688E-2</v>
      </c>
      <c r="U29" s="9">
        <v>8.2479310637739531E-3</v>
      </c>
      <c r="X29" s="42" t="s">
        <v>889</v>
      </c>
      <c r="Y29">
        <f t="shared" si="11"/>
        <v>18</v>
      </c>
      <c r="Z29" s="4">
        <f t="shared" si="11"/>
        <v>0.11932716703611579</v>
      </c>
      <c r="AA29" s="5">
        <f t="shared" si="11"/>
        <v>0.1632926597994119</v>
      </c>
      <c r="AB29" s="5">
        <f t="shared" si="11"/>
        <v>9.7276074103562649E-2</v>
      </c>
      <c r="AC29" s="5">
        <f t="shared" si="11"/>
        <v>0.15507568660784607</v>
      </c>
      <c r="AD29" s="9">
        <f t="shared" si="11"/>
        <v>0.12317710754597289</v>
      </c>
      <c r="AE29" s="4">
        <f t="shared" si="11"/>
        <v>0.22946773881797258</v>
      </c>
      <c r="AF29" s="5">
        <f t="shared" si="11"/>
        <v>0.21939646304724988</v>
      </c>
      <c r="AG29" s="5">
        <f t="shared" si="11"/>
        <v>0.17648801963900232</v>
      </c>
      <c r="AH29" s="5">
        <f t="shared" si="11"/>
        <v>6.6070244498995123E-2</v>
      </c>
      <c r="AI29" s="9">
        <f t="shared" si="11"/>
        <v>0.1995213017903992</v>
      </c>
      <c r="AJ29" s="4">
        <f t="shared" si="11"/>
        <v>0.20618411756458216</v>
      </c>
      <c r="AK29" s="5">
        <f t="shared" si="11"/>
        <v>0.12433207869295393</v>
      </c>
      <c r="AL29" s="5">
        <f t="shared" si="11"/>
        <v>9.7084982077479676E-2</v>
      </c>
      <c r="AM29" s="5">
        <f t="shared" si="11"/>
        <v>0.13428499145885789</v>
      </c>
      <c r="AN29" s="9">
        <f t="shared" si="11"/>
        <v>0.15294334205027138</v>
      </c>
    </row>
    <row r="30" spans="1:40" x14ac:dyDescent="0.25">
      <c r="A30">
        <v>27</v>
      </c>
      <c r="B30" t="s">
        <v>272</v>
      </c>
      <c r="C30" t="s">
        <v>273</v>
      </c>
      <c r="D30">
        <v>31</v>
      </c>
      <c r="E30">
        <v>5.5</v>
      </c>
      <c r="F30" t="s">
        <v>63</v>
      </c>
      <c r="G30" s="4">
        <v>6.6869882131714428E-3</v>
      </c>
      <c r="H30" s="5">
        <v>0</v>
      </c>
      <c r="I30" s="5">
        <v>2.1286998504411046E-2</v>
      </c>
      <c r="J30" s="5">
        <v>4.3429611112047748E-3</v>
      </c>
      <c r="K30" s="9">
        <v>0</v>
      </c>
      <c r="L30" s="4">
        <v>0</v>
      </c>
      <c r="M30" s="5">
        <v>2.8638496915757337E-3</v>
      </c>
      <c r="N30" s="5">
        <v>0</v>
      </c>
      <c r="O30" s="5">
        <v>0</v>
      </c>
      <c r="P30" s="9">
        <v>0</v>
      </c>
      <c r="Q30" s="4">
        <v>1.6755966846168226E-2</v>
      </c>
      <c r="R30" s="5">
        <v>2.1623994646257926E-2</v>
      </c>
      <c r="S30" s="5">
        <v>2.1288310998637493E-2</v>
      </c>
      <c r="T30" s="5">
        <v>1.5777943719297891E-2</v>
      </c>
      <c r="U30" s="9">
        <v>1.4768773799789123E-2</v>
      </c>
      <c r="X30" s="43" t="s">
        <v>890</v>
      </c>
      <c r="Y30">
        <f t="shared" si="11"/>
        <v>36</v>
      </c>
      <c r="Z30" s="4">
        <f t="shared" si="11"/>
        <v>3.1698378342398997E-2</v>
      </c>
      <c r="AA30" s="5">
        <f t="shared" si="11"/>
        <v>6.8349045227318994E-2</v>
      </c>
      <c r="AB30" s="5">
        <f t="shared" si="11"/>
        <v>0.17449825972698585</v>
      </c>
      <c r="AC30" s="5">
        <f t="shared" si="11"/>
        <v>7.9215745750117084E-2</v>
      </c>
      <c r="AD30" s="9">
        <f t="shared" si="11"/>
        <v>2.2180957881325181E-2</v>
      </c>
      <c r="AE30" s="4">
        <f t="shared" si="11"/>
        <v>0.10619241561906143</v>
      </c>
      <c r="AF30" s="5">
        <f t="shared" si="11"/>
        <v>9.7951807249582246E-2</v>
      </c>
      <c r="AG30" s="5">
        <f t="shared" si="11"/>
        <v>6.0872081327920186E-2</v>
      </c>
      <c r="AH30" s="5">
        <f t="shared" si="11"/>
        <v>4.1949166342016272E-2</v>
      </c>
      <c r="AI30" s="9">
        <f t="shared" si="11"/>
        <v>0.11926736538666319</v>
      </c>
      <c r="AJ30" s="4">
        <f t="shared" si="11"/>
        <v>0.21353604929501446</v>
      </c>
      <c r="AK30" s="5">
        <f t="shared" si="11"/>
        <v>0.15517033324198959</v>
      </c>
      <c r="AL30" s="5">
        <f t="shared" si="11"/>
        <v>0.17450753351444565</v>
      </c>
      <c r="AM30" s="5">
        <f t="shared" si="11"/>
        <v>0.18554261844065528</v>
      </c>
      <c r="AN30" s="9">
        <f t="shared" si="11"/>
        <v>0.20568276749160419</v>
      </c>
    </row>
    <row r="31" spans="1:40" x14ac:dyDescent="0.25">
      <c r="A31">
        <v>28</v>
      </c>
      <c r="B31" t="s">
        <v>225</v>
      </c>
      <c r="C31" t="s">
        <v>226</v>
      </c>
      <c r="D31">
        <v>129</v>
      </c>
      <c r="E31">
        <v>4.51</v>
      </c>
      <c r="F31" t="s">
        <v>63</v>
      </c>
      <c r="G31" s="4">
        <v>0</v>
      </c>
      <c r="H31" s="5">
        <v>0</v>
      </c>
      <c r="I31" s="5">
        <v>1.1609304585963424E-3</v>
      </c>
      <c r="J31" s="5">
        <v>0</v>
      </c>
      <c r="K31" s="9">
        <v>0</v>
      </c>
      <c r="L31" s="4">
        <v>0</v>
      </c>
      <c r="M31" s="5">
        <v>0</v>
      </c>
      <c r="N31" s="5">
        <v>0</v>
      </c>
      <c r="O31" s="5">
        <v>0</v>
      </c>
      <c r="P31" s="9">
        <v>0</v>
      </c>
      <c r="Q31" s="4">
        <v>7.6117068981602087E-3</v>
      </c>
      <c r="R31" s="5">
        <v>7.04280152335805E-3</v>
      </c>
      <c r="S31" s="5">
        <v>1.1612471632023878E-3</v>
      </c>
      <c r="T31" s="5">
        <v>1.3003430145598774E-2</v>
      </c>
      <c r="U31" s="9">
        <v>0</v>
      </c>
      <c r="X31" s="44" t="s">
        <v>891</v>
      </c>
      <c r="Y31">
        <f t="shared" si="11"/>
        <v>15</v>
      </c>
      <c r="Z31" s="4">
        <f t="shared" si="11"/>
        <v>0.15800339959873047</v>
      </c>
      <c r="AA31" s="5">
        <f t="shared" si="11"/>
        <v>8.6672293765155228E-2</v>
      </c>
      <c r="AB31" s="5">
        <f t="shared" si="11"/>
        <v>0.10827195542966178</v>
      </c>
      <c r="AC31" s="5">
        <f t="shared" si="11"/>
        <v>7.0200729828927999E-2</v>
      </c>
      <c r="AD31" s="9">
        <f t="shared" si="11"/>
        <v>0.2077601021133117</v>
      </c>
      <c r="AE31" s="4">
        <f t="shared" si="11"/>
        <v>8.2988478397120313E-2</v>
      </c>
      <c r="AF31" s="5">
        <f t="shared" si="11"/>
        <v>9.4396242915571693E-2</v>
      </c>
      <c r="AG31" s="5">
        <f t="shared" si="11"/>
        <v>0.14078540172010023</v>
      </c>
      <c r="AH31" s="5">
        <f t="shared" si="11"/>
        <v>0.12569149028770263</v>
      </c>
      <c r="AI31" s="9">
        <f t="shared" si="11"/>
        <v>0.11130209971836491</v>
      </c>
      <c r="AJ31" s="4">
        <f t="shared" si="11"/>
        <v>6.4120855614769101E-2</v>
      </c>
      <c r="AK31" s="5">
        <f t="shared" si="11"/>
        <v>9.733466269407598E-2</v>
      </c>
      <c r="AL31" s="5">
        <f t="shared" si="11"/>
        <v>0.10843060130567977</v>
      </c>
      <c r="AM31" s="5">
        <f t="shared" si="11"/>
        <v>8.7640862378932427E-2</v>
      </c>
      <c r="AN31" s="9">
        <f t="shared" si="11"/>
        <v>8.2455558639185911E-2</v>
      </c>
    </row>
    <row r="32" spans="1:40" x14ac:dyDescent="0.25">
      <c r="A32">
        <v>29</v>
      </c>
      <c r="B32" t="s">
        <v>243</v>
      </c>
      <c r="C32" t="s">
        <v>244</v>
      </c>
      <c r="D32">
        <v>38</v>
      </c>
      <c r="E32">
        <v>5.15</v>
      </c>
      <c r="F32" t="s">
        <v>63</v>
      </c>
      <c r="G32" s="4">
        <v>1.8639344512096558E-2</v>
      </c>
      <c r="H32" s="5">
        <v>1.9802564377305001E-2</v>
      </c>
      <c r="I32" s="5">
        <v>7.4006546886566651E-3</v>
      </c>
      <c r="J32" s="5">
        <v>6.346242390014782E-3</v>
      </c>
      <c r="K32" s="9">
        <v>2.3210867481901376E-2</v>
      </c>
      <c r="L32" s="4">
        <v>1.6233102019860172E-2</v>
      </c>
      <c r="M32" s="5">
        <v>1.1427682270361736E-2</v>
      </c>
      <c r="N32" s="5">
        <v>3.1483393016245864E-2</v>
      </c>
      <c r="O32" s="5">
        <v>8.874676751879822E-3</v>
      </c>
      <c r="P32" s="9">
        <v>1.528261857178171E-2</v>
      </c>
      <c r="Q32" s="4">
        <v>6.1665367004770542E-3</v>
      </c>
      <c r="R32" s="5">
        <v>9.7230429145730643E-3</v>
      </c>
      <c r="S32" s="5">
        <v>7.4013450326227172E-3</v>
      </c>
      <c r="T32" s="5">
        <v>7.4807420813839355E-3</v>
      </c>
      <c r="U32" s="9">
        <v>2.1173386255193289E-2</v>
      </c>
      <c r="X32" s="45" t="s">
        <v>892</v>
      </c>
      <c r="Y32">
        <f t="shared" si="11"/>
        <v>21</v>
      </c>
      <c r="Z32" s="4">
        <f t="shared" si="11"/>
        <v>0.15304645020124469</v>
      </c>
      <c r="AA32" s="5">
        <f t="shared" si="11"/>
        <v>0.16310308314813576</v>
      </c>
      <c r="AB32" s="5">
        <f t="shared" si="11"/>
        <v>0.14359586911551647</v>
      </c>
      <c r="AC32" s="5">
        <f t="shared" si="11"/>
        <v>0.21174095053552994</v>
      </c>
      <c r="AD32" s="9">
        <f t="shared" si="11"/>
        <v>0.18277320196128388</v>
      </c>
      <c r="AE32" s="4">
        <f t="shared" si="11"/>
        <v>0.11909225391496631</v>
      </c>
      <c r="AF32" s="5">
        <f t="shared" si="11"/>
        <v>0.13152277197352191</v>
      </c>
      <c r="AG32" s="5">
        <f t="shared" si="11"/>
        <v>0.16228120998552498</v>
      </c>
      <c r="AH32" s="5">
        <f t="shared" si="11"/>
        <v>0.28120633087018543</v>
      </c>
      <c r="AI32" s="9">
        <f t="shared" si="11"/>
        <v>0.18385095982576033</v>
      </c>
      <c r="AJ32" s="4">
        <f t="shared" si="11"/>
        <v>7.8193586850122676E-2</v>
      </c>
      <c r="AK32" s="5">
        <f t="shared" si="11"/>
        <v>0.13303337900941725</v>
      </c>
      <c r="AL32" s="5">
        <f t="shared" si="11"/>
        <v>0.14363022247152624</v>
      </c>
      <c r="AM32" s="5">
        <f t="shared" si="11"/>
        <v>0.13313262798483305</v>
      </c>
      <c r="AN32" s="9">
        <f t="shared" si="11"/>
        <v>8.5478789602088212E-2</v>
      </c>
    </row>
    <row r="33" spans="1:40" x14ac:dyDescent="0.25">
      <c r="A33">
        <v>30</v>
      </c>
      <c r="B33" t="s">
        <v>376</v>
      </c>
      <c r="C33" t="s">
        <v>377</v>
      </c>
      <c r="D33">
        <v>11</v>
      </c>
      <c r="E33">
        <v>5.04</v>
      </c>
      <c r="F33" t="s">
        <v>63</v>
      </c>
      <c r="G33" s="4">
        <v>0</v>
      </c>
      <c r="H33" s="5">
        <v>0</v>
      </c>
      <c r="I33" s="5">
        <v>4.6434474919592204E-2</v>
      </c>
      <c r="J33" s="5">
        <v>0</v>
      </c>
      <c r="K33" s="9">
        <v>0</v>
      </c>
      <c r="L33" s="4">
        <v>0</v>
      </c>
      <c r="M33" s="5">
        <v>0</v>
      </c>
      <c r="N33" s="5">
        <v>0</v>
      </c>
      <c r="O33" s="5">
        <v>0</v>
      </c>
      <c r="P33" s="9">
        <v>0</v>
      </c>
      <c r="Q33" s="4">
        <v>2.1763433543748909E-2</v>
      </c>
      <c r="R33" s="5">
        <v>2.1865206722136543E-2</v>
      </c>
      <c r="S33" s="5">
        <v>4.6437905633596926E-2</v>
      </c>
      <c r="T33" s="5">
        <v>2.1795327897671829E-2</v>
      </c>
      <c r="U33" s="9">
        <v>7.5733157651986733E-3</v>
      </c>
      <c r="X33" s="46" t="s">
        <v>893</v>
      </c>
      <c r="Y33">
        <f t="shared" si="11"/>
        <v>20</v>
      </c>
      <c r="Z33" s="4">
        <f t="shared" si="11"/>
        <v>0.11067732360512816</v>
      </c>
      <c r="AA33" s="5">
        <f t="shared" si="11"/>
        <v>0.11264180015319913</v>
      </c>
      <c r="AB33" s="5">
        <f t="shared" si="11"/>
        <v>0.11051928888147267</v>
      </c>
      <c r="AC33" s="5">
        <f t="shared" si="11"/>
        <v>0.12391525701846362</v>
      </c>
      <c r="AD33" s="9">
        <f t="shared" si="11"/>
        <v>4.6942442587217914E-2</v>
      </c>
      <c r="AE33" s="4">
        <f t="shared" si="11"/>
        <v>9.6438810475438674E-2</v>
      </c>
      <c r="AF33" s="5">
        <f t="shared" si="11"/>
        <v>7.710327624018587E-2</v>
      </c>
      <c r="AG33" s="5">
        <f t="shared" si="11"/>
        <v>8.8920724033449638E-2</v>
      </c>
      <c r="AH33" s="5">
        <f t="shared" si="11"/>
        <v>7.2357618737617035E-2</v>
      </c>
      <c r="AI33" s="9">
        <f t="shared" si="11"/>
        <v>4.5906691273928324E-2</v>
      </c>
      <c r="AJ33" s="4">
        <f t="shared" si="11"/>
        <v>0.17231031222867232</v>
      </c>
      <c r="AK33" s="5">
        <f t="shared" si="11"/>
        <v>0.12953137110157098</v>
      </c>
      <c r="AL33" s="5">
        <f t="shared" si="11"/>
        <v>0.11051463486611823</v>
      </c>
      <c r="AM33" s="5">
        <f t="shared" si="11"/>
        <v>0.1228076534872472</v>
      </c>
      <c r="AN33" s="9">
        <f t="shared" si="11"/>
        <v>0.1103406845583933</v>
      </c>
    </row>
    <row r="34" spans="1:40" ht="15.75" thickBot="1" x14ac:dyDescent="0.3">
      <c r="A34">
        <v>31</v>
      </c>
      <c r="B34" t="s">
        <v>409</v>
      </c>
      <c r="C34" t="s">
        <v>410</v>
      </c>
      <c r="D34">
        <v>83</v>
      </c>
      <c r="E34">
        <v>4.16</v>
      </c>
      <c r="F34" t="s">
        <v>63</v>
      </c>
      <c r="G34" s="4">
        <v>0</v>
      </c>
      <c r="H34" s="5">
        <v>0</v>
      </c>
      <c r="I34" s="5">
        <v>7.0753299077568098E-3</v>
      </c>
      <c r="J34" s="5">
        <v>0</v>
      </c>
      <c r="K34" s="9">
        <v>0</v>
      </c>
      <c r="L34" s="4">
        <v>0</v>
      </c>
      <c r="M34" s="5">
        <v>0</v>
      </c>
      <c r="N34" s="5">
        <v>0</v>
      </c>
      <c r="O34" s="5">
        <v>0</v>
      </c>
      <c r="P34" s="9">
        <v>0</v>
      </c>
      <c r="Q34" s="4">
        <v>4.6236664386059461E-3</v>
      </c>
      <c r="R34" s="5">
        <v>8.3571465265701375E-3</v>
      </c>
      <c r="S34" s="5">
        <v>7.0763051943405096E-3</v>
      </c>
      <c r="T34" s="5">
        <v>8.6640266159552001E-3</v>
      </c>
      <c r="U34" s="9">
        <v>3.8428879557447695E-3</v>
      </c>
      <c r="X34" s="47" t="s">
        <v>894</v>
      </c>
      <c r="Y34">
        <f t="shared" si="11"/>
        <v>34</v>
      </c>
      <c r="Z34" s="10">
        <f t="shared" si="11"/>
        <v>0.38923239823002498</v>
      </c>
      <c r="AA34" s="11">
        <f t="shared" si="11"/>
        <v>0.36833843630957119</v>
      </c>
      <c r="AB34" s="11">
        <f t="shared" si="11"/>
        <v>0.17399036018094727</v>
      </c>
      <c r="AC34" s="11">
        <f t="shared" si="11"/>
        <v>0.30305195544015473</v>
      </c>
      <c r="AD34" s="12">
        <f t="shared" si="11"/>
        <v>0.39308888676219733</v>
      </c>
      <c r="AE34" s="10">
        <f t="shared" si="11"/>
        <v>0.34752323285180864</v>
      </c>
      <c r="AF34" s="11">
        <f t="shared" si="11"/>
        <v>0.34427998820295702</v>
      </c>
      <c r="AG34" s="11">
        <f t="shared" si="11"/>
        <v>0.34999599967516715</v>
      </c>
      <c r="AH34" s="11">
        <f t="shared" si="11"/>
        <v>0.38755479710367813</v>
      </c>
      <c r="AI34" s="12">
        <f t="shared" si="11"/>
        <v>0.31468145092582656</v>
      </c>
      <c r="AJ34" s="10">
        <f t="shared" si="11"/>
        <v>0.15644488977098603</v>
      </c>
      <c r="AK34" s="11">
        <f t="shared" si="11"/>
        <v>0.18715143318106997</v>
      </c>
      <c r="AL34" s="11">
        <f t="shared" si="11"/>
        <v>0.17396653396010275</v>
      </c>
      <c r="AM34" s="11">
        <f t="shared" si="11"/>
        <v>0.17430271537466813</v>
      </c>
      <c r="AN34" s="12">
        <f t="shared" si="11"/>
        <v>0.25558342543683754</v>
      </c>
    </row>
    <row r="35" spans="1:40" x14ac:dyDescent="0.25">
      <c r="A35">
        <v>32</v>
      </c>
      <c r="B35" t="s">
        <v>345</v>
      </c>
      <c r="C35" t="s">
        <v>346</v>
      </c>
      <c r="D35">
        <v>122</v>
      </c>
      <c r="E35">
        <v>5.5</v>
      </c>
      <c r="F35" t="s">
        <v>63</v>
      </c>
      <c r="G35" s="4">
        <v>0</v>
      </c>
      <c r="H35" s="5">
        <v>0</v>
      </c>
      <c r="I35" s="5">
        <v>4.6009770873544128E-3</v>
      </c>
      <c r="J35" s="5">
        <v>0</v>
      </c>
      <c r="K35" s="9">
        <v>0</v>
      </c>
      <c r="L35" s="4">
        <v>0</v>
      </c>
      <c r="M35" s="5">
        <v>0</v>
      </c>
      <c r="N35" s="5">
        <v>0</v>
      </c>
      <c r="O35" s="5">
        <v>0</v>
      </c>
      <c r="P35" s="9">
        <v>0</v>
      </c>
      <c r="Q35" s="4">
        <v>4.6738783215260161E-3</v>
      </c>
      <c r="R35" s="5">
        <v>4.94725919913672E-3</v>
      </c>
      <c r="S35" s="5">
        <v>4.6013494348130469E-3</v>
      </c>
      <c r="T35" s="5">
        <v>4.5858701968188838E-3</v>
      </c>
      <c r="U35" s="9">
        <v>2.2064332699027749E-3</v>
      </c>
      <c r="X35" t="s">
        <v>895</v>
      </c>
      <c r="Y35">
        <f>SUM(Y24:Y34)</f>
        <v>195</v>
      </c>
      <c r="Z35" s="48">
        <f t="shared" ref="Z35:AN35" si="12">SUM(Z24:Z34)</f>
        <v>1</v>
      </c>
      <c r="AA35" s="48">
        <f t="shared" si="12"/>
        <v>0.99999999999999989</v>
      </c>
      <c r="AB35" s="48">
        <f t="shared" si="12"/>
        <v>0.99999999999999956</v>
      </c>
      <c r="AC35" s="48">
        <f t="shared" si="12"/>
        <v>0.99999999999999989</v>
      </c>
      <c r="AD35" s="48">
        <f>SUM(AD24:AD34)</f>
        <v>1.0000000000000002</v>
      </c>
      <c r="AE35" s="48">
        <f t="shared" si="12"/>
        <v>0.99999999999999989</v>
      </c>
      <c r="AF35" s="48">
        <f t="shared" si="12"/>
        <v>0.99999999999999989</v>
      </c>
      <c r="AG35" s="48">
        <f t="shared" si="12"/>
        <v>1.0000000000000002</v>
      </c>
      <c r="AH35" s="48">
        <f t="shared" si="12"/>
        <v>1.0000000000000002</v>
      </c>
      <c r="AI35" s="48">
        <f t="shared" si="12"/>
        <v>1.0000000000000004</v>
      </c>
      <c r="AJ35" s="48">
        <f t="shared" si="12"/>
        <v>1.0000000000000009</v>
      </c>
      <c r="AK35" s="48">
        <f t="shared" si="12"/>
        <v>0.99999999999999978</v>
      </c>
      <c r="AL35" s="48">
        <f t="shared" si="12"/>
        <v>0.99999999999999944</v>
      </c>
      <c r="AM35" s="48">
        <f t="shared" si="12"/>
        <v>1.0000000000000004</v>
      </c>
      <c r="AN35" s="48">
        <f t="shared" si="12"/>
        <v>1.0000000000000004</v>
      </c>
    </row>
    <row r="36" spans="1:40" x14ac:dyDescent="0.25">
      <c r="A36">
        <v>33</v>
      </c>
      <c r="B36" t="s">
        <v>327</v>
      </c>
      <c r="C36" t="s">
        <v>328</v>
      </c>
      <c r="D36">
        <v>40</v>
      </c>
      <c r="E36">
        <v>4.8899999999999997</v>
      </c>
      <c r="F36" t="s">
        <v>63</v>
      </c>
      <c r="G36" s="4">
        <v>0</v>
      </c>
      <c r="H36" s="5">
        <v>0</v>
      </c>
      <c r="I36" s="5">
        <v>1.537637542725514E-2</v>
      </c>
      <c r="J36" s="5">
        <v>0</v>
      </c>
      <c r="K36" s="9">
        <v>0</v>
      </c>
      <c r="L36" s="4">
        <v>0</v>
      </c>
      <c r="M36" s="5">
        <v>0</v>
      </c>
      <c r="N36" s="5">
        <v>0</v>
      </c>
      <c r="O36" s="5">
        <v>0</v>
      </c>
      <c r="P36" s="9">
        <v>0</v>
      </c>
      <c r="Q36" s="4">
        <v>1.3966360116099712E-3</v>
      </c>
      <c r="R36" s="5">
        <v>1.3580226501630295E-2</v>
      </c>
      <c r="S36" s="5">
        <v>1.5376823369121023E-2</v>
      </c>
      <c r="T36" s="5">
        <v>1.8414010982151903E-2</v>
      </c>
      <c r="U36" s="9">
        <v>8.045323474880026E-3</v>
      </c>
    </row>
    <row r="37" spans="1:40" x14ac:dyDescent="0.25">
      <c r="A37">
        <v>34</v>
      </c>
      <c r="B37" t="s">
        <v>299</v>
      </c>
      <c r="C37" t="s">
        <v>300</v>
      </c>
      <c r="D37">
        <v>282</v>
      </c>
      <c r="E37">
        <v>10.24</v>
      </c>
      <c r="F37" t="s">
        <v>63</v>
      </c>
      <c r="G37" s="4">
        <v>0</v>
      </c>
      <c r="H37" s="5">
        <v>6.0855060202314286E-3</v>
      </c>
      <c r="I37" s="5">
        <v>0</v>
      </c>
      <c r="J37" s="5">
        <v>3.7676494720090335E-3</v>
      </c>
      <c r="K37" s="9">
        <v>4.1109320770800316E-4</v>
      </c>
      <c r="L37" s="4">
        <v>4.0060607767954358E-3</v>
      </c>
      <c r="M37" s="5">
        <v>5.1007997762134378E-3</v>
      </c>
      <c r="N37" s="5">
        <v>9.8457783940117112E-4</v>
      </c>
      <c r="O37" s="5">
        <v>4.2063516080012445E-4</v>
      </c>
      <c r="P37" s="9">
        <v>4.7439273366820913E-3</v>
      </c>
      <c r="Q37" s="4">
        <v>3.4985013046527147E-4</v>
      </c>
      <c r="R37" s="5">
        <v>3.8915236590243794E-4</v>
      </c>
      <c r="S37" s="5">
        <v>0</v>
      </c>
      <c r="T37" s="5">
        <v>6.3095949178580473E-4</v>
      </c>
      <c r="U37" s="9">
        <v>0</v>
      </c>
    </row>
    <row r="38" spans="1:40" x14ac:dyDescent="0.25">
      <c r="A38">
        <v>35</v>
      </c>
      <c r="B38" t="s">
        <v>295</v>
      </c>
      <c r="C38" t="s">
        <v>296</v>
      </c>
      <c r="D38">
        <v>95</v>
      </c>
      <c r="E38">
        <v>5.87</v>
      </c>
      <c r="F38" t="s">
        <v>63</v>
      </c>
      <c r="G38" s="4">
        <v>0</v>
      </c>
      <c r="H38" s="5">
        <v>0</v>
      </c>
      <c r="I38" s="5">
        <v>6.1961430248490589E-3</v>
      </c>
      <c r="J38" s="5">
        <v>4.0031445242302696E-3</v>
      </c>
      <c r="K38" s="9">
        <v>0</v>
      </c>
      <c r="L38" s="4">
        <v>0</v>
      </c>
      <c r="M38" s="5">
        <v>0</v>
      </c>
      <c r="N38" s="5">
        <v>0</v>
      </c>
      <c r="O38" s="5">
        <v>0</v>
      </c>
      <c r="P38" s="9">
        <v>0</v>
      </c>
      <c r="Q38" s="4">
        <v>4.0931744407761419E-3</v>
      </c>
      <c r="R38" s="5">
        <v>5.4966840660651195E-3</v>
      </c>
      <c r="S38" s="5">
        <v>6.1962826138373421E-3</v>
      </c>
      <c r="T38" s="5">
        <v>3.5519685294430094E-3</v>
      </c>
      <c r="U38" s="9">
        <v>5.0509263654710005E-3</v>
      </c>
    </row>
    <row r="39" spans="1:40" x14ac:dyDescent="0.25">
      <c r="A39">
        <v>36</v>
      </c>
      <c r="B39" t="s">
        <v>366</v>
      </c>
      <c r="C39" t="s">
        <v>367</v>
      </c>
      <c r="D39">
        <v>52</v>
      </c>
      <c r="E39">
        <v>6.21</v>
      </c>
      <c r="F39" t="s">
        <v>63</v>
      </c>
      <c r="G39" s="4">
        <v>0</v>
      </c>
      <c r="H39" s="5">
        <v>0</v>
      </c>
      <c r="I39" s="5">
        <v>1.0219848333984599E-2</v>
      </c>
      <c r="J39" s="5">
        <v>0</v>
      </c>
      <c r="K39" s="9">
        <v>0</v>
      </c>
      <c r="L39" s="4">
        <v>0</v>
      </c>
      <c r="M39" s="5">
        <v>0</v>
      </c>
      <c r="N39" s="5">
        <v>0</v>
      </c>
      <c r="O39" s="5">
        <v>0</v>
      </c>
      <c r="P39" s="9">
        <v>0</v>
      </c>
      <c r="Q39" s="4">
        <v>4.9945670406847604E-3</v>
      </c>
      <c r="R39" s="5">
        <v>1.0200364477731219E-2</v>
      </c>
      <c r="S39" s="5">
        <v>1.0219152091439421E-2</v>
      </c>
      <c r="T39" s="5">
        <v>1.2304651123587267E-2</v>
      </c>
      <c r="U39" s="9">
        <v>3.0943551826461638E-3</v>
      </c>
    </row>
    <row r="40" spans="1:40" x14ac:dyDescent="0.25">
      <c r="A40">
        <v>37</v>
      </c>
      <c r="B40" t="s">
        <v>453</v>
      </c>
      <c r="C40" t="s">
        <v>454</v>
      </c>
      <c r="D40">
        <v>72</v>
      </c>
      <c r="E40">
        <v>6.8</v>
      </c>
      <c r="F40" t="s">
        <v>63</v>
      </c>
      <c r="G40" s="4">
        <v>0</v>
      </c>
      <c r="H40" s="5">
        <v>0</v>
      </c>
      <c r="I40" s="5">
        <v>8.8393577373840227E-3</v>
      </c>
      <c r="J40" s="5">
        <v>0</v>
      </c>
      <c r="K40" s="9">
        <v>0</v>
      </c>
      <c r="L40" s="4">
        <v>0</v>
      </c>
      <c r="M40" s="5">
        <v>0</v>
      </c>
      <c r="N40" s="5">
        <v>0</v>
      </c>
      <c r="O40" s="5">
        <v>0</v>
      </c>
      <c r="P40" s="9">
        <v>0</v>
      </c>
      <c r="Q40" s="4">
        <v>4.2721811098868773E-3</v>
      </c>
      <c r="R40" s="5">
        <v>7.9448152106217518E-3</v>
      </c>
      <c r="S40" s="5">
        <v>8.8387601185058329E-3</v>
      </c>
      <c r="T40" s="5">
        <v>4.8049252470068601E-3</v>
      </c>
      <c r="U40" s="9">
        <v>5.5470106940409001E-3</v>
      </c>
    </row>
    <row r="41" spans="1:40" x14ac:dyDescent="0.25">
      <c r="A41">
        <v>38</v>
      </c>
      <c r="B41" t="s">
        <v>262</v>
      </c>
      <c r="C41" t="s">
        <v>263</v>
      </c>
      <c r="D41">
        <v>91</v>
      </c>
      <c r="E41">
        <v>7.25</v>
      </c>
      <c r="F41" t="s">
        <v>63</v>
      </c>
      <c r="G41" s="4">
        <v>0</v>
      </c>
      <c r="H41" s="5">
        <v>0</v>
      </c>
      <c r="I41" s="5">
        <v>5.0479048926296609E-3</v>
      </c>
      <c r="J41" s="5">
        <v>3.7386652187704223E-3</v>
      </c>
      <c r="K41" s="9">
        <v>0</v>
      </c>
      <c r="L41" s="4">
        <v>0</v>
      </c>
      <c r="M41" s="5">
        <v>0</v>
      </c>
      <c r="N41" s="5">
        <v>0</v>
      </c>
      <c r="O41" s="5">
        <v>8.7224195303417919E-4</v>
      </c>
      <c r="P41" s="9">
        <v>3.4470953016754453E-4</v>
      </c>
      <c r="Q41" s="4">
        <v>1.6662038248010337E-3</v>
      </c>
      <c r="R41" s="5">
        <v>5.8287797015606976E-3</v>
      </c>
      <c r="S41" s="5">
        <v>5.0473365627687504E-3</v>
      </c>
      <c r="T41" s="5">
        <v>5.7508394185924365E-3</v>
      </c>
      <c r="U41" s="9">
        <v>9.1545575183720233E-4</v>
      </c>
    </row>
    <row r="42" spans="1:40" x14ac:dyDescent="0.25">
      <c r="A42">
        <v>39</v>
      </c>
      <c r="B42" t="s">
        <v>340</v>
      </c>
      <c r="C42" t="s">
        <v>341</v>
      </c>
      <c r="D42">
        <v>52</v>
      </c>
      <c r="E42">
        <v>4.8099999999999996</v>
      </c>
      <c r="F42" t="s">
        <v>63</v>
      </c>
      <c r="G42" s="4">
        <v>5.5317198815715528E-3</v>
      </c>
      <c r="H42" s="5">
        <v>1.506207339175763E-2</v>
      </c>
      <c r="I42" s="5">
        <v>2.1436021927966646E-3</v>
      </c>
      <c r="J42" s="5">
        <v>1.708915072133961E-2</v>
      </c>
      <c r="K42" s="9">
        <v>0</v>
      </c>
      <c r="L42" s="4">
        <v>2.6690965821116241E-2</v>
      </c>
      <c r="M42" s="5">
        <v>3.6060493186424021E-2</v>
      </c>
      <c r="N42" s="5">
        <v>2.2182430167902539E-2</v>
      </c>
      <c r="O42" s="5">
        <v>6.8621205242981424E-3</v>
      </c>
      <c r="P42" s="9">
        <v>2.6924833848854347E-2</v>
      </c>
      <c r="Q42" s="4">
        <v>9.4798378191994475E-3</v>
      </c>
      <c r="R42" s="5">
        <v>3.8514578947824903E-3</v>
      </c>
      <c r="S42" s="5">
        <v>2.1431913577550261E-3</v>
      </c>
      <c r="T42" s="5">
        <v>4.7928451265346114E-3</v>
      </c>
      <c r="U42" s="9">
        <v>0</v>
      </c>
    </row>
    <row r="43" spans="1:40" x14ac:dyDescent="0.25">
      <c r="A43">
        <v>40</v>
      </c>
      <c r="B43" t="s">
        <v>221</v>
      </c>
      <c r="C43" t="s">
        <v>222</v>
      </c>
      <c r="D43">
        <v>65</v>
      </c>
      <c r="E43">
        <v>8.17</v>
      </c>
      <c r="F43" t="s">
        <v>63</v>
      </c>
      <c r="G43" s="4">
        <v>0</v>
      </c>
      <c r="H43" s="5">
        <v>2.3065665168222532E-2</v>
      </c>
      <c r="I43" s="5">
        <v>2.9143684509119268E-3</v>
      </c>
      <c r="J43" s="5">
        <v>2.0079841826298062E-2</v>
      </c>
      <c r="K43" s="9">
        <v>0</v>
      </c>
      <c r="L43" s="4">
        <v>3.651781087444355E-2</v>
      </c>
      <c r="M43" s="5">
        <v>2.4749383534212428E-2</v>
      </c>
      <c r="N43" s="5">
        <v>2.1526919419734548E-2</v>
      </c>
      <c r="O43" s="5">
        <v>2.1226963623126828E-3</v>
      </c>
      <c r="P43" s="9">
        <v>2.3813002382692985E-2</v>
      </c>
      <c r="Q43" s="4">
        <v>1.3030443780109513E-2</v>
      </c>
      <c r="R43" s="5">
        <v>4.0098154715524342E-3</v>
      </c>
      <c r="S43" s="5">
        <v>2.9149128413421522E-3</v>
      </c>
      <c r="T43" s="5">
        <v>4.9292583895733802E-3</v>
      </c>
      <c r="U43" s="9">
        <v>3.6675970024512357E-3</v>
      </c>
    </row>
    <row r="44" spans="1:40" x14ac:dyDescent="0.25">
      <c r="A44">
        <v>41</v>
      </c>
      <c r="B44" t="s">
        <v>253</v>
      </c>
      <c r="C44" t="s">
        <v>254</v>
      </c>
      <c r="D44">
        <v>77</v>
      </c>
      <c r="E44">
        <v>7.13</v>
      </c>
      <c r="F44" t="s">
        <v>63</v>
      </c>
      <c r="G44" s="4">
        <v>0</v>
      </c>
      <c r="H44" s="5">
        <v>5.0129340208353588E-3</v>
      </c>
      <c r="I44" s="5">
        <v>4.7573056885826534E-3</v>
      </c>
      <c r="J44" s="5">
        <v>3.1319118288384643E-3</v>
      </c>
      <c r="K44" s="9">
        <v>0</v>
      </c>
      <c r="L44" s="4">
        <v>0</v>
      </c>
      <c r="M44" s="5">
        <v>1.0734412986644362E-2</v>
      </c>
      <c r="N44" s="5">
        <v>4.137004052830461E-3</v>
      </c>
      <c r="O44" s="5">
        <v>2.05783672670823E-3</v>
      </c>
      <c r="P44" s="9">
        <v>2.116945390426291E-3</v>
      </c>
      <c r="Q44" s="4">
        <v>2.699285571237458E-3</v>
      </c>
      <c r="R44" s="5">
        <v>4.049947966849589E-3</v>
      </c>
      <c r="S44" s="5">
        <v>4.7571467058613376E-3</v>
      </c>
      <c r="T44" s="5">
        <v>5.9935099552722417E-3</v>
      </c>
      <c r="U44" s="9">
        <v>4.5400229021765734E-3</v>
      </c>
    </row>
    <row r="45" spans="1:40" x14ac:dyDescent="0.25">
      <c r="A45">
        <v>42</v>
      </c>
      <c r="B45" t="s">
        <v>206</v>
      </c>
      <c r="C45" t="s">
        <v>207</v>
      </c>
      <c r="D45">
        <v>60</v>
      </c>
      <c r="E45">
        <v>8.16</v>
      </c>
      <c r="F45" t="s">
        <v>63</v>
      </c>
      <c r="G45" s="4">
        <v>0</v>
      </c>
      <c r="H45" s="5">
        <v>1.1234567872775153E-2</v>
      </c>
      <c r="I45" s="5">
        <v>4.5523971172370484E-4</v>
      </c>
      <c r="J45" s="5">
        <v>9.1605053144132899E-3</v>
      </c>
      <c r="K45" s="9">
        <v>1.0775589869854172E-2</v>
      </c>
      <c r="L45" s="4">
        <v>2.2278422775432391E-2</v>
      </c>
      <c r="M45" s="5">
        <v>3.3554183690142472E-2</v>
      </c>
      <c r="N45" s="5">
        <v>1.5320916282429506E-2</v>
      </c>
      <c r="O45" s="5">
        <v>4.298698397560482E-3</v>
      </c>
      <c r="P45" s="9">
        <v>2.5546846603234096E-2</v>
      </c>
      <c r="Q45" s="4">
        <v>1.2121332686941655E-2</v>
      </c>
      <c r="R45" s="5">
        <v>2.5224784917871716E-3</v>
      </c>
      <c r="S45" s="5">
        <v>4.5470362112259524E-4</v>
      </c>
      <c r="T45" s="5">
        <v>2.2211880436892122E-3</v>
      </c>
      <c r="U45" s="9">
        <v>0</v>
      </c>
    </row>
    <row r="46" spans="1:40" x14ac:dyDescent="0.25">
      <c r="A46">
        <v>43</v>
      </c>
      <c r="B46" t="s">
        <v>235</v>
      </c>
      <c r="C46" t="s">
        <v>236</v>
      </c>
      <c r="D46">
        <v>501</v>
      </c>
      <c r="E46">
        <v>5.77</v>
      </c>
      <c r="F46" t="s">
        <v>63</v>
      </c>
      <c r="G46" s="4">
        <v>1.2654584443664316E-3</v>
      </c>
      <c r="H46" s="5">
        <v>2.762895964066215E-4</v>
      </c>
      <c r="I46" s="5">
        <v>7.4390151139676894E-4</v>
      </c>
      <c r="J46" s="5">
        <v>2.3364429625988541E-3</v>
      </c>
      <c r="K46" s="9">
        <v>0</v>
      </c>
      <c r="L46" s="4">
        <v>4.1925595165489106E-4</v>
      </c>
      <c r="M46" s="5">
        <v>0</v>
      </c>
      <c r="N46" s="5">
        <v>0</v>
      </c>
      <c r="O46" s="5">
        <v>8.7066723550821101E-4</v>
      </c>
      <c r="P46" s="9">
        <v>1.783324138577322E-4</v>
      </c>
      <c r="Q46" s="4">
        <v>0</v>
      </c>
      <c r="R46" s="5">
        <v>7.2011722028269122E-4</v>
      </c>
      <c r="S46" s="5">
        <v>7.5745313097360864E-4</v>
      </c>
      <c r="T46" s="5">
        <v>1.2239273491063223E-3</v>
      </c>
      <c r="U46" s="9">
        <v>0</v>
      </c>
    </row>
    <row r="47" spans="1:40" x14ac:dyDescent="0.25">
      <c r="A47">
        <v>44</v>
      </c>
      <c r="B47" t="s">
        <v>391</v>
      </c>
      <c r="C47" t="s">
        <v>392</v>
      </c>
      <c r="D47">
        <v>100</v>
      </c>
      <c r="E47">
        <v>5.49</v>
      </c>
      <c r="F47" t="s">
        <v>63</v>
      </c>
      <c r="G47" s="4">
        <v>0</v>
      </c>
      <c r="H47" s="5">
        <v>0</v>
      </c>
      <c r="I47" s="5">
        <v>5.5610941270501915E-3</v>
      </c>
      <c r="J47" s="5">
        <v>0</v>
      </c>
      <c r="K47" s="9">
        <v>0</v>
      </c>
      <c r="L47" s="4">
        <v>0</v>
      </c>
      <c r="M47" s="5">
        <v>0</v>
      </c>
      <c r="N47" s="5">
        <v>0</v>
      </c>
      <c r="O47" s="5">
        <v>0</v>
      </c>
      <c r="P47" s="9">
        <v>0</v>
      </c>
      <c r="Q47" s="4">
        <v>3.3552976014405451E-3</v>
      </c>
      <c r="R47" s="5">
        <v>4.9978900068647983E-3</v>
      </c>
      <c r="S47" s="5">
        <v>5.5613905452971055E-3</v>
      </c>
      <c r="T47" s="5">
        <v>3.9954253452112462E-3</v>
      </c>
      <c r="U47" s="9">
        <v>1.3316581012987668E-3</v>
      </c>
    </row>
    <row r="48" spans="1:40" x14ac:dyDescent="0.25">
      <c r="A48">
        <v>45</v>
      </c>
      <c r="B48" t="s">
        <v>351</v>
      </c>
      <c r="C48" t="s">
        <v>352</v>
      </c>
      <c r="D48">
        <v>188</v>
      </c>
      <c r="E48">
        <v>6.49</v>
      </c>
      <c r="F48" t="s">
        <v>63</v>
      </c>
      <c r="G48" s="4">
        <v>0</v>
      </c>
      <c r="H48" s="5">
        <v>0</v>
      </c>
      <c r="I48" s="5">
        <v>2.5063236972192884E-3</v>
      </c>
      <c r="J48" s="5">
        <v>0</v>
      </c>
      <c r="K48" s="9">
        <v>0</v>
      </c>
      <c r="L48" s="4">
        <v>0</v>
      </c>
      <c r="M48" s="5">
        <v>0</v>
      </c>
      <c r="N48" s="5">
        <v>0</v>
      </c>
      <c r="O48" s="5">
        <v>0</v>
      </c>
      <c r="P48" s="9">
        <v>0</v>
      </c>
      <c r="Q48" s="4">
        <v>5.247751956979071E-4</v>
      </c>
      <c r="R48" s="5">
        <v>2.2984139041106063E-3</v>
      </c>
      <c r="S48" s="5">
        <v>2.5064210279405201E-3</v>
      </c>
      <c r="T48" s="5">
        <v>1.9856345382118748E-3</v>
      </c>
      <c r="U48" s="9">
        <v>2.957126550751751E-4</v>
      </c>
    </row>
    <row r="49" spans="1:21" x14ac:dyDescent="0.25">
      <c r="A49">
        <v>46</v>
      </c>
      <c r="B49" t="s">
        <v>204</v>
      </c>
      <c r="C49" t="s">
        <v>205</v>
      </c>
      <c r="D49">
        <v>23</v>
      </c>
      <c r="E49">
        <v>9.0500000000000007</v>
      </c>
      <c r="F49" t="s">
        <v>63</v>
      </c>
      <c r="G49" s="4">
        <v>2.7546489249633932E-2</v>
      </c>
      <c r="H49" s="5">
        <v>2.9595810195376077E-2</v>
      </c>
      <c r="I49" s="5">
        <v>9.4432525434624427E-3</v>
      </c>
      <c r="J49" s="5">
        <v>2.4145785202696057E-2</v>
      </c>
      <c r="K49" s="9">
        <v>3.0404930035378853E-2</v>
      </c>
      <c r="L49" s="4">
        <v>3.7690441260706663E-2</v>
      </c>
      <c r="M49" s="5">
        <v>1.6949117007380696E-2</v>
      </c>
      <c r="N49" s="5">
        <v>2.4033943645787259E-2</v>
      </c>
      <c r="O49" s="5">
        <v>2.5870100725096466E-2</v>
      </c>
      <c r="P49" s="9">
        <v>1.8844304099456689E-2</v>
      </c>
      <c r="Q49" s="4">
        <v>3.1225795954074524E-3</v>
      </c>
      <c r="R49" s="5">
        <v>7.4547032795276103E-3</v>
      </c>
      <c r="S49" s="5">
        <v>9.4425920592663814E-3</v>
      </c>
      <c r="T49" s="5">
        <v>6.1708083457741557E-3</v>
      </c>
      <c r="U49" s="9">
        <v>7.9539413708066952E-3</v>
      </c>
    </row>
    <row r="50" spans="1:21" x14ac:dyDescent="0.25">
      <c r="A50">
        <v>47</v>
      </c>
      <c r="B50" t="s">
        <v>402</v>
      </c>
      <c r="C50" t="s">
        <v>403</v>
      </c>
      <c r="D50">
        <v>39</v>
      </c>
      <c r="E50">
        <v>6.15</v>
      </c>
      <c r="F50" t="s">
        <v>63</v>
      </c>
      <c r="G50" s="4">
        <v>0</v>
      </c>
      <c r="H50" s="5">
        <v>0</v>
      </c>
      <c r="I50" s="5">
        <v>1.3429547186499892E-2</v>
      </c>
      <c r="J50" s="5">
        <v>0</v>
      </c>
      <c r="K50" s="9">
        <v>0</v>
      </c>
      <c r="L50" s="4">
        <v>0</v>
      </c>
      <c r="M50" s="5">
        <v>0</v>
      </c>
      <c r="N50" s="5">
        <v>0</v>
      </c>
      <c r="O50" s="5">
        <v>0</v>
      </c>
      <c r="P50" s="9">
        <v>0</v>
      </c>
      <c r="Q50" s="4">
        <v>7.2732631541982387E-3</v>
      </c>
      <c r="R50" s="5">
        <v>1.2603541934420268E-2</v>
      </c>
      <c r="S50" s="5">
        <v>1.3429449861016421E-2</v>
      </c>
      <c r="T50" s="5">
        <v>6.8380068483782112E-3</v>
      </c>
      <c r="U50" s="9">
        <v>5.4759670428034439E-3</v>
      </c>
    </row>
    <row r="51" spans="1:21" x14ac:dyDescent="0.25">
      <c r="A51">
        <v>48</v>
      </c>
      <c r="B51" t="s">
        <v>359</v>
      </c>
      <c r="C51" t="s">
        <v>360</v>
      </c>
      <c r="D51">
        <v>263</v>
      </c>
      <c r="E51">
        <v>5.45</v>
      </c>
      <c r="F51" t="s">
        <v>63</v>
      </c>
      <c r="G51" s="4">
        <v>0</v>
      </c>
      <c r="H51" s="5">
        <v>0</v>
      </c>
      <c r="I51" s="5">
        <v>1.969043624059114E-3</v>
      </c>
      <c r="J51" s="5">
        <v>0</v>
      </c>
      <c r="K51" s="9">
        <v>0</v>
      </c>
      <c r="L51" s="4">
        <v>0</v>
      </c>
      <c r="M51" s="5">
        <v>0</v>
      </c>
      <c r="N51" s="5">
        <v>0</v>
      </c>
      <c r="O51" s="5">
        <v>0</v>
      </c>
      <c r="P51" s="9">
        <v>0</v>
      </c>
      <c r="Q51" s="4">
        <v>1.8205153534694906E-4</v>
      </c>
      <c r="R51" s="5">
        <v>1.5247701820672625E-3</v>
      </c>
      <c r="S51" s="5">
        <v>1.968872403188424E-3</v>
      </c>
      <c r="T51" s="5">
        <v>1.0500441322895814E-3</v>
      </c>
      <c r="U51" s="9">
        <v>2.1116976785091359E-4</v>
      </c>
    </row>
    <row r="52" spans="1:21" x14ac:dyDescent="0.25">
      <c r="A52">
        <v>49</v>
      </c>
      <c r="B52" t="s">
        <v>417</v>
      </c>
      <c r="C52" t="s">
        <v>418</v>
      </c>
      <c r="D52">
        <v>52</v>
      </c>
      <c r="E52">
        <v>5.16</v>
      </c>
      <c r="F52" t="s">
        <v>63</v>
      </c>
      <c r="G52" s="4">
        <v>0</v>
      </c>
      <c r="H52" s="5">
        <v>0</v>
      </c>
      <c r="I52" s="5">
        <v>7.4274331133346886E-3</v>
      </c>
      <c r="J52" s="5">
        <v>0</v>
      </c>
      <c r="K52" s="9">
        <v>0</v>
      </c>
      <c r="L52" s="4">
        <v>0</v>
      </c>
      <c r="M52" s="5">
        <v>0</v>
      </c>
      <c r="N52" s="5">
        <v>0</v>
      </c>
      <c r="O52" s="5">
        <v>0</v>
      </c>
      <c r="P52" s="9">
        <v>0</v>
      </c>
      <c r="Q52" s="4">
        <v>2.8458962535924969E-3</v>
      </c>
      <c r="R52" s="5">
        <v>8.7226453615890185E-3</v>
      </c>
      <c r="S52" s="5">
        <v>7.4278063657160264E-3</v>
      </c>
      <c r="T52" s="5">
        <v>6.6768414171266355E-3</v>
      </c>
      <c r="U52" s="9">
        <v>8.2144922008334613E-3</v>
      </c>
    </row>
    <row r="53" spans="1:21" x14ac:dyDescent="0.25">
      <c r="A53">
        <v>50</v>
      </c>
      <c r="B53" t="s">
        <v>421</v>
      </c>
      <c r="C53" t="s">
        <v>422</v>
      </c>
      <c r="D53">
        <v>45</v>
      </c>
      <c r="E53">
        <v>5.05</v>
      </c>
      <c r="F53" t="s">
        <v>63</v>
      </c>
      <c r="G53" s="4">
        <v>0</v>
      </c>
      <c r="H53" s="5">
        <v>0</v>
      </c>
      <c r="I53" s="5">
        <v>7.5891091558879034E-3</v>
      </c>
      <c r="J53" s="5">
        <v>0</v>
      </c>
      <c r="K53" s="9">
        <v>0</v>
      </c>
      <c r="L53" s="4">
        <v>0</v>
      </c>
      <c r="M53" s="5">
        <v>0</v>
      </c>
      <c r="N53" s="5">
        <v>0</v>
      </c>
      <c r="O53" s="5">
        <v>0</v>
      </c>
      <c r="P53" s="9">
        <v>0</v>
      </c>
      <c r="Q53" s="4">
        <v>9.7373431170963698E-3</v>
      </c>
      <c r="R53" s="5">
        <v>8.9618706416275465E-3</v>
      </c>
      <c r="S53" s="5">
        <v>7.5882041711197142E-3</v>
      </c>
      <c r="T53" s="5">
        <v>8.1000507112963301E-3</v>
      </c>
      <c r="U53" s="9">
        <v>2.9573625514636159E-3</v>
      </c>
    </row>
    <row r="54" spans="1:21" x14ac:dyDescent="0.25">
      <c r="A54">
        <v>51</v>
      </c>
      <c r="B54" t="s">
        <v>477</v>
      </c>
      <c r="C54" t="s">
        <v>478</v>
      </c>
      <c r="D54">
        <v>63</v>
      </c>
      <c r="E54">
        <v>5.27</v>
      </c>
      <c r="F54" t="s">
        <v>63</v>
      </c>
      <c r="G54" s="4">
        <v>0</v>
      </c>
      <c r="H54" s="5">
        <v>0</v>
      </c>
      <c r="I54" s="5">
        <v>3.3327224109979598E-3</v>
      </c>
      <c r="J54" s="5">
        <v>0</v>
      </c>
      <c r="K54" s="9">
        <v>0</v>
      </c>
      <c r="L54" s="4">
        <v>0</v>
      </c>
      <c r="M54" s="5">
        <v>0</v>
      </c>
      <c r="N54" s="5">
        <v>0</v>
      </c>
      <c r="O54" s="5">
        <v>0</v>
      </c>
      <c r="P54" s="9">
        <v>0</v>
      </c>
      <c r="Q54" s="4">
        <v>1.0973989751049976E-2</v>
      </c>
      <c r="R54" s="5">
        <v>6.2127467718162089E-3</v>
      </c>
      <c r="S54" s="5">
        <v>3.3327034697848957E-3</v>
      </c>
      <c r="T54" s="5">
        <v>9.019952293604595E-3</v>
      </c>
      <c r="U54" s="9">
        <v>1.0215836712471916E-2</v>
      </c>
    </row>
    <row r="55" spans="1:21" x14ac:dyDescent="0.25">
      <c r="A55">
        <v>52</v>
      </c>
      <c r="B55" t="s">
        <v>415</v>
      </c>
      <c r="C55" t="s">
        <v>416</v>
      </c>
      <c r="D55">
        <v>77</v>
      </c>
      <c r="E55">
        <v>4.59</v>
      </c>
      <c r="F55" t="s">
        <v>63</v>
      </c>
      <c r="G55" s="4">
        <v>0</v>
      </c>
      <c r="H55" s="5">
        <v>0</v>
      </c>
      <c r="I55" s="5">
        <v>4.6785918006597071E-3</v>
      </c>
      <c r="J55" s="5">
        <v>0</v>
      </c>
      <c r="K55" s="9">
        <v>0</v>
      </c>
      <c r="L55" s="4">
        <v>0</v>
      </c>
      <c r="M55" s="5">
        <v>0</v>
      </c>
      <c r="N55" s="5">
        <v>0</v>
      </c>
      <c r="O55" s="5">
        <v>0</v>
      </c>
      <c r="P55" s="9">
        <v>0</v>
      </c>
      <c r="Q55" s="4">
        <v>2.6662514318255108E-3</v>
      </c>
      <c r="R55" s="5">
        <v>3.6638149413083542E-3</v>
      </c>
      <c r="S55" s="5">
        <v>4.6785442853957276E-3</v>
      </c>
      <c r="T55" s="5">
        <v>4.6054547722221137E-3</v>
      </c>
      <c r="U55" s="9">
        <v>2.4129076648953143E-3</v>
      </c>
    </row>
    <row r="56" spans="1:21" x14ac:dyDescent="0.25">
      <c r="A56">
        <v>53</v>
      </c>
      <c r="B56" t="s">
        <v>393</v>
      </c>
      <c r="C56" t="s">
        <v>394</v>
      </c>
      <c r="D56">
        <v>47</v>
      </c>
      <c r="E56">
        <v>5.31</v>
      </c>
      <c r="F56" t="s">
        <v>63</v>
      </c>
      <c r="G56" s="4">
        <v>0</v>
      </c>
      <c r="H56" s="5">
        <v>0</v>
      </c>
      <c r="I56" s="5">
        <v>8.348320050543187E-3</v>
      </c>
      <c r="J56" s="5">
        <v>0</v>
      </c>
      <c r="K56" s="9">
        <v>0</v>
      </c>
      <c r="L56" s="4">
        <v>0</v>
      </c>
      <c r="M56" s="5">
        <v>0</v>
      </c>
      <c r="N56" s="5">
        <v>0</v>
      </c>
      <c r="O56" s="5">
        <v>0</v>
      </c>
      <c r="P56" s="9">
        <v>0</v>
      </c>
      <c r="Q56" s="4">
        <v>0</v>
      </c>
      <c r="R56" s="5">
        <v>7.0145923059526305E-3</v>
      </c>
      <c r="S56" s="5">
        <v>8.3480204108610373E-3</v>
      </c>
      <c r="T56" s="5">
        <v>7.1970008653413327E-3</v>
      </c>
      <c r="U56" s="9">
        <v>0</v>
      </c>
    </row>
    <row r="57" spans="1:21" x14ac:dyDescent="0.25">
      <c r="A57">
        <v>54</v>
      </c>
      <c r="B57" t="s">
        <v>337</v>
      </c>
      <c r="C57" t="s">
        <v>338</v>
      </c>
      <c r="D57">
        <v>62</v>
      </c>
      <c r="E57">
        <v>7.91</v>
      </c>
      <c r="F57" t="s">
        <v>63</v>
      </c>
      <c r="G57" s="4">
        <v>0</v>
      </c>
      <c r="H57" s="5">
        <v>1.4972233327391208E-2</v>
      </c>
      <c r="I57" s="5">
        <v>1.2856575108963499E-3</v>
      </c>
      <c r="J57" s="5">
        <v>1.0549549084363508E-2</v>
      </c>
      <c r="K57" s="9">
        <v>0</v>
      </c>
      <c r="L57" s="4">
        <v>2.6460103201370308E-2</v>
      </c>
      <c r="M57" s="5">
        <v>2.7459003227474982E-2</v>
      </c>
      <c r="N57" s="5">
        <v>1.48180319984873E-2</v>
      </c>
      <c r="O57" s="5">
        <v>5.43978740444494E-3</v>
      </c>
      <c r="P57" s="9">
        <v>1.9724476363291044E-2</v>
      </c>
      <c r="Q57" s="4">
        <v>1.0419764987977758E-2</v>
      </c>
      <c r="R57" s="5">
        <v>2.1530962241390777E-3</v>
      </c>
      <c r="S57" s="5">
        <v>1.2855858832163125E-3</v>
      </c>
      <c r="T57" s="5">
        <v>2.2869175823993673E-3</v>
      </c>
      <c r="U57" s="9">
        <v>2.0070500563982786E-3</v>
      </c>
    </row>
    <row r="58" spans="1:21" x14ac:dyDescent="0.25">
      <c r="A58">
        <v>55</v>
      </c>
      <c r="B58" t="s">
        <v>526</v>
      </c>
      <c r="C58" t="s">
        <v>527</v>
      </c>
      <c r="D58">
        <v>48</v>
      </c>
      <c r="E58">
        <v>5.19</v>
      </c>
      <c r="F58" t="s">
        <v>63</v>
      </c>
      <c r="G58" s="4">
        <v>0</v>
      </c>
      <c r="H58" s="5">
        <v>0</v>
      </c>
      <c r="I58" s="5">
        <v>7.3696692248706635E-3</v>
      </c>
      <c r="J58" s="5">
        <v>0</v>
      </c>
      <c r="K58" s="9">
        <v>0</v>
      </c>
      <c r="L58" s="4">
        <v>0</v>
      </c>
      <c r="M58" s="5">
        <v>0</v>
      </c>
      <c r="N58" s="5">
        <v>0</v>
      </c>
      <c r="O58" s="5">
        <v>0</v>
      </c>
      <c r="P58" s="9">
        <v>0</v>
      </c>
      <c r="Q58" s="4">
        <v>0</v>
      </c>
      <c r="R58" s="5">
        <v>6.2965517122531151E-3</v>
      </c>
      <c r="S58" s="5">
        <v>7.370155378981E-3</v>
      </c>
      <c r="T58" s="5">
        <v>3.8870790764561221E-3</v>
      </c>
      <c r="U58" s="9">
        <v>1.5554637937086658E-3</v>
      </c>
    </row>
    <row r="59" spans="1:21" x14ac:dyDescent="0.25">
      <c r="A59">
        <v>56</v>
      </c>
      <c r="B59" t="s">
        <v>304</v>
      </c>
      <c r="C59" t="s">
        <v>305</v>
      </c>
      <c r="D59">
        <v>38</v>
      </c>
      <c r="E59">
        <v>6.49</v>
      </c>
      <c r="F59" t="s">
        <v>63</v>
      </c>
      <c r="G59" s="4">
        <v>3.6591740046722845E-3</v>
      </c>
      <c r="H59" s="5">
        <v>1.2100338908941905E-2</v>
      </c>
      <c r="I59" s="5">
        <v>5.3573524395777519E-3</v>
      </c>
      <c r="J59" s="5">
        <v>2.5749554690605424E-3</v>
      </c>
      <c r="K59" s="9">
        <v>6.196778213710584E-3</v>
      </c>
      <c r="L59" s="4">
        <v>8.1165510099300859E-3</v>
      </c>
      <c r="M59" s="5">
        <v>6.8824188368047335E-3</v>
      </c>
      <c r="N59" s="5">
        <v>0</v>
      </c>
      <c r="O59" s="5">
        <v>6.264838109737496E-3</v>
      </c>
      <c r="P59" s="9">
        <v>3.5267581319496249E-3</v>
      </c>
      <c r="Q59" s="4">
        <v>4.8014709865211785E-3</v>
      </c>
      <c r="R59" s="5">
        <v>5.5350884193688735E-3</v>
      </c>
      <c r="S59" s="5">
        <v>5.357048149687911E-3</v>
      </c>
      <c r="T59" s="5">
        <v>4.6784943287998997E-3</v>
      </c>
      <c r="U59" s="9">
        <v>7.7372618267930139E-3</v>
      </c>
    </row>
    <row r="60" spans="1:21" x14ac:dyDescent="0.25">
      <c r="A60">
        <v>57</v>
      </c>
      <c r="B60" t="s">
        <v>518</v>
      </c>
      <c r="C60" t="s">
        <v>519</v>
      </c>
      <c r="D60">
        <v>55</v>
      </c>
      <c r="E60">
        <v>5.74</v>
      </c>
      <c r="F60" t="s">
        <v>63</v>
      </c>
      <c r="G60" s="4">
        <v>0</v>
      </c>
      <c r="H60" s="5">
        <v>0</v>
      </c>
      <c r="I60" s="5">
        <v>5.3541339743591876E-3</v>
      </c>
      <c r="J60" s="5">
        <v>0</v>
      </c>
      <c r="K60" s="9">
        <v>0</v>
      </c>
      <c r="L60" s="4">
        <v>0</v>
      </c>
      <c r="M60" s="5">
        <v>0</v>
      </c>
      <c r="N60" s="5">
        <v>0</v>
      </c>
      <c r="O60" s="5">
        <v>0</v>
      </c>
      <c r="P60" s="9">
        <v>0</v>
      </c>
      <c r="Q60" s="4">
        <v>4.2142684706074187E-3</v>
      </c>
      <c r="R60" s="5">
        <v>5.2957810510263969E-3</v>
      </c>
      <c r="S60" s="5">
        <v>5.3544268258818488E-3</v>
      </c>
      <c r="T60" s="5">
        <v>3.8695097637670172E-3</v>
      </c>
      <c r="U60" s="9">
        <v>5.8511443453672903E-3</v>
      </c>
    </row>
    <row r="61" spans="1:21" x14ac:dyDescent="0.25">
      <c r="A61">
        <v>58</v>
      </c>
      <c r="B61" t="s">
        <v>389</v>
      </c>
      <c r="C61" t="s">
        <v>390</v>
      </c>
      <c r="D61">
        <v>41</v>
      </c>
      <c r="E61">
        <v>7.95</v>
      </c>
      <c r="F61" t="s">
        <v>63</v>
      </c>
      <c r="G61" s="4">
        <v>2.7131436522448163E-2</v>
      </c>
      <c r="H61" s="5">
        <v>0</v>
      </c>
      <c r="I61" s="5">
        <v>1.5658694498018256E-2</v>
      </c>
      <c r="J61" s="5">
        <v>2.3865440932756249E-2</v>
      </c>
      <c r="K61" s="9">
        <v>0</v>
      </c>
      <c r="L61" s="4">
        <v>1.347040005101767E-2</v>
      </c>
      <c r="M61" s="5">
        <v>0</v>
      </c>
      <c r="N61" s="5">
        <v>1.5750777879905319E-2</v>
      </c>
      <c r="O61" s="5">
        <v>7.4974123245481375E-2</v>
      </c>
      <c r="P61" s="9">
        <v>3.3916018628063947E-2</v>
      </c>
      <c r="Q61" s="4">
        <v>1.2669145664175976E-2</v>
      </c>
      <c r="R61" s="5">
        <v>1.7185876874939523E-2</v>
      </c>
      <c r="S61" s="5">
        <v>1.5814102864618457E-2</v>
      </c>
      <c r="T61" s="5">
        <v>1.862541199238139E-2</v>
      </c>
      <c r="U61" s="9">
        <v>0</v>
      </c>
    </row>
    <row r="62" spans="1:21" x14ac:dyDescent="0.25">
      <c r="A62">
        <v>59</v>
      </c>
      <c r="B62" t="s">
        <v>521</v>
      </c>
      <c r="C62" t="s">
        <v>522</v>
      </c>
      <c r="D62">
        <v>25</v>
      </c>
      <c r="E62">
        <v>5.32</v>
      </c>
      <c r="F62" t="s">
        <v>63</v>
      </c>
      <c r="G62" s="4">
        <v>0</v>
      </c>
      <c r="H62" s="5">
        <v>0</v>
      </c>
      <c r="I62" s="5">
        <v>3.4146813645892613E-3</v>
      </c>
      <c r="J62" s="5">
        <v>0</v>
      </c>
      <c r="K62" s="9">
        <v>0</v>
      </c>
      <c r="L62" s="4">
        <v>0</v>
      </c>
      <c r="M62" s="5">
        <v>0</v>
      </c>
      <c r="N62" s="5">
        <v>0</v>
      </c>
      <c r="O62" s="5">
        <v>0</v>
      </c>
      <c r="P62" s="9">
        <v>0</v>
      </c>
      <c r="Q62" s="4">
        <v>2.7741999303475085E-2</v>
      </c>
      <c r="R62" s="5">
        <v>1.4138149430806447E-2</v>
      </c>
      <c r="S62" s="5">
        <v>3.4143986674169541E-3</v>
      </c>
      <c r="T62" s="5">
        <v>1.7767749529528518E-2</v>
      </c>
      <c r="U62" s="9">
        <v>7.5470117587998252E-3</v>
      </c>
    </row>
    <row r="63" spans="1:21" x14ac:dyDescent="0.25">
      <c r="A63">
        <v>60</v>
      </c>
      <c r="B63" t="s">
        <v>398</v>
      </c>
      <c r="C63" t="s">
        <v>399</v>
      </c>
      <c r="D63">
        <v>60</v>
      </c>
      <c r="E63">
        <v>7.52</v>
      </c>
      <c r="F63" t="s">
        <v>63</v>
      </c>
      <c r="G63" s="4">
        <v>0</v>
      </c>
      <c r="H63" s="5">
        <v>0</v>
      </c>
      <c r="I63" s="5">
        <v>5.0143247963112042E-3</v>
      </c>
      <c r="J63" s="5">
        <v>0</v>
      </c>
      <c r="K63" s="9">
        <v>0</v>
      </c>
      <c r="L63" s="4">
        <v>0</v>
      </c>
      <c r="M63" s="5">
        <v>0</v>
      </c>
      <c r="N63" s="5">
        <v>0</v>
      </c>
      <c r="O63" s="5">
        <v>0</v>
      </c>
      <c r="P63" s="9">
        <v>2.738390108078042E-3</v>
      </c>
      <c r="Q63" s="4">
        <v>0</v>
      </c>
      <c r="R63" s="5">
        <v>2.6901043152426341E-3</v>
      </c>
      <c r="S63" s="5">
        <v>5.0147660721968244E-3</v>
      </c>
      <c r="T63" s="5">
        <v>2.223381568670693E-3</v>
      </c>
      <c r="U63" s="9">
        <v>2.3154769612664943E-3</v>
      </c>
    </row>
    <row r="64" spans="1:21" x14ac:dyDescent="0.25">
      <c r="A64">
        <v>61</v>
      </c>
      <c r="B64" t="s">
        <v>374</v>
      </c>
      <c r="C64" t="s">
        <v>375</v>
      </c>
      <c r="D64">
        <v>26</v>
      </c>
      <c r="E64">
        <v>8.58</v>
      </c>
      <c r="F64" t="s">
        <v>63</v>
      </c>
      <c r="G64" s="4">
        <v>0</v>
      </c>
      <c r="H64" s="5">
        <v>5.4795146916452415E-3</v>
      </c>
      <c r="I64" s="5">
        <v>4.7781366308946313E-3</v>
      </c>
      <c r="J64" s="5">
        <v>6.512753425496994E-3</v>
      </c>
      <c r="K64" s="9">
        <v>1.101711804833159E-2</v>
      </c>
      <c r="L64" s="4">
        <v>0</v>
      </c>
      <c r="M64" s="5">
        <v>0</v>
      </c>
      <c r="N64" s="5">
        <v>1.5280301698956328E-2</v>
      </c>
      <c r="O64" s="5">
        <v>1.2977466262439605E-2</v>
      </c>
      <c r="P64" s="9">
        <v>1.1423907849111931E-2</v>
      </c>
      <c r="Q64" s="4">
        <v>0</v>
      </c>
      <c r="R64" s="5">
        <v>7.7556816280527144E-3</v>
      </c>
      <c r="S64" s="5">
        <v>4.7781126315337274E-3</v>
      </c>
      <c r="T64" s="5">
        <v>7.4933111467064715E-3</v>
      </c>
      <c r="U64" s="9">
        <v>0</v>
      </c>
    </row>
    <row r="65" spans="1:21" x14ac:dyDescent="0.25">
      <c r="A65">
        <v>62</v>
      </c>
      <c r="B65" t="s">
        <v>491</v>
      </c>
      <c r="C65" t="s">
        <v>492</v>
      </c>
      <c r="D65">
        <v>57</v>
      </c>
      <c r="E65">
        <v>6.89</v>
      </c>
      <c r="F65" t="s">
        <v>63</v>
      </c>
      <c r="G65" s="4">
        <v>0</v>
      </c>
      <c r="H65" s="5">
        <v>0</v>
      </c>
      <c r="I65" s="5">
        <v>4.2399348190648211E-3</v>
      </c>
      <c r="J65" s="5">
        <v>0</v>
      </c>
      <c r="K65" s="9">
        <v>0</v>
      </c>
      <c r="L65" s="4">
        <v>0</v>
      </c>
      <c r="M65" s="5">
        <v>0</v>
      </c>
      <c r="N65" s="5">
        <v>0</v>
      </c>
      <c r="O65" s="5">
        <v>0</v>
      </c>
      <c r="P65" s="9">
        <v>0</v>
      </c>
      <c r="Q65" s="4">
        <v>4.0918259733818199E-3</v>
      </c>
      <c r="R65" s="5">
        <v>2.8078177701645348E-3</v>
      </c>
      <c r="S65" s="5">
        <v>4.239835499677309E-3</v>
      </c>
      <c r="T65" s="5">
        <v>2.022356761904123E-3</v>
      </c>
      <c r="U65" s="9">
        <v>3.2605301825663472E-3</v>
      </c>
    </row>
    <row r="66" spans="1:21" x14ac:dyDescent="0.25">
      <c r="A66">
        <v>63</v>
      </c>
      <c r="B66" t="s">
        <v>380</v>
      </c>
      <c r="C66" t="s">
        <v>381</v>
      </c>
      <c r="D66">
        <v>18</v>
      </c>
      <c r="E66">
        <v>4.87</v>
      </c>
      <c r="F66" t="s">
        <v>63</v>
      </c>
      <c r="G66" s="4">
        <v>0</v>
      </c>
      <c r="H66" s="5">
        <v>7.6900604333176329E-3</v>
      </c>
      <c r="I66" s="5">
        <v>6.9017529112922462E-3</v>
      </c>
      <c r="J66" s="5">
        <v>0</v>
      </c>
      <c r="K66" s="9">
        <v>4.2265325315341488E-2</v>
      </c>
      <c r="L66" s="4">
        <v>0</v>
      </c>
      <c r="M66" s="5">
        <v>9.597365297762896E-3</v>
      </c>
      <c r="N66" s="5">
        <v>1.9939482243622381E-2</v>
      </c>
      <c r="O66" s="5">
        <v>0</v>
      </c>
      <c r="P66" s="9">
        <v>9.9271710380804262E-3</v>
      </c>
      <c r="Q66" s="4">
        <v>9.9951260418380487E-3</v>
      </c>
      <c r="R66" s="5">
        <v>4.0128923103075363E-3</v>
      </c>
      <c r="S66" s="5">
        <v>6.901718245548717E-3</v>
      </c>
      <c r="T66" s="5">
        <v>2.9615840582522829E-3</v>
      </c>
      <c r="U66" s="9">
        <v>1.3408872458133375E-2</v>
      </c>
    </row>
    <row r="67" spans="1:21" x14ac:dyDescent="0.25">
      <c r="A67">
        <v>64</v>
      </c>
      <c r="B67" t="s">
        <v>449</v>
      </c>
      <c r="C67" t="s">
        <v>450</v>
      </c>
      <c r="D67">
        <v>28</v>
      </c>
      <c r="E67">
        <v>4.8</v>
      </c>
      <c r="F67" t="s">
        <v>63</v>
      </c>
      <c r="G67" s="4">
        <v>0</v>
      </c>
      <c r="H67" s="5">
        <v>0</v>
      </c>
      <c r="I67" s="5">
        <v>7.9574750493844448E-3</v>
      </c>
      <c r="J67" s="5">
        <v>0</v>
      </c>
      <c r="K67" s="9">
        <v>0</v>
      </c>
      <c r="L67" s="4">
        <v>0</v>
      </c>
      <c r="M67" s="5">
        <v>0</v>
      </c>
      <c r="N67" s="5">
        <v>0</v>
      </c>
      <c r="O67" s="5">
        <v>0</v>
      </c>
      <c r="P67" s="9">
        <v>0</v>
      </c>
      <c r="Q67" s="4">
        <v>1.1944123071738935E-2</v>
      </c>
      <c r="R67" s="5">
        <v>6.4667745245858546E-3</v>
      </c>
      <c r="S67" s="5">
        <v>7.9572835118016955E-3</v>
      </c>
      <c r="T67" s="5">
        <v>5.3780679030092293E-3</v>
      </c>
      <c r="U67" s="9">
        <v>8.5160762631668902E-3</v>
      </c>
    </row>
    <row r="68" spans="1:21" x14ac:dyDescent="0.25">
      <c r="A68">
        <v>65</v>
      </c>
      <c r="B68" t="s">
        <v>537</v>
      </c>
      <c r="C68" t="s">
        <v>538</v>
      </c>
      <c r="D68">
        <v>52</v>
      </c>
      <c r="E68">
        <v>6.23</v>
      </c>
      <c r="F68" t="s">
        <v>63</v>
      </c>
      <c r="G68" s="4">
        <v>0</v>
      </c>
      <c r="H68" s="5">
        <v>0</v>
      </c>
      <c r="I68" s="5">
        <v>3.7758864634074986E-3</v>
      </c>
      <c r="J68" s="5">
        <v>0</v>
      </c>
      <c r="K68" s="9">
        <v>0</v>
      </c>
      <c r="L68" s="4">
        <v>0</v>
      </c>
      <c r="M68" s="5">
        <v>0</v>
      </c>
      <c r="N68" s="5">
        <v>0</v>
      </c>
      <c r="O68" s="5">
        <v>0</v>
      </c>
      <c r="P68" s="9">
        <v>0</v>
      </c>
      <c r="Q68" s="4">
        <v>9.2076064992783861E-4</v>
      </c>
      <c r="R68" s="5">
        <v>3.8952127771344183E-3</v>
      </c>
      <c r="S68" s="5">
        <v>3.7759332869511989E-3</v>
      </c>
      <c r="T68" s="5">
        <v>2.7425177015907229E-3</v>
      </c>
      <c r="U68" s="9">
        <v>9.5720848843610219E-4</v>
      </c>
    </row>
    <row r="69" spans="1:21" x14ac:dyDescent="0.25">
      <c r="A69">
        <v>66</v>
      </c>
      <c r="B69" t="s">
        <v>514</v>
      </c>
      <c r="C69" t="s">
        <v>515</v>
      </c>
      <c r="D69">
        <v>11</v>
      </c>
      <c r="E69">
        <v>4.3600000000000003</v>
      </c>
      <c r="F69" t="s">
        <v>63</v>
      </c>
      <c r="G69" s="4">
        <v>0</v>
      </c>
      <c r="H69" s="5">
        <v>0</v>
      </c>
      <c r="I69" s="5">
        <v>1.7192072680947749E-2</v>
      </c>
      <c r="J69" s="5">
        <v>0</v>
      </c>
      <c r="K69" s="9">
        <v>0</v>
      </c>
      <c r="L69" s="4">
        <v>0</v>
      </c>
      <c r="M69" s="5">
        <v>0</v>
      </c>
      <c r="N69" s="5">
        <v>0</v>
      </c>
      <c r="O69" s="5">
        <v>0</v>
      </c>
      <c r="P69" s="9">
        <v>0</v>
      </c>
      <c r="Q69" s="4">
        <v>1.2002974086985205E-2</v>
      </c>
      <c r="R69" s="5">
        <v>2.0201317471348693E-2</v>
      </c>
      <c r="S69" s="5">
        <v>1.7193566559525815E-2</v>
      </c>
      <c r="T69" s="5">
        <v>5.6960219322783542E-3</v>
      </c>
      <c r="U69" s="9">
        <v>0</v>
      </c>
    </row>
    <row r="70" spans="1:21" x14ac:dyDescent="0.25">
      <c r="A70">
        <v>67</v>
      </c>
      <c r="B70" t="s">
        <v>308</v>
      </c>
      <c r="C70" t="s">
        <v>309</v>
      </c>
      <c r="D70">
        <v>38</v>
      </c>
      <c r="E70">
        <v>8.0299999999999994</v>
      </c>
      <c r="F70" t="s">
        <v>63</v>
      </c>
      <c r="G70" s="4">
        <v>0</v>
      </c>
      <c r="H70" s="5">
        <v>0</v>
      </c>
      <c r="I70" s="5">
        <v>0</v>
      </c>
      <c r="J70" s="5">
        <v>0</v>
      </c>
      <c r="K70" s="9">
        <v>0</v>
      </c>
      <c r="L70" s="4">
        <v>0</v>
      </c>
      <c r="M70" s="5">
        <v>0</v>
      </c>
      <c r="N70" s="5">
        <v>0</v>
      </c>
      <c r="O70" s="5">
        <v>3.5518854934976397E-2</v>
      </c>
      <c r="P70" s="9">
        <v>4.7023441759328332E-3</v>
      </c>
      <c r="Q70" s="4">
        <v>0</v>
      </c>
      <c r="R70" s="5">
        <v>1.5883305849859995E-3</v>
      </c>
      <c r="S70" s="5">
        <v>0</v>
      </c>
      <c r="T70" s="5">
        <v>3.7457791352574726E-3</v>
      </c>
      <c r="U70" s="9">
        <v>0</v>
      </c>
    </row>
    <row r="71" spans="1:21" x14ac:dyDescent="0.25">
      <c r="A71">
        <v>68</v>
      </c>
      <c r="B71" t="s">
        <v>631</v>
      </c>
      <c r="C71" t="s">
        <v>632</v>
      </c>
      <c r="D71">
        <v>45</v>
      </c>
      <c r="E71">
        <v>5.87</v>
      </c>
      <c r="F71" t="s">
        <v>63</v>
      </c>
      <c r="G71" s="4">
        <v>0</v>
      </c>
      <c r="H71" s="5">
        <v>0</v>
      </c>
      <c r="I71" s="5">
        <v>6.2494417370878505E-3</v>
      </c>
      <c r="J71" s="5">
        <v>0</v>
      </c>
      <c r="K71" s="9">
        <v>0</v>
      </c>
      <c r="L71" s="4">
        <v>0</v>
      </c>
      <c r="M71" s="5">
        <v>0</v>
      </c>
      <c r="N71" s="5">
        <v>0</v>
      </c>
      <c r="O71" s="5">
        <v>0</v>
      </c>
      <c r="P71" s="9">
        <v>0</v>
      </c>
      <c r="Q71" s="4">
        <v>0</v>
      </c>
      <c r="R71" s="5">
        <v>2.4488504692899526E-3</v>
      </c>
      <c r="S71" s="5">
        <v>6.2500246942147385E-3</v>
      </c>
      <c r="T71" s="5">
        <v>1.1817089233256055E-3</v>
      </c>
      <c r="U71" s="9">
        <v>0</v>
      </c>
    </row>
    <row r="72" spans="1:21" x14ac:dyDescent="0.25">
      <c r="A72">
        <v>69</v>
      </c>
      <c r="B72" t="s">
        <v>488</v>
      </c>
      <c r="C72" t="s">
        <v>489</v>
      </c>
      <c r="D72">
        <v>21</v>
      </c>
      <c r="E72">
        <v>5.92</v>
      </c>
      <c r="F72" t="s">
        <v>63</v>
      </c>
      <c r="G72" s="4">
        <v>0</v>
      </c>
      <c r="H72" s="5">
        <v>0</v>
      </c>
      <c r="I72" s="5">
        <v>9.3923356700508168E-3</v>
      </c>
      <c r="J72" s="5">
        <v>0</v>
      </c>
      <c r="K72" s="9">
        <v>0</v>
      </c>
      <c r="L72" s="4">
        <v>0</v>
      </c>
      <c r="M72" s="5">
        <v>0</v>
      </c>
      <c r="N72" s="5">
        <v>0</v>
      </c>
      <c r="O72" s="5">
        <v>0</v>
      </c>
      <c r="P72" s="9">
        <v>0</v>
      </c>
      <c r="Q72" s="4">
        <v>0</v>
      </c>
      <c r="R72" s="5">
        <v>7.2500976947071196E-3</v>
      </c>
      <c r="S72" s="5">
        <v>9.3906981780249813E-3</v>
      </c>
      <c r="T72" s="5">
        <v>5.4892540680254774E-3</v>
      </c>
      <c r="U72" s="9">
        <v>0</v>
      </c>
    </row>
    <row r="73" spans="1:21" x14ac:dyDescent="0.25">
      <c r="A73">
        <v>70</v>
      </c>
      <c r="B73" t="s">
        <v>215</v>
      </c>
      <c r="C73" t="s">
        <v>216</v>
      </c>
      <c r="D73">
        <v>51</v>
      </c>
      <c r="E73">
        <v>4.6900000000000004</v>
      </c>
      <c r="F73" t="s">
        <v>63</v>
      </c>
      <c r="G73" s="4">
        <v>0</v>
      </c>
      <c r="H73" s="5">
        <v>5.2256687024138824E-3</v>
      </c>
      <c r="I73" s="5">
        <v>0</v>
      </c>
      <c r="J73" s="5">
        <v>0</v>
      </c>
      <c r="K73" s="9">
        <v>0</v>
      </c>
      <c r="L73" s="4">
        <v>3.1202657748741914E-2</v>
      </c>
      <c r="M73" s="5">
        <v>3.5026790299121591E-2</v>
      </c>
      <c r="N73" s="5">
        <v>0</v>
      </c>
      <c r="O73" s="5">
        <v>0</v>
      </c>
      <c r="P73" s="9">
        <v>2.7461267518330251E-2</v>
      </c>
      <c r="Q73" s="4">
        <v>1.1102357095923499E-2</v>
      </c>
      <c r="R73" s="5">
        <v>0</v>
      </c>
      <c r="S73" s="5">
        <v>0</v>
      </c>
      <c r="T73" s="5">
        <v>4.8868224819568588E-3</v>
      </c>
      <c r="U73" s="9">
        <v>0</v>
      </c>
    </row>
    <row r="74" spans="1:21" x14ac:dyDescent="0.25">
      <c r="A74">
        <v>71</v>
      </c>
      <c r="B74" t="s">
        <v>659</v>
      </c>
      <c r="C74" t="s">
        <v>660</v>
      </c>
      <c r="D74">
        <v>39</v>
      </c>
      <c r="E74">
        <v>5.52</v>
      </c>
      <c r="F74" t="s">
        <v>63</v>
      </c>
      <c r="G74" s="4">
        <v>0</v>
      </c>
      <c r="H74" s="5">
        <v>0</v>
      </c>
      <c r="I74" s="5">
        <v>6.7199620667231395E-3</v>
      </c>
      <c r="J74" s="5">
        <v>0</v>
      </c>
      <c r="K74" s="9">
        <v>0</v>
      </c>
      <c r="L74" s="4">
        <v>0</v>
      </c>
      <c r="M74" s="5">
        <v>0</v>
      </c>
      <c r="N74" s="5">
        <v>0</v>
      </c>
      <c r="O74" s="5">
        <v>0</v>
      </c>
      <c r="P74" s="9">
        <v>0</v>
      </c>
      <c r="Q74" s="4">
        <v>3.9901920869479411E-3</v>
      </c>
      <c r="R74" s="5">
        <v>3.6227058258244053E-3</v>
      </c>
      <c r="S74" s="5">
        <v>6.7198370388394839E-3</v>
      </c>
      <c r="T74" s="5">
        <v>1.821388382010902E-3</v>
      </c>
      <c r="U74" s="9">
        <v>0</v>
      </c>
    </row>
    <row r="75" spans="1:21" x14ac:dyDescent="0.25">
      <c r="A75">
        <v>72</v>
      </c>
      <c r="B75" t="s">
        <v>628</v>
      </c>
      <c r="C75" t="s">
        <v>629</v>
      </c>
      <c r="D75">
        <v>24</v>
      </c>
      <c r="E75">
        <v>4.66</v>
      </c>
      <c r="F75" t="s">
        <v>63</v>
      </c>
      <c r="G75" s="4">
        <v>0</v>
      </c>
      <c r="H75" s="5">
        <v>0</v>
      </c>
      <c r="I75" s="5">
        <v>7.3815817906003984E-3</v>
      </c>
      <c r="J75" s="5">
        <v>0</v>
      </c>
      <c r="K75" s="9">
        <v>0</v>
      </c>
      <c r="L75" s="4">
        <v>0</v>
      </c>
      <c r="M75" s="5">
        <v>0</v>
      </c>
      <c r="N75" s="5">
        <v>0</v>
      </c>
      <c r="O75" s="5">
        <v>0</v>
      </c>
      <c r="P75" s="9">
        <v>0</v>
      </c>
      <c r="Q75" s="4">
        <v>0</v>
      </c>
      <c r="R75" s="5">
        <v>7.9448152106217518E-3</v>
      </c>
      <c r="S75" s="5">
        <v>7.3809059682436355E-3</v>
      </c>
      <c r="T75" s="5">
        <v>3.3146564327430519E-3</v>
      </c>
      <c r="U75" s="9">
        <v>2.3164157980888715E-3</v>
      </c>
    </row>
    <row r="76" spans="1:21" x14ac:dyDescent="0.25">
      <c r="A76">
        <v>73</v>
      </c>
      <c r="B76" t="s">
        <v>848</v>
      </c>
      <c r="C76" t="s">
        <v>849</v>
      </c>
      <c r="D76">
        <v>14</v>
      </c>
      <c r="E76">
        <v>9.48</v>
      </c>
      <c r="F76" t="s">
        <v>63</v>
      </c>
      <c r="G76" s="4">
        <v>0</v>
      </c>
      <c r="H76" s="5">
        <v>0</v>
      </c>
      <c r="I76" s="5">
        <v>1.3565871525160244E-2</v>
      </c>
      <c r="J76" s="5">
        <v>0</v>
      </c>
      <c r="K76" s="9">
        <v>0</v>
      </c>
      <c r="L76" s="4">
        <v>0</v>
      </c>
      <c r="M76" s="5">
        <v>0</v>
      </c>
      <c r="N76" s="5">
        <v>0</v>
      </c>
      <c r="O76" s="5">
        <v>0</v>
      </c>
      <c r="P76" s="9">
        <v>0</v>
      </c>
      <c r="Q76" s="4">
        <v>9.4309082112026613E-3</v>
      </c>
      <c r="R76" s="5">
        <v>1.0648103973209288E-2</v>
      </c>
      <c r="S76" s="5">
        <v>1.3566194361033056E-2</v>
      </c>
      <c r="T76" s="5">
        <v>9.5287781514458263E-3</v>
      </c>
      <c r="U76" s="9">
        <v>0</v>
      </c>
    </row>
    <row r="77" spans="1:21" x14ac:dyDescent="0.25">
      <c r="A77">
        <v>74</v>
      </c>
      <c r="B77" t="s">
        <v>555</v>
      </c>
      <c r="C77" t="s">
        <v>556</v>
      </c>
      <c r="D77">
        <v>16</v>
      </c>
      <c r="E77">
        <v>5.58</v>
      </c>
      <c r="F77" t="s">
        <v>63</v>
      </c>
      <c r="G77" s="4">
        <v>0</v>
      </c>
      <c r="H77" s="5">
        <v>0</v>
      </c>
      <c r="I77" s="5">
        <v>9.7894000244258313E-3</v>
      </c>
      <c r="J77" s="5">
        <v>0</v>
      </c>
      <c r="K77" s="9">
        <v>0</v>
      </c>
      <c r="L77" s="4">
        <v>0</v>
      </c>
      <c r="M77" s="5">
        <v>0</v>
      </c>
      <c r="N77" s="5">
        <v>0</v>
      </c>
      <c r="O77" s="5">
        <v>0</v>
      </c>
      <c r="P77" s="9">
        <v>0</v>
      </c>
      <c r="Q77" s="4">
        <v>3.1736364371849342E-3</v>
      </c>
      <c r="R77" s="5">
        <v>1.2489360773789414E-2</v>
      </c>
      <c r="S77" s="5">
        <v>9.7906724580399188E-3</v>
      </c>
      <c r="T77" s="5">
        <v>8.3464122477678974E-3</v>
      </c>
      <c r="U77" s="9">
        <v>1.1612118137308697E-2</v>
      </c>
    </row>
    <row r="78" spans="1:21" x14ac:dyDescent="0.25">
      <c r="A78">
        <v>75</v>
      </c>
      <c r="B78" t="s">
        <v>535</v>
      </c>
      <c r="C78" t="s">
        <v>536</v>
      </c>
      <c r="D78">
        <v>80</v>
      </c>
      <c r="E78">
        <v>6.14</v>
      </c>
      <c r="F78" t="s">
        <v>63</v>
      </c>
      <c r="G78" s="4">
        <v>0</v>
      </c>
      <c r="H78" s="5">
        <v>0</v>
      </c>
      <c r="I78" s="5">
        <v>1.7978048307118733E-3</v>
      </c>
      <c r="J78" s="5">
        <v>0</v>
      </c>
      <c r="K78" s="9">
        <v>0</v>
      </c>
      <c r="L78" s="4">
        <v>0</v>
      </c>
      <c r="M78" s="5">
        <v>0</v>
      </c>
      <c r="N78" s="5">
        <v>0</v>
      </c>
      <c r="O78" s="5">
        <v>0</v>
      </c>
      <c r="P78" s="9">
        <v>0</v>
      </c>
      <c r="Q78" s="4">
        <v>0</v>
      </c>
      <c r="R78" s="5">
        <v>1.2744833957432505E-3</v>
      </c>
      <c r="S78" s="5">
        <v>1.7979557569166424E-3</v>
      </c>
      <c r="T78" s="5">
        <v>1.9955766932191715E-3</v>
      </c>
      <c r="U78" s="9">
        <v>0</v>
      </c>
    </row>
    <row r="79" spans="1:21" x14ac:dyDescent="0.25">
      <c r="A79">
        <v>76</v>
      </c>
      <c r="B79" t="s">
        <v>451</v>
      </c>
      <c r="C79" t="s">
        <v>452</v>
      </c>
      <c r="D79">
        <v>51</v>
      </c>
      <c r="E79">
        <v>7.92</v>
      </c>
      <c r="F79" t="s">
        <v>63</v>
      </c>
      <c r="G79" s="4">
        <v>0</v>
      </c>
      <c r="H79" s="5">
        <v>1.1065886421746452E-2</v>
      </c>
      <c r="I79" s="5">
        <v>4.0168209857973963E-4</v>
      </c>
      <c r="J79" s="5">
        <v>2.0411643891514006E-3</v>
      </c>
      <c r="K79" s="9">
        <v>0</v>
      </c>
      <c r="L79" s="4">
        <v>0</v>
      </c>
      <c r="M79" s="5">
        <v>3.3860283449137266E-3</v>
      </c>
      <c r="N79" s="5">
        <v>3.0877855727419242E-3</v>
      </c>
      <c r="O79" s="5">
        <v>2.7256506080844504E-3</v>
      </c>
      <c r="P79" s="9">
        <v>5.2555611378072853E-3</v>
      </c>
      <c r="Q79" s="4">
        <v>0</v>
      </c>
      <c r="R79" s="5">
        <v>0</v>
      </c>
      <c r="S79" s="5">
        <v>4.0120907746111345E-4</v>
      </c>
      <c r="T79" s="5">
        <v>0</v>
      </c>
      <c r="U79" s="9">
        <v>2.1790515313514351E-3</v>
      </c>
    </row>
    <row r="80" spans="1:21" x14ac:dyDescent="0.25">
      <c r="A80">
        <v>77</v>
      </c>
      <c r="B80" t="s">
        <v>551</v>
      </c>
      <c r="C80" t="s">
        <v>552</v>
      </c>
      <c r="D80">
        <v>51</v>
      </c>
      <c r="E80">
        <v>8.58</v>
      </c>
      <c r="F80" t="s">
        <v>63</v>
      </c>
      <c r="G80" s="4">
        <v>0</v>
      </c>
      <c r="H80" s="5">
        <v>0</v>
      </c>
      <c r="I80" s="5">
        <v>2.7116361703113851E-3</v>
      </c>
      <c r="J80" s="5">
        <v>0</v>
      </c>
      <c r="K80" s="9">
        <v>0</v>
      </c>
      <c r="L80" s="4">
        <v>0</v>
      </c>
      <c r="M80" s="5">
        <v>0</v>
      </c>
      <c r="N80" s="5">
        <v>0</v>
      </c>
      <c r="O80" s="5">
        <v>0</v>
      </c>
      <c r="P80" s="9">
        <v>0</v>
      </c>
      <c r="Q80" s="4">
        <v>0</v>
      </c>
      <c r="R80" s="5">
        <v>2.7701940061647268E-3</v>
      </c>
      <c r="S80" s="5">
        <v>2.7111917941841993E-3</v>
      </c>
      <c r="T80" s="5">
        <v>1.7402292235912415E-3</v>
      </c>
      <c r="U80" s="9">
        <v>0</v>
      </c>
    </row>
    <row r="81" spans="1:21" x14ac:dyDescent="0.25">
      <c r="A81">
        <v>78</v>
      </c>
      <c r="B81" t="s">
        <v>383</v>
      </c>
      <c r="C81" t="s">
        <v>384</v>
      </c>
      <c r="D81">
        <v>252</v>
      </c>
      <c r="E81">
        <v>5.95</v>
      </c>
      <c r="F81" t="s">
        <v>63</v>
      </c>
      <c r="G81" s="4">
        <v>0</v>
      </c>
      <c r="H81" s="5">
        <v>0</v>
      </c>
      <c r="I81" s="5">
        <v>4.6538742087030242E-4</v>
      </c>
      <c r="J81" s="5">
        <v>0</v>
      </c>
      <c r="K81" s="9">
        <v>0</v>
      </c>
      <c r="L81" s="4">
        <v>0</v>
      </c>
      <c r="M81" s="5">
        <v>0</v>
      </c>
      <c r="N81" s="5">
        <v>0</v>
      </c>
      <c r="O81" s="5">
        <v>0</v>
      </c>
      <c r="P81" s="9">
        <v>0</v>
      </c>
      <c r="Q81" s="4">
        <v>6.1752972774194311E-4</v>
      </c>
      <c r="R81" s="5">
        <v>0</v>
      </c>
      <c r="S81" s="5">
        <v>4.6556512391651873E-4</v>
      </c>
      <c r="T81" s="5">
        <v>4.5962322404586594E-4</v>
      </c>
      <c r="U81" s="9">
        <v>0</v>
      </c>
    </row>
    <row r="82" spans="1:21" x14ac:dyDescent="0.25">
      <c r="A82">
        <v>79</v>
      </c>
      <c r="B82" t="s">
        <v>576</v>
      </c>
      <c r="C82" t="s">
        <v>577</v>
      </c>
      <c r="D82">
        <v>50</v>
      </c>
      <c r="E82">
        <v>6.04</v>
      </c>
      <c r="F82" t="s">
        <v>63</v>
      </c>
      <c r="G82" s="4">
        <v>0</v>
      </c>
      <c r="H82" s="5">
        <v>0</v>
      </c>
      <c r="I82" s="5">
        <v>1.578862787395701E-3</v>
      </c>
      <c r="J82" s="5">
        <v>0</v>
      </c>
      <c r="K82" s="9">
        <v>0</v>
      </c>
      <c r="L82" s="4">
        <v>0</v>
      </c>
      <c r="M82" s="5">
        <v>0</v>
      </c>
      <c r="N82" s="5">
        <v>0</v>
      </c>
      <c r="O82" s="5">
        <v>0</v>
      </c>
      <c r="P82" s="9">
        <v>0</v>
      </c>
      <c r="Q82" s="4">
        <v>3.0904635451121077E-3</v>
      </c>
      <c r="R82" s="5">
        <v>4.0238083679162038E-3</v>
      </c>
      <c r="S82" s="5">
        <v>1.5787631363684866E-3</v>
      </c>
      <c r="T82" s="5">
        <v>3.7261696465392042E-3</v>
      </c>
      <c r="U82" s="9">
        <v>3.21812938995201E-3</v>
      </c>
    </row>
    <row r="83" spans="1:21" x14ac:dyDescent="0.25">
      <c r="A83">
        <v>80</v>
      </c>
      <c r="B83" t="s">
        <v>546</v>
      </c>
      <c r="C83" t="s">
        <v>547</v>
      </c>
      <c r="D83">
        <v>106</v>
      </c>
      <c r="E83">
        <v>4.2300000000000004</v>
      </c>
      <c r="F83" t="s">
        <v>63</v>
      </c>
      <c r="G83" s="4">
        <v>0</v>
      </c>
      <c r="H83" s="5">
        <v>0</v>
      </c>
      <c r="I83" s="5">
        <v>1.7840830140606154E-3</v>
      </c>
      <c r="J83" s="5">
        <v>0</v>
      </c>
      <c r="K83" s="9">
        <v>0</v>
      </c>
      <c r="L83" s="4">
        <v>0</v>
      </c>
      <c r="M83" s="5">
        <v>0</v>
      </c>
      <c r="N83" s="5">
        <v>0</v>
      </c>
      <c r="O83" s="5">
        <v>0</v>
      </c>
      <c r="P83" s="9">
        <v>0</v>
      </c>
      <c r="Q83" s="4">
        <v>2.1866487347491329E-3</v>
      </c>
      <c r="R83" s="5">
        <v>4.6589061278320298E-4</v>
      </c>
      <c r="S83" s="5">
        <v>1.784238039196075E-3</v>
      </c>
      <c r="T83" s="5">
        <v>1.4257408299068457E-3</v>
      </c>
      <c r="U83" s="9">
        <v>5.2394008438481389E-4</v>
      </c>
    </row>
    <row r="84" spans="1:21" x14ac:dyDescent="0.25">
      <c r="A84">
        <v>81</v>
      </c>
      <c r="B84" t="s">
        <v>854</v>
      </c>
      <c r="C84" t="s">
        <v>855</v>
      </c>
      <c r="D84">
        <v>105</v>
      </c>
      <c r="E84">
        <v>6.74</v>
      </c>
      <c r="F84" t="s">
        <v>63</v>
      </c>
      <c r="G84" s="4">
        <v>0</v>
      </c>
      <c r="H84" s="5">
        <v>0</v>
      </c>
      <c r="I84" s="5">
        <v>1.49597025597859E-3</v>
      </c>
      <c r="J84" s="5">
        <v>0</v>
      </c>
      <c r="K84" s="9">
        <v>0</v>
      </c>
      <c r="L84" s="4">
        <v>0</v>
      </c>
      <c r="M84" s="5">
        <v>0</v>
      </c>
      <c r="N84" s="5">
        <v>0</v>
      </c>
      <c r="O84" s="5">
        <v>0</v>
      </c>
      <c r="P84" s="9">
        <v>0</v>
      </c>
      <c r="Q84" s="4">
        <v>0</v>
      </c>
      <c r="R84" s="5">
        <v>1.7374853866317548E-3</v>
      </c>
      <c r="S84" s="5">
        <v>1.4959888070206651E-3</v>
      </c>
      <c r="T84" s="5">
        <v>0</v>
      </c>
      <c r="U84" s="9">
        <v>0</v>
      </c>
    </row>
    <row r="85" spans="1:21" x14ac:dyDescent="0.25">
      <c r="A85">
        <v>82</v>
      </c>
      <c r="B85" t="s">
        <v>441</v>
      </c>
      <c r="C85" t="s">
        <v>442</v>
      </c>
      <c r="D85">
        <v>33</v>
      </c>
      <c r="E85">
        <v>6.66</v>
      </c>
      <c r="F85" t="s">
        <v>63</v>
      </c>
      <c r="G85" s="4">
        <v>0</v>
      </c>
      <c r="H85" s="5">
        <v>0</v>
      </c>
      <c r="I85" s="5">
        <v>4.5542441441795726E-3</v>
      </c>
      <c r="J85" s="5">
        <v>0</v>
      </c>
      <c r="K85" s="9">
        <v>7.2379761908643358E-3</v>
      </c>
      <c r="L85" s="4">
        <v>0</v>
      </c>
      <c r="M85" s="5">
        <v>0</v>
      </c>
      <c r="N85" s="5">
        <v>0</v>
      </c>
      <c r="O85" s="5">
        <v>0</v>
      </c>
      <c r="P85" s="9">
        <v>8.7185892125849461E-4</v>
      </c>
      <c r="Q85" s="4">
        <v>0</v>
      </c>
      <c r="R85" s="5">
        <v>3.3393415490317532E-3</v>
      </c>
      <c r="S85" s="5">
        <v>4.5541694357279601E-3</v>
      </c>
      <c r="T85" s="5">
        <v>5.2468541402744514E-4</v>
      </c>
      <c r="U85" s="9">
        <v>4.8759536211394096E-3</v>
      </c>
    </row>
    <row r="86" spans="1:21" x14ac:dyDescent="0.25">
      <c r="A86">
        <v>83</v>
      </c>
      <c r="B86" t="s">
        <v>558</v>
      </c>
      <c r="C86" t="s">
        <v>559</v>
      </c>
      <c r="D86">
        <v>65</v>
      </c>
      <c r="E86">
        <v>6.41</v>
      </c>
      <c r="F86" t="s">
        <v>63</v>
      </c>
      <c r="G86" s="4">
        <v>0</v>
      </c>
      <c r="H86" s="5">
        <v>0</v>
      </c>
      <c r="I86" s="5">
        <v>1.2020575001225671E-3</v>
      </c>
      <c r="J86" s="5">
        <v>0</v>
      </c>
      <c r="K86" s="9">
        <v>0</v>
      </c>
      <c r="L86" s="4">
        <v>0</v>
      </c>
      <c r="M86" s="5">
        <v>0</v>
      </c>
      <c r="N86" s="5">
        <v>0</v>
      </c>
      <c r="O86" s="5">
        <v>0</v>
      </c>
      <c r="P86" s="9">
        <v>0</v>
      </c>
      <c r="Q86" s="4">
        <v>0</v>
      </c>
      <c r="R86" s="5">
        <v>2.0188919661511396E-3</v>
      </c>
      <c r="S86" s="5">
        <v>1.2021641218268543E-3</v>
      </c>
      <c r="T86" s="5">
        <v>4.5127451271671512E-3</v>
      </c>
      <c r="U86" s="9">
        <v>2.9026968303076258E-3</v>
      </c>
    </row>
    <row r="87" spans="1:21" x14ac:dyDescent="0.25">
      <c r="A87">
        <v>84</v>
      </c>
      <c r="B87" t="s">
        <v>585</v>
      </c>
      <c r="C87" t="s">
        <v>586</v>
      </c>
      <c r="D87">
        <v>16</v>
      </c>
      <c r="E87">
        <v>7.32</v>
      </c>
      <c r="F87" t="s">
        <v>63</v>
      </c>
      <c r="G87" s="4">
        <v>0</v>
      </c>
      <c r="H87" s="5">
        <v>0</v>
      </c>
      <c r="I87" s="5">
        <v>3.6588064658923392E-3</v>
      </c>
      <c r="J87" s="5">
        <v>8.4144871529592529E-3</v>
      </c>
      <c r="K87" s="9">
        <v>0</v>
      </c>
      <c r="L87" s="4">
        <v>6.1488566623901751E-3</v>
      </c>
      <c r="M87" s="5">
        <v>5.5527793879987389E-3</v>
      </c>
      <c r="N87" s="5">
        <v>1.0157466209259074E-2</v>
      </c>
      <c r="O87" s="5">
        <v>0</v>
      </c>
      <c r="P87" s="9">
        <v>9.2751550759281823E-3</v>
      </c>
      <c r="Q87" s="4">
        <v>6.1661085494504097E-3</v>
      </c>
      <c r="R87" s="5">
        <v>3.7722851393417489E-3</v>
      </c>
      <c r="S87" s="5">
        <v>3.6584459865806902E-3</v>
      </c>
      <c r="T87" s="5">
        <v>4.4396341811515734E-3</v>
      </c>
      <c r="U87" s="9">
        <v>0</v>
      </c>
    </row>
    <row r="88" spans="1:21" x14ac:dyDescent="0.25">
      <c r="A88">
        <v>85</v>
      </c>
      <c r="B88" t="s">
        <v>479</v>
      </c>
      <c r="C88" t="s">
        <v>480</v>
      </c>
      <c r="D88">
        <v>48</v>
      </c>
      <c r="E88">
        <v>4.67</v>
      </c>
      <c r="F88" t="s">
        <v>63</v>
      </c>
      <c r="G88" s="4">
        <v>0</v>
      </c>
      <c r="H88" s="5">
        <v>4.7400066266874551E-3</v>
      </c>
      <c r="I88" s="5">
        <v>0</v>
      </c>
      <c r="J88" s="5">
        <v>0</v>
      </c>
      <c r="K88" s="9">
        <v>0</v>
      </c>
      <c r="L88" s="4">
        <v>2.1326427536047344E-2</v>
      </c>
      <c r="M88" s="5">
        <v>2.5392659868114283E-2</v>
      </c>
      <c r="N88" s="5">
        <v>1.9098620403679521E-2</v>
      </c>
      <c r="O88" s="5">
        <v>0</v>
      </c>
      <c r="P88" s="9">
        <v>1.9834792750103098E-2</v>
      </c>
      <c r="Q88" s="4">
        <v>4.3830962025000883E-3</v>
      </c>
      <c r="R88" s="5">
        <v>0</v>
      </c>
      <c r="S88" s="5">
        <v>0</v>
      </c>
      <c r="T88" s="5">
        <v>0</v>
      </c>
      <c r="U88" s="9">
        <v>0</v>
      </c>
    </row>
    <row r="89" spans="1:21" x14ac:dyDescent="0.25">
      <c r="A89">
        <v>86</v>
      </c>
      <c r="B89" t="s">
        <v>1065</v>
      </c>
      <c r="C89" t="s">
        <v>1066</v>
      </c>
      <c r="D89">
        <v>14</v>
      </c>
      <c r="E89">
        <v>4.8499999999999996</v>
      </c>
      <c r="F89" t="s">
        <v>63</v>
      </c>
      <c r="G89" s="4">
        <v>0</v>
      </c>
      <c r="H89" s="5">
        <v>0</v>
      </c>
      <c r="I89" s="5">
        <v>5.1918819177826257E-3</v>
      </c>
      <c r="J89" s="5">
        <v>0</v>
      </c>
      <c r="K89" s="9">
        <v>1.7060943878465934E-2</v>
      </c>
      <c r="L89" s="4">
        <v>0</v>
      </c>
      <c r="M89" s="5">
        <v>0</v>
      </c>
      <c r="N89" s="5">
        <v>0</v>
      </c>
      <c r="O89" s="5">
        <v>0</v>
      </c>
      <c r="P89" s="9">
        <v>2.2406119460890391E-3</v>
      </c>
      <c r="Q89" s="4">
        <v>0</v>
      </c>
      <c r="R89" s="5">
        <v>0</v>
      </c>
      <c r="S89" s="5">
        <v>5.1881164847279856E-3</v>
      </c>
      <c r="T89" s="5">
        <v>1.9132762873685274E-3</v>
      </c>
      <c r="U89" s="9">
        <v>0</v>
      </c>
    </row>
    <row r="90" spans="1:21" x14ac:dyDescent="0.25">
      <c r="A90">
        <v>87</v>
      </c>
      <c r="B90" t="s">
        <v>842</v>
      </c>
      <c r="C90" t="s">
        <v>843</v>
      </c>
      <c r="D90">
        <v>23</v>
      </c>
      <c r="E90">
        <v>5.85</v>
      </c>
      <c r="F90" t="s">
        <v>63</v>
      </c>
      <c r="G90" s="4">
        <v>0</v>
      </c>
      <c r="H90" s="5">
        <v>0</v>
      </c>
      <c r="I90" s="5">
        <v>7.3862126439832752E-3</v>
      </c>
      <c r="J90" s="5">
        <v>0</v>
      </c>
      <c r="K90" s="9">
        <v>0</v>
      </c>
      <c r="L90" s="4">
        <v>0</v>
      </c>
      <c r="M90" s="5">
        <v>0</v>
      </c>
      <c r="N90" s="5">
        <v>0</v>
      </c>
      <c r="O90" s="5">
        <v>0</v>
      </c>
      <c r="P90" s="9">
        <v>0</v>
      </c>
      <c r="Q90" s="4">
        <v>0</v>
      </c>
      <c r="R90" s="5">
        <v>3.0217175552032616E-3</v>
      </c>
      <c r="S90" s="5">
        <v>7.3866575440207456E-3</v>
      </c>
      <c r="T90" s="5">
        <v>2.3474278947153526E-3</v>
      </c>
      <c r="U90" s="9">
        <v>0</v>
      </c>
    </row>
    <row r="91" spans="1:21" x14ac:dyDescent="0.25">
      <c r="A91">
        <v>88</v>
      </c>
      <c r="B91" t="s">
        <v>569</v>
      </c>
      <c r="C91" t="s">
        <v>570</v>
      </c>
      <c r="D91">
        <v>25</v>
      </c>
      <c r="E91">
        <v>6.52</v>
      </c>
      <c r="F91" t="s">
        <v>63</v>
      </c>
      <c r="G91" s="4">
        <v>0</v>
      </c>
      <c r="H91" s="5">
        <v>0</v>
      </c>
      <c r="I91" s="5">
        <v>2.3578241754074608E-3</v>
      </c>
      <c r="J91" s="5">
        <v>0</v>
      </c>
      <c r="K91" s="9">
        <v>0</v>
      </c>
      <c r="L91" s="4">
        <v>0</v>
      </c>
      <c r="M91" s="5">
        <v>0</v>
      </c>
      <c r="N91" s="5">
        <v>0</v>
      </c>
      <c r="O91" s="5">
        <v>3.1749607090444123E-3</v>
      </c>
      <c r="P91" s="9">
        <v>0</v>
      </c>
      <c r="Q91" s="4">
        <v>8.2558269754371433E-3</v>
      </c>
      <c r="R91" s="5">
        <v>2.7984976238394446E-3</v>
      </c>
      <c r="S91" s="5">
        <v>2.3573552094052178E-3</v>
      </c>
      <c r="T91" s="5">
        <v>3.5556556898879241E-3</v>
      </c>
      <c r="U91" s="9">
        <v>0</v>
      </c>
    </row>
    <row r="92" spans="1:21" x14ac:dyDescent="0.25">
      <c r="A92">
        <v>89</v>
      </c>
      <c r="B92" t="s">
        <v>544</v>
      </c>
      <c r="C92" t="s">
        <v>545</v>
      </c>
      <c r="D92">
        <v>37</v>
      </c>
      <c r="E92">
        <v>6.02</v>
      </c>
      <c r="F92" t="s">
        <v>63</v>
      </c>
      <c r="G92" s="4">
        <v>0</v>
      </c>
      <c r="H92" s="5">
        <v>0</v>
      </c>
      <c r="I92" s="5">
        <v>5.8482542334545402E-3</v>
      </c>
      <c r="J92" s="5">
        <v>0</v>
      </c>
      <c r="K92" s="9">
        <v>0</v>
      </c>
      <c r="L92" s="4">
        <v>0</v>
      </c>
      <c r="M92" s="5">
        <v>0</v>
      </c>
      <c r="N92" s="5">
        <v>0</v>
      </c>
      <c r="O92" s="5">
        <v>0</v>
      </c>
      <c r="P92" s="9">
        <v>0</v>
      </c>
      <c r="Q92" s="4">
        <v>0</v>
      </c>
      <c r="R92" s="5">
        <v>2.3365650080719802E-3</v>
      </c>
      <c r="S92" s="5">
        <v>5.8481656341472414E-3</v>
      </c>
      <c r="T92" s="5">
        <v>3.8912318254740977E-3</v>
      </c>
      <c r="U92" s="9">
        <v>0</v>
      </c>
    </row>
    <row r="93" spans="1:21" x14ac:dyDescent="0.25">
      <c r="A93">
        <v>90</v>
      </c>
      <c r="B93" t="s">
        <v>823</v>
      </c>
      <c r="C93" t="s">
        <v>824</v>
      </c>
      <c r="D93">
        <v>103</v>
      </c>
      <c r="E93">
        <v>6.97</v>
      </c>
      <c r="F93" t="s">
        <v>63</v>
      </c>
      <c r="G93" s="4">
        <v>0</v>
      </c>
      <c r="H93" s="5">
        <v>0</v>
      </c>
      <c r="I93" s="5">
        <v>1.3387256675239957E-3</v>
      </c>
      <c r="J93" s="5">
        <v>0</v>
      </c>
      <c r="K93" s="9">
        <v>0</v>
      </c>
      <c r="L93" s="4">
        <v>0</v>
      </c>
      <c r="M93" s="5">
        <v>0</v>
      </c>
      <c r="N93" s="5">
        <v>0</v>
      </c>
      <c r="O93" s="5">
        <v>0</v>
      </c>
      <c r="P93" s="9">
        <v>0</v>
      </c>
      <c r="Q93" s="4">
        <v>0</v>
      </c>
      <c r="R93" s="5">
        <v>1.1719720821255916E-3</v>
      </c>
      <c r="S93" s="5">
        <v>1.3385634665393665E-3</v>
      </c>
      <c r="T93" s="5">
        <v>7.7633756866807421E-4</v>
      </c>
      <c r="U93" s="9">
        <v>0</v>
      </c>
    </row>
    <row r="94" spans="1:21" x14ac:dyDescent="0.25">
      <c r="A94">
        <v>91</v>
      </c>
      <c r="B94" t="s">
        <v>909</v>
      </c>
      <c r="C94" t="s">
        <v>985</v>
      </c>
      <c r="D94">
        <v>42</v>
      </c>
      <c r="E94">
        <v>5.15</v>
      </c>
      <c r="F94" t="s">
        <v>63</v>
      </c>
      <c r="G94" s="4">
        <v>0</v>
      </c>
      <c r="H94" s="5">
        <v>0</v>
      </c>
      <c r="I94" s="5">
        <v>3.0391043756747315E-4</v>
      </c>
      <c r="J94" s="5">
        <v>0</v>
      </c>
      <c r="K94" s="9">
        <v>0</v>
      </c>
      <c r="L94" s="4">
        <v>0</v>
      </c>
      <c r="M94" s="5">
        <v>0</v>
      </c>
      <c r="N94" s="5">
        <v>0</v>
      </c>
      <c r="O94" s="5">
        <v>8.0399911384515139E-3</v>
      </c>
      <c r="P94" s="9">
        <v>7.4687064869634638E-4</v>
      </c>
      <c r="Q94" s="4">
        <v>1.330129534866639E-3</v>
      </c>
      <c r="R94" s="5">
        <v>1.2299918770790428E-3</v>
      </c>
      <c r="S94" s="5">
        <v>3.0440423372894173E-4</v>
      </c>
      <c r="T94" s="5">
        <v>3.8273230837995256E-3</v>
      </c>
      <c r="U94" s="9">
        <v>0</v>
      </c>
    </row>
    <row r="95" spans="1:21" x14ac:dyDescent="0.25">
      <c r="A95">
        <v>92</v>
      </c>
      <c r="B95" t="s">
        <v>600</v>
      </c>
      <c r="C95" t="s">
        <v>601</v>
      </c>
      <c r="D95">
        <v>11</v>
      </c>
      <c r="E95">
        <v>6.6</v>
      </c>
      <c r="F95" t="s">
        <v>63</v>
      </c>
      <c r="G95" s="4">
        <v>0</v>
      </c>
      <c r="H95" s="5">
        <v>0</v>
      </c>
      <c r="I95" s="5">
        <v>1.0632407294587837E-2</v>
      </c>
      <c r="J95" s="5">
        <v>0</v>
      </c>
      <c r="K95" s="9">
        <v>0</v>
      </c>
      <c r="L95" s="4">
        <v>0</v>
      </c>
      <c r="M95" s="5">
        <v>0</v>
      </c>
      <c r="N95" s="5">
        <v>0</v>
      </c>
      <c r="O95" s="5">
        <v>0</v>
      </c>
      <c r="P95" s="9">
        <v>0</v>
      </c>
      <c r="Q95" s="4">
        <v>0</v>
      </c>
      <c r="R95" s="5">
        <v>1.0059597731964383E-2</v>
      </c>
      <c r="S95" s="5">
        <v>1.0634755335864257E-2</v>
      </c>
      <c r="T95" s="5">
        <v>6.4449495503982176E-3</v>
      </c>
      <c r="U95" s="9">
        <v>0</v>
      </c>
    </row>
    <row r="96" spans="1:21" x14ac:dyDescent="0.25">
      <c r="A96">
        <v>93</v>
      </c>
      <c r="B96" t="s">
        <v>669</v>
      </c>
      <c r="C96" t="s">
        <v>670</v>
      </c>
      <c r="D96">
        <v>15</v>
      </c>
      <c r="E96">
        <v>9.09</v>
      </c>
      <c r="F96" t="s">
        <v>63</v>
      </c>
      <c r="G96" s="4">
        <v>0</v>
      </c>
      <c r="H96" s="5">
        <v>0</v>
      </c>
      <c r="I96" s="5">
        <v>0</v>
      </c>
      <c r="J96" s="5">
        <v>6.5232205216200411E-3</v>
      </c>
      <c r="K96" s="9">
        <v>0</v>
      </c>
      <c r="L96" s="4">
        <v>7.3087681538585208E-3</v>
      </c>
      <c r="M96" s="5">
        <v>0</v>
      </c>
      <c r="N96" s="5">
        <v>1.5855105028895384E-2</v>
      </c>
      <c r="O96" s="5">
        <v>0</v>
      </c>
      <c r="P96" s="9">
        <v>2.8771344401530325E-3</v>
      </c>
      <c r="Q96" s="4">
        <v>0</v>
      </c>
      <c r="R96" s="5">
        <v>0</v>
      </c>
      <c r="S96" s="5">
        <v>0</v>
      </c>
      <c r="T96" s="5">
        <v>0</v>
      </c>
      <c r="U96" s="9">
        <v>0</v>
      </c>
    </row>
    <row r="97" spans="1:21" x14ac:dyDescent="0.25">
      <c r="A97">
        <v>94</v>
      </c>
      <c r="B97" t="s">
        <v>840</v>
      </c>
      <c r="C97" t="s">
        <v>841</v>
      </c>
      <c r="D97">
        <v>54</v>
      </c>
      <c r="E97">
        <v>5.71</v>
      </c>
      <c r="F97" t="s">
        <v>63</v>
      </c>
      <c r="G97" s="4">
        <v>0</v>
      </c>
      <c r="H97" s="5">
        <v>0</v>
      </c>
      <c r="I97" s="5">
        <v>2.5534952547216958E-3</v>
      </c>
      <c r="J97" s="5">
        <v>0</v>
      </c>
      <c r="K97" s="9">
        <v>0</v>
      </c>
      <c r="L97" s="4">
        <v>0</v>
      </c>
      <c r="M97" s="5">
        <v>0</v>
      </c>
      <c r="N97" s="5">
        <v>0</v>
      </c>
      <c r="O97" s="5">
        <v>0</v>
      </c>
      <c r="P97" s="9">
        <v>0</v>
      </c>
      <c r="Q97" s="4">
        <v>0</v>
      </c>
      <c r="R97" s="5">
        <v>1.8544578094577796E-3</v>
      </c>
      <c r="S97" s="5">
        <v>2.5531858713621247E-3</v>
      </c>
      <c r="T97" s="5">
        <v>1.155126621610599E-3</v>
      </c>
      <c r="U97" s="9">
        <v>0</v>
      </c>
    </row>
    <row r="98" spans="1:21" x14ac:dyDescent="0.25">
      <c r="A98">
        <v>95</v>
      </c>
      <c r="B98" t="s">
        <v>171</v>
      </c>
      <c r="C98" t="s">
        <v>172</v>
      </c>
      <c r="D98">
        <v>281</v>
      </c>
      <c r="E98">
        <v>5.95</v>
      </c>
      <c r="F98" t="s">
        <v>63</v>
      </c>
      <c r="G98" s="4">
        <v>0</v>
      </c>
      <c r="H98" s="5">
        <v>1.2622968993521834E-3</v>
      </c>
      <c r="I98" s="5">
        <v>0</v>
      </c>
      <c r="J98" s="5">
        <v>1.4768630762186815E-3</v>
      </c>
      <c r="K98" s="9">
        <v>0</v>
      </c>
      <c r="L98" s="4">
        <v>0</v>
      </c>
      <c r="M98" s="5">
        <v>0</v>
      </c>
      <c r="N98" s="5">
        <v>0</v>
      </c>
      <c r="O98" s="5">
        <v>6.3540172999116968E-4</v>
      </c>
      <c r="P98" s="9">
        <v>5.6699502649273448E-4</v>
      </c>
      <c r="Q98" s="4">
        <v>0</v>
      </c>
      <c r="R98" s="5">
        <v>7.4838813814150188E-5</v>
      </c>
      <c r="S98" s="5">
        <v>0</v>
      </c>
      <c r="T98" s="5">
        <v>2.8213680086441151E-4</v>
      </c>
      <c r="U98" s="9">
        <v>0</v>
      </c>
    </row>
    <row r="99" spans="1:21" x14ac:dyDescent="0.25">
      <c r="A99">
        <v>96</v>
      </c>
      <c r="B99" t="s">
        <v>717</v>
      </c>
      <c r="C99" t="s">
        <v>718</v>
      </c>
      <c r="D99">
        <v>38</v>
      </c>
      <c r="E99">
        <v>6.6</v>
      </c>
      <c r="F99" t="s">
        <v>63</v>
      </c>
      <c r="G99" s="4">
        <v>0</v>
      </c>
      <c r="H99" s="5">
        <v>0</v>
      </c>
      <c r="I99" s="5">
        <v>3.0895514928264436E-3</v>
      </c>
      <c r="J99" s="5">
        <v>0</v>
      </c>
      <c r="K99" s="9">
        <v>0</v>
      </c>
      <c r="L99" s="4">
        <v>0</v>
      </c>
      <c r="M99" s="5">
        <v>0</v>
      </c>
      <c r="N99" s="5">
        <v>0</v>
      </c>
      <c r="O99" s="5">
        <v>0</v>
      </c>
      <c r="P99" s="9">
        <v>0</v>
      </c>
      <c r="Q99" s="4">
        <v>1.2599882577959895E-3</v>
      </c>
      <c r="R99" s="5">
        <v>2.3585754834166317E-3</v>
      </c>
      <c r="S99" s="5">
        <v>3.0897466869220518E-3</v>
      </c>
      <c r="T99" s="5">
        <v>1.4028556065405551E-3</v>
      </c>
      <c r="U99" s="9">
        <v>0</v>
      </c>
    </row>
    <row r="100" spans="1:21" x14ac:dyDescent="0.25">
      <c r="A100">
        <v>97</v>
      </c>
      <c r="B100" t="s">
        <v>666</v>
      </c>
      <c r="C100" t="s">
        <v>667</v>
      </c>
      <c r="D100">
        <v>79</v>
      </c>
      <c r="E100">
        <v>5.18</v>
      </c>
      <c r="F100" t="s">
        <v>63</v>
      </c>
      <c r="G100" s="4">
        <v>0</v>
      </c>
      <c r="H100" s="5">
        <v>0</v>
      </c>
      <c r="I100" s="5">
        <v>2.1560679404880249E-3</v>
      </c>
      <c r="J100" s="5">
        <v>0</v>
      </c>
      <c r="K100" s="9">
        <v>0</v>
      </c>
      <c r="L100" s="4">
        <v>0</v>
      </c>
      <c r="M100" s="5">
        <v>0</v>
      </c>
      <c r="N100" s="5">
        <v>0</v>
      </c>
      <c r="O100" s="5">
        <v>0</v>
      </c>
      <c r="P100" s="9">
        <v>0</v>
      </c>
      <c r="Q100" s="4">
        <v>0</v>
      </c>
      <c r="R100" s="5">
        <v>0</v>
      </c>
      <c r="S100" s="5">
        <v>2.155964416721624E-3</v>
      </c>
      <c r="T100" s="5">
        <v>1.464371526778651E-3</v>
      </c>
      <c r="U100" s="9">
        <v>0</v>
      </c>
    </row>
    <row r="101" spans="1:21" x14ac:dyDescent="0.25">
      <c r="A101">
        <v>98</v>
      </c>
      <c r="B101" t="s">
        <v>531</v>
      </c>
      <c r="C101" t="s">
        <v>532</v>
      </c>
      <c r="D101">
        <v>11</v>
      </c>
      <c r="E101">
        <v>6.52</v>
      </c>
      <c r="F101" t="s">
        <v>63</v>
      </c>
      <c r="G101" s="4">
        <v>1.3509165605833992E-2</v>
      </c>
      <c r="H101" s="5">
        <v>9.085537630333226E-3</v>
      </c>
      <c r="I101" s="5">
        <v>0</v>
      </c>
      <c r="J101" s="5">
        <v>1.2838655544435225E-2</v>
      </c>
      <c r="K101" s="9">
        <v>0</v>
      </c>
      <c r="L101" s="4">
        <v>9.1287008610202395E-3</v>
      </c>
      <c r="M101" s="5">
        <v>0</v>
      </c>
      <c r="N101" s="5">
        <v>0</v>
      </c>
      <c r="O101" s="5">
        <v>3.6320467140535501E-3</v>
      </c>
      <c r="P101" s="9">
        <v>1.0875557892120052E-2</v>
      </c>
      <c r="Q101" s="4">
        <v>0</v>
      </c>
      <c r="R101" s="5">
        <v>0</v>
      </c>
      <c r="S101" s="5">
        <v>0</v>
      </c>
      <c r="T101" s="5">
        <v>3.2228425181607431E-3</v>
      </c>
      <c r="U101" s="9">
        <v>0</v>
      </c>
    </row>
    <row r="102" spans="1:21" x14ac:dyDescent="0.25">
      <c r="A102">
        <v>99</v>
      </c>
      <c r="B102" t="s">
        <v>778</v>
      </c>
      <c r="C102" t="s">
        <v>779</v>
      </c>
      <c r="D102">
        <v>86</v>
      </c>
      <c r="E102">
        <v>6.19</v>
      </c>
      <c r="F102" t="s">
        <v>63</v>
      </c>
      <c r="G102" s="4">
        <v>0</v>
      </c>
      <c r="H102" s="5">
        <v>0</v>
      </c>
      <c r="I102" s="5">
        <v>1.1420328326119129E-3</v>
      </c>
      <c r="J102" s="5">
        <v>0</v>
      </c>
      <c r="K102" s="9">
        <v>0</v>
      </c>
      <c r="L102" s="4">
        <v>0</v>
      </c>
      <c r="M102" s="5">
        <v>0</v>
      </c>
      <c r="N102" s="5">
        <v>0</v>
      </c>
      <c r="O102" s="5">
        <v>0</v>
      </c>
      <c r="P102" s="9">
        <v>0</v>
      </c>
      <c r="Q102" s="4">
        <v>0</v>
      </c>
      <c r="R102" s="5">
        <v>1.515337242156443E-3</v>
      </c>
      <c r="S102" s="5">
        <v>1.1419021676677083E-3</v>
      </c>
      <c r="T102" s="5">
        <v>1.2445121079541928E-3</v>
      </c>
      <c r="U102" s="9">
        <v>0</v>
      </c>
    </row>
    <row r="103" spans="1:21" x14ac:dyDescent="0.25">
      <c r="A103">
        <v>100</v>
      </c>
      <c r="B103" t="s">
        <v>610</v>
      </c>
      <c r="C103" t="s">
        <v>611</v>
      </c>
      <c r="D103">
        <v>24</v>
      </c>
      <c r="E103">
        <v>8.4600000000000009</v>
      </c>
      <c r="F103" t="s">
        <v>63</v>
      </c>
      <c r="G103" s="4">
        <v>0</v>
      </c>
      <c r="H103" s="5">
        <v>0</v>
      </c>
      <c r="I103" s="5">
        <v>4.0905436686914558E-3</v>
      </c>
      <c r="J103" s="5">
        <v>0</v>
      </c>
      <c r="K103" s="9">
        <v>0</v>
      </c>
      <c r="L103" s="4">
        <v>0</v>
      </c>
      <c r="M103" s="5">
        <v>0</v>
      </c>
      <c r="N103" s="5">
        <v>0</v>
      </c>
      <c r="O103" s="5">
        <v>0</v>
      </c>
      <c r="P103" s="9">
        <v>0</v>
      </c>
      <c r="Q103" s="4">
        <v>0</v>
      </c>
      <c r="R103" s="5">
        <v>5.8680773402642579E-3</v>
      </c>
      <c r="S103" s="5">
        <v>4.0905943941971319E-3</v>
      </c>
      <c r="T103" s="5">
        <v>5.1922488870791627E-3</v>
      </c>
      <c r="U103" s="9">
        <v>0</v>
      </c>
    </row>
    <row r="104" spans="1:21" x14ac:dyDescent="0.25">
      <c r="A104">
        <v>101</v>
      </c>
      <c r="B104" t="s">
        <v>691</v>
      </c>
      <c r="C104" t="s">
        <v>692</v>
      </c>
      <c r="D104">
        <v>57</v>
      </c>
      <c r="E104">
        <v>4.95</v>
      </c>
      <c r="F104" t="s">
        <v>63</v>
      </c>
      <c r="G104" s="4">
        <v>0</v>
      </c>
      <c r="H104" s="5">
        <v>0</v>
      </c>
      <c r="I104" s="5">
        <v>1.1461004135807625E-3</v>
      </c>
      <c r="J104" s="5">
        <v>0</v>
      </c>
      <c r="K104" s="9">
        <v>0</v>
      </c>
      <c r="L104" s="4">
        <v>0</v>
      </c>
      <c r="M104" s="5">
        <v>0</v>
      </c>
      <c r="N104" s="5">
        <v>0</v>
      </c>
      <c r="O104" s="5">
        <v>0</v>
      </c>
      <c r="P104" s="9">
        <v>0</v>
      </c>
      <c r="Q104" s="4">
        <v>0</v>
      </c>
      <c r="R104" s="5">
        <v>3.6894222248730178E-4</v>
      </c>
      <c r="S104" s="5">
        <v>1.1460766516392668E-3</v>
      </c>
      <c r="T104" s="5">
        <v>3.7360464650188566E-3</v>
      </c>
      <c r="U104" s="9">
        <v>0</v>
      </c>
    </row>
    <row r="105" spans="1:21" x14ac:dyDescent="0.25">
      <c r="A105">
        <v>102</v>
      </c>
      <c r="B105" t="s">
        <v>607</v>
      </c>
      <c r="C105" t="s">
        <v>608</v>
      </c>
      <c r="D105">
        <v>67</v>
      </c>
      <c r="E105">
        <v>8.17</v>
      </c>
      <c r="F105" t="s">
        <v>63</v>
      </c>
      <c r="G105" s="4">
        <v>0</v>
      </c>
      <c r="H105" s="5">
        <v>0</v>
      </c>
      <c r="I105" s="5">
        <v>7.8994642643506155E-4</v>
      </c>
      <c r="J105" s="5">
        <v>0</v>
      </c>
      <c r="K105" s="9">
        <v>0</v>
      </c>
      <c r="L105" s="4">
        <v>0</v>
      </c>
      <c r="M105" s="5">
        <v>0</v>
      </c>
      <c r="N105" s="5">
        <v>0</v>
      </c>
      <c r="O105" s="5">
        <v>0</v>
      </c>
      <c r="P105" s="9">
        <v>0</v>
      </c>
      <c r="Q105" s="4">
        <v>0</v>
      </c>
      <c r="R105" s="5">
        <v>1.4946376374734343E-3</v>
      </c>
      <c r="S105" s="5">
        <v>7.8971365399955692E-4</v>
      </c>
      <c r="T105" s="5">
        <v>2.259819875495749E-3</v>
      </c>
      <c r="U105" s="9">
        <v>0</v>
      </c>
    </row>
    <row r="106" spans="1:21" x14ac:dyDescent="0.25">
      <c r="A106">
        <v>103</v>
      </c>
      <c r="B106" t="s">
        <v>919</v>
      </c>
      <c r="C106" t="s">
        <v>920</v>
      </c>
      <c r="D106">
        <v>46</v>
      </c>
      <c r="E106">
        <v>6.33</v>
      </c>
      <c r="F106" t="s">
        <v>63</v>
      </c>
      <c r="G106" s="4">
        <v>0</v>
      </c>
      <c r="H106" s="5">
        <v>0</v>
      </c>
      <c r="I106" s="5">
        <v>2.2835525930539145E-3</v>
      </c>
      <c r="J106" s="5">
        <v>0</v>
      </c>
      <c r="K106" s="9">
        <v>0</v>
      </c>
      <c r="L106" s="4">
        <v>0</v>
      </c>
      <c r="M106" s="5">
        <v>0</v>
      </c>
      <c r="N106" s="5">
        <v>0</v>
      </c>
      <c r="O106" s="5">
        <v>0</v>
      </c>
      <c r="P106" s="9">
        <v>0</v>
      </c>
      <c r="Q106" s="4">
        <v>0</v>
      </c>
      <c r="R106" s="5">
        <v>1.3416784401010338E-3</v>
      </c>
      <c r="S106" s="5">
        <v>2.2831334942665614E-3</v>
      </c>
      <c r="T106" s="5">
        <v>3.7640475354142798E-4</v>
      </c>
      <c r="U106" s="9">
        <v>0</v>
      </c>
    </row>
    <row r="107" spans="1:21" x14ac:dyDescent="0.25">
      <c r="A107">
        <v>104</v>
      </c>
      <c r="B107" t="s">
        <v>760</v>
      </c>
      <c r="C107" t="s">
        <v>761</v>
      </c>
      <c r="D107">
        <v>48</v>
      </c>
      <c r="E107">
        <v>4.04</v>
      </c>
      <c r="F107" t="s">
        <v>63</v>
      </c>
      <c r="G107" s="4">
        <v>0</v>
      </c>
      <c r="H107" s="5">
        <v>0</v>
      </c>
      <c r="I107" s="5">
        <v>1.3702958346050436E-3</v>
      </c>
      <c r="J107" s="5">
        <v>0</v>
      </c>
      <c r="K107" s="9">
        <v>0</v>
      </c>
      <c r="L107" s="4">
        <v>0</v>
      </c>
      <c r="M107" s="5">
        <v>0</v>
      </c>
      <c r="N107" s="5">
        <v>0</v>
      </c>
      <c r="O107" s="5">
        <v>0</v>
      </c>
      <c r="P107" s="9">
        <v>0</v>
      </c>
      <c r="Q107" s="4">
        <v>3.2192328594917788E-3</v>
      </c>
      <c r="R107" s="5">
        <v>1.6766102903515462E-3</v>
      </c>
      <c r="S107" s="5">
        <v>1.3698840531660287E-3</v>
      </c>
      <c r="T107" s="5">
        <v>1.8491620989231096E-3</v>
      </c>
      <c r="U107" s="9">
        <v>0</v>
      </c>
    </row>
    <row r="108" spans="1:21" x14ac:dyDescent="0.25">
      <c r="A108">
        <v>105</v>
      </c>
      <c r="B108" t="s">
        <v>652</v>
      </c>
      <c r="C108" t="s">
        <v>653</v>
      </c>
      <c r="D108">
        <v>52</v>
      </c>
      <c r="E108">
        <v>7.02</v>
      </c>
      <c r="F108" t="s">
        <v>63</v>
      </c>
      <c r="G108" s="4">
        <v>0</v>
      </c>
      <c r="H108" s="5">
        <v>0</v>
      </c>
      <c r="I108" s="5">
        <v>2.0106762930290748E-3</v>
      </c>
      <c r="J108" s="5">
        <v>0</v>
      </c>
      <c r="K108" s="9">
        <v>0</v>
      </c>
      <c r="L108" s="4">
        <v>0</v>
      </c>
      <c r="M108" s="5">
        <v>0</v>
      </c>
      <c r="N108" s="5">
        <v>0</v>
      </c>
      <c r="O108" s="5">
        <v>0</v>
      </c>
      <c r="P108" s="9">
        <v>0</v>
      </c>
      <c r="Q108" s="4">
        <v>0</v>
      </c>
      <c r="R108" s="5">
        <v>9.7608301453270369E-4</v>
      </c>
      <c r="S108" s="5">
        <v>2.010899122481518E-3</v>
      </c>
      <c r="T108" s="5">
        <v>1.3635102961449298E-3</v>
      </c>
      <c r="U108" s="9">
        <v>0</v>
      </c>
    </row>
    <row r="109" spans="1:21" x14ac:dyDescent="0.25">
      <c r="A109">
        <v>106</v>
      </c>
      <c r="B109" t="s">
        <v>620</v>
      </c>
      <c r="C109" t="s">
        <v>621</v>
      </c>
      <c r="D109">
        <v>22</v>
      </c>
      <c r="E109">
        <v>8.48</v>
      </c>
      <c r="F109" t="s">
        <v>63</v>
      </c>
      <c r="G109" s="4">
        <v>0</v>
      </c>
      <c r="H109" s="5">
        <v>0</v>
      </c>
      <c r="I109" s="5">
        <v>3.2595383074100173E-3</v>
      </c>
      <c r="J109" s="5">
        <v>0</v>
      </c>
      <c r="K109" s="9">
        <v>0</v>
      </c>
      <c r="L109" s="4">
        <v>0</v>
      </c>
      <c r="M109" s="5">
        <v>0</v>
      </c>
      <c r="N109" s="5">
        <v>0</v>
      </c>
      <c r="O109" s="5">
        <v>0</v>
      </c>
      <c r="P109" s="9">
        <v>0</v>
      </c>
      <c r="Q109" s="4">
        <v>0</v>
      </c>
      <c r="R109" s="5">
        <v>3.2214279804707313E-3</v>
      </c>
      <c r="S109" s="5">
        <v>3.2599480932611817E-3</v>
      </c>
      <c r="T109" s="5">
        <v>4.8338960342794801E-3</v>
      </c>
      <c r="U109" s="9">
        <v>0</v>
      </c>
    </row>
    <row r="110" spans="1:21" x14ac:dyDescent="0.25">
      <c r="A110">
        <v>107</v>
      </c>
      <c r="B110" t="s">
        <v>469</v>
      </c>
      <c r="C110" t="s">
        <v>470</v>
      </c>
      <c r="D110">
        <v>29</v>
      </c>
      <c r="E110">
        <v>4.3600000000000003</v>
      </c>
      <c r="F110" t="s">
        <v>63</v>
      </c>
      <c r="G110" s="4">
        <v>0</v>
      </c>
      <c r="H110" s="5">
        <v>0</v>
      </c>
      <c r="I110" s="5">
        <v>0</v>
      </c>
      <c r="J110" s="5">
        <v>0</v>
      </c>
      <c r="K110" s="9">
        <v>0</v>
      </c>
      <c r="L110" s="4">
        <v>0</v>
      </c>
      <c r="M110" s="5">
        <v>0</v>
      </c>
      <c r="N110" s="5">
        <v>0</v>
      </c>
      <c r="O110" s="5">
        <v>0</v>
      </c>
      <c r="P110" s="9">
        <v>0</v>
      </c>
      <c r="Q110" s="4">
        <v>1.7509718274123771E-3</v>
      </c>
      <c r="R110" s="5">
        <v>4.1625215330667572E-3</v>
      </c>
      <c r="S110" s="5">
        <v>0</v>
      </c>
      <c r="T110" s="5">
        <v>8.551548310995331E-3</v>
      </c>
      <c r="U110" s="9">
        <v>0</v>
      </c>
    </row>
    <row r="111" spans="1:21" x14ac:dyDescent="0.25">
      <c r="A111">
        <v>108</v>
      </c>
      <c r="B111" t="s">
        <v>788</v>
      </c>
      <c r="C111" t="s">
        <v>789</v>
      </c>
      <c r="D111">
        <v>55</v>
      </c>
      <c r="E111">
        <v>6.24</v>
      </c>
      <c r="F111" t="s">
        <v>63</v>
      </c>
      <c r="G111" s="4">
        <v>0</v>
      </c>
      <c r="H111" s="5">
        <v>0</v>
      </c>
      <c r="I111" s="5">
        <v>2.1411978564051704E-3</v>
      </c>
      <c r="J111" s="5">
        <v>0</v>
      </c>
      <c r="K111" s="9">
        <v>0</v>
      </c>
      <c r="L111" s="4">
        <v>0</v>
      </c>
      <c r="M111" s="5">
        <v>0</v>
      </c>
      <c r="N111" s="5">
        <v>0</v>
      </c>
      <c r="O111" s="5">
        <v>0</v>
      </c>
      <c r="P111" s="9">
        <v>0</v>
      </c>
      <c r="Q111" s="4">
        <v>0</v>
      </c>
      <c r="R111" s="5">
        <v>5.4859360403605891E-4</v>
      </c>
      <c r="S111" s="5">
        <v>2.14145086534883E-3</v>
      </c>
      <c r="T111" s="5">
        <v>3.1481124841646705E-4</v>
      </c>
      <c r="U111" s="9">
        <v>0</v>
      </c>
    </row>
    <row r="112" spans="1:21" x14ac:dyDescent="0.25">
      <c r="A112">
        <v>109</v>
      </c>
      <c r="B112" t="s">
        <v>649</v>
      </c>
      <c r="C112" t="s">
        <v>650</v>
      </c>
      <c r="D112">
        <v>92</v>
      </c>
      <c r="E112">
        <v>6.33</v>
      </c>
      <c r="F112" t="s">
        <v>63</v>
      </c>
      <c r="G112" s="4">
        <v>0</v>
      </c>
      <c r="H112" s="5">
        <v>0</v>
      </c>
      <c r="I112" s="5">
        <v>1.1360151269726342E-3</v>
      </c>
      <c r="J112" s="5">
        <v>0</v>
      </c>
      <c r="K112" s="9">
        <v>0</v>
      </c>
      <c r="L112" s="4">
        <v>0</v>
      </c>
      <c r="M112" s="5">
        <v>0</v>
      </c>
      <c r="N112" s="5">
        <v>0</v>
      </c>
      <c r="O112" s="5">
        <v>0</v>
      </c>
      <c r="P112" s="9">
        <v>0</v>
      </c>
      <c r="Q112" s="4">
        <v>0</v>
      </c>
      <c r="R112" s="5">
        <v>1.1928365998313858E-3</v>
      </c>
      <c r="S112" s="5">
        <v>1.1362764501124693E-3</v>
      </c>
      <c r="T112" s="5">
        <v>4.7935311615288122E-4</v>
      </c>
      <c r="U112" s="9">
        <v>0</v>
      </c>
    </row>
    <row r="113" spans="1:21" x14ac:dyDescent="0.25">
      <c r="A113">
        <v>110</v>
      </c>
      <c r="B113" t="s">
        <v>912</v>
      </c>
      <c r="C113" t="s">
        <v>913</v>
      </c>
      <c r="D113">
        <v>53</v>
      </c>
      <c r="E113">
        <v>6.68</v>
      </c>
      <c r="F113" t="s">
        <v>63</v>
      </c>
      <c r="G113" s="4">
        <v>0</v>
      </c>
      <c r="H113" s="5">
        <v>0</v>
      </c>
      <c r="I113" s="5">
        <v>2.4804688492457562E-3</v>
      </c>
      <c r="J113" s="5">
        <v>0</v>
      </c>
      <c r="K113" s="9">
        <v>0</v>
      </c>
      <c r="L113" s="4">
        <v>0</v>
      </c>
      <c r="M113" s="5">
        <v>0</v>
      </c>
      <c r="N113" s="5">
        <v>0</v>
      </c>
      <c r="O113" s="5">
        <v>0</v>
      </c>
      <c r="P113" s="9">
        <v>0</v>
      </c>
      <c r="Q113" s="4">
        <v>0</v>
      </c>
      <c r="R113" s="5">
        <v>7.4201614240927867E-4</v>
      </c>
      <c r="S113" s="5">
        <v>2.4801929657840608E-3</v>
      </c>
      <c r="T113" s="5">
        <v>0</v>
      </c>
      <c r="U113" s="9">
        <v>0</v>
      </c>
    </row>
    <row r="114" spans="1:21" x14ac:dyDescent="0.25">
      <c r="A114">
        <v>111</v>
      </c>
      <c r="B114" t="s">
        <v>509</v>
      </c>
      <c r="C114" t="s">
        <v>510</v>
      </c>
      <c r="D114">
        <v>332</v>
      </c>
      <c r="E114">
        <v>6.78</v>
      </c>
      <c r="F114" t="s">
        <v>63</v>
      </c>
      <c r="G114" s="4">
        <v>0</v>
      </c>
      <c r="H114" s="5">
        <v>0</v>
      </c>
      <c r="I114" s="5">
        <v>0</v>
      </c>
      <c r="J114" s="5">
        <v>0</v>
      </c>
      <c r="K114" s="9">
        <v>0</v>
      </c>
      <c r="L114" s="4">
        <v>0</v>
      </c>
      <c r="M114" s="5">
        <v>0</v>
      </c>
      <c r="N114" s="5">
        <v>0</v>
      </c>
      <c r="O114" s="5">
        <v>0</v>
      </c>
      <c r="P114" s="9">
        <v>1.1230295161033443E-3</v>
      </c>
      <c r="Q114" s="4">
        <v>0</v>
      </c>
      <c r="R114" s="5">
        <v>0</v>
      </c>
      <c r="S114" s="5">
        <v>0</v>
      </c>
      <c r="T114" s="5">
        <v>0</v>
      </c>
      <c r="U114" s="9">
        <v>0</v>
      </c>
    </row>
    <row r="115" spans="1:21" x14ac:dyDescent="0.25">
      <c r="A115">
        <v>112</v>
      </c>
      <c r="B115" t="s">
        <v>833</v>
      </c>
      <c r="C115" t="s">
        <v>834</v>
      </c>
      <c r="D115">
        <v>53</v>
      </c>
      <c r="E115">
        <v>6.27</v>
      </c>
      <c r="F115" t="s">
        <v>63</v>
      </c>
      <c r="G115" s="4">
        <v>0</v>
      </c>
      <c r="H115" s="5">
        <v>0</v>
      </c>
      <c r="I115" s="5">
        <v>2.3516274213994247E-3</v>
      </c>
      <c r="J115" s="5">
        <v>0</v>
      </c>
      <c r="K115" s="9">
        <v>0</v>
      </c>
      <c r="L115" s="4">
        <v>0</v>
      </c>
      <c r="M115" s="5">
        <v>0</v>
      </c>
      <c r="N115" s="5">
        <v>0</v>
      </c>
      <c r="O115" s="5">
        <v>0</v>
      </c>
      <c r="P115" s="9">
        <v>0</v>
      </c>
      <c r="Q115" s="4">
        <v>0</v>
      </c>
      <c r="R115" s="5">
        <v>1.6996824962904221E-3</v>
      </c>
      <c r="S115" s="5">
        <v>2.3515032616927604E-3</v>
      </c>
      <c r="T115" s="5">
        <v>0</v>
      </c>
      <c r="U115" s="9">
        <v>0</v>
      </c>
    </row>
    <row r="116" spans="1:21" x14ac:dyDescent="0.25">
      <c r="A116">
        <v>113</v>
      </c>
      <c r="B116" t="s">
        <v>697</v>
      </c>
      <c r="C116" t="s">
        <v>698</v>
      </c>
      <c r="D116">
        <v>16</v>
      </c>
      <c r="E116">
        <v>4.05</v>
      </c>
      <c r="F116" t="s">
        <v>63</v>
      </c>
      <c r="G116" s="4">
        <v>0</v>
      </c>
      <c r="H116" s="5">
        <v>0</v>
      </c>
      <c r="I116" s="5">
        <v>0</v>
      </c>
      <c r="J116" s="5">
        <v>0</v>
      </c>
      <c r="K116" s="9">
        <v>0</v>
      </c>
      <c r="L116" s="4">
        <v>0</v>
      </c>
      <c r="M116" s="5">
        <v>0</v>
      </c>
      <c r="N116" s="5">
        <v>0</v>
      </c>
      <c r="O116" s="5">
        <v>7.4394952553132774E-3</v>
      </c>
      <c r="P116" s="9">
        <v>9.3563182897943142E-3</v>
      </c>
      <c r="Q116" s="4">
        <v>0</v>
      </c>
      <c r="R116" s="5">
        <v>0</v>
      </c>
      <c r="S116" s="5">
        <v>0</v>
      </c>
      <c r="T116" s="5">
        <v>0</v>
      </c>
      <c r="U116" s="9">
        <v>0</v>
      </c>
    </row>
    <row r="117" spans="1:21" x14ac:dyDescent="0.25">
      <c r="A117">
        <v>114</v>
      </c>
      <c r="B117" t="s">
        <v>560</v>
      </c>
      <c r="C117" t="s">
        <v>561</v>
      </c>
      <c r="D117">
        <v>53</v>
      </c>
      <c r="E117">
        <v>5.21</v>
      </c>
      <c r="F117" t="s">
        <v>63</v>
      </c>
      <c r="G117" s="4">
        <v>0</v>
      </c>
      <c r="H117" s="5">
        <v>0</v>
      </c>
      <c r="I117" s="5">
        <v>1.1274529480566925E-3</v>
      </c>
      <c r="J117" s="5">
        <v>0</v>
      </c>
      <c r="K117" s="9">
        <v>0</v>
      </c>
      <c r="L117" s="4">
        <v>0</v>
      </c>
      <c r="M117" s="5">
        <v>0</v>
      </c>
      <c r="N117" s="5">
        <v>0</v>
      </c>
      <c r="O117" s="5">
        <v>0</v>
      </c>
      <c r="P117" s="9">
        <v>0</v>
      </c>
      <c r="Q117" s="4">
        <v>0</v>
      </c>
      <c r="R117" s="5">
        <v>2.2604556506521886E-3</v>
      </c>
      <c r="S117" s="5">
        <v>1.1270069648077218E-3</v>
      </c>
      <c r="T117" s="5">
        <v>1.3325119190839014E-3</v>
      </c>
      <c r="U117" s="9">
        <v>0</v>
      </c>
    </row>
    <row r="118" spans="1:21" x14ac:dyDescent="0.25">
      <c r="A118">
        <v>115</v>
      </c>
      <c r="B118" t="s">
        <v>467</v>
      </c>
      <c r="C118" t="s">
        <v>468</v>
      </c>
      <c r="D118">
        <v>13</v>
      </c>
      <c r="E118">
        <v>8.4600000000000009</v>
      </c>
      <c r="F118" t="s">
        <v>63</v>
      </c>
      <c r="G118" s="4">
        <v>0</v>
      </c>
      <c r="H118" s="5">
        <v>0</v>
      </c>
      <c r="I118" s="5">
        <v>2.0388446801233931E-3</v>
      </c>
      <c r="J118" s="5">
        <v>0</v>
      </c>
      <c r="K118" s="9">
        <v>1.2986843353400309E-2</v>
      </c>
      <c r="L118" s="4">
        <v>0</v>
      </c>
      <c r="M118" s="5">
        <v>0</v>
      </c>
      <c r="N118" s="5">
        <v>0</v>
      </c>
      <c r="O118" s="5">
        <v>2.1376781598532579E-2</v>
      </c>
      <c r="P118" s="9">
        <v>2.0601305875458709E-2</v>
      </c>
      <c r="Q118" s="4">
        <v>0</v>
      </c>
      <c r="R118" s="5">
        <v>0</v>
      </c>
      <c r="S118" s="5">
        <v>2.5312721718981873E-3</v>
      </c>
      <c r="T118" s="5">
        <v>2.0604513863968759E-3</v>
      </c>
      <c r="U118" s="9">
        <v>0</v>
      </c>
    </row>
    <row r="119" spans="1:21" x14ac:dyDescent="0.25">
      <c r="A119">
        <v>116</v>
      </c>
      <c r="B119" t="s">
        <v>583</v>
      </c>
      <c r="C119" t="s">
        <v>584</v>
      </c>
      <c r="D119">
        <v>34</v>
      </c>
      <c r="E119">
        <v>6.77</v>
      </c>
      <c r="F119" t="s">
        <v>63</v>
      </c>
      <c r="G119" s="4">
        <v>0</v>
      </c>
      <c r="H119" s="5">
        <v>6.3017998184328435E-3</v>
      </c>
      <c r="I119" s="5">
        <v>0</v>
      </c>
      <c r="J119" s="5">
        <v>0</v>
      </c>
      <c r="K119" s="9">
        <v>0</v>
      </c>
      <c r="L119" s="4">
        <v>0</v>
      </c>
      <c r="M119" s="5">
        <v>5.0790425173705888E-3</v>
      </c>
      <c r="N119" s="5">
        <v>0</v>
      </c>
      <c r="O119" s="5">
        <v>4.0997613896332739E-3</v>
      </c>
      <c r="P119" s="9">
        <v>2.6277805689036426E-3</v>
      </c>
      <c r="Q119" s="4">
        <v>1.6431011901293776E-3</v>
      </c>
      <c r="R119" s="5">
        <v>0</v>
      </c>
      <c r="S119" s="5">
        <v>0</v>
      </c>
      <c r="T119" s="5">
        <v>0</v>
      </c>
      <c r="U119" s="9">
        <v>0</v>
      </c>
    </row>
    <row r="120" spans="1:21" x14ac:dyDescent="0.25">
      <c r="A120">
        <v>117</v>
      </c>
      <c r="B120" t="s">
        <v>553</v>
      </c>
      <c r="C120" t="s">
        <v>554</v>
      </c>
      <c r="D120">
        <v>38</v>
      </c>
      <c r="E120">
        <v>7.42</v>
      </c>
      <c r="F120" t="s">
        <v>63</v>
      </c>
      <c r="G120" s="4">
        <v>0</v>
      </c>
      <c r="H120" s="5">
        <v>0</v>
      </c>
      <c r="I120" s="5">
        <v>2.7929525106610183E-3</v>
      </c>
      <c r="J120" s="5">
        <v>0</v>
      </c>
      <c r="K120" s="9">
        <v>0</v>
      </c>
      <c r="L120" s="4">
        <v>0</v>
      </c>
      <c r="M120" s="5">
        <v>0</v>
      </c>
      <c r="N120" s="5">
        <v>0</v>
      </c>
      <c r="O120" s="5">
        <v>7.3014802509840286E-3</v>
      </c>
      <c r="P120" s="9">
        <v>0</v>
      </c>
      <c r="Q120" s="4">
        <v>0</v>
      </c>
      <c r="R120" s="5">
        <v>2.0940513646119738E-3</v>
      </c>
      <c r="S120" s="5">
        <v>2.7929581897290731E-3</v>
      </c>
      <c r="T120" s="5">
        <v>1.4208116204856077E-3</v>
      </c>
      <c r="U120" s="9">
        <v>0</v>
      </c>
    </row>
    <row r="121" spans="1:21" x14ac:dyDescent="0.25">
      <c r="A121">
        <v>118</v>
      </c>
      <c r="B121" t="s">
        <v>541</v>
      </c>
      <c r="C121" t="s">
        <v>542</v>
      </c>
      <c r="D121">
        <v>26</v>
      </c>
      <c r="E121">
        <v>9.4499999999999993</v>
      </c>
      <c r="F121" t="s">
        <v>63</v>
      </c>
      <c r="G121" s="4">
        <v>5.3480235452902621E-3</v>
      </c>
      <c r="H121" s="5">
        <v>8.2408151471814114E-3</v>
      </c>
      <c r="I121" s="5">
        <v>0</v>
      </c>
      <c r="J121" s="5">
        <v>0</v>
      </c>
      <c r="K121" s="9">
        <v>0</v>
      </c>
      <c r="L121" s="4">
        <v>0</v>
      </c>
      <c r="M121" s="5">
        <v>0</v>
      </c>
      <c r="N121" s="5">
        <v>6.0981173188059167E-3</v>
      </c>
      <c r="O121" s="5">
        <v>0</v>
      </c>
      <c r="P121" s="9">
        <v>3.4363284362586093E-3</v>
      </c>
      <c r="Q121" s="4">
        <v>0</v>
      </c>
      <c r="R121" s="5">
        <v>1.5824925190935271E-3</v>
      </c>
      <c r="S121" s="5">
        <v>0</v>
      </c>
      <c r="T121" s="5">
        <v>2.399109137191244E-3</v>
      </c>
      <c r="U121" s="9">
        <v>0</v>
      </c>
    </row>
    <row r="122" spans="1:21" x14ac:dyDescent="0.25">
      <c r="A122">
        <v>119</v>
      </c>
      <c r="B122" t="s">
        <v>1088</v>
      </c>
      <c r="C122" t="s">
        <v>1089</v>
      </c>
      <c r="D122">
        <v>11</v>
      </c>
      <c r="E122">
        <v>8.7799999999999994</v>
      </c>
      <c r="F122" t="s">
        <v>63</v>
      </c>
      <c r="G122" s="4">
        <v>0</v>
      </c>
      <c r="H122" s="5">
        <v>6.5267101676309463E-3</v>
      </c>
      <c r="I122" s="5">
        <v>0</v>
      </c>
      <c r="J122" s="5">
        <v>0</v>
      </c>
      <c r="K122" s="9">
        <v>0</v>
      </c>
      <c r="L122" s="4">
        <v>0</v>
      </c>
      <c r="M122" s="5">
        <v>0</v>
      </c>
      <c r="N122" s="5">
        <v>0</v>
      </c>
      <c r="O122" s="5">
        <v>2.3458191372483578E-2</v>
      </c>
      <c r="P122" s="9">
        <v>0</v>
      </c>
      <c r="Q122" s="4">
        <v>0</v>
      </c>
      <c r="R122" s="5">
        <v>0</v>
      </c>
      <c r="S122" s="5">
        <v>0</v>
      </c>
      <c r="T122" s="5">
        <v>0</v>
      </c>
      <c r="U122" s="9">
        <v>0</v>
      </c>
    </row>
    <row r="123" spans="1:21" x14ac:dyDescent="0.25">
      <c r="A123">
        <v>120</v>
      </c>
      <c r="B123" t="s">
        <v>581</v>
      </c>
      <c r="C123" t="s">
        <v>582</v>
      </c>
      <c r="D123">
        <v>13</v>
      </c>
      <c r="E123">
        <v>9.8699999999999992</v>
      </c>
      <c r="F123" t="s">
        <v>63</v>
      </c>
      <c r="G123" s="4">
        <v>0</v>
      </c>
      <c r="H123" s="5">
        <v>0</v>
      </c>
      <c r="I123" s="5">
        <v>0</v>
      </c>
      <c r="J123" s="5">
        <v>0</v>
      </c>
      <c r="K123" s="9">
        <v>0</v>
      </c>
      <c r="L123" s="4">
        <v>0</v>
      </c>
      <c r="M123" s="5">
        <v>2.011783967681384E-2</v>
      </c>
      <c r="N123" s="5">
        <v>0</v>
      </c>
      <c r="O123" s="5">
        <v>0</v>
      </c>
      <c r="P123" s="9">
        <v>0</v>
      </c>
      <c r="Q123" s="4">
        <v>0</v>
      </c>
      <c r="R123" s="5">
        <v>1.547315293435038E-3</v>
      </c>
      <c r="S123" s="5">
        <v>0</v>
      </c>
      <c r="T123" s="5">
        <v>0</v>
      </c>
      <c r="U123" s="9">
        <v>0</v>
      </c>
    </row>
    <row r="124" spans="1:21" x14ac:dyDescent="0.25">
      <c r="A124">
        <v>121</v>
      </c>
      <c r="B124" t="s">
        <v>593</v>
      </c>
      <c r="C124" t="s">
        <v>594</v>
      </c>
      <c r="D124">
        <v>36</v>
      </c>
      <c r="E124">
        <v>7.41</v>
      </c>
      <c r="F124" t="s">
        <v>63</v>
      </c>
      <c r="G124" s="4">
        <v>0</v>
      </c>
      <c r="H124" s="5">
        <v>0</v>
      </c>
      <c r="I124" s="5">
        <v>9.049651123685264E-3</v>
      </c>
      <c r="J124" s="5">
        <v>0</v>
      </c>
      <c r="K124" s="9">
        <v>0</v>
      </c>
      <c r="L124" s="4">
        <v>0</v>
      </c>
      <c r="M124" s="5">
        <v>0</v>
      </c>
      <c r="N124" s="5">
        <v>0</v>
      </c>
      <c r="O124" s="5">
        <v>0</v>
      </c>
      <c r="P124" s="9">
        <v>1.0951735385980111E-2</v>
      </c>
      <c r="Q124" s="4">
        <v>0</v>
      </c>
      <c r="R124" s="5">
        <v>4.536109228633566E-3</v>
      </c>
      <c r="S124" s="5">
        <v>9.4187978055930762E-3</v>
      </c>
      <c r="T124" s="5">
        <v>0</v>
      </c>
      <c r="U124" s="9">
        <v>0</v>
      </c>
    </row>
    <row r="125" spans="1:21" x14ac:dyDescent="0.25">
      <c r="A125">
        <v>122</v>
      </c>
      <c r="B125" t="s">
        <v>282</v>
      </c>
      <c r="C125" t="s">
        <v>283</v>
      </c>
      <c r="D125">
        <v>87</v>
      </c>
      <c r="E125">
        <v>4.8499999999999996</v>
      </c>
      <c r="F125" t="s">
        <v>63</v>
      </c>
      <c r="G125" s="4">
        <v>0</v>
      </c>
      <c r="H125" s="5">
        <v>0</v>
      </c>
      <c r="I125" s="5">
        <v>0</v>
      </c>
      <c r="J125" s="5">
        <v>4.3233488021486022E-3</v>
      </c>
      <c r="K125" s="9">
        <v>0</v>
      </c>
      <c r="L125" s="4">
        <v>0</v>
      </c>
      <c r="M125" s="5">
        <v>0</v>
      </c>
      <c r="N125" s="5">
        <v>0</v>
      </c>
      <c r="O125" s="5">
        <v>1.1389053984123094E-3</v>
      </c>
      <c r="P125" s="9">
        <v>0</v>
      </c>
      <c r="Q125" s="4">
        <v>0</v>
      </c>
      <c r="R125" s="5">
        <v>0</v>
      </c>
      <c r="S125" s="5">
        <v>0</v>
      </c>
      <c r="T125" s="5">
        <v>8.0543005379797247E-4</v>
      </c>
      <c r="U125" s="9">
        <v>0</v>
      </c>
    </row>
    <row r="126" spans="1:21" x14ac:dyDescent="0.25">
      <c r="A126">
        <v>123</v>
      </c>
      <c r="B126" t="s">
        <v>917</v>
      </c>
      <c r="C126" t="s">
        <v>918</v>
      </c>
      <c r="D126">
        <v>40</v>
      </c>
      <c r="E126">
        <v>5.0999999999999996</v>
      </c>
      <c r="F126" t="s">
        <v>63</v>
      </c>
      <c r="G126" s="4">
        <v>0</v>
      </c>
      <c r="H126" s="5">
        <v>0</v>
      </c>
      <c r="I126" s="5">
        <v>1.5997073528321885E-3</v>
      </c>
      <c r="J126" s="5">
        <v>0</v>
      </c>
      <c r="K126" s="9">
        <v>0</v>
      </c>
      <c r="L126" s="4">
        <v>0</v>
      </c>
      <c r="M126" s="5">
        <v>0</v>
      </c>
      <c r="N126" s="5">
        <v>0</v>
      </c>
      <c r="O126" s="5">
        <v>0</v>
      </c>
      <c r="P126" s="9">
        <v>0</v>
      </c>
      <c r="Q126" s="4">
        <v>0</v>
      </c>
      <c r="R126" s="5">
        <v>7.2044087748886047E-4</v>
      </c>
      <c r="S126" s="5">
        <v>1.601054322946119E-3</v>
      </c>
      <c r="T126" s="5">
        <v>1.3294225387413064E-3</v>
      </c>
      <c r="U126" s="9">
        <v>0</v>
      </c>
    </row>
    <row r="127" spans="1:21" x14ac:dyDescent="0.25">
      <c r="A127">
        <v>124</v>
      </c>
      <c r="B127" t="s">
        <v>910</v>
      </c>
      <c r="C127" t="s">
        <v>911</v>
      </c>
      <c r="D127">
        <v>12</v>
      </c>
      <c r="E127">
        <v>5.69</v>
      </c>
      <c r="F127" t="s">
        <v>63</v>
      </c>
      <c r="G127" s="4">
        <v>0</v>
      </c>
      <c r="H127" s="5">
        <v>0</v>
      </c>
      <c r="I127" s="5">
        <v>2.2087484034670089E-3</v>
      </c>
      <c r="J127" s="5">
        <v>0</v>
      </c>
      <c r="K127" s="9">
        <v>0</v>
      </c>
      <c r="L127" s="4">
        <v>0</v>
      </c>
      <c r="M127" s="5">
        <v>0</v>
      </c>
      <c r="N127" s="5">
        <v>0</v>
      </c>
      <c r="O127" s="5">
        <v>3.3293761545490873E-3</v>
      </c>
      <c r="P127" s="9">
        <v>0</v>
      </c>
      <c r="Q127" s="4">
        <v>0</v>
      </c>
      <c r="R127" s="5">
        <v>0</v>
      </c>
      <c r="S127" s="5">
        <v>1.1367590528064881E-3</v>
      </c>
      <c r="T127" s="5">
        <v>0</v>
      </c>
      <c r="U127" s="9">
        <v>0</v>
      </c>
    </row>
    <row r="128" spans="1:21" x14ac:dyDescent="0.25">
      <c r="A128">
        <v>125</v>
      </c>
      <c r="B128" t="s">
        <v>626</v>
      </c>
      <c r="C128" t="s">
        <v>627</v>
      </c>
      <c r="D128">
        <v>65</v>
      </c>
      <c r="E128">
        <v>4.9000000000000004</v>
      </c>
      <c r="F128" t="s">
        <v>63</v>
      </c>
      <c r="G128" s="4">
        <v>0</v>
      </c>
      <c r="H128" s="5">
        <v>0</v>
      </c>
      <c r="I128" s="5">
        <v>0</v>
      </c>
      <c r="J128" s="5">
        <v>0</v>
      </c>
      <c r="K128" s="9">
        <v>8.947301611587884E-3</v>
      </c>
      <c r="L128" s="4">
        <v>0</v>
      </c>
      <c r="M128" s="5">
        <v>0</v>
      </c>
      <c r="N128" s="5">
        <v>0</v>
      </c>
      <c r="O128" s="5">
        <v>0</v>
      </c>
      <c r="P128" s="9">
        <v>4.4263606771585115E-4</v>
      </c>
      <c r="Q128" s="4">
        <v>0</v>
      </c>
      <c r="R128" s="5">
        <v>3.0946305868700762E-4</v>
      </c>
      <c r="S128" s="5">
        <v>0</v>
      </c>
      <c r="T128" s="5">
        <v>0</v>
      </c>
      <c r="U128" s="9">
        <v>1.7097173553680494E-3</v>
      </c>
    </row>
    <row r="129" spans="1:21" x14ac:dyDescent="0.25">
      <c r="A129">
        <v>126</v>
      </c>
      <c r="B129" t="s">
        <v>699</v>
      </c>
      <c r="C129" t="s">
        <v>700</v>
      </c>
      <c r="D129">
        <v>193</v>
      </c>
      <c r="E129">
        <v>7.28</v>
      </c>
      <c r="F129" t="s">
        <v>63</v>
      </c>
      <c r="G129" s="4">
        <v>0</v>
      </c>
      <c r="H129" s="5">
        <v>0</v>
      </c>
      <c r="I129" s="5">
        <v>9.9037694475369292E-3</v>
      </c>
      <c r="J129" s="5">
        <v>0</v>
      </c>
      <c r="K129" s="9">
        <v>0</v>
      </c>
      <c r="L129" s="4">
        <v>0</v>
      </c>
      <c r="M129" s="5">
        <v>0</v>
      </c>
      <c r="N129" s="5">
        <v>0</v>
      </c>
      <c r="O129" s="5">
        <v>0</v>
      </c>
      <c r="P129" s="9">
        <v>0</v>
      </c>
      <c r="Q129" s="4">
        <v>0</v>
      </c>
      <c r="R129" s="5">
        <v>6.3594994156607994E-3</v>
      </c>
      <c r="S129" s="5">
        <v>9.9037856228689908E-3</v>
      </c>
      <c r="T129" s="5">
        <v>9.2943951205845757E-3</v>
      </c>
      <c r="U129" s="9">
        <v>0</v>
      </c>
    </row>
    <row r="130" spans="1:21" x14ac:dyDescent="0.25">
      <c r="A130">
        <v>127</v>
      </c>
      <c r="B130" t="s">
        <v>485</v>
      </c>
      <c r="C130" t="s">
        <v>486</v>
      </c>
      <c r="D130">
        <v>27</v>
      </c>
      <c r="E130">
        <v>8.8699999999999992</v>
      </c>
      <c r="F130" t="s">
        <v>63</v>
      </c>
      <c r="G130" s="4">
        <v>0</v>
      </c>
      <c r="H130" s="5">
        <v>0</v>
      </c>
      <c r="I130" s="5">
        <v>9.7857147146463027E-4</v>
      </c>
      <c r="J130" s="5">
        <v>0</v>
      </c>
      <c r="K130" s="9">
        <v>0</v>
      </c>
      <c r="L130" s="4">
        <v>0</v>
      </c>
      <c r="M130" s="5">
        <v>0</v>
      </c>
      <c r="N130" s="5">
        <v>0</v>
      </c>
      <c r="O130" s="5">
        <v>0</v>
      </c>
      <c r="P130" s="9">
        <v>0</v>
      </c>
      <c r="Q130" s="4">
        <v>0</v>
      </c>
      <c r="R130" s="5">
        <v>3.7258528016400169E-3</v>
      </c>
      <c r="S130" s="5">
        <v>9.787439426034595E-4</v>
      </c>
      <c r="T130" s="5">
        <v>3.9539528867084056E-3</v>
      </c>
      <c r="U130" s="9">
        <v>0</v>
      </c>
    </row>
    <row r="131" spans="1:21" x14ac:dyDescent="0.25">
      <c r="A131">
        <v>128</v>
      </c>
      <c r="B131" t="s">
        <v>729</v>
      </c>
      <c r="C131" t="s">
        <v>730</v>
      </c>
      <c r="D131">
        <v>76</v>
      </c>
      <c r="E131">
        <v>5.37</v>
      </c>
      <c r="F131" t="s">
        <v>63</v>
      </c>
      <c r="G131" s="4">
        <v>0</v>
      </c>
      <c r="H131" s="5">
        <v>0</v>
      </c>
      <c r="I131" s="5">
        <v>9.4300088430251114E-4</v>
      </c>
      <c r="J131" s="5">
        <v>0</v>
      </c>
      <c r="K131" s="9">
        <v>0</v>
      </c>
      <c r="L131" s="4">
        <v>0</v>
      </c>
      <c r="M131" s="5">
        <v>0</v>
      </c>
      <c r="N131" s="5">
        <v>0</v>
      </c>
      <c r="O131" s="5">
        <v>0</v>
      </c>
      <c r="P131" s="9">
        <v>0</v>
      </c>
      <c r="Q131" s="4">
        <v>0</v>
      </c>
      <c r="R131" s="5">
        <v>5.2949293966858535E-4</v>
      </c>
      <c r="S131" s="5">
        <v>9.4328338280334539E-4</v>
      </c>
      <c r="T131" s="5">
        <v>4.7360387349520261E-4</v>
      </c>
      <c r="U131" s="9">
        <v>0</v>
      </c>
    </row>
    <row r="132" spans="1:21" x14ac:dyDescent="0.25">
      <c r="A132">
        <v>129</v>
      </c>
      <c r="B132" t="s">
        <v>805</v>
      </c>
      <c r="C132" t="s">
        <v>806</v>
      </c>
      <c r="D132">
        <v>24</v>
      </c>
      <c r="E132">
        <v>4.76</v>
      </c>
      <c r="F132" t="s">
        <v>63</v>
      </c>
      <c r="G132" s="4">
        <v>0</v>
      </c>
      <c r="H132" s="5">
        <v>0</v>
      </c>
      <c r="I132" s="5">
        <v>5.9944234172074756E-3</v>
      </c>
      <c r="J132" s="5">
        <v>0</v>
      </c>
      <c r="K132" s="9">
        <v>0</v>
      </c>
      <c r="L132" s="4">
        <v>0</v>
      </c>
      <c r="M132" s="5">
        <v>0</v>
      </c>
      <c r="N132" s="5">
        <v>0</v>
      </c>
      <c r="O132" s="5">
        <v>0</v>
      </c>
      <c r="P132" s="9">
        <v>0</v>
      </c>
      <c r="Q132" s="4">
        <v>0</v>
      </c>
      <c r="R132" s="5">
        <v>1.2007347958147676E-3</v>
      </c>
      <c r="S132" s="5">
        <v>5.9944075630009646E-3</v>
      </c>
      <c r="T132" s="5">
        <v>0</v>
      </c>
      <c r="U132" s="9">
        <v>0</v>
      </c>
    </row>
    <row r="133" spans="1:21" x14ac:dyDescent="0.25">
      <c r="A133">
        <v>130</v>
      </c>
      <c r="B133" t="s">
        <v>921</v>
      </c>
      <c r="C133" t="s">
        <v>922</v>
      </c>
      <c r="D133">
        <v>66</v>
      </c>
      <c r="E133">
        <v>7.53</v>
      </c>
      <c r="F133" t="s">
        <v>63</v>
      </c>
      <c r="G133" s="4">
        <v>0</v>
      </c>
      <c r="H133" s="5">
        <v>0</v>
      </c>
      <c r="I133" s="5">
        <v>1.3962705187054176E-3</v>
      </c>
      <c r="J133" s="5">
        <v>0</v>
      </c>
      <c r="K133" s="9">
        <v>0</v>
      </c>
      <c r="L133" s="4">
        <v>0</v>
      </c>
      <c r="M133" s="5">
        <v>0</v>
      </c>
      <c r="N133" s="5">
        <v>0</v>
      </c>
      <c r="O133" s="5">
        <v>0</v>
      </c>
      <c r="P133" s="9">
        <v>0</v>
      </c>
      <c r="Q133" s="4">
        <v>0</v>
      </c>
      <c r="R133" s="5">
        <v>5.9586144769229962E-4</v>
      </c>
      <c r="S133" s="5">
        <v>1.3962303036904702E-3</v>
      </c>
      <c r="T133" s="5">
        <v>0</v>
      </c>
      <c r="U133" s="9">
        <v>0</v>
      </c>
    </row>
    <row r="134" spans="1:21" x14ac:dyDescent="0.25">
      <c r="A134">
        <v>131</v>
      </c>
      <c r="B134" t="s">
        <v>927</v>
      </c>
      <c r="C134" t="s">
        <v>928</v>
      </c>
      <c r="D134">
        <v>92</v>
      </c>
      <c r="E134">
        <v>4.4800000000000004</v>
      </c>
      <c r="F134" t="s">
        <v>63</v>
      </c>
      <c r="G134" s="4">
        <v>0</v>
      </c>
      <c r="H134" s="5">
        <v>0</v>
      </c>
      <c r="I134" s="5">
        <v>2.0811258224729139E-4</v>
      </c>
      <c r="J134" s="5">
        <v>0</v>
      </c>
      <c r="K134" s="9">
        <v>0</v>
      </c>
      <c r="L134" s="4">
        <v>0</v>
      </c>
      <c r="M134" s="5">
        <v>0</v>
      </c>
      <c r="N134" s="5">
        <v>0</v>
      </c>
      <c r="O134" s="5">
        <v>0</v>
      </c>
      <c r="P134" s="9">
        <v>0</v>
      </c>
      <c r="Q134" s="4">
        <v>0</v>
      </c>
      <c r="R134" s="5">
        <v>0</v>
      </c>
      <c r="S134" s="5">
        <v>2.0845072527090575E-4</v>
      </c>
      <c r="T134" s="5">
        <v>0</v>
      </c>
      <c r="U134" s="9">
        <v>0</v>
      </c>
    </row>
    <row r="135" spans="1:21" x14ac:dyDescent="0.25">
      <c r="A135">
        <v>132</v>
      </c>
      <c r="B135" t="s">
        <v>1094</v>
      </c>
      <c r="C135" t="s">
        <v>1095</v>
      </c>
      <c r="D135">
        <v>69</v>
      </c>
      <c r="E135">
        <v>6.17</v>
      </c>
      <c r="F135" t="s">
        <v>63</v>
      </c>
      <c r="G135" s="4">
        <v>0</v>
      </c>
      <c r="H135" s="5">
        <v>0</v>
      </c>
      <c r="I135" s="5">
        <v>0</v>
      </c>
      <c r="J135" s="5">
        <v>0</v>
      </c>
      <c r="K135" s="9">
        <v>0</v>
      </c>
      <c r="L135" s="4">
        <v>1.4553001372640962E-3</v>
      </c>
      <c r="M135" s="5">
        <v>0</v>
      </c>
      <c r="N135" s="5">
        <v>0</v>
      </c>
      <c r="O135" s="5">
        <v>0</v>
      </c>
      <c r="P135" s="9">
        <v>0</v>
      </c>
      <c r="Q135" s="4">
        <v>0</v>
      </c>
      <c r="R135" s="5">
        <v>0</v>
      </c>
      <c r="S135" s="5">
        <v>0</v>
      </c>
      <c r="T135" s="5">
        <v>0</v>
      </c>
      <c r="U135" s="9">
        <v>0</v>
      </c>
    </row>
    <row r="136" spans="1:21" x14ac:dyDescent="0.25">
      <c r="A136">
        <v>133</v>
      </c>
      <c r="B136" t="s">
        <v>605</v>
      </c>
      <c r="C136" t="s">
        <v>606</v>
      </c>
      <c r="D136">
        <v>13</v>
      </c>
      <c r="E136">
        <v>10.02</v>
      </c>
      <c r="F136" t="s">
        <v>63</v>
      </c>
      <c r="G136" s="4">
        <v>0</v>
      </c>
      <c r="H136" s="5">
        <v>0</v>
      </c>
      <c r="I136" s="5">
        <v>0</v>
      </c>
      <c r="J136" s="5">
        <v>0</v>
      </c>
      <c r="K136" s="9">
        <v>0</v>
      </c>
      <c r="L136" s="4">
        <v>0</v>
      </c>
      <c r="M136" s="5">
        <v>0</v>
      </c>
      <c r="N136" s="5">
        <v>0</v>
      </c>
      <c r="O136" s="5">
        <v>0</v>
      </c>
      <c r="P136" s="9">
        <v>0</v>
      </c>
      <c r="Q136" s="4">
        <v>0</v>
      </c>
      <c r="R136" s="5">
        <v>0</v>
      </c>
      <c r="S136" s="5">
        <v>0</v>
      </c>
      <c r="T136" s="5">
        <v>1.3951268489894215E-3</v>
      </c>
      <c r="U136" s="9">
        <v>0</v>
      </c>
    </row>
    <row r="137" spans="1:21" x14ac:dyDescent="0.25">
      <c r="A137">
        <v>134</v>
      </c>
      <c r="B137" t="s">
        <v>820</v>
      </c>
      <c r="C137" t="s">
        <v>821</v>
      </c>
      <c r="D137">
        <v>35</v>
      </c>
      <c r="E137">
        <v>5.36</v>
      </c>
      <c r="F137" t="s">
        <v>63</v>
      </c>
      <c r="G137" s="4">
        <v>0</v>
      </c>
      <c r="H137" s="5">
        <v>0</v>
      </c>
      <c r="I137" s="5">
        <v>1.8653128005163974E-3</v>
      </c>
      <c r="J137" s="5">
        <v>0</v>
      </c>
      <c r="K137" s="9">
        <v>0</v>
      </c>
      <c r="L137" s="4">
        <v>0</v>
      </c>
      <c r="M137" s="5">
        <v>0</v>
      </c>
      <c r="N137" s="5">
        <v>0</v>
      </c>
      <c r="O137" s="5">
        <v>0</v>
      </c>
      <c r="P137" s="9">
        <v>0</v>
      </c>
      <c r="Q137" s="4">
        <v>0</v>
      </c>
      <c r="R137" s="5">
        <v>1.1236244442197651E-3</v>
      </c>
      <c r="S137" s="5">
        <v>1.8656299481356134E-3</v>
      </c>
      <c r="T137" s="5">
        <v>0</v>
      </c>
      <c r="U137" s="9">
        <v>0</v>
      </c>
    </row>
    <row r="138" spans="1:21" x14ac:dyDescent="0.25">
      <c r="A138">
        <v>135</v>
      </c>
      <c r="B138" t="s">
        <v>493</v>
      </c>
      <c r="C138" t="s">
        <v>494</v>
      </c>
      <c r="D138">
        <v>39</v>
      </c>
      <c r="E138">
        <v>7.11</v>
      </c>
      <c r="F138" t="s">
        <v>63</v>
      </c>
      <c r="G138" s="4">
        <v>0</v>
      </c>
      <c r="H138" s="5">
        <v>0</v>
      </c>
      <c r="I138" s="5">
        <v>7.2228341279221954E-3</v>
      </c>
      <c r="J138" s="5">
        <v>0</v>
      </c>
      <c r="K138" s="9">
        <v>0</v>
      </c>
      <c r="L138" s="4">
        <v>0</v>
      </c>
      <c r="M138" s="5">
        <v>0</v>
      </c>
      <c r="N138" s="5">
        <v>0</v>
      </c>
      <c r="O138" s="5">
        <v>0</v>
      </c>
      <c r="P138" s="9">
        <v>0</v>
      </c>
      <c r="Q138" s="4">
        <v>0</v>
      </c>
      <c r="R138" s="5">
        <v>0</v>
      </c>
      <c r="S138" s="5">
        <v>7.2278269768735609E-3</v>
      </c>
      <c r="T138" s="5">
        <v>0</v>
      </c>
      <c r="U138" s="9">
        <v>0</v>
      </c>
    </row>
    <row r="139" spans="1:21" x14ac:dyDescent="0.25">
      <c r="A139">
        <v>136</v>
      </c>
      <c r="B139" t="s">
        <v>1097</v>
      </c>
      <c r="C139" t="s">
        <v>1098</v>
      </c>
      <c r="D139">
        <v>62</v>
      </c>
      <c r="E139">
        <v>8.3800000000000008</v>
      </c>
      <c r="F139" t="s">
        <v>63</v>
      </c>
      <c r="G139" s="4">
        <v>0</v>
      </c>
      <c r="H139" s="5">
        <v>0</v>
      </c>
      <c r="I139" s="5">
        <v>0</v>
      </c>
      <c r="J139" s="5">
        <v>0</v>
      </c>
      <c r="K139" s="9">
        <v>0</v>
      </c>
      <c r="L139" s="4">
        <v>0</v>
      </c>
      <c r="M139" s="5">
        <v>0</v>
      </c>
      <c r="N139" s="5">
        <v>0</v>
      </c>
      <c r="O139" s="5">
        <v>6.3583070760518136E-4</v>
      </c>
      <c r="P139" s="9">
        <v>0</v>
      </c>
      <c r="Q139" s="4">
        <v>0</v>
      </c>
      <c r="R139" s="5">
        <v>0</v>
      </c>
      <c r="S139" s="5">
        <v>0</v>
      </c>
      <c r="T139" s="5">
        <v>0</v>
      </c>
      <c r="U139" s="9">
        <v>0</v>
      </c>
    </row>
    <row r="140" spans="1:21" x14ac:dyDescent="0.25">
      <c r="A140">
        <v>137</v>
      </c>
      <c r="B140" t="s">
        <v>1099</v>
      </c>
      <c r="C140" t="s">
        <v>1100</v>
      </c>
      <c r="D140">
        <v>113</v>
      </c>
      <c r="E140">
        <v>5.03</v>
      </c>
      <c r="F140" t="s">
        <v>63</v>
      </c>
      <c r="G140" s="4">
        <v>0</v>
      </c>
      <c r="H140" s="5">
        <v>0</v>
      </c>
      <c r="I140" s="5">
        <v>0</v>
      </c>
      <c r="J140" s="5">
        <v>0</v>
      </c>
      <c r="K140" s="9">
        <v>0</v>
      </c>
      <c r="L140" s="4">
        <v>0</v>
      </c>
      <c r="M140" s="5">
        <v>0</v>
      </c>
      <c r="N140" s="5">
        <v>0</v>
      </c>
      <c r="O140" s="5">
        <v>0</v>
      </c>
      <c r="P140" s="9">
        <v>0</v>
      </c>
      <c r="Q140" s="4">
        <v>0</v>
      </c>
      <c r="R140" s="5">
        <v>0</v>
      </c>
      <c r="S140" s="5">
        <v>0</v>
      </c>
      <c r="T140" s="5">
        <v>4.6928415363231449E-4</v>
      </c>
      <c r="U140" s="9">
        <v>0</v>
      </c>
    </row>
    <row r="141" spans="1:21" x14ac:dyDescent="0.25">
      <c r="A141">
        <v>138</v>
      </c>
      <c r="B141" t="s">
        <v>793</v>
      </c>
      <c r="C141" t="s">
        <v>794</v>
      </c>
      <c r="D141">
        <v>53</v>
      </c>
      <c r="E141">
        <v>6.68</v>
      </c>
      <c r="F141" t="s">
        <v>63</v>
      </c>
      <c r="G141" s="4">
        <v>0</v>
      </c>
      <c r="H141" s="5">
        <v>0</v>
      </c>
      <c r="I141" s="5">
        <v>0</v>
      </c>
      <c r="J141" s="5">
        <v>0</v>
      </c>
      <c r="K141" s="9">
        <v>0</v>
      </c>
      <c r="L141" s="4">
        <v>0</v>
      </c>
      <c r="M141" s="5">
        <v>0</v>
      </c>
      <c r="N141" s="5">
        <v>0</v>
      </c>
      <c r="O141" s="5">
        <v>4.4917707201891479E-3</v>
      </c>
      <c r="P141" s="9">
        <v>2.228601580080267E-3</v>
      </c>
      <c r="Q141" s="4">
        <v>0</v>
      </c>
      <c r="R141" s="5">
        <v>0</v>
      </c>
      <c r="S141" s="5">
        <v>0</v>
      </c>
      <c r="T141" s="5">
        <v>0</v>
      </c>
      <c r="U141" s="9">
        <v>0</v>
      </c>
    </row>
    <row r="142" spans="1:21" x14ac:dyDescent="0.25">
      <c r="A142">
        <v>139</v>
      </c>
      <c r="B142" t="s">
        <v>1102</v>
      </c>
      <c r="C142" t="s">
        <v>1103</v>
      </c>
      <c r="D142">
        <v>112</v>
      </c>
      <c r="E142">
        <v>5.33</v>
      </c>
      <c r="F142" t="s">
        <v>63</v>
      </c>
      <c r="G142" s="4">
        <v>0</v>
      </c>
      <c r="H142" s="5">
        <v>0</v>
      </c>
      <c r="I142" s="5">
        <v>0</v>
      </c>
      <c r="J142" s="5">
        <v>0</v>
      </c>
      <c r="K142" s="9">
        <v>0</v>
      </c>
      <c r="L142" s="4">
        <v>0</v>
      </c>
      <c r="M142" s="5">
        <v>0</v>
      </c>
      <c r="N142" s="5">
        <v>0</v>
      </c>
      <c r="O142" s="5">
        <v>0</v>
      </c>
      <c r="P142" s="9">
        <v>0</v>
      </c>
      <c r="Q142" s="4">
        <v>0</v>
      </c>
      <c r="R142" s="5">
        <v>0</v>
      </c>
      <c r="S142" s="5">
        <v>0</v>
      </c>
      <c r="T142" s="5">
        <v>0</v>
      </c>
      <c r="U142" s="9">
        <v>9.4079304065009114E-4</v>
      </c>
    </row>
    <row r="143" spans="1:21" x14ac:dyDescent="0.25">
      <c r="A143">
        <v>140</v>
      </c>
      <c r="B143" t="s">
        <v>597</v>
      </c>
      <c r="C143" t="s">
        <v>598</v>
      </c>
      <c r="D143">
        <v>17</v>
      </c>
      <c r="E143">
        <v>9.35</v>
      </c>
      <c r="F143" t="s">
        <v>63</v>
      </c>
      <c r="G143" s="4">
        <v>0</v>
      </c>
      <c r="H143" s="5">
        <v>0</v>
      </c>
      <c r="I143" s="5">
        <v>0</v>
      </c>
      <c r="J143" s="5">
        <v>0</v>
      </c>
      <c r="K143" s="9">
        <v>0</v>
      </c>
      <c r="L143" s="4">
        <v>0</v>
      </c>
      <c r="M143" s="5">
        <v>0</v>
      </c>
      <c r="N143" s="5">
        <v>0</v>
      </c>
      <c r="O143" s="5">
        <v>4.6517300135543171E-3</v>
      </c>
      <c r="P143" s="9">
        <v>1.6924320236194309E-3</v>
      </c>
      <c r="Q143" s="4">
        <v>0</v>
      </c>
      <c r="R143" s="5">
        <v>0</v>
      </c>
      <c r="S143" s="5">
        <v>0</v>
      </c>
      <c r="T143" s="5">
        <v>0</v>
      </c>
      <c r="U143" s="9">
        <v>0</v>
      </c>
    </row>
    <row r="144" spans="1:21" x14ac:dyDescent="0.25">
      <c r="A144">
        <v>141</v>
      </c>
      <c r="B144" t="s">
        <v>798</v>
      </c>
      <c r="C144" t="s">
        <v>799</v>
      </c>
      <c r="D144">
        <v>15</v>
      </c>
      <c r="E144">
        <v>9.3800000000000008</v>
      </c>
      <c r="F144" t="s">
        <v>63</v>
      </c>
      <c r="G144" s="4">
        <v>0</v>
      </c>
      <c r="H144" s="5">
        <v>0</v>
      </c>
      <c r="I144" s="5">
        <v>8.5094922518892484E-4</v>
      </c>
      <c r="J144" s="5">
        <v>0</v>
      </c>
      <c r="K144" s="9">
        <v>0</v>
      </c>
      <c r="L144" s="4">
        <v>0</v>
      </c>
      <c r="M144" s="5">
        <v>0</v>
      </c>
      <c r="N144" s="5">
        <v>0</v>
      </c>
      <c r="O144" s="5">
        <v>0</v>
      </c>
      <c r="P144" s="9">
        <v>0</v>
      </c>
      <c r="Q144" s="4">
        <v>0</v>
      </c>
      <c r="R144" s="5">
        <v>6.0356562229467977E-3</v>
      </c>
      <c r="S144" s="5">
        <v>8.5233185444103692E-4</v>
      </c>
      <c r="T144" s="5">
        <v>5.3127637486585352E-3</v>
      </c>
      <c r="U144" s="9">
        <v>0</v>
      </c>
    </row>
    <row r="145" spans="1:21" x14ac:dyDescent="0.25">
      <c r="A145">
        <v>142</v>
      </c>
      <c r="B145" t="s">
        <v>1104</v>
      </c>
      <c r="C145" t="s">
        <v>1105</v>
      </c>
      <c r="D145">
        <v>11</v>
      </c>
      <c r="E145">
        <v>8.48</v>
      </c>
      <c r="F145" t="s">
        <v>63</v>
      </c>
      <c r="G145" s="4">
        <v>0</v>
      </c>
      <c r="H145" s="5">
        <v>0</v>
      </c>
      <c r="I145" s="5">
        <v>0</v>
      </c>
      <c r="J145" s="5">
        <v>0</v>
      </c>
      <c r="K145" s="9">
        <v>0</v>
      </c>
      <c r="L145" s="4">
        <v>0</v>
      </c>
      <c r="M145" s="5">
        <v>0</v>
      </c>
      <c r="N145" s="5">
        <v>0</v>
      </c>
      <c r="O145" s="5">
        <v>0</v>
      </c>
      <c r="P145" s="9">
        <v>0</v>
      </c>
      <c r="Q145" s="4">
        <v>0</v>
      </c>
      <c r="R145" s="5">
        <v>0</v>
      </c>
      <c r="S145" s="5">
        <v>0</v>
      </c>
      <c r="T145" s="5">
        <v>0</v>
      </c>
      <c r="U145" s="9">
        <v>2.9412406281036595E-2</v>
      </c>
    </row>
    <row r="146" spans="1:21" x14ac:dyDescent="0.25">
      <c r="A146">
        <v>143</v>
      </c>
      <c r="B146" t="s">
        <v>1106</v>
      </c>
      <c r="C146" t="s">
        <v>1107</v>
      </c>
      <c r="D146">
        <v>43</v>
      </c>
      <c r="E146">
        <v>7.92</v>
      </c>
      <c r="F146" t="s">
        <v>63</v>
      </c>
      <c r="G146" s="4">
        <v>0</v>
      </c>
      <c r="H146" s="5">
        <v>0</v>
      </c>
      <c r="I146" s="5">
        <v>1.06165903275244E-3</v>
      </c>
      <c r="J146" s="5">
        <v>0</v>
      </c>
      <c r="K146" s="9">
        <v>0</v>
      </c>
      <c r="L146" s="4">
        <v>0</v>
      </c>
      <c r="M146" s="5">
        <v>0</v>
      </c>
      <c r="N146" s="5">
        <v>0</v>
      </c>
      <c r="O146" s="5">
        <v>0</v>
      </c>
      <c r="P146" s="9">
        <v>0</v>
      </c>
      <c r="Q146" s="4">
        <v>0</v>
      </c>
      <c r="R146" s="5">
        <v>0</v>
      </c>
      <c r="S146" s="5">
        <v>1.0619115137814009E-3</v>
      </c>
      <c r="T146" s="5">
        <v>4.1528477555285867E-4</v>
      </c>
      <c r="U146" s="9">
        <v>0</v>
      </c>
    </row>
    <row r="147" spans="1:21" x14ac:dyDescent="0.25">
      <c r="A147">
        <v>144</v>
      </c>
      <c r="B147" t="s">
        <v>825</v>
      </c>
      <c r="C147" t="s">
        <v>826</v>
      </c>
      <c r="D147">
        <v>29</v>
      </c>
      <c r="E147">
        <v>5.0599999999999996</v>
      </c>
      <c r="F147" t="s">
        <v>63</v>
      </c>
      <c r="G147" s="4">
        <v>0</v>
      </c>
      <c r="H147" s="5">
        <v>0</v>
      </c>
      <c r="I147" s="5">
        <v>1.354111007566827E-3</v>
      </c>
      <c r="J147" s="5">
        <v>0</v>
      </c>
      <c r="K147" s="9">
        <v>0</v>
      </c>
      <c r="L147" s="4">
        <v>0</v>
      </c>
      <c r="M147" s="5">
        <v>0</v>
      </c>
      <c r="N147" s="5">
        <v>0</v>
      </c>
      <c r="O147" s="5">
        <v>0</v>
      </c>
      <c r="P147" s="9">
        <v>0</v>
      </c>
      <c r="Q147" s="4">
        <v>0</v>
      </c>
      <c r="R147" s="5">
        <v>3.1218911498000681E-3</v>
      </c>
      <c r="S147" s="5">
        <v>1.3541277994583607E-3</v>
      </c>
      <c r="T147" s="5">
        <v>0</v>
      </c>
      <c r="U147" s="9">
        <v>0</v>
      </c>
    </row>
    <row r="148" spans="1:21" x14ac:dyDescent="0.25">
      <c r="A148">
        <v>145</v>
      </c>
      <c r="B148" t="s">
        <v>1110</v>
      </c>
      <c r="C148" t="s">
        <v>1111</v>
      </c>
      <c r="D148">
        <v>19</v>
      </c>
      <c r="E148">
        <v>5.3</v>
      </c>
      <c r="F148" t="s">
        <v>63</v>
      </c>
      <c r="G148" s="4">
        <v>0</v>
      </c>
      <c r="H148" s="5">
        <v>0</v>
      </c>
      <c r="I148" s="5">
        <v>0</v>
      </c>
      <c r="J148" s="5">
        <v>0</v>
      </c>
      <c r="K148" s="9">
        <v>0</v>
      </c>
      <c r="L148" s="4">
        <v>0</v>
      </c>
      <c r="M148" s="5">
        <v>0</v>
      </c>
      <c r="N148" s="5">
        <v>0</v>
      </c>
      <c r="O148" s="5">
        <v>0</v>
      </c>
      <c r="P148" s="9">
        <v>1.5370856682077347E-3</v>
      </c>
      <c r="Q148" s="4">
        <v>0</v>
      </c>
      <c r="R148" s="5">
        <v>0</v>
      </c>
      <c r="S148" s="5">
        <v>0</v>
      </c>
      <c r="T148" s="5">
        <v>0</v>
      </c>
      <c r="U148" s="9">
        <v>0</v>
      </c>
    </row>
    <row r="149" spans="1:21" x14ac:dyDescent="0.25">
      <c r="A149">
        <v>146</v>
      </c>
      <c r="B149" t="s">
        <v>1112</v>
      </c>
      <c r="C149" t="s">
        <v>1113</v>
      </c>
      <c r="D149">
        <v>57</v>
      </c>
      <c r="E149">
        <v>6.1</v>
      </c>
      <c r="F149" t="s">
        <v>63</v>
      </c>
      <c r="G149" s="4">
        <v>0</v>
      </c>
      <c r="H149" s="5">
        <v>0</v>
      </c>
      <c r="I149" s="5">
        <v>0</v>
      </c>
      <c r="J149" s="5">
        <v>1.7166369793736949E-3</v>
      </c>
      <c r="K149" s="9">
        <v>0</v>
      </c>
      <c r="L149" s="4">
        <v>0</v>
      </c>
      <c r="M149" s="5">
        <v>0</v>
      </c>
      <c r="N149" s="5">
        <v>0</v>
      </c>
      <c r="O149" s="5">
        <v>0</v>
      </c>
      <c r="P149" s="9">
        <v>0</v>
      </c>
      <c r="Q149" s="4">
        <v>0</v>
      </c>
      <c r="R149" s="5">
        <v>0</v>
      </c>
      <c r="S149" s="5">
        <v>0</v>
      </c>
      <c r="T149" s="5">
        <v>1.0920215099663769E-3</v>
      </c>
      <c r="U149" s="9">
        <v>0</v>
      </c>
    </row>
    <row r="150" spans="1:21" x14ac:dyDescent="0.25">
      <c r="A150">
        <v>147</v>
      </c>
      <c r="B150" t="s">
        <v>459</v>
      </c>
      <c r="C150" t="s">
        <v>460</v>
      </c>
      <c r="D150">
        <v>13</v>
      </c>
      <c r="E150">
        <v>8.6999999999999993</v>
      </c>
      <c r="F150" t="s">
        <v>63</v>
      </c>
      <c r="G150" s="4">
        <v>0</v>
      </c>
      <c r="H150" s="5">
        <v>0</v>
      </c>
      <c r="I150" s="5">
        <v>0</v>
      </c>
      <c r="J150" s="5">
        <v>0</v>
      </c>
      <c r="K150" s="9">
        <v>0</v>
      </c>
      <c r="L150" s="4">
        <v>0</v>
      </c>
      <c r="M150" s="5">
        <v>0</v>
      </c>
      <c r="N150" s="5">
        <v>0</v>
      </c>
      <c r="O150" s="5">
        <v>1.2188725227425668E-2</v>
      </c>
      <c r="P150" s="9">
        <v>2.4129667111728119E-3</v>
      </c>
      <c r="Q150" s="4">
        <v>0</v>
      </c>
      <c r="R150" s="5">
        <v>0</v>
      </c>
      <c r="S150" s="5">
        <v>0</v>
      </c>
      <c r="T150" s="5">
        <v>0</v>
      </c>
      <c r="U150" s="9">
        <v>0</v>
      </c>
    </row>
    <row r="151" spans="1:21" x14ac:dyDescent="0.25">
      <c r="A151">
        <v>148</v>
      </c>
      <c r="B151" t="s">
        <v>574</v>
      </c>
      <c r="C151" t="s">
        <v>575</v>
      </c>
      <c r="D151">
        <v>12</v>
      </c>
      <c r="E151">
        <v>4.72</v>
      </c>
      <c r="F151" t="s">
        <v>63</v>
      </c>
      <c r="G151" s="4">
        <v>0</v>
      </c>
      <c r="H151" s="5">
        <v>0</v>
      </c>
      <c r="I151" s="5">
        <v>2.7777980431216401E-3</v>
      </c>
      <c r="J151" s="5">
        <v>0</v>
      </c>
      <c r="K151" s="9">
        <v>0</v>
      </c>
      <c r="L151" s="4">
        <v>0</v>
      </c>
      <c r="M151" s="5">
        <v>0</v>
      </c>
      <c r="N151" s="5">
        <v>0</v>
      </c>
      <c r="O151" s="5">
        <v>6.6342016844575984E-3</v>
      </c>
      <c r="P151" s="9">
        <v>0</v>
      </c>
      <c r="Q151" s="4">
        <v>0</v>
      </c>
      <c r="R151" s="5">
        <v>0</v>
      </c>
      <c r="S151" s="5">
        <v>3.3105910459596132E-3</v>
      </c>
      <c r="T151" s="5">
        <v>0</v>
      </c>
      <c r="U151" s="9">
        <v>0</v>
      </c>
    </row>
    <row r="152" spans="1:21" x14ac:dyDescent="0.25">
      <c r="A152">
        <v>149</v>
      </c>
      <c r="B152" t="s">
        <v>1114</v>
      </c>
      <c r="C152" t="s">
        <v>1115</v>
      </c>
      <c r="D152">
        <v>18</v>
      </c>
      <c r="E152">
        <v>4.57</v>
      </c>
      <c r="F152" t="s">
        <v>63</v>
      </c>
      <c r="G152" s="4">
        <v>0</v>
      </c>
      <c r="H152" s="5">
        <v>0</v>
      </c>
      <c r="I152" s="5">
        <v>0</v>
      </c>
      <c r="J152" s="5">
        <v>0</v>
      </c>
      <c r="K152" s="9">
        <v>0</v>
      </c>
      <c r="L152" s="4">
        <v>0</v>
      </c>
      <c r="M152" s="5">
        <v>0</v>
      </c>
      <c r="N152" s="5">
        <v>0</v>
      </c>
      <c r="O152" s="5">
        <v>0</v>
      </c>
      <c r="P152" s="9">
        <v>0</v>
      </c>
      <c r="Q152" s="4">
        <v>8.221478065933879E-3</v>
      </c>
      <c r="R152" s="5">
        <v>3.9373008650197818E-3</v>
      </c>
      <c r="S152" s="5">
        <v>0</v>
      </c>
      <c r="T152" s="5">
        <v>1.953992445093256E-3</v>
      </c>
      <c r="U152" s="9">
        <v>0</v>
      </c>
    </row>
    <row r="153" spans="1:21" x14ac:dyDescent="0.25">
      <c r="A153">
        <v>150</v>
      </c>
      <c r="B153" t="s">
        <v>613</v>
      </c>
      <c r="C153" t="s">
        <v>614</v>
      </c>
      <c r="D153">
        <v>248</v>
      </c>
      <c r="E153">
        <v>8.35</v>
      </c>
      <c r="F153" t="s">
        <v>63</v>
      </c>
      <c r="G153" s="4">
        <v>0</v>
      </c>
      <c r="H153" s="5">
        <v>0</v>
      </c>
      <c r="I153" s="5">
        <v>0</v>
      </c>
      <c r="J153" s="5">
        <v>0</v>
      </c>
      <c r="K153" s="9">
        <v>0</v>
      </c>
      <c r="L153" s="4">
        <v>0</v>
      </c>
      <c r="M153" s="5">
        <v>0</v>
      </c>
      <c r="N153" s="5">
        <v>9.648136569494701E-4</v>
      </c>
      <c r="O153" s="5">
        <v>0</v>
      </c>
      <c r="P153" s="9">
        <v>6.6251373582533284E-4</v>
      </c>
      <c r="Q153" s="4">
        <v>0</v>
      </c>
      <c r="R153" s="5">
        <v>0</v>
      </c>
      <c r="S153" s="5">
        <v>0</v>
      </c>
      <c r="T153" s="5">
        <v>0</v>
      </c>
      <c r="U153" s="9">
        <v>0</v>
      </c>
    </row>
    <row r="154" spans="1:21" x14ac:dyDescent="0.25">
      <c r="A154">
        <v>151</v>
      </c>
      <c r="B154" t="s">
        <v>1118</v>
      </c>
      <c r="C154" t="s">
        <v>1119</v>
      </c>
      <c r="D154">
        <v>50</v>
      </c>
      <c r="E154">
        <v>4.6100000000000003</v>
      </c>
      <c r="F154" t="s">
        <v>63</v>
      </c>
      <c r="G154" s="4">
        <v>0</v>
      </c>
      <c r="H154" s="5">
        <v>0</v>
      </c>
      <c r="I154" s="5">
        <v>0</v>
      </c>
      <c r="J154" s="5">
        <v>0</v>
      </c>
      <c r="K154" s="9">
        <v>0</v>
      </c>
      <c r="L154" s="4">
        <v>0</v>
      </c>
      <c r="M154" s="5">
        <v>0</v>
      </c>
      <c r="N154" s="5">
        <v>0</v>
      </c>
      <c r="O154" s="5">
        <v>0</v>
      </c>
      <c r="P154" s="9">
        <v>1.0145917833096254E-2</v>
      </c>
      <c r="Q154" s="4">
        <v>0</v>
      </c>
      <c r="R154" s="5">
        <v>0</v>
      </c>
      <c r="S154" s="5">
        <v>0</v>
      </c>
      <c r="T154" s="5">
        <v>0</v>
      </c>
      <c r="U154" s="9">
        <v>0</v>
      </c>
    </row>
    <row r="155" spans="1:21" x14ac:dyDescent="0.25">
      <c r="A155">
        <v>152</v>
      </c>
      <c r="B155" t="s">
        <v>615</v>
      </c>
      <c r="C155" t="s">
        <v>616</v>
      </c>
      <c r="D155">
        <v>9</v>
      </c>
      <c r="E155">
        <v>9.17</v>
      </c>
      <c r="F155" t="s">
        <v>63</v>
      </c>
      <c r="G155" s="4">
        <v>0</v>
      </c>
      <c r="H155" s="5">
        <v>0</v>
      </c>
      <c r="I155" s="5">
        <v>0</v>
      </c>
      <c r="J155" s="5">
        <v>0</v>
      </c>
      <c r="K155" s="9">
        <v>0</v>
      </c>
      <c r="L155" s="4">
        <v>0</v>
      </c>
      <c r="M155" s="5">
        <v>0</v>
      </c>
      <c r="N155" s="5">
        <v>0</v>
      </c>
      <c r="O155" s="5">
        <v>0</v>
      </c>
      <c r="P155" s="9">
        <v>0</v>
      </c>
      <c r="Q155" s="4">
        <v>0</v>
      </c>
      <c r="R155" s="5">
        <v>0</v>
      </c>
      <c r="S155" s="5">
        <v>0</v>
      </c>
      <c r="T155" s="5">
        <v>1.9841383720858802E-3</v>
      </c>
      <c r="U155" s="9">
        <v>0</v>
      </c>
    </row>
    <row r="156" spans="1:21" x14ac:dyDescent="0.25">
      <c r="A156">
        <v>153</v>
      </c>
      <c r="B156" t="s">
        <v>1121</v>
      </c>
      <c r="C156" t="s">
        <v>1122</v>
      </c>
      <c r="D156">
        <v>50</v>
      </c>
      <c r="E156">
        <v>10.9</v>
      </c>
      <c r="F156" t="s">
        <v>63</v>
      </c>
      <c r="G156" s="4">
        <v>0</v>
      </c>
      <c r="H156" s="5">
        <v>0</v>
      </c>
      <c r="I156" s="5">
        <v>0</v>
      </c>
      <c r="J156" s="5">
        <v>0</v>
      </c>
      <c r="K156" s="9">
        <v>0</v>
      </c>
      <c r="L156" s="4">
        <v>0</v>
      </c>
      <c r="M156" s="5">
        <v>1.7755868087769549E-3</v>
      </c>
      <c r="N156" s="5">
        <v>3.1495412841967634E-3</v>
      </c>
      <c r="O156" s="5">
        <v>0</v>
      </c>
      <c r="P156" s="9">
        <v>0</v>
      </c>
      <c r="Q156" s="4">
        <v>0</v>
      </c>
      <c r="R156" s="5">
        <v>0</v>
      </c>
      <c r="S156" s="5">
        <v>0</v>
      </c>
      <c r="T156" s="5">
        <v>0</v>
      </c>
      <c r="U156" s="9">
        <v>0</v>
      </c>
    </row>
    <row r="157" spans="1:21" x14ac:dyDescent="0.25">
      <c r="A157">
        <v>154</v>
      </c>
      <c r="B157" t="s">
        <v>933</v>
      </c>
      <c r="C157" t="s">
        <v>934</v>
      </c>
      <c r="D157">
        <v>26</v>
      </c>
      <c r="E157">
        <v>8.2899999999999991</v>
      </c>
      <c r="F157" t="s">
        <v>63</v>
      </c>
      <c r="G157" s="4">
        <v>0</v>
      </c>
      <c r="H157" s="5">
        <v>0</v>
      </c>
      <c r="I157" s="5">
        <v>1.5103545853629994E-3</v>
      </c>
      <c r="J157" s="5">
        <v>0</v>
      </c>
      <c r="K157" s="9">
        <v>0</v>
      </c>
      <c r="L157" s="4">
        <v>0</v>
      </c>
      <c r="M157" s="5">
        <v>0</v>
      </c>
      <c r="N157" s="5">
        <v>0</v>
      </c>
      <c r="O157" s="5">
        <v>0</v>
      </c>
      <c r="P157" s="9">
        <v>0</v>
      </c>
      <c r="Q157" s="4">
        <v>0</v>
      </c>
      <c r="R157" s="5">
        <v>0</v>
      </c>
      <c r="S157" s="5">
        <v>1.5103733147804794E-3</v>
      </c>
      <c r="T157" s="5">
        <v>0</v>
      </c>
      <c r="U157" s="9">
        <v>0</v>
      </c>
    </row>
    <row r="158" spans="1:21" x14ac:dyDescent="0.25">
      <c r="A158">
        <v>155</v>
      </c>
      <c r="B158" t="s">
        <v>1124</v>
      </c>
      <c r="C158" t="s">
        <v>1125</v>
      </c>
      <c r="D158">
        <v>13</v>
      </c>
      <c r="E158">
        <v>8.4600000000000009</v>
      </c>
      <c r="F158" t="s">
        <v>63</v>
      </c>
      <c r="G158" s="4">
        <v>0</v>
      </c>
      <c r="H158" s="5">
        <v>0</v>
      </c>
      <c r="I158" s="5">
        <v>0</v>
      </c>
      <c r="J158" s="5">
        <v>0</v>
      </c>
      <c r="K158" s="9">
        <v>0</v>
      </c>
      <c r="L158" s="4">
        <v>0</v>
      </c>
      <c r="M158" s="5">
        <v>0</v>
      </c>
      <c r="N158" s="5">
        <v>0</v>
      </c>
      <c r="O158" s="5">
        <v>0</v>
      </c>
      <c r="P158" s="9">
        <v>6.6895352420166107E-3</v>
      </c>
      <c r="Q158" s="4">
        <v>0</v>
      </c>
      <c r="R158" s="5">
        <v>0</v>
      </c>
      <c r="S158" s="5">
        <v>0</v>
      </c>
      <c r="T158" s="5">
        <v>0</v>
      </c>
      <c r="U158" s="9">
        <v>1.0243523856144361E-2</v>
      </c>
    </row>
    <row r="159" spans="1:21" x14ac:dyDescent="0.25">
      <c r="A159">
        <v>156</v>
      </c>
      <c r="B159" t="s">
        <v>539</v>
      </c>
      <c r="C159" t="s">
        <v>540</v>
      </c>
      <c r="D159">
        <v>16</v>
      </c>
      <c r="E159">
        <v>8.4499999999999993</v>
      </c>
      <c r="F159" t="s">
        <v>63</v>
      </c>
      <c r="G159" s="4">
        <v>0</v>
      </c>
      <c r="H159" s="5">
        <v>0</v>
      </c>
      <c r="I159" s="5">
        <v>0</v>
      </c>
      <c r="J159" s="5">
        <v>0</v>
      </c>
      <c r="K159" s="9">
        <v>0</v>
      </c>
      <c r="L159" s="4">
        <v>0</v>
      </c>
      <c r="M159" s="5">
        <v>0</v>
      </c>
      <c r="N159" s="5">
        <v>0</v>
      </c>
      <c r="O159" s="5">
        <v>4.9940642318236309E-3</v>
      </c>
      <c r="P159" s="9">
        <v>0</v>
      </c>
      <c r="Q159" s="4">
        <v>0</v>
      </c>
      <c r="R159" s="5">
        <v>0</v>
      </c>
      <c r="S159" s="5">
        <v>0</v>
      </c>
      <c r="T159" s="5">
        <v>0</v>
      </c>
      <c r="U159" s="9">
        <v>0</v>
      </c>
    </row>
    <row r="160" spans="1:21" x14ac:dyDescent="0.25">
      <c r="A160">
        <v>157</v>
      </c>
      <c r="B160" t="s">
        <v>461</v>
      </c>
      <c r="C160" t="s">
        <v>462</v>
      </c>
      <c r="D160">
        <v>32</v>
      </c>
      <c r="E160">
        <v>8.07</v>
      </c>
      <c r="F160" t="s">
        <v>63</v>
      </c>
      <c r="G160" s="4">
        <v>0</v>
      </c>
      <c r="H160" s="5">
        <v>0</v>
      </c>
      <c r="I160" s="5">
        <v>0</v>
      </c>
      <c r="J160" s="5">
        <v>0</v>
      </c>
      <c r="K160" s="9">
        <v>0</v>
      </c>
      <c r="L160" s="4">
        <v>0</v>
      </c>
      <c r="M160" s="5">
        <v>0</v>
      </c>
      <c r="N160" s="5">
        <v>0</v>
      </c>
      <c r="O160" s="5">
        <v>3.7197476276566387E-3</v>
      </c>
      <c r="P160" s="9">
        <v>0</v>
      </c>
      <c r="Q160" s="4">
        <v>0</v>
      </c>
      <c r="R160" s="5">
        <v>0</v>
      </c>
      <c r="S160" s="5">
        <v>0</v>
      </c>
      <c r="T160" s="5">
        <v>0</v>
      </c>
      <c r="U160" s="9">
        <v>0</v>
      </c>
    </row>
    <row r="161" spans="1:21" x14ac:dyDescent="0.25">
      <c r="A161">
        <v>158</v>
      </c>
      <c r="B161" t="s">
        <v>929</v>
      </c>
      <c r="C161" t="s">
        <v>930</v>
      </c>
      <c r="D161">
        <v>52</v>
      </c>
      <c r="E161">
        <v>7.23</v>
      </c>
      <c r="F161" t="s">
        <v>63</v>
      </c>
      <c r="G161" s="4">
        <v>0</v>
      </c>
      <c r="H161" s="5">
        <v>0</v>
      </c>
      <c r="I161" s="5">
        <v>5.0810441787586585E-4</v>
      </c>
      <c r="J161" s="5">
        <v>0</v>
      </c>
      <c r="K161" s="9">
        <v>0</v>
      </c>
      <c r="L161" s="4">
        <v>0</v>
      </c>
      <c r="M161" s="5">
        <v>0</v>
      </c>
      <c r="N161" s="5">
        <v>0</v>
      </c>
      <c r="O161" s="5">
        <v>0</v>
      </c>
      <c r="P161" s="9">
        <v>0</v>
      </c>
      <c r="Q161" s="4">
        <v>0</v>
      </c>
      <c r="R161" s="5">
        <v>0</v>
      </c>
      <c r="S161" s="5">
        <v>5.0819397019795018E-4</v>
      </c>
      <c r="T161" s="5">
        <v>0</v>
      </c>
      <c r="U161" s="9">
        <v>0</v>
      </c>
    </row>
    <row r="162" spans="1:21" x14ac:dyDescent="0.25">
      <c r="A162">
        <v>159</v>
      </c>
      <c r="B162" t="s">
        <v>705</v>
      </c>
      <c r="C162" t="s">
        <v>706</v>
      </c>
      <c r="D162">
        <v>82</v>
      </c>
      <c r="E162">
        <v>6.05</v>
      </c>
      <c r="F162" t="s">
        <v>63</v>
      </c>
      <c r="G162" s="4">
        <v>0</v>
      </c>
      <c r="H162" s="5">
        <v>0</v>
      </c>
      <c r="I162" s="5">
        <v>0</v>
      </c>
      <c r="J162" s="5">
        <v>0</v>
      </c>
      <c r="K162" s="9">
        <v>0</v>
      </c>
      <c r="L162" s="4">
        <v>0</v>
      </c>
      <c r="M162" s="5">
        <v>0</v>
      </c>
      <c r="N162" s="5">
        <v>0</v>
      </c>
      <c r="O162" s="5">
        <v>0</v>
      </c>
      <c r="P162" s="9">
        <v>1.4562743312940523E-3</v>
      </c>
      <c r="Q162" s="4">
        <v>0</v>
      </c>
      <c r="R162" s="5">
        <v>0</v>
      </c>
      <c r="S162" s="5">
        <v>0</v>
      </c>
      <c r="T162" s="5">
        <v>0</v>
      </c>
      <c r="U162" s="9">
        <v>0</v>
      </c>
    </row>
    <row r="163" spans="1:21" x14ac:dyDescent="0.25">
      <c r="A163">
        <v>160</v>
      </c>
      <c r="B163" t="s">
        <v>1126</v>
      </c>
      <c r="C163" t="s">
        <v>1127</v>
      </c>
      <c r="D163">
        <v>87</v>
      </c>
      <c r="E163">
        <v>4.45</v>
      </c>
      <c r="F163" t="s">
        <v>63</v>
      </c>
      <c r="G163" s="4">
        <v>0</v>
      </c>
      <c r="H163" s="5">
        <v>0</v>
      </c>
      <c r="I163" s="5">
        <v>0</v>
      </c>
      <c r="J163" s="5">
        <v>0</v>
      </c>
      <c r="K163" s="9">
        <v>0</v>
      </c>
      <c r="L163" s="4">
        <v>0</v>
      </c>
      <c r="M163" s="5">
        <v>0</v>
      </c>
      <c r="N163" s="5">
        <v>0</v>
      </c>
      <c r="O163" s="5">
        <v>0</v>
      </c>
      <c r="P163" s="9">
        <v>0</v>
      </c>
      <c r="Q163" s="4">
        <v>0</v>
      </c>
      <c r="R163" s="5">
        <v>2.4172076645719777E-4</v>
      </c>
      <c r="S163" s="5">
        <v>0</v>
      </c>
      <c r="T163" s="5">
        <v>1.2286016027588025E-3</v>
      </c>
      <c r="U163" s="9">
        <v>0</v>
      </c>
    </row>
    <row r="164" spans="1:21" x14ac:dyDescent="0.25">
      <c r="A164">
        <v>161</v>
      </c>
      <c r="B164" t="s">
        <v>916</v>
      </c>
      <c r="C164" t="s">
        <v>984</v>
      </c>
      <c r="D164">
        <v>50</v>
      </c>
      <c r="E164">
        <v>9.5</v>
      </c>
      <c r="F164" t="s">
        <v>63</v>
      </c>
      <c r="G164" s="4">
        <v>0</v>
      </c>
      <c r="H164" s="5">
        <v>0</v>
      </c>
      <c r="I164" s="5">
        <v>2.5528476755667744E-4</v>
      </c>
      <c r="J164" s="5">
        <v>0</v>
      </c>
      <c r="K164" s="9">
        <v>0</v>
      </c>
      <c r="L164" s="4">
        <v>0</v>
      </c>
      <c r="M164" s="5">
        <v>0</v>
      </c>
      <c r="N164" s="5">
        <v>0</v>
      </c>
      <c r="O164" s="5">
        <v>0</v>
      </c>
      <c r="P164" s="9">
        <v>0</v>
      </c>
      <c r="Q164" s="4">
        <v>2.1328724691871558E-3</v>
      </c>
      <c r="R164" s="5">
        <v>0</v>
      </c>
      <c r="S164" s="5">
        <v>2.5569955633231108E-4</v>
      </c>
      <c r="T164" s="5">
        <v>0</v>
      </c>
      <c r="U164" s="9">
        <v>0</v>
      </c>
    </row>
    <row r="165" spans="1:21" x14ac:dyDescent="0.25">
      <c r="A165">
        <v>162</v>
      </c>
      <c r="B165" t="s">
        <v>852</v>
      </c>
      <c r="C165" t="s">
        <v>853</v>
      </c>
      <c r="D165">
        <v>250</v>
      </c>
      <c r="E165">
        <v>3.82</v>
      </c>
      <c r="F165" t="s">
        <v>63</v>
      </c>
      <c r="G165" s="4">
        <v>0</v>
      </c>
      <c r="H165" s="5">
        <v>0</v>
      </c>
      <c r="I165" s="5">
        <v>1.0601992336641644E-4</v>
      </c>
      <c r="J165" s="5">
        <v>0</v>
      </c>
      <c r="K165" s="9">
        <v>0</v>
      </c>
      <c r="L165" s="4">
        <v>0</v>
      </c>
      <c r="M165" s="5">
        <v>0</v>
      </c>
      <c r="N165" s="5">
        <v>0</v>
      </c>
      <c r="O165" s="5">
        <v>0</v>
      </c>
      <c r="P165" s="9">
        <v>0</v>
      </c>
      <c r="Q165" s="4">
        <v>0</v>
      </c>
      <c r="R165" s="5">
        <v>0</v>
      </c>
      <c r="S165" s="5">
        <v>1.0593891347070763E-4</v>
      </c>
      <c r="T165" s="5">
        <v>7.1428981395091693E-5</v>
      </c>
      <c r="U165" s="9">
        <v>0</v>
      </c>
    </row>
    <row r="166" spans="1:21" x14ac:dyDescent="0.25">
      <c r="A166">
        <v>163</v>
      </c>
      <c r="B166" t="s">
        <v>595</v>
      </c>
      <c r="C166" t="s">
        <v>596</v>
      </c>
      <c r="D166">
        <v>70</v>
      </c>
      <c r="E166">
        <v>5.82</v>
      </c>
      <c r="F166" t="s">
        <v>63</v>
      </c>
      <c r="G166" s="4">
        <v>0</v>
      </c>
      <c r="H166" s="5">
        <v>0</v>
      </c>
      <c r="I166" s="5">
        <v>3.7864258345148726E-4</v>
      </c>
      <c r="J166" s="5">
        <v>0</v>
      </c>
      <c r="K166" s="9">
        <v>0</v>
      </c>
      <c r="L166" s="4">
        <v>0</v>
      </c>
      <c r="M166" s="5">
        <v>0</v>
      </c>
      <c r="N166" s="5">
        <v>0</v>
      </c>
      <c r="O166" s="5">
        <v>0</v>
      </c>
      <c r="P166" s="9">
        <v>0</v>
      </c>
      <c r="Q166" s="4">
        <v>7.254026142136991E-4</v>
      </c>
      <c r="R166" s="5">
        <v>0</v>
      </c>
      <c r="S166" s="5">
        <v>3.7835326239538439E-4</v>
      </c>
      <c r="T166" s="5">
        <v>0</v>
      </c>
      <c r="U166" s="9">
        <v>0</v>
      </c>
    </row>
    <row r="167" spans="1:21" x14ac:dyDescent="0.25">
      <c r="A167">
        <v>164</v>
      </c>
      <c r="B167" t="s">
        <v>530</v>
      </c>
      <c r="C167" t="s">
        <v>861</v>
      </c>
      <c r="D167">
        <v>13</v>
      </c>
      <c r="E167">
        <v>4.8499999999999996</v>
      </c>
      <c r="F167" t="s">
        <v>63</v>
      </c>
      <c r="G167" s="4">
        <v>0</v>
      </c>
      <c r="H167" s="5">
        <v>0</v>
      </c>
      <c r="I167" s="5">
        <v>0</v>
      </c>
      <c r="J167" s="5">
        <v>0</v>
      </c>
      <c r="K167" s="9">
        <v>0</v>
      </c>
      <c r="L167" s="4">
        <v>0</v>
      </c>
      <c r="M167" s="5">
        <v>0</v>
      </c>
      <c r="N167" s="5">
        <v>0</v>
      </c>
      <c r="O167" s="5">
        <v>9.1563018526932636E-3</v>
      </c>
      <c r="P167" s="9">
        <v>0</v>
      </c>
      <c r="Q167" s="4">
        <v>0</v>
      </c>
      <c r="R167" s="5">
        <v>0</v>
      </c>
      <c r="S167" s="5">
        <v>0</v>
      </c>
      <c r="T167" s="5">
        <v>0</v>
      </c>
      <c r="U167" s="9">
        <v>0</v>
      </c>
    </row>
    <row r="168" spans="1:21" x14ac:dyDescent="0.25">
      <c r="A168">
        <v>165</v>
      </c>
      <c r="B168" t="s">
        <v>1133</v>
      </c>
      <c r="C168" t="s">
        <v>1134</v>
      </c>
      <c r="D168">
        <v>52</v>
      </c>
      <c r="E168">
        <v>8.64</v>
      </c>
      <c r="F168" t="s">
        <v>63</v>
      </c>
      <c r="G168" s="4">
        <v>0</v>
      </c>
      <c r="H168" s="5">
        <v>0</v>
      </c>
      <c r="I168" s="5">
        <v>6.1527205878161102E-4</v>
      </c>
      <c r="J168" s="5">
        <v>0</v>
      </c>
      <c r="K168" s="9">
        <v>0</v>
      </c>
      <c r="L168" s="4">
        <v>0</v>
      </c>
      <c r="M168" s="5">
        <v>0</v>
      </c>
      <c r="N168" s="5">
        <v>0</v>
      </c>
      <c r="O168" s="5">
        <v>0</v>
      </c>
      <c r="P168" s="9">
        <v>0</v>
      </c>
      <c r="Q168" s="4">
        <v>0</v>
      </c>
      <c r="R168" s="5">
        <v>0</v>
      </c>
      <c r="S168" s="5">
        <v>6.1579012421004574E-4</v>
      </c>
      <c r="T168" s="5">
        <v>0</v>
      </c>
      <c r="U168" s="9">
        <v>0</v>
      </c>
    </row>
    <row r="169" spans="1:21" x14ac:dyDescent="0.25">
      <c r="A169">
        <v>166</v>
      </c>
      <c r="B169" t="s">
        <v>636</v>
      </c>
      <c r="C169" t="s">
        <v>637</v>
      </c>
      <c r="D169">
        <v>100</v>
      </c>
      <c r="E169">
        <v>5.08</v>
      </c>
      <c r="F169" t="s">
        <v>63</v>
      </c>
      <c r="G169" s="4">
        <v>0</v>
      </c>
      <c r="H169" s="5">
        <v>0</v>
      </c>
      <c r="I169" s="5">
        <v>0</v>
      </c>
      <c r="J169" s="5">
        <v>0</v>
      </c>
      <c r="K169" s="9">
        <v>0</v>
      </c>
      <c r="L169" s="4">
        <v>0</v>
      </c>
      <c r="M169" s="5">
        <v>0</v>
      </c>
      <c r="N169" s="5">
        <v>0</v>
      </c>
      <c r="O169" s="5">
        <v>0</v>
      </c>
      <c r="P169" s="9">
        <v>8.9344539342723836E-4</v>
      </c>
      <c r="Q169" s="4">
        <v>0</v>
      </c>
      <c r="R169" s="5">
        <v>0</v>
      </c>
      <c r="S169" s="5">
        <v>0</v>
      </c>
      <c r="T169" s="5">
        <v>0</v>
      </c>
      <c r="U169" s="9">
        <v>0</v>
      </c>
    </row>
    <row r="170" spans="1:21" x14ac:dyDescent="0.25">
      <c r="A170">
        <v>167</v>
      </c>
      <c r="B170" t="s">
        <v>1136</v>
      </c>
      <c r="C170" t="s">
        <v>1137</v>
      </c>
      <c r="D170">
        <v>28</v>
      </c>
      <c r="E170">
        <v>4.43</v>
      </c>
      <c r="F170" t="s">
        <v>63</v>
      </c>
      <c r="G170" s="4">
        <v>0</v>
      </c>
      <c r="H170" s="5">
        <v>0</v>
      </c>
      <c r="I170" s="5">
        <v>0</v>
      </c>
      <c r="J170" s="5">
        <v>0</v>
      </c>
      <c r="K170" s="9">
        <v>0</v>
      </c>
      <c r="L170" s="4">
        <v>0</v>
      </c>
      <c r="M170" s="5">
        <v>0</v>
      </c>
      <c r="N170" s="5">
        <v>0</v>
      </c>
      <c r="O170" s="5">
        <v>0</v>
      </c>
      <c r="P170" s="9">
        <v>0</v>
      </c>
      <c r="Q170" s="4">
        <v>0</v>
      </c>
      <c r="R170" s="5">
        <v>0</v>
      </c>
      <c r="S170" s="5">
        <v>0</v>
      </c>
      <c r="T170" s="5">
        <v>2.5319444662278714E-3</v>
      </c>
      <c r="U170" s="9">
        <v>0</v>
      </c>
    </row>
    <row r="171" spans="1:21" x14ac:dyDescent="0.25">
      <c r="A171">
        <v>168</v>
      </c>
      <c r="B171" t="s">
        <v>1138</v>
      </c>
      <c r="C171" t="s">
        <v>1139</v>
      </c>
      <c r="D171">
        <v>44</v>
      </c>
      <c r="E171">
        <v>5.55</v>
      </c>
      <c r="F171" t="s">
        <v>63</v>
      </c>
      <c r="G171" s="4">
        <v>0</v>
      </c>
      <c r="H171" s="5">
        <v>0</v>
      </c>
      <c r="I171" s="5">
        <v>7.2808915028802987E-4</v>
      </c>
      <c r="J171" s="5">
        <v>0</v>
      </c>
      <c r="K171" s="9">
        <v>0</v>
      </c>
      <c r="L171" s="4">
        <v>0</v>
      </c>
      <c r="M171" s="5">
        <v>0</v>
      </c>
      <c r="N171" s="5">
        <v>0</v>
      </c>
      <c r="O171" s="5">
        <v>0</v>
      </c>
      <c r="P171" s="9">
        <v>0</v>
      </c>
      <c r="Q171" s="4">
        <v>0</v>
      </c>
      <c r="R171" s="5">
        <v>0</v>
      </c>
      <c r="S171" s="5">
        <v>7.2841835040032105E-4</v>
      </c>
      <c r="T171" s="5">
        <v>0</v>
      </c>
      <c r="U171" s="9">
        <v>0</v>
      </c>
    </row>
    <row r="172" spans="1:21" x14ac:dyDescent="0.25">
      <c r="A172">
        <v>169</v>
      </c>
      <c r="B172" t="s">
        <v>931</v>
      </c>
      <c r="C172" t="s">
        <v>932</v>
      </c>
      <c r="D172">
        <v>52</v>
      </c>
      <c r="E172">
        <v>7.36</v>
      </c>
      <c r="F172" t="s">
        <v>63</v>
      </c>
      <c r="G172" s="4">
        <v>0</v>
      </c>
      <c r="H172" s="5">
        <v>0</v>
      </c>
      <c r="I172" s="5">
        <v>2.4546612265065142E-4</v>
      </c>
      <c r="J172" s="5">
        <v>0</v>
      </c>
      <c r="K172" s="9">
        <v>0</v>
      </c>
      <c r="L172" s="4">
        <v>0</v>
      </c>
      <c r="M172" s="5">
        <v>0</v>
      </c>
      <c r="N172" s="5">
        <v>0</v>
      </c>
      <c r="O172" s="5">
        <v>0</v>
      </c>
      <c r="P172" s="9">
        <v>0</v>
      </c>
      <c r="Q172" s="4">
        <v>0</v>
      </c>
      <c r="R172" s="5">
        <v>0</v>
      </c>
      <c r="S172" s="5">
        <v>2.4586495801183755E-4</v>
      </c>
      <c r="T172" s="5">
        <v>0</v>
      </c>
      <c r="U172" s="9">
        <v>0</v>
      </c>
    </row>
    <row r="173" spans="1:21" x14ac:dyDescent="0.25">
      <c r="A173">
        <v>170</v>
      </c>
      <c r="B173" t="s">
        <v>1142</v>
      </c>
      <c r="C173" t="s">
        <v>1143</v>
      </c>
      <c r="D173">
        <v>94</v>
      </c>
      <c r="E173">
        <v>6.44</v>
      </c>
      <c r="F173" t="s">
        <v>63</v>
      </c>
      <c r="G173" s="4">
        <v>0</v>
      </c>
      <c r="H173" s="5">
        <v>0</v>
      </c>
      <c r="I173" s="5">
        <v>2.8107903967601085E-4</v>
      </c>
      <c r="J173" s="5">
        <v>0</v>
      </c>
      <c r="K173" s="9">
        <v>0</v>
      </c>
      <c r="L173" s="4">
        <v>0</v>
      </c>
      <c r="M173" s="5">
        <v>0</v>
      </c>
      <c r="N173" s="5">
        <v>0</v>
      </c>
      <c r="O173" s="5">
        <v>0</v>
      </c>
      <c r="P173" s="9">
        <v>0</v>
      </c>
      <c r="Q173" s="4">
        <v>0</v>
      </c>
      <c r="R173" s="5">
        <v>0</v>
      </c>
      <c r="S173" s="5">
        <v>2.8112857925844054E-4</v>
      </c>
      <c r="T173" s="5">
        <v>0</v>
      </c>
      <c r="U173" s="9">
        <v>0</v>
      </c>
    </row>
    <row r="174" spans="1:21" x14ac:dyDescent="0.25">
      <c r="A174">
        <v>171</v>
      </c>
      <c r="B174" t="s">
        <v>657</v>
      </c>
      <c r="C174" t="s">
        <v>862</v>
      </c>
      <c r="D174">
        <v>10</v>
      </c>
      <c r="E174">
        <v>7.04</v>
      </c>
      <c r="F174" t="s">
        <v>63</v>
      </c>
      <c r="G174" s="4">
        <v>0</v>
      </c>
      <c r="H174" s="5">
        <v>0</v>
      </c>
      <c r="I174" s="5">
        <v>0</v>
      </c>
      <c r="J174" s="5">
        <v>1.3463179444734803E-2</v>
      </c>
      <c r="K174" s="9">
        <v>0</v>
      </c>
      <c r="L174" s="4">
        <v>0</v>
      </c>
      <c r="M174" s="5">
        <v>0</v>
      </c>
      <c r="N174" s="5">
        <v>0</v>
      </c>
      <c r="O174" s="5">
        <v>7.9079410230423388E-3</v>
      </c>
      <c r="P174" s="9">
        <v>0</v>
      </c>
      <c r="Q174" s="4">
        <v>0</v>
      </c>
      <c r="R174" s="5">
        <v>0</v>
      </c>
      <c r="S174" s="5">
        <v>0</v>
      </c>
      <c r="T174" s="5">
        <v>0</v>
      </c>
      <c r="U174" s="9">
        <v>0</v>
      </c>
    </row>
    <row r="175" spans="1:21" x14ac:dyDescent="0.25">
      <c r="A175">
        <v>172</v>
      </c>
      <c r="B175" t="s">
        <v>750</v>
      </c>
      <c r="C175" t="s">
        <v>751</v>
      </c>
      <c r="D175">
        <v>435</v>
      </c>
      <c r="E175">
        <v>9.6</v>
      </c>
      <c r="F175" t="s">
        <v>63</v>
      </c>
      <c r="G175" s="4">
        <v>0</v>
      </c>
      <c r="H175" s="5">
        <v>0</v>
      </c>
      <c r="I175" s="5">
        <v>0</v>
      </c>
      <c r="J175" s="5">
        <v>0</v>
      </c>
      <c r="K175" s="9">
        <v>0</v>
      </c>
      <c r="L175" s="4">
        <v>0</v>
      </c>
      <c r="M175" s="5">
        <v>0</v>
      </c>
      <c r="N175" s="5">
        <v>0</v>
      </c>
      <c r="O175" s="5">
        <v>0</v>
      </c>
      <c r="P175" s="9">
        <v>1.6634860758216655E-4</v>
      </c>
      <c r="Q175" s="4">
        <v>0</v>
      </c>
      <c r="R175" s="5">
        <v>0</v>
      </c>
      <c r="S175" s="5">
        <v>0</v>
      </c>
      <c r="T175" s="5">
        <v>0</v>
      </c>
      <c r="U175" s="9">
        <v>0</v>
      </c>
    </row>
    <row r="176" spans="1:21" x14ac:dyDescent="0.25">
      <c r="A176">
        <v>173</v>
      </c>
      <c r="B176" t="s">
        <v>925</v>
      </c>
      <c r="C176" t="s">
        <v>926</v>
      </c>
      <c r="D176">
        <v>71</v>
      </c>
      <c r="E176">
        <v>8.26</v>
      </c>
      <c r="F176" t="s">
        <v>63</v>
      </c>
      <c r="G176" s="4">
        <v>0</v>
      </c>
      <c r="H176" s="5">
        <v>0</v>
      </c>
      <c r="I176" s="5">
        <v>1.809547815477882E-4</v>
      </c>
      <c r="J176" s="5">
        <v>0</v>
      </c>
      <c r="K176" s="9">
        <v>0</v>
      </c>
      <c r="L176" s="4">
        <v>0</v>
      </c>
      <c r="M176" s="5">
        <v>0</v>
      </c>
      <c r="N176" s="5">
        <v>0</v>
      </c>
      <c r="O176" s="5">
        <v>0</v>
      </c>
      <c r="P176" s="9">
        <v>0</v>
      </c>
      <c r="Q176" s="4">
        <v>0</v>
      </c>
      <c r="R176" s="5">
        <v>0</v>
      </c>
      <c r="S176" s="5">
        <v>1.8089605259153591E-4</v>
      </c>
      <c r="T176" s="5">
        <v>0</v>
      </c>
      <c r="U176" s="9">
        <v>0</v>
      </c>
    </row>
    <row r="177" spans="1:21" x14ac:dyDescent="0.25">
      <c r="A177">
        <v>174</v>
      </c>
      <c r="B177" t="s">
        <v>1144</v>
      </c>
      <c r="C177" t="s">
        <v>1145</v>
      </c>
      <c r="D177">
        <v>50</v>
      </c>
      <c r="E177">
        <v>4.6900000000000004</v>
      </c>
      <c r="F177" t="s">
        <v>63</v>
      </c>
      <c r="G177" s="4">
        <v>0</v>
      </c>
      <c r="H177" s="5">
        <v>0</v>
      </c>
      <c r="I177" s="5">
        <v>0</v>
      </c>
      <c r="J177" s="5">
        <v>0</v>
      </c>
      <c r="K177" s="9">
        <v>0</v>
      </c>
      <c r="L177" s="4">
        <v>0</v>
      </c>
      <c r="M177" s="5">
        <v>0</v>
      </c>
      <c r="N177" s="5">
        <v>0</v>
      </c>
      <c r="O177" s="5">
        <v>0</v>
      </c>
      <c r="P177" s="9">
        <v>0</v>
      </c>
      <c r="Q177" s="4">
        <v>0</v>
      </c>
      <c r="R177" s="5">
        <v>4.0230197629310987E-4</v>
      </c>
      <c r="S177" s="5">
        <v>0</v>
      </c>
      <c r="T177" s="5">
        <v>7.198778877127082E-4</v>
      </c>
      <c r="U177" s="9">
        <v>0</v>
      </c>
    </row>
    <row r="178" spans="1:21" x14ac:dyDescent="0.25">
      <c r="A178">
        <v>175</v>
      </c>
      <c r="B178" t="s">
        <v>829</v>
      </c>
      <c r="C178" t="s">
        <v>830</v>
      </c>
      <c r="D178">
        <v>26</v>
      </c>
      <c r="E178">
        <v>6.59</v>
      </c>
      <c r="F178" t="s">
        <v>63</v>
      </c>
      <c r="G178" s="4">
        <v>0</v>
      </c>
      <c r="H178" s="5">
        <v>0</v>
      </c>
      <c r="I178" s="5">
        <v>0</v>
      </c>
      <c r="J178" s="5">
        <v>0</v>
      </c>
      <c r="K178" s="9">
        <v>0</v>
      </c>
      <c r="L178" s="4">
        <v>0</v>
      </c>
      <c r="M178" s="5">
        <v>0</v>
      </c>
      <c r="N178" s="5">
        <v>0</v>
      </c>
      <c r="O178" s="5">
        <v>0</v>
      </c>
      <c r="P178" s="9">
        <v>0</v>
      </c>
      <c r="Q178" s="4">
        <v>1.9530070382676517E-3</v>
      </c>
      <c r="R178" s="5">
        <v>0</v>
      </c>
      <c r="S178" s="5">
        <v>0</v>
      </c>
      <c r="T178" s="5">
        <v>6.8681712879895863E-4</v>
      </c>
      <c r="U178" s="9">
        <v>0</v>
      </c>
    </row>
    <row r="179" spans="1:21" x14ac:dyDescent="0.25">
      <c r="A179">
        <v>176</v>
      </c>
      <c r="B179" t="s">
        <v>1146</v>
      </c>
      <c r="C179" t="s">
        <v>1147</v>
      </c>
      <c r="D179">
        <v>77</v>
      </c>
      <c r="E179">
        <v>4.8600000000000003</v>
      </c>
      <c r="F179" t="s">
        <v>63</v>
      </c>
      <c r="G179" s="4">
        <v>0</v>
      </c>
      <c r="H179" s="5">
        <v>0</v>
      </c>
      <c r="I179" s="5">
        <v>0</v>
      </c>
      <c r="J179" s="5">
        <v>0</v>
      </c>
      <c r="K179" s="9">
        <v>0</v>
      </c>
      <c r="L179" s="4">
        <v>0</v>
      </c>
      <c r="M179" s="5">
        <v>0</v>
      </c>
      <c r="N179" s="5">
        <v>0</v>
      </c>
      <c r="O179" s="5">
        <v>0</v>
      </c>
      <c r="P179" s="9">
        <v>0</v>
      </c>
      <c r="Q179" s="4">
        <v>0</v>
      </c>
      <c r="R179" s="5">
        <v>0</v>
      </c>
      <c r="S179" s="5">
        <v>0</v>
      </c>
      <c r="T179" s="5">
        <v>2.2486517744033365E-4</v>
      </c>
      <c r="U179" s="9">
        <v>0</v>
      </c>
    </row>
    <row r="180" spans="1:21" x14ac:dyDescent="0.25">
      <c r="A180">
        <v>177</v>
      </c>
      <c r="B180" t="s">
        <v>857</v>
      </c>
      <c r="C180" t="s">
        <v>858</v>
      </c>
      <c r="D180">
        <v>86</v>
      </c>
      <c r="E180">
        <v>7.07</v>
      </c>
      <c r="F180" t="s">
        <v>63</v>
      </c>
      <c r="G180" s="4">
        <v>0</v>
      </c>
      <c r="H180" s="5">
        <v>0</v>
      </c>
      <c r="I180" s="5">
        <v>0</v>
      </c>
      <c r="J180" s="5">
        <v>0</v>
      </c>
      <c r="K180" s="9">
        <v>0</v>
      </c>
      <c r="L180" s="4">
        <v>0</v>
      </c>
      <c r="M180" s="5">
        <v>0</v>
      </c>
      <c r="N180" s="5">
        <v>0</v>
      </c>
      <c r="O180" s="5">
        <v>0</v>
      </c>
      <c r="P180" s="9">
        <v>0</v>
      </c>
      <c r="Q180" s="4">
        <v>0</v>
      </c>
      <c r="R180" s="5">
        <v>0</v>
      </c>
      <c r="S180" s="5">
        <v>0</v>
      </c>
      <c r="T180" s="5">
        <v>2.0133277515006615E-4</v>
      </c>
      <c r="U180" s="9">
        <v>0</v>
      </c>
    </row>
    <row r="181" spans="1:21" x14ac:dyDescent="0.25">
      <c r="A181">
        <v>178</v>
      </c>
      <c r="B181" t="s">
        <v>923</v>
      </c>
      <c r="C181" t="s">
        <v>924</v>
      </c>
      <c r="D181">
        <v>69</v>
      </c>
      <c r="E181">
        <v>5.7</v>
      </c>
      <c r="F181" t="s">
        <v>63</v>
      </c>
      <c r="G181" s="4">
        <v>0</v>
      </c>
      <c r="H181" s="5">
        <v>0</v>
      </c>
      <c r="I181" s="5">
        <v>4.6428873351700455E-4</v>
      </c>
      <c r="J181" s="5">
        <v>0</v>
      </c>
      <c r="K181" s="9">
        <v>0</v>
      </c>
      <c r="L181" s="4">
        <v>0</v>
      </c>
      <c r="M181" s="5">
        <v>0</v>
      </c>
      <c r="N181" s="5">
        <v>0</v>
      </c>
      <c r="O181" s="5">
        <v>0</v>
      </c>
      <c r="P181" s="9">
        <v>0</v>
      </c>
      <c r="Q181" s="4">
        <v>0</v>
      </c>
      <c r="R181" s="5">
        <v>0</v>
      </c>
      <c r="S181" s="5">
        <v>4.6449865822629171E-4</v>
      </c>
      <c r="T181" s="5">
        <v>0</v>
      </c>
      <c r="U181" s="9">
        <v>0</v>
      </c>
    </row>
    <row r="182" spans="1:21" x14ac:dyDescent="0.25">
      <c r="A182">
        <v>179</v>
      </c>
      <c r="B182" t="s">
        <v>914</v>
      </c>
      <c r="C182" t="s">
        <v>915</v>
      </c>
      <c r="D182">
        <v>55</v>
      </c>
      <c r="E182">
        <v>7.01</v>
      </c>
      <c r="F182" t="s">
        <v>63</v>
      </c>
      <c r="G182" s="4">
        <v>0</v>
      </c>
      <c r="H182" s="5">
        <v>0</v>
      </c>
      <c r="I182" s="5">
        <v>2.335961725435084E-4</v>
      </c>
      <c r="J182" s="5">
        <v>0</v>
      </c>
      <c r="K182" s="9">
        <v>0</v>
      </c>
      <c r="L182" s="4">
        <v>0</v>
      </c>
      <c r="M182" s="5">
        <v>0</v>
      </c>
      <c r="N182" s="5">
        <v>0</v>
      </c>
      <c r="O182" s="5">
        <v>0</v>
      </c>
      <c r="P182" s="9">
        <v>0</v>
      </c>
      <c r="Q182" s="4">
        <v>0</v>
      </c>
      <c r="R182" s="5">
        <v>0</v>
      </c>
      <c r="S182" s="5">
        <v>2.3352035879998273E-4</v>
      </c>
      <c r="T182" s="5">
        <v>0</v>
      </c>
      <c r="U182" s="9">
        <v>0</v>
      </c>
    </row>
    <row r="183" spans="1:21" x14ac:dyDescent="0.25">
      <c r="A183">
        <v>180</v>
      </c>
      <c r="B183" t="s">
        <v>817</v>
      </c>
      <c r="C183" t="s">
        <v>818</v>
      </c>
      <c r="D183">
        <v>114</v>
      </c>
      <c r="E183">
        <v>4.66</v>
      </c>
      <c r="F183" t="s">
        <v>63</v>
      </c>
      <c r="G183" s="4">
        <v>0</v>
      </c>
      <c r="H183" s="5">
        <v>0</v>
      </c>
      <c r="I183" s="5">
        <v>0</v>
      </c>
      <c r="J183" s="5">
        <v>0</v>
      </c>
      <c r="K183" s="9">
        <v>0</v>
      </c>
      <c r="L183" s="4">
        <v>0</v>
      </c>
      <c r="M183" s="5">
        <v>0</v>
      </c>
      <c r="N183" s="5">
        <v>0</v>
      </c>
      <c r="O183" s="5">
        <v>0</v>
      </c>
      <c r="P183" s="9">
        <v>1.0474955716325638E-3</v>
      </c>
      <c r="Q183" s="4">
        <v>0</v>
      </c>
      <c r="R183" s="5">
        <v>0</v>
      </c>
      <c r="S183" s="5">
        <v>0</v>
      </c>
      <c r="T183" s="5">
        <v>0</v>
      </c>
      <c r="U183" s="9">
        <v>0</v>
      </c>
    </row>
    <row r="184" spans="1:21" x14ac:dyDescent="0.25">
      <c r="A184">
        <v>181</v>
      </c>
      <c r="B184" t="s">
        <v>850</v>
      </c>
      <c r="C184" t="s">
        <v>851</v>
      </c>
      <c r="D184">
        <v>31</v>
      </c>
      <c r="E184">
        <v>7.39</v>
      </c>
      <c r="F184" t="s">
        <v>63</v>
      </c>
      <c r="G184" s="4">
        <v>0</v>
      </c>
      <c r="H184" s="5">
        <v>0</v>
      </c>
      <c r="I184" s="5">
        <v>0</v>
      </c>
      <c r="J184" s="5">
        <v>0</v>
      </c>
      <c r="K184" s="9">
        <v>0</v>
      </c>
      <c r="L184" s="4">
        <v>0</v>
      </c>
      <c r="M184" s="5">
        <v>0</v>
      </c>
      <c r="N184" s="5">
        <v>0</v>
      </c>
      <c r="O184" s="5">
        <v>0</v>
      </c>
      <c r="P184" s="9">
        <v>0</v>
      </c>
      <c r="Q184" s="4">
        <v>0</v>
      </c>
      <c r="R184" s="5">
        <v>6.7837763489600651E-4</v>
      </c>
      <c r="S184" s="5">
        <v>0</v>
      </c>
      <c r="T184" s="5">
        <v>0</v>
      </c>
      <c r="U184" s="9">
        <v>0</v>
      </c>
    </row>
    <row r="185" spans="1:21" x14ac:dyDescent="0.25">
      <c r="A185">
        <v>182</v>
      </c>
      <c r="B185" t="s">
        <v>609</v>
      </c>
      <c r="C185" t="s">
        <v>1151</v>
      </c>
      <c r="D185">
        <v>8</v>
      </c>
      <c r="E185">
        <v>8.49</v>
      </c>
      <c r="F185" t="s">
        <v>63</v>
      </c>
      <c r="G185" s="4">
        <v>0</v>
      </c>
      <c r="H185" s="5">
        <v>0</v>
      </c>
      <c r="I185" s="5">
        <v>0</v>
      </c>
      <c r="J185" s="5">
        <v>0</v>
      </c>
      <c r="K185" s="9">
        <v>0</v>
      </c>
      <c r="L185" s="4">
        <v>0</v>
      </c>
      <c r="M185" s="5">
        <v>0</v>
      </c>
      <c r="N185" s="5">
        <v>0</v>
      </c>
      <c r="O185" s="5">
        <v>0</v>
      </c>
      <c r="P185" s="9">
        <v>1.479156567393281E-2</v>
      </c>
      <c r="Q185" s="4">
        <v>0</v>
      </c>
      <c r="R185" s="5">
        <v>0</v>
      </c>
      <c r="S185" s="5">
        <v>0</v>
      </c>
      <c r="T185" s="5">
        <v>0</v>
      </c>
      <c r="U185" s="9">
        <v>0</v>
      </c>
    </row>
    <row r="186" spans="1:21" x14ac:dyDescent="0.25">
      <c r="A186">
        <v>183</v>
      </c>
      <c r="B186" t="s">
        <v>683</v>
      </c>
      <c r="C186" t="s">
        <v>684</v>
      </c>
      <c r="D186">
        <v>36</v>
      </c>
      <c r="E186">
        <v>8.73</v>
      </c>
      <c r="F186" t="s">
        <v>63</v>
      </c>
      <c r="G186" s="4">
        <v>0</v>
      </c>
      <c r="H186" s="5">
        <v>0</v>
      </c>
      <c r="I186" s="5">
        <v>0</v>
      </c>
      <c r="J186" s="5">
        <v>0</v>
      </c>
      <c r="K186" s="9">
        <v>0</v>
      </c>
      <c r="L186" s="4">
        <v>0</v>
      </c>
      <c r="M186" s="5">
        <v>0</v>
      </c>
      <c r="N186" s="5">
        <v>0</v>
      </c>
      <c r="O186" s="5">
        <v>0</v>
      </c>
      <c r="P186" s="9">
        <v>1.6104436693743691E-3</v>
      </c>
      <c r="Q186" s="4">
        <v>0</v>
      </c>
      <c r="R186" s="5">
        <v>0</v>
      </c>
      <c r="S186" s="5">
        <v>0</v>
      </c>
      <c r="T186" s="5">
        <v>0</v>
      </c>
      <c r="U186" s="9">
        <v>0</v>
      </c>
    </row>
    <row r="187" spans="1:21" x14ac:dyDescent="0.25">
      <c r="A187">
        <v>184</v>
      </c>
      <c r="B187" t="s">
        <v>1152</v>
      </c>
      <c r="C187" t="s">
        <v>1153</v>
      </c>
      <c r="D187">
        <v>57</v>
      </c>
      <c r="E187">
        <v>5.83</v>
      </c>
      <c r="F187" t="s">
        <v>63</v>
      </c>
      <c r="G187" s="4">
        <v>0</v>
      </c>
      <c r="H187" s="5">
        <v>0</v>
      </c>
      <c r="I187" s="5">
        <v>0</v>
      </c>
      <c r="J187" s="5">
        <v>0</v>
      </c>
      <c r="K187" s="9">
        <v>0</v>
      </c>
      <c r="L187" s="4">
        <v>0</v>
      </c>
      <c r="M187" s="5">
        <v>0</v>
      </c>
      <c r="N187" s="5">
        <v>0</v>
      </c>
      <c r="O187" s="5">
        <v>0</v>
      </c>
      <c r="P187" s="9">
        <v>2.1101723384833993E-3</v>
      </c>
      <c r="Q187" s="4">
        <v>0</v>
      </c>
      <c r="R187" s="5">
        <v>0</v>
      </c>
      <c r="S187" s="5">
        <v>0</v>
      </c>
      <c r="T187" s="5">
        <v>0</v>
      </c>
      <c r="U187" s="9">
        <v>0</v>
      </c>
    </row>
    <row r="188" spans="1:21" x14ac:dyDescent="0.25">
      <c r="A188">
        <v>185</v>
      </c>
      <c r="B188" t="s">
        <v>1154</v>
      </c>
      <c r="C188" t="s">
        <v>1155</v>
      </c>
      <c r="D188">
        <v>58</v>
      </c>
      <c r="E188">
        <v>6.92</v>
      </c>
      <c r="F188" t="s">
        <v>63</v>
      </c>
      <c r="G188" s="4">
        <v>0</v>
      </c>
      <c r="H188" s="5">
        <v>0</v>
      </c>
      <c r="I188" s="5">
        <v>0</v>
      </c>
      <c r="J188" s="5">
        <v>0</v>
      </c>
      <c r="K188" s="9">
        <v>0</v>
      </c>
      <c r="L188" s="4">
        <v>0</v>
      </c>
      <c r="M188" s="5">
        <v>0</v>
      </c>
      <c r="N188" s="5">
        <v>0</v>
      </c>
      <c r="O188" s="5">
        <v>6.837570061879679E-4</v>
      </c>
      <c r="P188" s="9">
        <v>0</v>
      </c>
      <c r="Q188" s="4">
        <v>0</v>
      </c>
      <c r="R188" s="5">
        <v>0</v>
      </c>
      <c r="S188" s="5">
        <v>0</v>
      </c>
      <c r="T188" s="5">
        <v>0</v>
      </c>
      <c r="U188" s="9">
        <v>0</v>
      </c>
    </row>
    <row r="189" spans="1:21" x14ac:dyDescent="0.25">
      <c r="A189">
        <v>186</v>
      </c>
      <c r="B189" t="s">
        <v>1156</v>
      </c>
      <c r="C189" t="s">
        <v>1157</v>
      </c>
      <c r="D189">
        <v>59</v>
      </c>
      <c r="E189">
        <v>4.05</v>
      </c>
      <c r="F189" t="s">
        <v>63</v>
      </c>
      <c r="G189" s="4">
        <v>0</v>
      </c>
      <c r="H189" s="5">
        <v>0</v>
      </c>
      <c r="I189" s="5">
        <v>0</v>
      </c>
      <c r="J189" s="5">
        <v>0</v>
      </c>
      <c r="K189" s="9">
        <v>0</v>
      </c>
      <c r="L189" s="4">
        <v>0</v>
      </c>
      <c r="M189" s="5">
        <v>0</v>
      </c>
      <c r="N189" s="5">
        <v>0</v>
      </c>
      <c r="O189" s="5">
        <v>0</v>
      </c>
      <c r="P189" s="9">
        <v>0</v>
      </c>
      <c r="Q189" s="4">
        <v>0</v>
      </c>
      <c r="R189" s="5">
        <v>3.5643570647078313E-4</v>
      </c>
      <c r="S189" s="5">
        <v>0</v>
      </c>
      <c r="T189" s="5">
        <v>0</v>
      </c>
      <c r="U189" s="9">
        <v>0</v>
      </c>
    </row>
    <row r="190" spans="1:21" x14ac:dyDescent="0.25">
      <c r="A190">
        <v>187</v>
      </c>
      <c r="B190" t="s">
        <v>1158</v>
      </c>
      <c r="C190" t="s">
        <v>1159</v>
      </c>
      <c r="D190">
        <v>38</v>
      </c>
      <c r="E190">
        <v>4.3</v>
      </c>
      <c r="F190" t="s">
        <v>63</v>
      </c>
      <c r="G190" s="4">
        <v>0</v>
      </c>
      <c r="H190" s="5">
        <v>0</v>
      </c>
      <c r="I190" s="5">
        <v>3.3590100994299667E-4</v>
      </c>
      <c r="J190" s="5">
        <v>0</v>
      </c>
      <c r="K190" s="9">
        <v>0</v>
      </c>
      <c r="L190" s="4">
        <v>0</v>
      </c>
      <c r="M190" s="5">
        <v>0</v>
      </c>
      <c r="N190" s="5">
        <v>0</v>
      </c>
      <c r="O190" s="5">
        <v>0</v>
      </c>
      <c r="P190" s="9">
        <v>0</v>
      </c>
      <c r="Q190" s="4">
        <v>0</v>
      </c>
      <c r="R190" s="5">
        <v>0</v>
      </c>
      <c r="S190" s="5">
        <v>3.364467846477777E-4</v>
      </c>
      <c r="T190" s="5">
        <v>0</v>
      </c>
      <c r="U190" s="9">
        <v>0</v>
      </c>
    </row>
    <row r="191" spans="1:21" x14ac:dyDescent="0.25">
      <c r="A191">
        <v>188</v>
      </c>
      <c r="B191" t="s">
        <v>1163</v>
      </c>
      <c r="C191" t="s">
        <v>1164</v>
      </c>
      <c r="D191">
        <v>57</v>
      </c>
      <c r="E191">
        <v>6.55</v>
      </c>
      <c r="F191" t="s">
        <v>63</v>
      </c>
      <c r="G191" s="4">
        <v>0</v>
      </c>
      <c r="H191" s="5">
        <v>0</v>
      </c>
      <c r="I191" s="5">
        <v>0</v>
      </c>
      <c r="J191" s="5">
        <v>0</v>
      </c>
      <c r="K191" s="9">
        <v>0</v>
      </c>
      <c r="L191" s="4">
        <v>0</v>
      </c>
      <c r="M191" s="5">
        <v>0</v>
      </c>
      <c r="N191" s="5">
        <v>0</v>
      </c>
      <c r="O191" s="5">
        <v>0</v>
      </c>
      <c r="P191" s="9">
        <v>5.9946293640047721E-3</v>
      </c>
      <c r="Q191" s="4">
        <v>0</v>
      </c>
      <c r="R191" s="5">
        <v>0</v>
      </c>
      <c r="S191" s="5">
        <v>0</v>
      </c>
      <c r="T191" s="5">
        <v>0</v>
      </c>
      <c r="U191" s="9">
        <v>0</v>
      </c>
    </row>
    <row r="192" spans="1:21" x14ac:dyDescent="0.25">
      <c r="A192">
        <v>189</v>
      </c>
      <c r="B192" t="s">
        <v>624</v>
      </c>
      <c r="C192" t="s">
        <v>625</v>
      </c>
      <c r="D192">
        <v>27</v>
      </c>
      <c r="E192">
        <v>6.49</v>
      </c>
      <c r="F192" t="s">
        <v>63</v>
      </c>
      <c r="G192" s="4">
        <v>0</v>
      </c>
      <c r="H192" s="5">
        <v>0</v>
      </c>
      <c r="I192" s="5">
        <v>0</v>
      </c>
      <c r="J192" s="5">
        <v>0</v>
      </c>
      <c r="K192" s="9">
        <v>0</v>
      </c>
      <c r="L192" s="4">
        <v>0</v>
      </c>
      <c r="M192" s="5">
        <v>0</v>
      </c>
      <c r="N192" s="5">
        <v>0</v>
      </c>
      <c r="O192" s="5">
        <v>2.9397784343003809E-3</v>
      </c>
      <c r="P192" s="9">
        <v>0</v>
      </c>
      <c r="Q192" s="4">
        <v>0</v>
      </c>
      <c r="R192" s="5">
        <v>0</v>
      </c>
      <c r="S192" s="5">
        <v>0</v>
      </c>
      <c r="T192" s="5">
        <v>0</v>
      </c>
      <c r="U192" s="9">
        <v>0</v>
      </c>
    </row>
    <row r="193" spans="1:21" x14ac:dyDescent="0.25">
      <c r="A193">
        <v>190</v>
      </c>
      <c r="B193" t="s">
        <v>1165</v>
      </c>
      <c r="C193" t="s">
        <v>1166</v>
      </c>
      <c r="D193">
        <v>88</v>
      </c>
      <c r="E193">
        <v>5.04</v>
      </c>
      <c r="F193" t="s">
        <v>63</v>
      </c>
      <c r="G193" s="4">
        <v>0</v>
      </c>
      <c r="H193" s="5">
        <v>0</v>
      </c>
      <c r="I193" s="5">
        <v>0</v>
      </c>
      <c r="J193" s="5">
        <v>0</v>
      </c>
      <c r="K193" s="9">
        <v>0</v>
      </c>
      <c r="L193" s="4">
        <v>0</v>
      </c>
      <c r="M193" s="5">
        <v>0</v>
      </c>
      <c r="N193" s="5">
        <v>0</v>
      </c>
      <c r="O193" s="5">
        <v>4.4797163490365057E-4</v>
      </c>
      <c r="P193" s="9">
        <v>0</v>
      </c>
      <c r="Q193" s="4">
        <v>0</v>
      </c>
      <c r="R193" s="5">
        <v>0</v>
      </c>
      <c r="S193" s="5">
        <v>0</v>
      </c>
      <c r="T193" s="5">
        <v>0</v>
      </c>
      <c r="U193" s="9">
        <v>0</v>
      </c>
    </row>
    <row r="194" spans="1:21" x14ac:dyDescent="0.25">
      <c r="A194">
        <v>191</v>
      </c>
      <c r="B194" t="s">
        <v>1169</v>
      </c>
      <c r="C194" t="s">
        <v>1170</v>
      </c>
      <c r="D194">
        <v>17</v>
      </c>
      <c r="E194">
        <v>8.18</v>
      </c>
      <c r="F194" t="s">
        <v>63</v>
      </c>
      <c r="G194" s="4">
        <v>0</v>
      </c>
      <c r="H194" s="5">
        <v>0</v>
      </c>
      <c r="I194" s="5">
        <v>0</v>
      </c>
      <c r="J194" s="5">
        <v>0</v>
      </c>
      <c r="K194" s="9">
        <v>0</v>
      </c>
      <c r="L194" s="4">
        <v>0</v>
      </c>
      <c r="M194" s="5">
        <v>0</v>
      </c>
      <c r="N194" s="5">
        <v>0</v>
      </c>
      <c r="O194" s="5">
        <v>0</v>
      </c>
      <c r="P194" s="9">
        <v>1.7179192762321743E-3</v>
      </c>
      <c r="Q194" s="4">
        <v>0</v>
      </c>
      <c r="R194" s="5">
        <v>0</v>
      </c>
      <c r="S194" s="5">
        <v>0</v>
      </c>
      <c r="T194" s="5">
        <v>0</v>
      </c>
      <c r="U194" s="9">
        <v>0</v>
      </c>
    </row>
    <row r="195" spans="1:21" x14ac:dyDescent="0.25">
      <c r="A195">
        <v>192</v>
      </c>
      <c r="B195" t="s">
        <v>1171</v>
      </c>
      <c r="C195" t="s">
        <v>1172</v>
      </c>
      <c r="D195">
        <v>14</v>
      </c>
      <c r="E195">
        <v>5.2</v>
      </c>
      <c r="F195" t="s">
        <v>63</v>
      </c>
      <c r="G195" s="4">
        <v>0</v>
      </c>
      <c r="H195" s="5">
        <v>0</v>
      </c>
      <c r="I195" s="5">
        <v>0</v>
      </c>
      <c r="J195" s="5">
        <v>0</v>
      </c>
      <c r="K195" s="9">
        <v>0</v>
      </c>
      <c r="L195" s="4">
        <v>0</v>
      </c>
      <c r="M195" s="5">
        <v>0</v>
      </c>
      <c r="N195" s="5">
        <v>0</v>
      </c>
      <c r="O195" s="5">
        <v>0</v>
      </c>
      <c r="P195" s="9">
        <v>6.3817528101945591E-3</v>
      </c>
      <c r="Q195" s="4">
        <v>0</v>
      </c>
      <c r="R195" s="5">
        <v>0</v>
      </c>
      <c r="S195" s="5">
        <v>0</v>
      </c>
      <c r="T195" s="5">
        <v>0</v>
      </c>
      <c r="U195" s="9">
        <v>0</v>
      </c>
    </row>
    <row r="196" spans="1:21" x14ac:dyDescent="0.25">
      <c r="A196">
        <v>193</v>
      </c>
      <c r="B196" t="s">
        <v>812</v>
      </c>
      <c r="C196" t="s">
        <v>813</v>
      </c>
      <c r="D196">
        <v>61</v>
      </c>
      <c r="E196">
        <v>7.01</v>
      </c>
      <c r="F196" t="s">
        <v>63</v>
      </c>
      <c r="G196" s="4">
        <v>0</v>
      </c>
      <c r="H196" s="5">
        <v>0</v>
      </c>
      <c r="I196" s="5">
        <v>0</v>
      </c>
      <c r="J196" s="5">
        <v>0</v>
      </c>
      <c r="K196" s="9">
        <v>0</v>
      </c>
      <c r="L196" s="4">
        <v>0</v>
      </c>
      <c r="M196" s="5">
        <v>0</v>
      </c>
      <c r="N196" s="5">
        <v>0</v>
      </c>
      <c r="O196" s="5">
        <v>0</v>
      </c>
      <c r="P196" s="9">
        <v>1.4646645793889154E-3</v>
      </c>
      <c r="Q196" s="4">
        <v>0</v>
      </c>
      <c r="R196" s="5">
        <v>0</v>
      </c>
      <c r="S196" s="5">
        <v>0</v>
      </c>
      <c r="T196" s="5">
        <v>0</v>
      </c>
      <c r="U196" s="9">
        <v>0</v>
      </c>
    </row>
    <row r="197" spans="1:21" x14ac:dyDescent="0.25">
      <c r="A197">
        <v>194</v>
      </c>
      <c r="B197" t="s">
        <v>1173</v>
      </c>
      <c r="C197" t="s">
        <v>1174</v>
      </c>
      <c r="D197">
        <v>14</v>
      </c>
      <c r="E197">
        <v>9.07</v>
      </c>
      <c r="F197" t="s">
        <v>63</v>
      </c>
      <c r="G197" s="4">
        <v>0</v>
      </c>
      <c r="H197" s="5">
        <v>0</v>
      </c>
      <c r="I197" s="5">
        <v>0</v>
      </c>
      <c r="J197" s="5">
        <v>0</v>
      </c>
      <c r="K197" s="9">
        <v>0</v>
      </c>
      <c r="L197" s="4">
        <v>0</v>
      </c>
      <c r="M197" s="5">
        <v>0</v>
      </c>
      <c r="N197" s="5">
        <v>0</v>
      </c>
      <c r="O197" s="5">
        <v>5.6485293021730984E-3</v>
      </c>
      <c r="P197" s="9">
        <v>0</v>
      </c>
      <c r="Q197" s="4">
        <v>0</v>
      </c>
      <c r="R197" s="5">
        <v>0</v>
      </c>
      <c r="S197" s="5">
        <v>0</v>
      </c>
      <c r="T197" s="5">
        <v>0</v>
      </c>
      <c r="U197" s="9">
        <v>0</v>
      </c>
    </row>
    <row r="198" spans="1:21" x14ac:dyDescent="0.25">
      <c r="A198">
        <v>195</v>
      </c>
      <c r="B198" t="s">
        <v>1177</v>
      </c>
      <c r="C198" t="s">
        <v>1178</v>
      </c>
      <c r="D198">
        <v>50</v>
      </c>
      <c r="E198">
        <v>4.82</v>
      </c>
      <c r="F198" t="s">
        <v>63</v>
      </c>
      <c r="G198" s="4">
        <v>0</v>
      </c>
      <c r="H198" s="5">
        <v>0</v>
      </c>
      <c r="I198" s="5">
        <v>0</v>
      </c>
      <c r="J198" s="5">
        <v>0</v>
      </c>
      <c r="K198" s="9">
        <v>0</v>
      </c>
      <c r="L198" s="4">
        <v>0</v>
      </c>
      <c r="M198" s="5">
        <v>0</v>
      </c>
      <c r="N198" s="5">
        <v>0</v>
      </c>
      <c r="O198" s="5">
        <v>0</v>
      </c>
      <c r="P198" s="9">
        <v>0</v>
      </c>
      <c r="Q198" s="4">
        <v>0</v>
      </c>
      <c r="R198" s="5">
        <v>0</v>
      </c>
      <c r="S198" s="5">
        <v>0</v>
      </c>
      <c r="T198" s="5">
        <v>3.627329807372496E-4</v>
      </c>
      <c r="U198" s="9">
        <v>0</v>
      </c>
    </row>
  </sheetData>
  <mergeCells count="6">
    <mergeCell ref="AJ22:AN22"/>
    <mergeCell ref="G1:K1"/>
    <mergeCell ref="L1:P1"/>
    <mergeCell ref="Q1:U1"/>
    <mergeCell ref="Z22:AD22"/>
    <mergeCell ref="AE22:AI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98"/>
  <sheetViews>
    <sheetView workbookViewId="0">
      <selection sqref="A1:XFD1048576"/>
    </sheetView>
  </sheetViews>
  <sheetFormatPr defaultRowHeight="15" x14ac:dyDescent="0.25"/>
  <cols>
    <col min="1" max="1" width="5.140625" bestFit="1" customWidth="1"/>
    <col min="2" max="2" width="69.28515625" customWidth="1"/>
    <col min="3" max="3" width="19.85546875" customWidth="1"/>
    <col min="4" max="4" width="8.42578125" customWidth="1"/>
    <col min="5" max="5" width="7.5703125" bestFit="1" customWidth="1"/>
    <col min="6" max="6" width="16.28515625" bestFit="1" customWidth="1"/>
    <col min="7" max="10" width="13.28515625" style="1" bestFit="1" customWidth="1"/>
    <col min="11" max="11" width="13" style="1" bestFit="1" customWidth="1"/>
    <col min="12" max="15" width="13.7109375" bestFit="1" customWidth="1"/>
    <col min="16" max="16" width="13.42578125" bestFit="1" customWidth="1"/>
    <col min="17" max="20" width="15.140625" bestFit="1" customWidth="1"/>
    <col min="21" max="21" width="14.85546875" bestFit="1" customWidth="1"/>
    <col min="26" max="40" width="12.28515625" customWidth="1"/>
  </cols>
  <sheetData>
    <row r="1" spans="1:40" ht="16.5" thickBot="1" x14ac:dyDescent="0.3">
      <c r="A1" s="2"/>
      <c r="B1" s="2"/>
      <c r="C1" s="2"/>
      <c r="D1" s="2"/>
      <c r="E1" s="2"/>
      <c r="F1" s="2"/>
      <c r="G1" s="106" t="s">
        <v>867</v>
      </c>
      <c r="H1" s="106"/>
      <c r="I1" s="106"/>
      <c r="J1" s="106"/>
      <c r="K1" s="107"/>
      <c r="L1" s="106" t="s">
        <v>882</v>
      </c>
      <c r="M1" s="106"/>
      <c r="N1" s="106"/>
      <c r="O1" s="106"/>
      <c r="P1" s="107"/>
      <c r="Q1" s="106" t="s">
        <v>876</v>
      </c>
      <c r="R1" s="106"/>
      <c r="S1" s="106"/>
      <c r="T1" s="106"/>
      <c r="U1" s="107"/>
    </row>
    <row r="2" spans="1:40" ht="15.75" x14ac:dyDescent="0.25">
      <c r="A2" s="2"/>
      <c r="B2" s="2"/>
      <c r="C2" s="2"/>
      <c r="D2" s="2"/>
      <c r="E2" s="2"/>
      <c r="F2" s="2"/>
      <c r="G2" s="21">
        <v>4.7015944075635998</v>
      </c>
      <c r="H2" s="22">
        <v>9.3607290648314461</v>
      </c>
      <c r="I2" s="22">
        <v>50.97772923195226</v>
      </c>
      <c r="J2" s="22">
        <v>9.7026148290249434</v>
      </c>
      <c r="K2" s="23">
        <v>5.6990667454506054</v>
      </c>
      <c r="L2" s="21">
        <v>6.4987903532633196</v>
      </c>
      <c r="M2" s="22">
        <v>7.6527347107235899</v>
      </c>
      <c r="N2" s="22">
        <v>8.3649096667462413</v>
      </c>
      <c r="O2" s="22">
        <v>16.802718404587569</v>
      </c>
      <c r="P2" s="23">
        <v>22.417111006296352</v>
      </c>
      <c r="Q2" s="21">
        <v>12.995420704632309</v>
      </c>
      <c r="R2" s="22">
        <v>33.181586846759096</v>
      </c>
      <c r="S2" s="22">
        <v>50.974286887009988</v>
      </c>
      <c r="T2" s="22">
        <v>37.531404559152321</v>
      </c>
      <c r="U2" s="23">
        <v>12.463074181585073</v>
      </c>
    </row>
    <row r="3" spans="1:40" ht="16.5" thickBot="1" x14ac:dyDescent="0.3">
      <c r="A3" s="2" t="s">
        <v>6</v>
      </c>
      <c r="B3" s="2" t="s">
        <v>987</v>
      </c>
      <c r="C3" s="2" t="s">
        <v>7</v>
      </c>
      <c r="D3" s="2" t="s">
        <v>8</v>
      </c>
      <c r="E3" s="2" t="s">
        <v>860</v>
      </c>
      <c r="F3" s="2" t="s">
        <v>988</v>
      </c>
      <c r="G3" s="26" t="s">
        <v>1</v>
      </c>
      <c r="H3" s="24" t="s">
        <v>2</v>
      </c>
      <c r="I3" s="24" t="s">
        <v>3</v>
      </c>
      <c r="J3" s="24" t="s">
        <v>4</v>
      </c>
      <c r="K3" s="25" t="s">
        <v>5</v>
      </c>
      <c r="L3" s="26" t="s">
        <v>868</v>
      </c>
      <c r="M3" s="24" t="s">
        <v>869</v>
      </c>
      <c r="N3" s="24" t="s">
        <v>870</v>
      </c>
      <c r="O3" s="24" t="s">
        <v>871</v>
      </c>
      <c r="P3" s="25" t="s">
        <v>872</v>
      </c>
      <c r="Q3" s="26" t="s">
        <v>874</v>
      </c>
      <c r="R3" s="24" t="s">
        <v>875</v>
      </c>
      <c r="S3" s="24" t="s">
        <v>877</v>
      </c>
      <c r="T3" s="24" t="s">
        <v>878</v>
      </c>
      <c r="U3" s="25" t="s">
        <v>879</v>
      </c>
    </row>
    <row r="4" spans="1:40" x14ac:dyDescent="0.25">
      <c r="A4">
        <v>1</v>
      </c>
      <c r="B4" t="s">
        <v>61</v>
      </c>
      <c r="C4" t="s">
        <v>62</v>
      </c>
      <c r="D4">
        <v>516</v>
      </c>
      <c r="E4">
        <v>7.04</v>
      </c>
      <c r="F4" t="s">
        <v>63</v>
      </c>
      <c r="G4" s="6">
        <v>7.3045596793370549E-3</v>
      </c>
      <c r="H4" s="7">
        <v>7.7446566247785327E-3</v>
      </c>
      <c r="I4" s="7">
        <v>9.5168137734191732E-3</v>
      </c>
      <c r="J4" s="7">
        <v>1.4493434611607679E-2</v>
      </c>
      <c r="K4" s="8">
        <v>2.5026801614219767E-3</v>
      </c>
      <c r="L4" s="6">
        <v>1.9192546328664992E-3</v>
      </c>
      <c r="M4" s="7">
        <v>4.1455050663790904E-3</v>
      </c>
      <c r="N4" s="7">
        <v>1.3069802361326301E-3</v>
      </c>
      <c r="O4" s="7">
        <v>3.6523713704892289E-3</v>
      </c>
      <c r="P4" s="8">
        <v>1.2374008453061511E-3</v>
      </c>
      <c r="Q4" s="4">
        <v>3.5654179618804607E-3</v>
      </c>
      <c r="R4" s="5">
        <v>8.20388486126763E-3</v>
      </c>
      <c r="S4" s="5">
        <v>9.5168740218716172E-3</v>
      </c>
      <c r="T4" s="5">
        <v>8.3200138630710706E-3</v>
      </c>
      <c r="U4" s="9">
        <v>1.4570150622227251E-3</v>
      </c>
    </row>
    <row r="5" spans="1:40" x14ac:dyDescent="0.25">
      <c r="A5">
        <v>2</v>
      </c>
      <c r="B5" t="s">
        <v>95</v>
      </c>
      <c r="C5" t="s">
        <v>96</v>
      </c>
      <c r="D5">
        <v>54</v>
      </c>
      <c r="E5">
        <v>5.54</v>
      </c>
      <c r="F5" t="s">
        <v>63</v>
      </c>
      <c r="G5" s="4">
        <v>1.6511202407130433E-2</v>
      </c>
      <c r="H5" s="5">
        <v>0</v>
      </c>
      <c r="I5" s="5">
        <v>8.0173254528751375E-2</v>
      </c>
      <c r="J5" s="5">
        <v>0</v>
      </c>
      <c r="K5" s="9">
        <v>0</v>
      </c>
      <c r="L5" s="4">
        <v>0</v>
      </c>
      <c r="M5" s="5">
        <v>2.466092789967993E-3</v>
      </c>
      <c r="N5" s="5">
        <v>8.8619921082766142E-3</v>
      </c>
      <c r="O5" s="5">
        <v>4.4085897809263861E-3</v>
      </c>
      <c r="P5" s="9">
        <v>3.038643793286559E-3</v>
      </c>
      <c r="Q5" s="4">
        <v>0.11746326064310982</v>
      </c>
      <c r="R5" s="5">
        <v>5.9593219102357937E-2</v>
      </c>
      <c r="S5" s="5">
        <v>8.0180016992524569E-2</v>
      </c>
      <c r="T5" s="5">
        <v>8.6260639468334219E-2</v>
      </c>
      <c r="U5" s="9">
        <v>0.13644178053184686</v>
      </c>
      <c r="Y5">
        <f>COUNTIF(E$4:E$733,"&gt;8.99")</f>
        <v>14</v>
      </c>
      <c r="Z5" s="35">
        <f t="shared" ref="Z5:AN5" si="0">SUMIF($E$4:$E$733,"&gt;8.99",G$4:G$733)</f>
        <v>3.2894512794924197E-2</v>
      </c>
      <c r="AA5" s="35">
        <f t="shared" si="0"/>
        <v>4.392213136278892E-2</v>
      </c>
      <c r="AB5" s="35">
        <f t="shared" si="0"/>
        <v>2.4115358061368285E-2</v>
      </c>
      <c r="AC5" s="35">
        <f t="shared" si="0"/>
        <v>3.4436655196325133E-2</v>
      </c>
      <c r="AD5" s="35">
        <f t="shared" si="0"/>
        <v>3.0816023243086858E-2</v>
      </c>
      <c r="AE5" s="35">
        <f t="shared" si="0"/>
        <v>4.9005270191360618E-2</v>
      </c>
      <c r="AF5" s="35">
        <f t="shared" si="0"/>
        <v>4.3943343269184934E-2</v>
      </c>
      <c r="AG5" s="35">
        <f t="shared" si="0"/>
        <v>5.0121285117086495E-2</v>
      </c>
      <c r="AH5" s="35">
        <f t="shared" si="0"/>
        <v>3.659099520162401E-2</v>
      </c>
      <c r="AI5" s="35">
        <f t="shared" si="0"/>
        <v>3.1760474943752018E-2</v>
      </c>
      <c r="AJ5" s="35">
        <f t="shared" si="0"/>
        <v>1.503621040626254E-2</v>
      </c>
      <c r="AK5" s="35">
        <f t="shared" si="0"/>
        <v>2.7657423654114697E-2</v>
      </c>
      <c r="AL5" s="35">
        <f t="shared" si="0"/>
        <v>2.4116817831072786E-2</v>
      </c>
      <c r="AM5" s="35">
        <f t="shared" si="0"/>
        <v>2.7421684095930869E-2</v>
      </c>
      <c r="AN5" s="35">
        <f t="shared" si="0"/>
        <v>7.9539413708066952E-3</v>
      </c>
    </row>
    <row r="6" spans="1:40" x14ac:dyDescent="0.25">
      <c r="A6">
        <v>3</v>
      </c>
      <c r="B6" t="s">
        <v>87</v>
      </c>
      <c r="C6" t="s">
        <v>88</v>
      </c>
      <c r="D6">
        <v>187</v>
      </c>
      <c r="E6">
        <v>6.34</v>
      </c>
      <c r="F6" t="s">
        <v>63</v>
      </c>
      <c r="G6" s="4">
        <v>1.6763276395852063E-2</v>
      </c>
      <c r="H6" s="5">
        <v>1.1460813150372831E-2</v>
      </c>
      <c r="I6" s="5">
        <v>2.0015026933825907E-2</v>
      </c>
      <c r="J6" s="5">
        <v>1.5092070876480903E-2</v>
      </c>
      <c r="K6" s="9">
        <v>1.6611638444138311E-2</v>
      </c>
      <c r="L6" s="4">
        <v>8.2413245478621718E-3</v>
      </c>
      <c r="M6" s="5">
        <v>1.242839022718064E-2</v>
      </c>
      <c r="N6" s="5">
        <v>9.5753208174696441E-3</v>
      </c>
      <c r="O6" s="5">
        <v>8.5968411169977509E-3</v>
      </c>
      <c r="P6" s="9">
        <v>5.8079511284440354E-3</v>
      </c>
      <c r="Q6" s="4">
        <v>1.5529490397273943E-2</v>
      </c>
      <c r="R6" s="5">
        <v>1.6446267999395758E-2</v>
      </c>
      <c r="S6" s="5">
        <v>2.0015616887692433E-2</v>
      </c>
      <c r="T6" s="5">
        <v>1.8576653361713141E-2</v>
      </c>
      <c r="U6" s="9">
        <v>2.2176697918328148E-2</v>
      </c>
      <c r="Y6">
        <f>COUNTIF(E$4:E$733,"&gt;7.99")</f>
        <v>41</v>
      </c>
      <c r="Z6" s="35">
        <f t="shared" ref="Z6:AN6" si="1">SUMIF($E$4:$E$733,"&gt;7.99",G$4:G$733)</f>
        <v>0.1773719911861765</v>
      </c>
      <c r="AA6" s="35">
        <f t="shared" si="1"/>
        <v>0.22236425576612179</v>
      </c>
      <c r="AB6" s="35">
        <f t="shared" si="1"/>
        <v>0.10647740161734923</v>
      </c>
      <c r="AC6" s="35">
        <f t="shared" si="1"/>
        <v>0.25988823968422875</v>
      </c>
      <c r="AD6" s="35">
        <f t="shared" si="1"/>
        <v>0.19118241908590738</v>
      </c>
      <c r="AE6" s="35">
        <f t="shared" si="1"/>
        <v>0.26379431406056925</v>
      </c>
      <c r="AF6" s="35">
        <f t="shared" si="1"/>
        <v>0.2251381662193864</v>
      </c>
      <c r="AG6" s="35">
        <f t="shared" si="1"/>
        <v>0.24171395927541844</v>
      </c>
      <c r="AH6" s="35">
        <f t="shared" si="1"/>
        <v>0.31869411293289507</v>
      </c>
      <c r="AI6" s="35">
        <f t="shared" si="1"/>
        <v>0.29258757600140028</v>
      </c>
      <c r="AJ6" s="35">
        <f t="shared" si="1"/>
        <v>0.11426965016897729</v>
      </c>
      <c r="AK6" s="35">
        <f t="shared" si="1"/>
        <v>0.12998711430002999</v>
      </c>
      <c r="AL6" s="35">
        <f t="shared" si="1"/>
        <v>0.10624333812068773</v>
      </c>
      <c r="AM6" s="35">
        <f t="shared" si="1"/>
        <v>0.1561204722177906</v>
      </c>
      <c r="AN6" s="35">
        <f t="shared" si="1"/>
        <v>0.10858594115711664</v>
      </c>
    </row>
    <row r="7" spans="1:40" x14ac:dyDescent="0.25">
      <c r="A7">
        <v>4</v>
      </c>
      <c r="B7" t="s">
        <v>81</v>
      </c>
      <c r="C7" t="s">
        <v>82</v>
      </c>
      <c r="D7">
        <v>36</v>
      </c>
      <c r="E7">
        <v>8.31</v>
      </c>
      <c r="F7" t="s">
        <v>63</v>
      </c>
      <c r="G7" s="4">
        <v>0.12406094347130432</v>
      </c>
      <c r="H7" s="5">
        <v>7.4324490413607683E-2</v>
      </c>
      <c r="I7" s="5">
        <v>2.4346978834853001E-2</v>
      </c>
      <c r="J7" s="5">
        <v>0.11640948557017278</v>
      </c>
      <c r="K7" s="9">
        <v>8.9220344063855303E-2</v>
      </c>
      <c r="L7" s="4">
        <v>8.3811300152038012E-2</v>
      </c>
      <c r="M7" s="5">
        <v>7.1413803413383589E-2</v>
      </c>
      <c r="N7" s="5">
        <v>8.2085176953468023E-2</v>
      </c>
      <c r="O7" s="5">
        <v>0.13555433541615328</v>
      </c>
      <c r="P7" s="9">
        <v>8.8133697678926273E-2</v>
      </c>
      <c r="Q7" s="4">
        <v>1.9164223325466471E-2</v>
      </c>
      <c r="R7" s="5">
        <v>3.1156993662418753E-2</v>
      </c>
      <c r="S7" s="5">
        <v>2.3811951821454503E-2</v>
      </c>
      <c r="T7" s="5">
        <v>4.8606702576124761E-2</v>
      </c>
      <c r="U7" s="9">
        <v>2.319951599259595E-2</v>
      </c>
      <c r="Y7">
        <f>COUNTIF(E$4:E$733,"&gt;6.99")</f>
        <v>67</v>
      </c>
      <c r="Z7" s="35">
        <f t="shared" ref="Z7:AN7" si="2">SUMIF($E$4:$E$733,"&gt;6.99",G$4:G$733)</f>
        <v>0.42317405653596096</v>
      </c>
      <c r="AA7" s="35">
        <f t="shared" si="2"/>
        <v>0.51440918918673206</v>
      </c>
      <c r="AB7" s="35">
        <f t="shared" si="2"/>
        <v>0.25936022582524931</v>
      </c>
      <c r="AC7" s="35">
        <f t="shared" si="2"/>
        <v>0.6013461186842195</v>
      </c>
      <c r="AD7" s="35">
        <f t="shared" si="2"/>
        <v>0.43530173497671182</v>
      </c>
      <c r="AE7" s="35">
        <f t="shared" si="2"/>
        <v>0.48069296357995217</v>
      </c>
      <c r="AF7" s="35">
        <f t="shared" si="2"/>
        <v>0.45609332571898736</v>
      </c>
      <c r="AG7" s="35">
        <f t="shared" si="2"/>
        <v>0.50707461385855013</v>
      </c>
      <c r="AH7" s="35">
        <f t="shared" si="2"/>
        <v>0.62112059701545752</v>
      </c>
      <c r="AI7" s="35">
        <f t="shared" si="2"/>
        <v>0.54832443624161364</v>
      </c>
      <c r="AJ7" s="35">
        <f t="shared" si="2"/>
        <v>0.28724635352382483</v>
      </c>
      <c r="AK7" s="35">
        <f t="shared" si="2"/>
        <v>0.28677805905297171</v>
      </c>
      <c r="AL7" s="35">
        <f t="shared" si="2"/>
        <v>0.25986279371788307</v>
      </c>
      <c r="AM7" s="35">
        <f t="shared" si="2"/>
        <v>0.32617051659484936</v>
      </c>
      <c r="AN7" s="35">
        <f t="shared" si="2"/>
        <v>0.29615882280112554</v>
      </c>
    </row>
    <row r="8" spans="1:40" x14ac:dyDescent="0.25">
      <c r="A8">
        <v>5</v>
      </c>
      <c r="B8" t="s">
        <v>123</v>
      </c>
      <c r="C8" t="s">
        <v>124</v>
      </c>
      <c r="D8">
        <v>49</v>
      </c>
      <c r="E8">
        <v>6.77</v>
      </c>
      <c r="F8" t="s">
        <v>63</v>
      </c>
      <c r="G8" s="4">
        <v>0.11832817697541992</v>
      </c>
      <c r="H8" s="5">
        <v>7.9711377939941874E-2</v>
      </c>
      <c r="I8" s="5">
        <v>2.0471616744640684E-2</v>
      </c>
      <c r="J8" s="5">
        <v>3.7810945827891788E-2</v>
      </c>
      <c r="K8" s="9">
        <v>0.20108642035417937</v>
      </c>
      <c r="L8" s="4">
        <v>4.819165081005522E-2</v>
      </c>
      <c r="M8" s="5">
        <v>6.3191762696377884E-2</v>
      </c>
      <c r="N8" s="5">
        <v>0.10593600343651539</v>
      </c>
      <c r="O8" s="5">
        <v>3.562057441177361E-2</v>
      </c>
      <c r="P8" s="9">
        <v>5.6804417691501623E-2</v>
      </c>
      <c r="Q8" s="4">
        <v>2.4606307532202526E-2</v>
      </c>
      <c r="R8" s="5">
        <v>2.2367721747024307E-2</v>
      </c>
      <c r="S8" s="5">
        <v>2.0470621395405928E-2</v>
      </c>
      <c r="T8" s="5">
        <v>1.1782149367663688E-2</v>
      </c>
      <c r="U8" s="9">
        <v>6.6810106204111666E-2</v>
      </c>
      <c r="Y8">
        <f>COUNTIF(E$4:E$733,"&gt;5.99")</f>
        <v>111</v>
      </c>
      <c r="Z8" s="35">
        <f t="shared" ref="Z8:AN8" si="3">SUMIF($E$4:$E$733,"&gt;5.99",G$4:G$733)</f>
        <v>0.64738085042218774</v>
      </c>
      <c r="AA8" s="35">
        <f t="shared" si="3"/>
        <v>0.66167717030987616</v>
      </c>
      <c r="AB8" s="35">
        <f t="shared" si="3"/>
        <v>0.48768879446107127</v>
      </c>
      <c r="AC8" s="35">
        <f t="shared" si="3"/>
        <v>0.70405074133096623</v>
      </c>
      <c r="AD8" s="35">
        <f t="shared" si="3"/>
        <v>0.70529468069476575</v>
      </c>
      <c r="AE8" s="35">
        <f t="shared" si="3"/>
        <v>0.58552752060309154</v>
      </c>
      <c r="AF8" s="35">
        <f t="shared" si="3"/>
        <v>0.59443361161126074</v>
      </c>
      <c r="AG8" s="35">
        <f t="shared" si="3"/>
        <v>0.650887535495136</v>
      </c>
      <c r="AH8" s="35">
        <f t="shared" si="3"/>
        <v>0.72117180547707005</v>
      </c>
      <c r="AI8" s="35">
        <f t="shared" si="3"/>
        <v>0.65504952211649703</v>
      </c>
      <c r="AJ8" s="35">
        <f t="shared" si="3"/>
        <v>0.44702357386174729</v>
      </c>
      <c r="AK8" s="35">
        <f t="shared" si="3"/>
        <v>0.49818198865521451</v>
      </c>
      <c r="AL8" s="35">
        <f t="shared" si="3"/>
        <v>0.48819668548394174</v>
      </c>
      <c r="AM8" s="35">
        <f t="shared" si="3"/>
        <v>0.50800236495157547</v>
      </c>
      <c r="AN8" s="35">
        <f t="shared" si="3"/>
        <v>0.4948982740239562</v>
      </c>
    </row>
    <row r="9" spans="1:40" x14ac:dyDescent="0.25">
      <c r="A9">
        <v>6</v>
      </c>
      <c r="B9" t="s">
        <v>113</v>
      </c>
      <c r="C9" t="s">
        <v>114</v>
      </c>
      <c r="D9">
        <v>69</v>
      </c>
      <c r="E9">
        <v>6.21</v>
      </c>
      <c r="F9" t="s">
        <v>63</v>
      </c>
      <c r="G9" s="4">
        <v>5.3316266056983842E-2</v>
      </c>
      <c r="H9" s="5">
        <v>2.5978448182388619E-2</v>
      </c>
      <c r="I9" s="5">
        <v>2.1904009969643392E-2</v>
      </c>
      <c r="J9" s="5">
        <v>2.2926339128836765E-2</v>
      </c>
      <c r="K9" s="9">
        <v>3.2186450756029085E-2</v>
      </c>
      <c r="L9" s="4">
        <v>2.9701029657007608E-2</v>
      </c>
      <c r="M9" s="5">
        <v>4.4946851263460062E-2</v>
      </c>
      <c r="N9" s="5">
        <v>2.7713131751567435E-2</v>
      </c>
      <c r="O9" s="5">
        <v>1.8967564491938593E-2</v>
      </c>
      <c r="P9" s="9">
        <v>1.1211559637198687E-2</v>
      </c>
      <c r="Q9" s="4">
        <v>2.9512739479580847E-2</v>
      </c>
      <c r="R9" s="5">
        <v>2.7275733136057329E-2</v>
      </c>
      <c r="S9" s="5">
        <v>2.1904729010551256E-2</v>
      </c>
      <c r="T9" s="5">
        <v>2.80799193061924E-2</v>
      </c>
      <c r="U9" s="9">
        <v>2.7220599837673509E-2</v>
      </c>
      <c r="Y9">
        <f>COUNTIF(E$4:E$733,"&gt;4.99")</f>
        <v>158</v>
      </c>
      <c r="Z9" s="35">
        <f t="shared" ref="Z9:AN9" si="4">SUMIF($E$4:$E$733,"&gt;4.99",G$4:G$733)</f>
        <v>0.87947210529294118</v>
      </c>
      <c r="AA9" s="35">
        <f t="shared" si="4"/>
        <v>0.84639763231365028</v>
      </c>
      <c r="AB9" s="35">
        <f t="shared" si="4"/>
        <v>0.8588751252566289</v>
      </c>
      <c r="AC9" s="35">
        <f t="shared" si="4"/>
        <v>0.82652963374350852</v>
      </c>
      <c r="AD9" s="35">
        <f t="shared" si="4"/>
        <v>0.8817133102630127</v>
      </c>
      <c r="AE9" s="35">
        <f t="shared" si="4"/>
        <v>0.78298101866207404</v>
      </c>
      <c r="AF9" s="35">
        <f t="shared" si="4"/>
        <v>0.777322127275897</v>
      </c>
      <c r="AG9" s="35">
        <f t="shared" si="4"/>
        <v>0.8506281776111343</v>
      </c>
      <c r="AH9" s="35">
        <f t="shared" si="4"/>
        <v>0.92111382550707321</v>
      </c>
      <c r="AI9" s="35">
        <f t="shared" si="4"/>
        <v>0.80404124445320202</v>
      </c>
      <c r="AJ9" s="35">
        <f t="shared" si="4"/>
        <v>0.76193188459015038</v>
      </c>
      <c r="AK9" s="35">
        <f t="shared" si="4"/>
        <v>0.84559255014207269</v>
      </c>
      <c r="AL9" s="35">
        <f t="shared" si="4"/>
        <v>0.85834419653590166</v>
      </c>
      <c r="AM9" s="35">
        <f t="shared" si="4"/>
        <v>0.8396432890213571</v>
      </c>
      <c r="AN9" s="35">
        <f t="shared" si="4"/>
        <v>0.86298828806699923</v>
      </c>
    </row>
    <row r="10" spans="1:40" x14ac:dyDescent="0.25">
      <c r="A10">
        <v>7</v>
      </c>
      <c r="B10" t="s">
        <v>127</v>
      </c>
      <c r="C10" t="s">
        <v>128</v>
      </c>
      <c r="D10">
        <v>67</v>
      </c>
      <c r="E10">
        <v>7.31</v>
      </c>
      <c r="F10" t="s">
        <v>63</v>
      </c>
      <c r="G10" s="4">
        <v>1.8036458097597314E-2</v>
      </c>
      <c r="H10" s="5">
        <v>9.4864760970217472E-3</v>
      </c>
      <c r="I10" s="5">
        <v>2.5782077151766159E-2</v>
      </c>
      <c r="J10" s="5">
        <v>8.7756591383598443E-3</v>
      </c>
      <c r="K10" s="9">
        <v>1.0360108166408186E-2</v>
      </c>
      <c r="L10" s="4">
        <v>5.3527879569097688E-3</v>
      </c>
      <c r="M10" s="5">
        <v>0</v>
      </c>
      <c r="N10" s="5">
        <v>1.9641878031031002E-2</v>
      </c>
      <c r="O10" s="5">
        <v>3.8513448521987968E-3</v>
      </c>
      <c r="P10" s="9">
        <v>1.1341221906083124E-2</v>
      </c>
      <c r="Q10" s="4">
        <v>5.9530978720569803E-2</v>
      </c>
      <c r="R10" s="5">
        <v>3.2362557692373096E-2</v>
      </c>
      <c r="S10" s="5">
        <v>2.5782671741796076E-2</v>
      </c>
      <c r="T10" s="5">
        <v>3.0240934348905912E-2</v>
      </c>
      <c r="U10" s="9">
        <v>6.3426660562932238E-2</v>
      </c>
      <c r="Y10">
        <f>COUNTIF(E$4:E$733,"&gt;0.99")</f>
        <v>195</v>
      </c>
      <c r="Z10" s="35">
        <f t="shared" ref="Z10:AN10" si="5">SUMIF($E$4:$E$733,"&gt;0.99",G$4:G$733)</f>
        <v>1</v>
      </c>
      <c r="AA10" s="35">
        <f t="shared" si="5"/>
        <v>0.99999999999999989</v>
      </c>
      <c r="AB10" s="35">
        <f t="shared" si="5"/>
        <v>0.99999999999999956</v>
      </c>
      <c r="AC10" s="35">
        <f t="shared" si="5"/>
        <v>0.99999999999999989</v>
      </c>
      <c r="AD10" s="35">
        <f t="shared" si="5"/>
        <v>1.0000000000000002</v>
      </c>
      <c r="AE10" s="35">
        <f t="shared" si="5"/>
        <v>0.99999999999999989</v>
      </c>
      <c r="AF10" s="35">
        <f t="shared" si="5"/>
        <v>0.99999999999999989</v>
      </c>
      <c r="AG10" s="35">
        <f t="shared" si="5"/>
        <v>1.0000000000000002</v>
      </c>
      <c r="AH10" s="35">
        <f t="shared" si="5"/>
        <v>1.0000000000000002</v>
      </c>
      <c r="AI10" s="35">
        <f t="shared" si="5"/>
        <v>1.0000000000000004</v>
      </c>
      <c r="AJ10" s="35">
        <f t="shared" si="5"/>
        <v>1.0000000000000009</v>
      </c>
      <c r="AK10" s="35">
        <f t="shared" si="5"/>
        <v>0.99999999999999978</v>
      </c>
      <c r="AL10" s="35">
        <f t="shared" si="5"/>
        <v>0.99999999999999944</v>
      </c>
      <c r="AM10" s="35">
        <f t="shared" si="5"/>
        <v>1.0000000000000004</v>
      </c>
      <c r="AN10" s="35">
        <f t="shared" si="5"/>
        <v>1.0000000000000004</v>
      </c>
    </row>
    <row r="11" spans="1:40" x14ac:dyDescent="0.25">
      <c r="A11">
        <v>8</v>
      </c>
      <c r="B11" t="s">
        <v>105</v>
      </c>
      <c r="C11" t="s">
        <v>106</v>
      </c>
      <c r="D11">
        <v>66</v>
      </c>
      <c r="E11">
        <v>8.33</v>
      </c>
      <c r="F11" t="s">
        <v>63</v>
      </c>
      <c r="G11" s="4">
        <v>2.0416534919947982E-2</v>
      </c>
      <c r="H11" s="5">
        <v>4.756880041837467E-2</v>
      </c>
      <c r="I11" s="5">
        <v>1.0225660218928324E-2</v>
      </c>
      <c r="J11" s="5">
        <v>4.7466273544752101E-2</v>
      </c>
      <c r="K11" s="9">
        <v>3.6366500507379169E-2</v>
      </c>
      <c r="L11" s="4">
        <v>6.9491803563601254E-2</v>
      </c>
      <c r="M11" s="5">
        <v>5.1477452312462979E-2</v>
      </c>
      <c r="N11" s="5">
        <v>5.5043933154377563E-2</v>
      </c>
      <c r="O11" s="5">
        <v>1.923510382309452E-2</v>
      </c>
      <c r="P11" s="9">
        <v>5.686872697760368E-2</v>
      </c>
      <c r="Q11" s="4">
        <v>3.0128779852951978E-2</v>
      </c>
      <c r="R11" s="5">
        <v>1.5116685253560025E-2</v>
      </c>
      <c r="S11" s="5">
        <v>1.0030595849742948E-2</v>
      </c>
      <c r="T11" s="5">
        <v>1.5471333970708412E-2</v>
      </c>
      <c r="U11" s="9">
        <v>1.0128562630076809E-2</v>
      </c>
    </row>
    <row r="12" spans="1:40" x14ac:dyDescent="0.25">
      <c r="A12">
        <v>9</v>
      </c>
      <c r="B12" t="s">
        <v>130</v>
      </c>
      <c r="C12" t="s">
        <v>131</v>
      </c>
      <c r="D12">
        <v>193</v>
      </c>
      <c r="E12">
        <v>7.08</v>
      </c>
      <c r="F12" t="s">
        <v>63</v>
      </c>
      <c r="G12" s="4">
        <v>6.5946397201993674E-3</v>
      </c>
      <c r="H12" s="5">
        <v>5.3514289910234795E-3</v>
      </c>
      <c r="I12" s="5">
        <v>9.6979886407681359E-3</v>
      </c>
      <c r="J12" s="5">
        <v>3.2154676936694804E-3</v>
      </c>
      <c r="K12" s="9">
        <v>4.5518893354230443E-3</v>
      </c>
      <c r="L12" s="4">
        <v>3.7111740144529491E-3</v>
      </c>
      <c r="M12" s="5">
        <v>2.9403423145137292E-3</v>
      </c>
      <c r="N12" s="5">
        <v>3.0994013850190231E-3</v>
      </c>
      <c r="O12" s="5">
        <v>1.9549659672005843E-3</v>
      </c>
      <c r="P12" s="9">
        <v>9.2809513979204316E-4</v>
      </c>
      <c r="Q12" s="4">
        <v>1.178775896062665E-2</v>
      </c>
      <c r="R12" s="5">
        <v>9.3132679871129123E-3</v>
      </c>
      <c r="S12" s="5">
        <v>9.6980976871548774E-3</v>
      </c>
      <c r="T12" s="5">
        <v>9.01818520841597E-3</v>
      </c>
      <c r="U12" s="9">
        <v>8.3371227718963981E-3</v>
      </c>
    </row>
    <row r="13" spans="1:40" x14ac:dyDescent="0.25">
      <c r="A13">
        <v>10</v>
      </c>
      <c r="B13" t="s">
        <v>187</v>
      </c>
      <c r="C13" t="s">
        <v>188</v>
      </c>
      <c r="D13">
        <v>70</v>
      </c>
      <c r="E13">
        <v>5.7</v>
      </c>
      <c r="F13" t="s">
        <v>63</v>
      </c>
      <c r="G13" s="4">
        <v>0</v>
      </c>
      <c r="H13" s="5">
        <v>0</v>
      </c>
      <c r="I13" s="5">
        <v>3.1206919377241557E-2</v>
      </c>
      <c r="J13" s="5">
        <v>0</v>
      </c>
      <c r="K13" s="9">
        <v>0</v>
      </c>
      <c r="L13" s="4">
        <v>0</v>
      </c>
      <c r="M13" s="5">
        <v>0</v>
      </c>
      <c r="N13" s="5">
        <v>0</v>
      </c>
      <c r="O13" s="5">
        <v>0</v>
      </c>
      <c r="P13" s="9">
        <v>0</v>
      </c>
      <c r="Q13" s="4">
        <v>1.4001512497133139E-2</v>
      </c>
      <c r="R13" s="5">
        <v>2.8616924985642153E-2</v>
      </c>
      <c r="S13" s="5">
        <v>3.120824265587066E-2</v>
      </c>
      <c r="T13" s="5">
        <v>1.6862160752606662E-2</v>
      </c>
      <c r="U13" s="9">
        <v>1.9539045083346796E-2</v>
      </c>
    </row>
    <row r="14" spans="1:40" ht="15.75" thickBot="1" x14ac:dyDescent="0.3">
      <c r="A14">
        <v>11</v>
      </c>
      <c r="B14" t="s">
        <v>136</v>
      </c>
      <c r="C14" t="s">
        <v>137</v>
      </c>
      <c r="D14">
        <v>62</v>
      </c>
      <c r="E14">
        <v>4.8899999999999997</v>
      </c>
      <c r="F14" t="s">
        <v>63</v>
      </c>
      <c r="G14" s="4">
        <v>2.7557907961586626E-2</v>
      </c>
      <c r="H14" s="5">
        <v>3.0986468733238019E-2</v>
      </c>
      <c r="I14" s="5">
        <v>5.5888842933391469E-3</v>
      </c>
      <c r="J14" s="5">
        <v>3.6117518570822481E-2</v>
      </c>
      <c r="K14" s="9">
        <v>2.4541156634714411E-2</v>
      </c>
      <c r="L14" s="4">
        <v>3.8210480651943601E-2</v>
      </c>
      <c r="M14" s="5">
        <v>3.7209589019496989E-2</v>
      </c>
      <c r="N14" s="5">
        <v>2.2423209001374952E-2</v>
      </c>
      <c r="O14" s="5">
        <v>1.1519218459839914E-2</v>
      </c>
      <c r="P14" s="9">
        <v>4.6369777165112813E-2</v>
      </c>
      <c r="Q14" s="4">
        <v>1.677934288809332E-2</v>
      </c>
      <c r="R14" s="5">
        <v>9.8751111740980196E-3</v>
      </c>
      <c r="S14" s="5">
        <v>5.5894864423291883E-3</v>
      </c>
      <c r="T14" s="5">
        <v>1.2883962344421929E-2</v>
      </c>
      <c r="U14" s="9">
        <v>7.2440555849185599E-3</v>
      </c>
    </row>
    <row r="15" spans="1:40" ht="16.5" thickBot="1" x14ac:dyDescent="0.3">
      <c r="A15">
        <v>12</v>
      </c>
      <c r="B15" t="s">
        <v>160</v>
      </c>
      <c r="C15" t="s">
        <v>161</v>
      </c>
      <c r="D15">
        <v>21</v>
      </c>
      <c r="E15">
        <v>4.79</v>
      </c>
      <c r="F15" t="s">
        <v>63</v>
      </c>
      <c r="G15" s="4">
        <v>7.7782810810203815E-2</v>
      </c>
      <c r="H15" s="5">
        <v>6.9325660118996615E-2</v>
      </c>
      <c r="I15" s="5">
        <v>4.1220246555396717E-2</v>
      </c>
      <c r="J15" s="5">
        <v>9.3256718390270651E-2</v>
      </c>
      <c r="K15" s="9">
        <v>5.5203945035074706E-3</v>
      </c>
      <c r="L15" s="4">
        <v>5.8748369214732039E-2</v>
      </c>
      <c r="M15" s="5">
        <v>6.0154159232805204E-2</v>
      </c>
      <c r="N15" s="5">
        <v>4.3508361369900266E-2</v>
      </c>
      <c r="O15" s="5">
        <v>2.73953126067361E-2</v>
      </c>
      <c r="P15" s="9">
        <v>1.2202150889101074E-2</v>
      </c>
      <c r="Q15" s="4">
        <v>0.11754180441693385</v>
      </c>
      <c r="R15" s="5">
        <v>4.9817936034076721E-2</v>
      </c>
      <c r="S15" s="5">
        <v>4.1218435989103581E-2</v>
      </c>
      <c r="T15" s="5">
        <v>4.3141205625576627E-2</v>
      </c>
      <c r="U15" s="9">
        <v>8.4007239367530948E-2</v>
      </c>
      <c r="Z15" s="105" t="s">
        <v>867</v>
      </c>
      <c r="AA15" s="106"/>
      <c r="AB15" s="106"/>
      <c r="AC15" s="106"/>
      <c r="AD15" s="107"/>
      <c r="AE15" s="106" t="s">
        <v>882</v>
      </c>
      <c r="AF15" s="106"/>
      <c r="AG15" s="106"/>
      <c r="AH15" s="106"/>
      <c r="AI15" s="107"/>
      <c r="AJ15" s="105" t="s">
        <v>876</v>
      </c>
      <c r="AK15" s="106"/>
      <c r="AL15" s="106"/>
      <c r="AM15" s="106"/>
      <c r="AN15" s="107"/>
    </row>
    <row r="16" spans="1:40" ht="16.5" thickBot="1" x14ac:dyDescent="0.3">
      <c r="A16">
        <v>13</v>
      </c>
      <c r="B16" t="s">
        <v>142</v>
      </c>
      <c r="C16" t="s">
        <v>143</v>
      </c>
      <c r="D16">
        <v>56</v>
      </c>
      <c r="E16">
        <v>8.3800000000000008</v>
      </c>
      <c r="F16" t="s">
        <v>63</v>
      </c>
      <c r="G16" s="4">
        <v>0</v>
      </c>
      <c r="H16" s="5">
        <v>1.0242375671076632E-2</v>
      </c>
      <c r="I16" s="5">
        <v>2.3465997558541025E-2</v>
      </c>
      <c r="J16" s="5">
        <v>2.5822724806770406E-2</v>
      </c>
      <c r="K16" s="9">
        <v>0</v>
      </c>
      <c r="L16" s="4">
        <v>2.6897065036934633E-3</v>
      </c>
      <c r="M16" s="5">
        <v>0</v>
      </c>
      <c r="N16" s="5">
        <v>1.3706129924164888E-3</v>
      </c>
      <c r="O16" s="5">
        <v>6.0226217692068975E-3</v>
      </c>
      <c r="P16" s="9">
        <v>1.852325206133732E-3</v>
      </c>
      <c r="Q16" s="4">
        <v>2.4788660117245152E-2</v>
      </c>
      <c r="R16" s="5">
        <v>2.3099515787545027E-2</v>
      </c>
      <c r="S16" s="5">
        <v>2.3467719982693227E-2</v>
      </c>
      <c r="T16" s="5">
        <v>2.6190616566249075E-2</v>
      </c>
      <c r="U16" s="9">
        <v>2.3980394024004991E-2</v>
      </c>
      <c r="Y16" t="s">
        <v>883</v>
      </c>
      <c r="Z16" s="26" t="s">
        <v>1</v>
      </c>
      <c r="AA16" s="24" t="s">
        <v>2</v>
      </c>
      <c r="AB16" s="24" t="s">
        <v>3</v>
      </c>
      <c r="AC16" s="24" t="s">
        <v>4</v>
      </c>
      <c r="AD16" s="25" t="s">
        <v>5</v>
      </c>
      <c r="AE16" s="26" t="s">
        <v>868</v>
      </c>
      <c r="AF16" s="24" t="s">
        <v>869</v>
      </c>
      <c r="AG16" s="24" t="s">
        <v>870</v>
      </c>
      <c r="AH16" s="24" t="s">
        <v>871</v>
      </c>
      <c r="AI16" s="25" t="s">
        <v>872</v>
      </c>
      <c r="AJ16" s="26" t="s">
        <v>874</v>
      </c>
      <c r="AK16" s="24" t="s">
        <v>875</v>
      </c>
      <c r="AL16" s="24" t="s">
        <v>877</v>
      </c>
      <c r="AM16" s="24" t="s">
        <v>878</v>
      </c>
      <c r="AN16" s="25" t="s">
        <v>879</v>
      </c>
    </row>
    <row r="17" spans="1:40" x14ac:dyDescent="0.25">
      <c r="A17">
        <v>14</v>
      </c>
      <c r="B17" t="s">
        <v>102</v>
      </c>
      <c r="C17" t="s">
        <v>103</v>
      </c>
      <c r="D17">
        <v>12</v>
      </c>
      <c r="E17">
        <v>5.68</v>
      </c>
      <c r="F17" t="s">
        <v>63</v>
      </c>
      <c r="G17" s="4">
        <v>0.18898826129398869</v>
      </c>
      <c r="H17" s="5">
        <v>0.1571986997703243</v>
      </c>
      <c r="I17" s="5">
        <v>2.8875902182252264E-2</v>
      </c>
      <c r="J17" s="5">
        <v>9.2183032899171069E-2</v>
      </c>
      <c r="K17" s="9">
        <v>0.15097837199839056</v>
      </c>
      <c r="L17" s="4">
        <v>0.17603213490730241</v>
      </c>
      <c r="M17" s="5">
        <v>0.16613089091273084</v>
      </c>
      <c r="N17" s="5">
        <v>0.15939525699147591</v>
      </c>
      <c r="O17" s="5">
        <v>0.16532130838184636</v>
      </c>
      <c r="P17" s="9">
        <v>0.11400617553457887</v>
      </c>
      <c r="Q17" s="4">
        <v>2.3334943345303921E-2</v>
      </c>
      <c r="R17" s="5">
        <v>4.6067442128248266E-2</v>
      </c>
      <c r="S17" s="5">
        <v>2.8879013285367478E-2</v>
      </c>
      <c r="T17" s="5">
        <v>4.7973438188967266E-2</v>
      </c>
      <c r="U17" s="9">
        <v>8.093816289508822E-2</v>
      </c>
      <c r="X17" s="37" t="s">
        <v>896</v>
      </c>
      <c r="Y17">
        <f>Y5-AA4</f>
        <v>14</v>
      </c>
      <c r="Z17" s="6">
        <f t="shared" ref="Z17:AN22" si="6">Z5-Z4</f>
        <v>3.2894512794924197E-2</v>
      </c>
      <c r="AA17" s="7">
        <f t="shared" si="6"/>
        <v>4.392213136278892E-2</v>
      </c>
      <c r="AB17" s="7">
        <f t="shared" si="6"/>
        <v>2.4115358061368285E-2</v>
      </c>
      <c r="AC17" s="7">
        <f t="shared" si="6"/>
        <v>3.4436655196325133E-2</v>
      </c>
      <c r="AD17" s="7">
        <f t="shared" si="6"/>
        <v>3.0816023243086858E-2</v>
      </c>
      <c r="AE17" s="6">
        <f t="shared" si="6"/>
        <v>4.9005270191360618E-2</v>
      </c>
      <c r="AF17" s="7">
        <f t="shared" si="6"/>
        <v>4.3943343269184934E-2</v>
      </c>
      <c r="AG17" s="7">
        <f t="shared" si="6"/>
        <v>5.0121285117086495E-2</v>
      </c>
      <c r="AH17" s="7">
        <f t="shared" si="6"/>
        <v>3.659099520162401E-2</v>
      </c>
      <c r="AI17" s="7">
        <f t="shared" si="6"/>
        <v>3.1760474943752018E-2</v>
      </c>
      <c r="AJ17" s="6">
        <f t="shared" si="6"/>
        <v>1.503621040626254E-2</v>
      </c>
      <c r="AK17" s="7">
        <f t="shared" si="6"/>
        <v>2.7657423654114697E-2</v>
      </c>
      <c r="AL17" s="7">
        <f t="shared" si="6"/>
        <v>2.4116817831072786E-2</v>
      </c>
      <c r="AM17" s="7">
        <f t="shared" si="6"/>
        <v>2.7421684095930869E-2</v>
      </c>
      <c r="AN17" s="8">
        <f t="shared" si="6"/>
        <v>7.9539413708066952E-3</v>
      </c>
    </row>
    <row r="18" spans="1:40" x14ac:dyDescent="0.25">
      <c r="A18">
        <v>15</v>
      </c>
      <c r="B18" t="s">
        <v>212</v>
      </c>
      <c r="C18" t="s">
        <v>213</v>
      </c>
      <c r="D18">
        <v>63</v>
      </c>
      <c r="E18">
        <v>6.52</v>
      </c>
      <c r="F18" t="s">
        <v>63</v>
      </c>
      <c r="G18" s="4">
        <v>0</v>
      </c>
      <c r="H18" s="5">
        <v>0</v>
      </c>
      <c r="I18" s="5">
        <v>1.6920566410264383E-2</v>
      </c>
      <c r="J18" s="5">
        <v>0</v>
      </c>
      <c r="K18" s="9">
        <v>0</v>
      </c>
      <c r="L18" s="4">
        <v>0</v>
      </c>
      <c r="M18" s="5">
        <v>0</v>
      </c>
      <c r="N18" s="5">
        <v>0</v>
      </c>
      <c r="O18" s="5">
        <v>0</v>
      </c>
      <c r="P18" s="9">
        <v>0</v>
      </c>
      <c r="Q18" s="4">
        <v>2.3686745417307403E-2</v>
      </c>
      <c r="R18" s="5">
        <v>1.7694896052324091E-2</v>
      </c>
      <c r="S18" s="5">
        <v>1.6922220407654197E-2</v>
      </c>
      <c r="T18" s="5">
        <v>2.0155578608029266E-2</v>
      </c>
      <c r="U18" s="9">
        <v>2.2105088516406576E-2</v>
      </c>
      <c r="X18" s="44" t="s">
        <v>897</v>
      </c>
      <c r="Y18">
        <f>Y6-Y5</f>
        <v>27</v>
      </c>
      <c r="Z18" s="4">
        <f t="shared" si="6"/>
        <v>0.1444774783912523</v>
      </c>
      <c r="AA18" s="5">
        <f t="shared" si="6"/>
        <v>0.17844212440333287</v>
      </c>
      <c r="AB18" s="5">
        <f t="shared" si="6"/>
        <v>8.2362043555980938E-2</v>
      </c>
      <c r="AC18" s="5">
        <f t="shared" si="6"/>
        <v>0.22545158448790362</v>
      </c>
      <c r="AD18" s="5">
        <f t="shared" si="6"/>
        <v>0.16036639584282053</v>
      </c>
      <c r="AE18" s="4">
        <f t="shared" si="6"/>
        <v>0.21478904386920863</v>
      </c>
      <c r="AF18" s="5">
        <f t="shared" si="6"/>
        <v>0.18119482295020145</v>
      </c>
      <c r="AG18" s="5">
        <f t="shared" si="6"/>
        <v>0.19159267415833195</v>
      </c>
      <c r="AH18" s="5">
        <f t="shared" si="6"/>
        <v>0.28210311773127106</v>
      </c>
      <c r="AI18" s="5">
        <f t="shared" si="6"/>
        <v>0.26082710105764828</v>
      </c>
      <c r="AJ18" s="4">
        <f t="shared" si="6"/>
        <v>9.9233439762714745E-2</v>
      </c>
      <c r="AK18" s="5">
        <f t="shared" si="6"/>
        <v>0.10232969064591529</v>
      </c>
      <c r="AL18" s="5">
        <f t="shared" si="6"/>
        <v>8.2126520289614952E-2</v>
      </c>
      <c r="AM18" s="5">
        <f t="shared" si="6"/>
        <v>0.12869878812185973</v>
      </c>
      <c r="AN18" s="9">
        <f t="shared" si="6"/>
        <v>0.10063199978630995</v>
      </c>
    </row>
    <row r="19" spans="1:40" x14ac:dyDescent="0.25">
      <c r="A19">
        <v>16</v>
      </c>
      <c r="B19" t="s">
        <v>156</v>
      </c>
      <c r="C19" t="s">
        <v>157</v>
      </c>
      <c r="D19">
        <v>139</v>
      </c>
      <c r="E19">
        <v>6.59</v>
      </c>
      <c r="F19" t="s">
        <v>63</v>
      </c>
      <c r="G19" s="4">
        <v>2.9918672868678776E-3</v>
      </c>
      <c r="H19" s="5">
        <v>0</v>
      </c>
      <c r="I19" s="5">
        <v>7.9167704396988555E-3</v>
      </c>
      <c r="J19" s="5">
        <v>1.220675752388061E-3</v>
      </c>
      <c r="K19" s="9">
        <v>0</v>
      </c>
      <c r="L19" s="4">
        <v>0</v>
      </c>
      <c r="M19" s="5">
        <v>0</v>
      </c>
      <c r="N19" s="5">
        <v>5.8846563103331256E-4</v>
      </c>
      <c r="O19" s="5">
        <v>4.2806641487569694E-3</v>
      </c>
      <c r="P19" s="9">
        <v>4.1966671120246121E-3</v>
      </c>
      <c r="Q19" s="4">
        <v>2.9148234717100534E-3</v>
      </c>
      <c r="R19" s="5">
        <v>7.3687400988324972E-3</v>
      </c>
      <c r="S19" s="5">
        <v>7.9166036257356208E-3</v>
      </c>
      <c r="T19" s="5">
        <v>4.9195016806742025E-3</v>
      </c>
      <c r="U19" s="9">
        <v>4.8092455653602111E-3</v>
      </c>
      <c r="X19" s="49" t="s">
        <v>898</v>
      </c>
      <c r="Y19">
        <f>Y7-Y6</f>
        <v>26</v>
      </c>
      <c r="Z19" s="4">
        <f t="shared" si="6"/>
        <v>0.24580206534978447</v>
      </c>
      <c r="AA19" s="5">
        <f t="shared" si="6"/>
        <v>0.29204493342061028</v>
      </c>
      <c r="AB19" s="5">
        <f t="shared" si="6"/>
        <v>0.15288282420790009</v>
      </c>
      <c r="AC19" s="5">
        <f t="shared" si="6"/>
        <v>0.34145787899999075</v>
      </c>
      <c r="AD19" s="5">
        <f t="shared" si="6"/>
        <v>0.24411931589080443</v>
      </c>
      <c r="AE19" s="4">
        <f t="shared" si="6"/>
        <v>0.21689864951938292</v>
      </c>
      <c r="AF19" s="5">
        <f t="shared" si="6"/>
        <v>0.23095515949960096</v>
      </c>
      <c r="AG19" s="5">
        <f t="shared" si="6"/>
        <v>0.26536065458313168</v>
      </c>
      <c r="AH19" s="5">
        <f t="shared" si="6"/>
        <v>0.30242648408256245</v>
      </c>
      <c r="AI19" s="5">
        <f t="shared" si="6"/>
        <v>0.25573686024021336</v>
      </c>
      <c r="AJ19" s="4">
        <f t="shared" si="6"/>
        <v>0.17297670335484755</v>
      </c>
      <c r="AK19" s="5">
        <f t="shared" si="6"/>
        <v>0.15679094475294172</v>
      </c>
      <c r="AL19" s="5">
        <f t="shared" si="6"/>
        <v>0.15361945559719534</v>
      </c>
      <c r="AM19" s="5">
        <f t="shared" si="6"/>
        <v>0.17005004437705876</v>
      </c>
      <c r="AN19" s="9">
        <f t="shared" si="6"/>
        <v>0.1875728816440089</v>
      </c>
    </row>
    <row r="20" spans="1:40" x14ac:dyDescent="0.25">
      <c r="A20">
        <v>17</v>
      </c>
      <c r="B20" t="s">
        <v>152</v>
      </c>
      <c r="C20" t="s">
        <v>153</v>
      </c>
      <c r="D20">
        <v>59</v>
      </c>
      <c r="E20">
        <v>4.88</v>
      </c>
      <c r="F20" t="s">
        <v>63</v>
      </c>
      <c r="G20" s="4">
        <v>9.6554560536970205E-3</v>
      </c>
      <c r="H20" s="5">
        <v>2.05724296799383E-2</v>
      </c>
      <c r="I20" s="5">
        <v>5.5334155194304924E-3</v>
      </c>
      <c r="J20" s="5">
        <v>2.268362977190988E-2</v>
      </c>
      <c r="K20" s="9">
        <v>1.9951567793370231E-2</v>
      </c>
      <c r="L20" s="4">
        <v>4.08400803653447E-2</v>
      </c>
      <c r="M20" s="5">
        <v>1.9236815820377954E-2</v>
      </c>
      <c r="N20" s="5">
        <v>2.2219719202385937E-2</v>
      </c>
      <c r="O20" s="5">
        <v>8.7406187111765156E-3</v>
      </c>
      <c r="P20" s="9">
        <v>3.0005782628888339E-2</v>
      </c>
      <c r="Q20" s="4">
        <v>1.3162861518849196E-2</v>
      </c>
      <c r="R20" s="5">
        <v>6.4712339178076908E-3</v>
      </c>
      <c r="S20" s="5">
        <v>5.5341451166512554E-3</v>
      </c>
      <c r="T20" s="5">
        <v>7.2399749705660448E-3</v>
      </c>
      <c r="U20" s="9">
        <v>4.9842759258894439E-3</v>
      </c>
      <c r="X20" s="39" t="s">
        <v>899</v>
      </c>
      <c r="Y20">
        <f>Y8-Y7</f>
        <v>44</v>
      </c>
      <c r="Z20" s="4">
        <f t="shared" si="6"/>
        <v>0.22420679388622677</v>
      </c>
      <c r="AA20" s="5">
        <f t="shared" si="6"/>
        <v>0.1472679811231441</v>
      </c>
      <c r="AB20" s="5">
        <f t="shared" si="6"/>
        <v>0.22832856863582196</v>
      </c>
      <c r="AC20" s="5">
        <f t="shared" si="6"/>
        <v>0.10270462264674673</v>
      </c>
      <c r="AD20" s="5">
        <f t="shared" si="6"/>
        <v>0.26999294571805393</v>
      </c>
      <c r="AE20" s="4">
        <f t="shared" si="6"/>
        <v>0.10483455702313937</v>
      </c>
      <c r="AF20" s="5">
        <f t="shared" si="6"/>
        <v>0.13834028589227337</v>
      </c>
      <c r="AG20" s="5">
        <f t="shared" si="6"/>
        <v>0.14381292163658588</v>
      </c>
      <c r="AH20" s="5">
        <f t="shared" si="6"/>
        <v>0.10005120846161253</v>
      </c>
      <c r="AI20" s="5">
        <f t="shared" si="6"/>
        <v>0.10672508587488339</v>
      </c>
      <c r="AJ20" s="4">
        <f t="shared" si="6"/>
        <v>0.15977722033792247</v>
      </c>
      <c r="AK20" s="5">
        <f t="shared" si="6"/>
        <v>0.2114039296022428</v>
      </c>
      <c r="AL20" s="5">
        <f t="shared" si="6"/>
        <v>0.22833389176605867</v>
      </c>
      <c r="AM20" s="5">
        <f t="shared" si="6"/>
        <v>0.18183184835672611</v>
      </c>
      <c r="AN20" s="9">
        <f t="shared" si="6"/>
        <v>0.19873945122283065</v>
      </c>
    </row>
    <row r="21" spans="1:40" x14ac:dyDescent="0.25">
      <c r="A21">
        <v>18</v>
      </c>
      <c r="B21" t="s">
        <v>269</v>
      </c>
      <c r="C21" t="s">
        <v>270</v>
      </c>
      <c r="D21">
        <v>106</v>
      </c>
      <c r="E21">
        <v>6.85</v>
      </c>
      <c r="F21" t="s">
        <v>63</v>
      </c>
      <c r="G21" s="4">
        <v>0</v>
      </c>
      <c r="H21" s="5">
        <v>0</v>
      </c>
      <c r="I21" s="5">
        <v>1.0663379079322452E-2</v>
      </c>
      <c r="J21" s="5">
        <v>0</v>
      </c>
      <c r="K21" s="9">
        <v>0</v>
      </c>
      <c r="L21" s="4">
        <v>0</v>
      </c>
      <c r="M21" s="5">
        <v>0</v>
      </c>
      <c r="N21" s="5">
        <v>0</v>
      </c>
      <c r="O21" s="5">
        <v>0</v>
      </c>
      <c r="P21" s="9">
        <v>0</v>
      </c>
      <c r="Q21" s="4">
        <v>9.0237839468413905E-3</v>
      </c>
      <c r="R21" s="5">
        <v>9.5635850980832927E-3</v>
      </c>
      <c r="S21" s="5">
        <v>1.0663930436505592E-2</v>
      </c>
      <c r="T21" s="5">
        <v>7.2908843147151048E-3</v>
      </c>
      <c r="U21" s="9">
        <v>6.3339122873848777E-3</v>
      </c>
      <c r="X21" s="50" t="s">
        <v>900</v>
      </c>
      <c r="Y21">
        <f>Y9-Y8</f>
        <v>47</v>
      </c>
      <c r="Z21" s="4">
        <f t="shared" si="6"/>
        <v>0.23209125487075344</v>
      </c>
      <c r="AA21" s="5">
        <f t="shared" si="6"/>
        <v>0.18472046200377412</v>
      </c>
      <c r="AB21" s="5">
        <f t="shared" si="6"/>
        <v>0.37118633079555763</v>
      </c>
      <c r="AC21" s="5">
        <f t="shared" si="6"/>
        <v>0.12247889241254228</v>
      </c>
      <c r="AD21" s="5">
        <f t="shared" si="6"/>
        <v>0.17641862956824694</v>
      </c>
      <c r="AE21" s="4">
        <f t="shared" si="6"/>
        <v>0.19745349805898249</v>
      </c>
      <c r="AF21" s="5">
        <f t="shared" si="6"/>
        <v>0.18288851566463626</v>
      </c>
      <c r="AG21" s="5">
        <f t="shared" si="6"/>
        <v>0.19974064211599829</v>
      </c>
      <c r="AH21" s="5">
        <f t="shared" si="6"/>
        <v>0.19994202003000316</v>
      </c>
      <c r="AI21" s="5">
        <f t="shared" si="6"/>
        <v>0.14899172233670499</v>
      </c>
      <c r="AJ21" s="4">
        <f t="shared" si="6"/>
        <v>0.31490831072840308</v>
      </c>
      <c r="AK21" s="5">
        <f t="shared" si="6"/>
        <v>0.34741056148685817</v>
      </c>
      <c r="AL21" s="5">
        <f t="shared" si="6"/>
        <v>0.37014751105195992</v>
      </c>
      <c r="AM21" s="5">
        <f t="shared" si="6"/>
        <v>0.33164092406978163</v>
      </c>
      <c r="AN21" s="9">
        <f t="shared" si="6"/>
        <v>0.36809001404304303</v>
      </c>
    </row>
    <row r="22" spans="1:40" ht="15.75" thickBot="1" x14ac:dyDescent="0.3">
      <c r="A22">
        <v>19</v>
      </c>
      <c r="B22" t="s">
        <v>297</v>
      </c>
      <c r="C22" t="s">
        <v>298</v>
      </c>
      <c r="D22">
        <v>101</v>
      </c>
      <c r="E22">
        <v>6.78</v>
      </c>
      <c r="F22" t="s">
        <v>63</v>
      </c>
      <c r="G22" s="4">
        <v>0</v>
      </c>
      <c r="H22" s="5">
        <v>0</v>
      </c>
      <c r="I22" s="5">
        <v>1.1520063685718326E-2</v>
      </c>
      <c r="J22" s="5">
        <v>0</v>
      </c>
      <c r="K22" s="9">
        <v>0</v>
      </c>
      <c r="L22" s="4">
        <v>0</v>
      </c>
      <c r="M22" s="5">
        <v>0</v>
      </c>
      <c r="N22" s="5">
        <v>0</v>
      </c>
      <c r="O22" s="5">
        <v>0</v>
      </c>
      <c r="P22" s="9">
        <v>0</v>
      </c>
      <c r="Q22" s="4">
        <v>3.5482695337308323E-3</v>
      </c>
      <c r="R22" s="5">
        <v>9.0320658680290034E-3</v>
      </c>
      <c r="S22" s="5">
        <v>1.1520732139386472E-2</v>
      </c>
      <c r="T22" s="5">
        <v>7.4722483992370158E-3</v>
      </c>
      <c r="U22" s="9">
        <v>5.5471591521175645E-3</v>
      </c>
      <c r="X22" s="51" t="s">
        <v>901</v>
      </c>
      <c r="Y22">
        <f>Y10-Y9</f>
        <v>37</v>
      </c>
      <c r="Z22" s="10">
        <f t="shared" si="6"/>
        <v>0.12052789470705882</v>
      </c>
      <c r="AA22" s="11">
        <f t="shared" si="6"/>
        <v>0.15360236768634961</v>
      </c>
      <c r="AB22" s="11">
        <f t="shared" si="6"/>
        <v>0.14112487474337065</v>
      </c>
      <c r="AC22" s="11">
        <f t="shared" si="6"/>
        <v>0.17347036625649137</v>
      </c>
      <c r="AD22" s="11">
        <f t="shared" si="6"/>
        <v>0.11828668973698753</v>
      </c>
      <c r="AE22" s="10">
        <f t="shared" si="6"/>
        <v>0.21701898133792585</v>
      </c>
      <c r="AF22" s="11">
        <f t="shared" si="6"/>
        <v>0.22267787272410289</v>
      </c>
      <c r="AG22" s="11">
        <f t="shared" si="6"/>
        <v>0.14937182238886593</v>
      </c>
      <c r="AH22" s="11">
        <f t="shared" si="6"/>
        <v>7.8886174492927008E-2</v>
      </c>
      <c r="AI22" s="11">
        <f t="shared" si="6"/>
        <v>0.19595875554679842</v>
      </c>
      <c r="AJ22" s="10">
        <f t="shared" si="6"/>
        <v>0.23806811540985051</v>
      </c>
      <c r="AK22" s="11">
        <f t="shared" si="6"/>
        <v>0.15440744985792709</v>
      </c>
      <c r="AL22" s="11">
        <f t="shared" si="6"/>
        <v>0.14165580346409778</v>
      </c>
      <c r="AM22" s="11">
        <f t="shared" si="6"/>
        <v>0.16035671097864335</v>
      </c>
      <c r="AN22" s="12">
        <f t="shared" si="6"/>
        <v>0.13701171193300121</v>
      </c>
    </row>
    <row r="23" spans="1:40" x14ac:dyDescent="0.25">
      <c r="A23">
        <v>20</v>
      </c>
      <c r="B23" t="s">
        <v>247</v>
      </c>
      <c r="C23" t="s">
        <v>248</v>
      </c>
      <c r="D23">
        <v>45</v>
      </c>
      <c r="E23">
        <v>6.56</v>
      </c>
      <c r="F23" t="s">
        <v>63</v>
      </c>
      <c r="G23" s="4">
        <v>1.2543786100862419E-2</v>
      </c>
      <c r="H23" s="5">
        <v>2.2209091985258998E-3</v>
      </c>
      <c r="I23" s="5">
        <v>1.9861514190258781E-2</v>
      </c>
      <c r="J23" s="5">
        <v>8.5243430682798941E-3</v>
      </c>
      <c r="K23" s="9">
        <v>6.6736817591323593E-3</v>
      </c>
      <c r="L23" s="4">
        <v>0</v>
      </c>
      <c r="M23" s="5">
        <v>5.8118203510795531E-3</v>
      </c>
      <c r="N23" s="5">
        <v>0</v>
      </c>
      <c r="O23" s="5">
        <v>7.056801491996125E-3</v>
      </c>
      <c r="P23" s="9">
        <v>0</v>
      </c>
      <c r="Q23" s="4">
        <v>6.7789646928252262E-3</v>
      </c>
      <c r="R23" s="5">
        <v>1.4510250956337796E-2</v>
      </c>
      <c r="S23" s="5">
        <v>1.9863843053068538E-2</v>
      </c>
      <c r="T23" s="5">
        <v>1.0655853209757605E-2</v>
      </c>
      <c r="U23" s="9">
        <v>3.0873026150219922E-3</v>
      </c>
      <c r="X23" t="s">
        <v>895</v>
      </c>
      <c r="Y23">
        <f>SUM(Y17:Y22)</f>
        <v>195</v>
      </c>
      <c r="Z23" s="35">
        <f>SUM(Z17:Z22)</f>
        <v>1</v>
      </c>
      <c r="AA23" s="35">
        <f t="shared" ref="AA23:AN23" si="7">SUM(AA17:AA22)</f>
        <v>0.99999999999999989</v>
      </c>
      <c r="AB23" s="35">
        <f t="shared" si="7"/>
        <v>0.99999999999999956</v>
      </c>
      <c r="AC23" s="35">
        <f t="shared" si="7"/>
        <v>0.99999999999999989</v>
      </c>
      <c r="AD23" s="35">
        <f t="shared" si="7"/>
        <v>1.0000000000000002</v>
      </c>
      <c r="AE23" s="35">
        <f t="shared" si="7"/>
        <v>0.99999999999999989</v>
      </c>
      <c r="AF23" s="35">
        <f t="shared" si="7"/>
        <v>0.99999999999999989</v>
      </c>
      <c r="AG23" s="35">
        <f t="shared" si="7"/>
        <v>1.0000000000000002</v>
      </c>
      <c r="AH23" s="35">
        <f t="shared" si="7"/>
        <v>1.0000000000000002</v>
      </c>
      <c r="AI23" s="35">
        <f t="shared" si="7"/>
        <v>1.0000000000000004</v>
      </c>
      <c r="AJ23" s="35">
        <f t="shared" si="7"/>
        <v>1.0000000000000009</v>
      </c>
      <c r="AK23" s="35">
        <f t="shared" si="7"/>
        <v>0.99999999999999978</v>
      </c>
      <c r="AL23" s="35">
        <f t="shared" si="7"/>
        <v>0.99999999999999944</v>
      </c>
      <c r="AM23" s="35">
        <f t="shared" si="7"/>
        <v>1.0000000000000004</v>
      </c>
      <c r="AN23" s="35">
        <f t="shared" si="7"/>
        <v>1.0000000000000004</v>
      </c>
    </row>
    <row r="24" spans="1:40" x14ac:dyDescent="0.25">
      <c r="A24">
        <v>21</v>
      </c>
      <c r="B24" t="s">
        <v>1039</v>
      </c>
      <c r="C24" t="s">
        <v>1040</v>
      </c>
      <c r="D24">
        <v>11</v>
      </c>
      <c r="E24">
        <v>7.34</v>
      </c>
      <c r="F24" t="s">
        <v>63</v>
      </c>
      <c r="G24" s="4">
        <v>0.18673497133020259</v>
      </c>
      <c r="H24" s="5">
        <v>0.18783742830796504</v>
      </c>
      <c r="I24" s="5">
        <v>2.3871449907113124E-2</v>
      </c>
      <c r="J24" s="5">
        <v>0.16962937987723423</v>
      </c>
      <c r="K24" s="9">
        <v>0.16979740221659886</v>
      </c>
      <c r="L24" s="4">
        <v>0.14890477226723739</v>
      </c>
      <c r="M24" s="5">
        <v>0.14288111292765082</v>
      </c>
      <c r="N24" s="5">
        <v>0.14464868920191398</v>
      </c>
      <c r="O24" s="5">
        <v>0.11181610429172968</v>
      </c>
      <c r="P24" s="9">
        <v>0.10029876342824767</v>
      </c>
      <c r="Q24" s="4">
        <v>6.2356281489337938E-2</v>
      </c>
      <c r="R24" s="5">
        <v>4.6514954549322508E-2</v>
      </c>
      <c r="S24" s="5">
        <v>2.3885191484712482E-2</v>
      </c>
      <c r="T24" s="5">
        <v>4.9273977559981585E-2</v>
      </c>
      <c r="U24" s="9">
        <v>0.10239502604392758</v>
      </c>
    </row>
    <row r="25" spans="1:40" x14ac:dyDescent="0.25">
      <c r="A25">
        <v>22</v>
      </c>
      <c r="B25" t="s">
        <v>184</v>
      </c>
      <c r="C25" t="s">
        <v>185</v>
      </c>
      <c r="D25">
        <v>52</v>
      </c>
      <c r="E25">
        <v>5.32</v>
      </c>
      <c r="F25" t="s">
        <v>63</v>
      </c>
      <c r="G25" s="4">
        <v>0</v>
      </c>
      <c r="H25" s="5">
        <v>6.1806113603860595E-3</v>
      </c>
      <c r="I25" s="5">
        <v>1.1803829591181708E-2</v>
      </c>
      <c r="J25" s="5">
        <v>9.862439081572116E-3</v>
      </c>
      <c r="K25" s="9">
        <v>2.2293900879549406E-3</v>
      </c>
      <c r="L25" s="4">
        <v>4.7690051801651317E-3</v>
      </c>
      <c r="M25" s="5">
        <v>0</v>
      </c>
      <c r="N25" s="5">
        <v>0</v>
      </c>
      <c r="O25" s="5">
        <v>8.0140372219468081E-3</v>
      </c>
      <c r="P25" s="9">
        <v>4.2496301376981098E-3</v>
      </c>
      <c r="Q25" s="4">
        <v>1.5248417698193587E-2</v>
      </c>
      <c r="R25" s="5">
        <v>1.5230114105140415E-2</v>
      </c>
      <c r="S25" s="5">
        <v>1.1804757316473671E-2</v>
      </c>
      <c r="T25" s="5">
        <v>1.3012805260217039E-2</v>
      </c>
      <c r="U25" s="9">
        <v>1.3501405688710002E-2</v>
      </c>
    </row>
    <row r="26" spans="1:40" x14ac:dyDescent="0.25">
      <c r="A26">
        <v>23</v>
      </c>
      <c r="B26" t="s">
        <v>134</v>
      </c>
      <c r="C26" t="s">
        <v>135</v>
      </c>
      <c r="D26">
        <v>36</v>
      </c>
      <c r="E26">
        <v>7.66</v>
      </c>
      <c r="F26" t="s">
        <v>63</v>
      </c>
      <c r="G26" s="4">
        <v>0</v>
      </c>
      <c r="H26" s="5">
        <v>5.0573889629848323E-2</v>
      </c>
      <c r="I26" s="5">
        <v>1.3765139016561007E-2</v>
      </c>
      <c r="J26" s="5">
        <v>8.0139539627545484E-2</v>
      </c>
      <c r="K26" s="9">
        <v>5.6907236010952288E-2</v>
      </c>
      <c r="L26" s="4">
        <v>1.0931300733138088E-2</v>
      </c>
      <c r="M26" s="5">
        <v>3.3855975244025546E-2</v>
      </c>
      <c r="N26" s="5">
        <v>4.8712640015811083E-2</v>
      </c>
      <c r="O26" s="5">
        <v>7.9872636389164545E-2</v>
      </c>
      <c r="P26" s="9">
        <v>5.6143722721652828E-2</v>
      </c>
      <c r="Q26" s="4">
        <v>2.1157576247899557E-3</v>
      </c>
      <c r="R26" s="5">
        <v>9.4762073347648933E-3</v>
      </c>
      <c r="S26" s="5">
        <v>1.3958038686929025E-2</v>
      </c>
      <c r="T26" s="5">
        <v>2.1181904110298511E-2</v>
      </c>
      <c r="U26" s="9">
        <v>0</v>
      </c>
    </row>
    <row r="27" spans="1:40" x14ac:dyDescent="0.25">
      <c r="A27">
        <v>24</v>
      </c>
      <c r="B27" t="s">
        <v>197</v>
      </c>
      <c r="C27" t="s">
        <v>198</v>
      </c>
      <c r="D27">
        <v>163</v>
      </c>
      <c r="E27">
        <v>6.43</v>
      </c>
      <c r="F27" t="s">
        <v>63</v>
      </c>
      <c r="G27" s="4">
        <v>3.0950814597341266E-3</v>
      </c>
      <c r="H27" s="5">
        <v>4.0875629420722084E-4</v>
      </c>
      <c r="I27" s="5">
        <v>4.9756944037577661E-3</v>
      </c>
      <c r="J27" s="5">
        <v>0</v>
      </c>
      <c r="K27" s="9">
        <v>0</v>
      </c>
      <c r="L27" s="4">
        <v>0</v>
      </c>
      <c r="M27" s="5">
        <v>0</v>
      </c>
      <c r="N27" s="5">
        <v>0</v>
      </c>
      <c r="O27" s="5">
        <v>2.4184971700319784E-4</v>
      </c>
      <c r="P27" s="9">
        <v>0</v>
      </c>
      <c r="Q27" s="4">
        <v>1.0948647494093816E-3</v>
      </c>
      <c r="R27" s="5">
        <v>3.7000510328903031E-3</v>
      </c>
      <c r="S27" s="5">
        <v>4.9757793999702796E-3</v>
      </c>
      <c r="T27" s="5">
        <v>3.2755040543519499E-3</v>
      </c>
      <c r="U27" s="9">
        <v>3.2845132126658612E-3</v>
      </c>
    </row>
    <row r="28" spans="1:40" x14ac:dyDescent="0.25">
      <c r="A28">
        <v>25</v>
      </c>
      <c r="B28" t="s">
        <v>334</v>
      </c>
      <c r="C28" t="s">
        <v>335</v>
      </c>
      <c r="D28">
        <v>75</v>
      </c>
      <c r="E28">
        <v>5.37</v>
      </c>
      <c r="F28" t="s">
        <v>63</v>
      </c>
      <c r="G28" s="4">
        <v>0</v>
      </c>
      <c r="H28" s="5">
        <v>0</v>
      </c>
      <c r="I28" s="5">
        <v>9.8809663392162746E-3</v>
      </c>
      <c r="J28" s="5">
        <v>0</v>
      </c>
      <c r="K28" s="9">
        <v>0</v>
      </c>
      <c r="L28" s="4">
        <v>0</v>
      </c>
      <c r="M28" s="5">
        <v>0</v>
      </c>
      <c r="N28" s="5">
        <v>0</v>
      </c>
      <c r="O28" s="5">
        <v>0</v>
      </c>
      <c r="P28" s="9">
        <v>0</v>
      </c>
      <c r="Q28" s="4">
        <v>7.4963635807736365E-3</v>
      </c>
      <c r="R28" s="5">
        <v>9.3768040780978796E-3</v>
      </c>
      <c r="S28" s="5">
        <v>9.880214997584567E-3</v>
      </c>
      <c r="T28" s="5">
        <v>5.8107698966625813E-3</v>
      </c>
      <c r="U28" s="9">
        <v>8.2118029149690422E-3</v>
      </c>
    </row>
    <row r="29" spans="1:40" x14ac:dyDescent="0.25">
      <c r="A29">
        <v>26</v>
      </c>
      <c r="B29" t="s">
        <v>315</v>
      </c>
      <c r="C29" t="s">
        <v>316</v>
      </c>
      <c r="D29">
        <v>36</v>
      </c>
      <c r="E29">
        <v>5.42</v>
      </c>
      <c r="F29" t="s">
        <v>63</v>
      </c>
      <c r="G29" s="4">
        <v>0</v>
      </c>
      <c r="H29" s="5">
        <v>0</v>
      </c>
      <c r="I29" s="5">
        <v>1.6530534935045461E-2</v>
      </c>
      <c r="J29" s="5">
        <v>1.9277663675318782E-3</v>
      </c>
      <c r="K29" s="9">
        <v>0</v>
      </c>
      <c r="L29" s="4">
        <v>0</v>
      </c>
      <c r="M29" s="5">
        <v>0</v>
      </c>
      <c r="N29" s="5">
        <v>0</v>
      </c>
      <c r="O29" s="5">
        <v>0</v>
      </c>
      <c r="P29" s="9">
        <v>0</v>
      </c>
      <c r="Q29" s="4">
        <v>1.5023086677628304E-2</v>
      </c>
      <c r="R29" s="5">
        <v>2.1236828973921641E-2</v>
      </c>
      <c r="S29" s="5">
        <v>1.653049942056219E-2</v>
      </c>
      <c r="T29" s="5">
        <v>1.5762082336753688E-2</v>
      </c>
      <c r="U29" s="9">
        <v>8.2479310637739531E-3</v>
      </c>
    </row>
    <row r="30" spans="1:40" x14ac:dyDescent="0.25">
      <c r="A30">
        <v>27</v>
      </c>
      <c r="B30" t="s">
        <v>272</v>
      </c>
      <c r="C30" t="s">
        <v>273</v>
      </c>
      <c r="D30">
        <v>31</v>
      </c>
      <c r="E30">
        <v>5.5</v>
      </c>
      <c r="F30" t="s">
        <v>63</v>
      </c>
      <c r="G30" s="4">
        <v>6.6869882131714428E-3</v>
      </c>
      <c r="H30" s="5">
        <v>0</v>
      </c>
      <c r="I30" s="5">
        <v>2.1286998504411046E-2</v>
      </c>
      <c r="J30" s="5">
        <v>4.3429611112047748E-3</v>
      </c>
      <c r="K30" s="9">
        <v>0</v>
      </c>
      <c r="L30" s="4">
        <v>0</v>
      </c>
      <c r="M30" s="5">
        <v>2.8638496915757337E-3</v>
      </c>
      <c r="N30" s="5">
        <v>0</v>
      </c>
      <c r="O30" s="5">
        <v>0</v>
      </c>
      <c r="P30" s="9">
        <v>0</v>
      </c>
      <c r="Q30" s="4">
        <v>1.6755966846168226E-2</v>
      </c>
      <c r="R30" s="5">
        <v>2.1623994646257926E-2</v>
      </c>
      <c r="S30" s="5">
        <v>2.1288310998637493E-2</v>
      </c>
      <c r="T30" s="5">
        <v>1.5777943719297891E-2</v>
      </c>
      <c r="U30" s="9">
        <v>1.4768773799789123E-2</v>
      </c>
    </row>
    <row r="31" spans="1:40" x14ac:dyDescent="0.25">
      <c r="A31">
        <v>28</v>
      </c>
      <c r="B31" t="s">
        <v>225</v>
      </c>
      <c r="C31" t="s">
        <v>226</v>
      </c>
      <c r="D31">
        <v>129</v>
      </c>
      <c r="E31">
        <v>4.51</v>
      </c>
      <c r="F31" t="s">
        <v>63</v>
      </c>
      <c r="G31" s="4">
        <v>0</v>
      </c>
      <c r="H31" s="5">
        <v>0</v>
      </c>
      <c r="I31" s="5">
        <v>1.1609304585963424E-3</v>
      </c>
      <c r="J31" s="5">
        <v>0</v>
      </c>
      <c r="K31" s="9">
        <v>0</v>
      </c>
      <c r="L31" s="4">
        <v>0</v>
      </c>
      <c r="M31" s="5">
        <v>0</v>
      </c>
      <c r="N31" s="5">
        <v>0</v>
      </c>
      <c r="O31" s="5">
        <v>0</v>
      </c>
      <c r="P31" s="9">
        <v>0</v>
      </c>
      <c r="Q31" s="4">
        <v>7.6117068981602087E-3</v>
      </c>
      <c r="R31" s="5">
        <v>7.04280152335805E-3</v>
      </c>
      <c r="S31" s="5">
        <v>1.1612471632023878E-3</v>
      </c>
      <c r="T31" s="5">
        <v>1.3003430145598774E-2</v>
      </c>
      <c r="U31" s="9">
        <v>0</v>
      </c>
    </row>
    <row r="32" spans="1:40" x14ac:dyDescent="0.25">
      <c r="A32">
        <v>29</v>
      </c>
      <c r="B32" t="s">
        <v>243</v>
      </c>
      <c r="C32" t="s">
        <v>244</v>
      </c>
      <c r="D32">
        <v>38</v>
      </c>
      <c r="E32">
        <v>5.15</v>
      </c>
      <c r="F32" t="s">
        <v>63</v>
      </c>
      <c r="G32" s="4">
        <v>1.8639344512096558E-2</v>
      </c>
      <c r="H32" s="5">
        <v>1.9802564377305001E-2</v>
      </c>
      <c r="I32" s="5">
        <v>7.4006546886566651E-3</v>
      </c>
      <c r="J32" s="5">
        <v>6.346242390014782E-3</v>
      </c>
      <c r="K32" s="9">
        <v>2.3210867481901376E-2</v>
      </c>
      <c r="L32" s="4">
        <v>1.6233102019860172E-2</v>
      </c>
      <c r="M32" s="5">
        <v>1.1427682270361736E-2</v>
      </c>
      <c r="N32" s="5">
        <v>3.1483393016245864E-2</v>
      </c>
      <c r="O32" s="5">
        <v>8.874676751879822E-3</v>
      </c>
      <c r="P32" s="9">
        <v>1.528261857178171E-2</v>
      </c>
      <c r="Q32" s="4">
        <v>6.1665367004770542E-3</v>
      </c>
      <c r="R32" s="5">
        <v>9.7230429145730643E-3</v>
      </c>
      <c r="S32" s="5">
        <v>7.4013450326227172E-3</v>
      </c>
      <c r="T32" s="5">
        <v>7.4807420813839355E-3</v>
      </c>
      <c r="U32" s="9">
        <v>2.1173386255193289E-2</v>
      </c>
    </row>
    <row r="33" spans="1:21" x14ac:dyDescent="0.25">
      <c r="A33">
        <v>30</v>
      </c>
      <c r="B33" t="s">
        <v>376</v>
      </c>
      <c r="C33" t="s">
        <v>377</v>
      </c>
      <c r="D33">
        <v>11</v>
      </c>
      <c r="E33">
        <v>5.04</v>
      </c>
      <c r="F33" t="s">
        <v>63</v>
      </c>
      <c r="G33" s="4">
        <v>0</v>
      </c>
      <c r="H33" s="5">
        <v>0</v>
      </c>
      <c r="I33" s="5">
        <v>4.6434474919592204E-2</v>
      </c>
      <c r="J33" s="5">
        <v>0</v>
      </c>
      <c r="K33" s="9">
        <v>0</v>
      </c>
      <c r="L33" s="4">
        <v>0</v>
      </c>
      <c r="M33" s="5">
        <v>0</v>
      </c>
      <c r="N33" s="5">
        <v>0</v>
      </c>
      <c r="O33" s="5">
        <v>0</v>
      </c>
      <c r="P33" s="9">
        <v>0</v>
      </c>
      <c r="Q33" s="4">
        <v>2.1763433543748909E-2</v>
      </c>
      <c r="R33" s="5">
        <v>2.1865206722136543E-2</v>
      </c>
      <c r="S33" s="5">
        <v>4.6437905633596926E-2</v>
      </c>
      <c r="T33" s="5">
        <v>2.1795327897671829E-2</v>
      </c>
      <c r="U33" s="9">
        <v>7.5733157651986733E-3</v>
      </c>
    </row>
    <row r="34" spans="1:21" x14ac:dyDescent="0.25">
      <c r="A34">
        <v>31</v>
      </c>
      <c r="B34" t="s">
        <v>409</v>
      </c>
      <c r="C34" t="s">
        <v>410</v>
      </c>
      <c r="D34">
        <v>83</v>
      </c>
      <c r="E34">
        <v>4.16</v>
      </c>
      <c r="F34" t="s">
        <v>63</v>
      </c>
      <c r="G34" s="4">
        <v>0</v>
      </c>
      <c r="H34" s="5">
        <v>0</v>
      </c>
      <c r="I34" s="5">
        <v>7.0753299077568098E-3</v>
      </c>
      <c r="J34" s="5">
        <v>0</v>
      </c>
      <c r="K34" s="9">
        <v>0</v>
      </c>
      <c r="L34" s="4">
        <v>0</v>
      </c>
      <c r="M34" s="5">
        <v>0</v>
      </c>
      <c r="N34" s="5">
        <v>0</v>
      </c>
      <c r="O34" s="5">
        <v>0</v>
      </c>
      <c r="P34" s="9">
        <v>0</v>
      </c>
      <c r="Q34" s="4">
        <v>4.6236664386059461E-3</v>
      </c>
      <c r="R34" s="5">
        <v>8.3571465265701375E-3</v>
      </c>
      <c r="S34" s="5">
        <v>7.0763051943405096E-3</v>
      </c>
      <c r="T34" s="5">
        <v>8.6640266159552001E-3</v>
      </c>
      <c r="U34" s="9">
        <v>3.8428879557447695E-3</v>
      </c>
    </row>
    <row r="35" spans="1:21" x14ac:dyDescent="0.25">
      <c r="A35">
        <v>32</v>
      </c>
      <c r="B35" t="s">
        <v>345</v>
      </c>
      <c r="C35" t="s">
        <v>346</v>
      </c>
      <c r="D35">
        <v>122</v>
      </c>
      <c r="E35">
        <v>5.5</v>
      </c>
      <c r="F35" t="s">
        <v>63</v>
      </c>
      <c r="G35" s="4">
        <v>0</v>
      </c>
      <c r="H35" s="5">
        <v>0</v>
      </c>
      <c r="I35" s="5">
        <v>4.6009770873544128E-3</v>
      </c>
      <c r="J35" s="5">
        <v>0</v>
      </c>
      <c r="K35" s="9">
        <v>0</v>
      </c>
      <c r="L35" s="4">
        <v>0</v>
      </c>
      <c r="M35" s="5">
        <v>0</v>
      </c>
      <c r="N35" s="5">
        <v>0</v>
      </c>
      <c r="O35" s="5">
        <v>0</v>
      </c>
      <c r="P35" s="9">
        <v>0</v>
      </c>
      <c r="Q35" s="4">
        <v>4.6738783215260161E-3</v>
      </c>
      <c r="R35" s="5">
        <v>4.94725919913672E-3</v>
      </c>
      <c r="S35" s="5">
        <v>4.6013494348130469E-3</v>
      </c>
      <c r="T35" s="5">
        <v>4.5858701968188838E-3</v>
      </c>
      <c r="U35" s="9">
        <v>2.2064332699027749E-3</v>
      </c>
    </row>
    <row r="36" spans="1:21" x14ac:dyDescent="0.25">
      <c r="A36">
        <v>33</v>
      </c>
      <c r="B36" t="s">
        <v>327</v>
      </c>
      <c r="C36" t="s">
        <v>328</v>
      </c>
      <c r="D36">
        <v>40</v>
      </c>
      <c r="E36">
        <v>4.8899999999999997</v>
      </c>
      <c r="F36" t="s">
        <v>63</v>
      </c>
      <c r="G36" s="4">
        <v>0</v>
      </c>
      <c r="H36" s="5">
        <v>0</v>
      </c>
      <c r="I36" s="5">
        <v>1.537637542725514E-2</v>
      </c>
      <c r="J36" s="5">
        <v>0</v>
      </c>
      <c r="K36" s="9">
        <v>0</v>
      </c>
      <c r="L36" s="4">
        <v>0</v>
      </c>
      <c r="M36" s="5">
        <v>0</v>
      </c>
      <c r="N36" s="5">
        <v>0</v>
      </c>
      <c r="O36" s="5">
        <v>0</v>
      </c>
      <c r="P36" s="9">
        <v>0</v>
      </c>
      <c r="Q36" s="4">
        <v>1.3966360116099712E-3</v>
      </c>
      <c r="R36" s="5">
        <v>1.3580226501630295E-2</v>
      </c>
      <c r="S36" s="5">
        <v>1.5376823369121023E-2</v>
      </c>
      <c r="T36" s="5">
        <v>1.8414010982151903E-2</v>
      </c>
      <c r="U36" s="9">
        <v>8.045323474880026E-3</v>
      </c>
    </row>
    <row r="37" spans="1:21" x14ac:dyDescent="0.25">
      <c r="A37">
        <v>34</v>
      </c>
      <c r="B37" t="s">
        <v>299</v>
      </c>
      <c r="C37" t="s">
        <v>300</v>
      </c>
      <c r="D37">
        <v>282</v>
      </c>
      <c r="E37">
        <v>10.24</v>
      </c>
      <c r="F37" t="s">
        <v>63</v>
      </c>
      <c r="G37" s="4">
        <v>0</v>
      </c>
      <c r="H37" s="5">
        <v>6.0855060202314286E-3</v>
      </c>
      <c r="I37" s="5">
        <v>0</v>
      </c>
      <c r="J37" s="5">
        <v>3.7676494720090335E-3</v>
      </c>
      <c r="K37" s="9">
        <v>4.1109320770800316E-4</v>
      </c>
      <c r="L37" s="4">
        <v>4.0060607767954358E-3</v>
      </c>
      <c r="M37" s="5">
        <v>5.1007997762134378E-3</v>
      </c>
      <c r="N37" s="5">
        <v>9.8457783940117112E-4</v>
      </c>
      <c r="O37" s="5">
        <v>4.2063516080012445E-4</v>
      </c>
      <c r="P37" s="9">
        <v>4.7439273366820913E-3</v>
      </c>
      <c r="Q37" s="4">
        <v>3.4985013046527147E-4</v>
      </c>
      <c r="R37" s="5">
        <v>3.8915236590243794E-4</v>
      </c>
      <c r="S37" s="5">
        <v>0</v>
      </c>
      <c r="T37" s="5">
        <v>6.3095949178580473E-4</v>
      </c>
      <c r="U37" s="9">
        <v>0</v>
      </c>
    </row>
    <row r="38" spans="1:21" x14ac:dyDescent="0.25">
      <c r="A38">
        <v>35</v>
      </c>
      <c r="B38" t="s">
        <v>295</v>
      </c>
      <c r="C38" t="s">
        <v>296</v>
      </c>
      <c r="D38">
        <v>95</v>
      </c>
      <c r="E38">
        <v>5.87</v>
      </c>
      <c r="F38" t="s">
        <v>63</v>
      </c>
      <c r="G38" s="4">
        <v>0</v>
      </c>
      <c r="H38" s="5">
        <v>0</v>
      </c>
      <c r="I38" s="5">
        <v>6.1961430248490589E-3</v>
      </c>
      <c r="J38" s="5">
        <v>4.0031445242302696E-3</v>
      </c>
      <c r="K38" s="9">
        <v>0</v>
      </c>
      <c r="L38" s="4">
        <v>0</v>
      </c>
      <c r="M38" s="5">
        <v>0</v>
      </c>
      <c r="N38" s="5">
        <v>0</v>
      </c>
      <c r="O38" s="5">
        <v>0</v>
      </c>
      <c r="P38" s="9">
        <v>0</v>
      </c>
      <c r="Q38" s="4">
        <v>4.0931744407761419E-3</v>
      </c>
      <c r="R38" s="5">
        <v>5.4966840660651195E-3</v>
      </c>
      <c r="S38" s="5">
        <v>6.1962826138373421E-3</v>
      </c>
      <c r="T38" s="5">
        <v>3.5519685294430094E-3</v>
      </c>
      <c r="U38" s="9">
        <v>5.0509263654710005E-3</v>
      </c>
    </row>
    <row r="39" spans="1:21" x14ac:dyDescent="0.25">
      <c r="A39">
        <v>36</v>
      </c>
      <c r="B39" t="s">
        <v>366</v>
      </c>
      <c r="C39" t="s">
        <v>367</v>
      </c>
      <c r="D39">
        <v>52</v>
      </c>
      <c r="E39">
        <v>6.21</v>
      </c>
      <c r="F39" t="s">
        <v>63</v>
      </c>
      <c r="G39" s="4">
        <v>0</v>
      </c>
      <c r="H39" s="5">
        <v>0</v>
      </c>
      <c r="I39" s="5">
        <v>1.0219848333984599E-2</v>
      </c>
      <c r="J39" s="5">
        <v>0</v>
      </c>
      <c r="K39" s="9">
        <v>0</v>
      </c>
      <c r="L39" s="4">
        <v>0</v>
      </c>
      <c r="M39" s="5">
        <v>0</v>
      </c>
      <c r="N39" s="5">
        <v>0</v>
      </c>
      <c r="O39" s="5">
        <v>0</v>
      </c>
      <c r="P39" s="9">
        <v>0</v>
      </c>
      <c r="Q39" s="4">
        <v>4.9945670406847604E-3</v>
      </c>
      <c r="R39" s="5">
        <v>1.0200364477731219E-2</v>
      </c>
      <c r="S39" s="5">
        <v>1.0219152091439421E-2</v>
      </c>
      <c r="T39" s="5">
        <v>1.2304651123587267E-2</v>
      </c>
      <c r="U39" s="9">
        <v>3.0943551826461638E-3</v>
      </c>
    </row>
    <row r="40" spans="1:21" x14ac:dyDescent="0.25">
      <c r="A40">
        <v>37</v>
      </c>
      <c r="B40" t="s">
        <v>453</v>
      </c>
      <c r="C40" t="s">
        <v>454</v>
      </c>
      <c r="D40">
        <v>72</v>
      </c>
      <c r="E40">
        <v>6.8</v>
      </c>
      <c r="F40" t="s">
        <v>63</v>
      </c>
      <c r="G40" s="4">
        <v>0</v>
      </c>
      <c r="H40" s="5">
        <v>0</v>
      </c>
      <c r="I40" s="5">
        <v>8.8393577373840227E-3</v>
      </c>
      <c r="J40" s="5">
        <v>0</v>
      </c>
      <c r="K40" s="9">
        <v>0</v>
      </c>
      <c r="L40" s="4">
        <v>0</v>
      </c>
      <c r="M40" s="5">
        <v>0</v>
      </c>
      <c r="N40" s="5">
        <v>0</v>
      </c>
      <c r="O40" s="5">
        <v>0</v>
      </c>
      <c r="P40" s="9">
        <v>0</v>
      </c>
      <c r="Q40" s="4">
        <v>4.2721811098868773E-3</v>
      </c>
      <c r="R40" s="5">
        <v>7.9448152106217518E-3</v>
      </c>
      <c r="S40" s="5">
        <v>8.8387601185058329E-3</v>
      </c>
      <c r="T40" s="5">
        <v>4.8049252470068601E-3</v>
      </c>
      <c r="U40" s="9">
        <v>5.5470106940409001E-3</v>
      </c>
    </row>
    <row r="41" spans="1:21" x14ac:dyDescent="0.25">
      <c r="A41">
        <v>38</v>
      </c>
      <c r="B41" t="s">
        <v>262</v>
      </c>
      <c r="C41" t="s">
        <v>263</v>
      </c>
      <c r="D41">
        <v>91</v>
      </c>
      <c r="E41">
        <v>7.25</v>
      </c>
      <c r="F41" t="s">
        <v>63</v>
      </c>
      <c r="G41" s="4">
        <v>0</v>
      </c>
      <c r="H41" s="5">
        <v>0</v>
      </c>
      <c r="I41" s="5">
        <v>5.0479048926296609E-3</v>
      </c>
      <c r="J41" s="5">
        <v>3.7386652187704223E-3</v>
      </c>
      <c r="K41" s="9">
        <v>0</v>
      </c>
      <c r="L41" s="4">
        <v>0</v>
      </c>
      <c r="M41" s="5">
        <v>0</v>
      </c>
      <c r="N41" s="5">
        <v>0</v>
      </c>
      <c r="O41" s="5">
        <v>8.7224195303417919E-4</v>
      </c>
      <c r="P41" s="9">
        <v>3.4470953016754453E-4</v>
      </c>
      <c r="Q41" s="4">
        <v>1.6662038248010337E-3</v>
      </c>
      <c r="R41" s="5">
        <v>5.8287797015606976E-3</v>
      </c>
      <c r="S41" s="5">
        <v>5.0473365627687504E-3</v>
      </c>
      <c r="T41" s="5">
        <v>5.7508394185924365E-3</v>
      </c>
      <c r="U41" s="9">
        <v>9.1545575183720233E-4</v>
      </c>
    </row>
    <row r="42" spans="1:21" x14ac:dyDescent="0.25">
      <c r="A42">
        <v>39</v>
      </c>
      <c r="B42" t="s">
        <v>340</v>
      </c>
      <c r="C42" t="s">
        <v>341</v>
      </c>
      <c r="D42">
        <v>52</v>
      </c>
      <c r="E42">
        <v>4.8099999999999996</v>
      </c>
      <c r="F42" t="s">
        <v>63</v>
      </c>
      <c r="G42" s="4">
        <v>5.5317198815715528E-3</v>
      </c>
      <c r="H42" s="5">
        <v>1.506207339175763E-2</v>
      </c>
      <c r="I42" s="5">
        <v>2.1436021927966646E-3</v>
      </c>
      <c r="J42" s="5">
        <v>1.708915072133961E-2</v>
      </c>
      <c r="K42" s="9">
        <v>0</v>
      </c>
      <c r="L42" s="4">
        <v>2.6690965821116241E-2</v>
      </c>
      <c r="M42" s="5">
        <v>3.6060493186424021E-2</v>
      </c>
      <c r="N42" s="5">
        <v>2.2182430167902539E-2</v>
      </c>
      <c r="O42" s="5">
        <v>6.8621205242981424E-3</v>
      </c>
      <c r="P42" s="9">
        <v>2.6924833848854347E-2</v>
      </c>
      <c r="Q42" s="4">
        <v>9.4798378191994475E-3</v>
      </c>
      <c r="R42" s="5">
        <v>3.8514578947824903E-3</v>
      </c>
      <c r="S42" s="5">
        <v>2.1431913577550261E-3</v>
      </c>
      <c r="T42" s="5">
        <v>4.7928451265346114E-3</v>
      </c>
      <c r="U42" s="9">
        <v>0</v>
      </c>
    </row>
    <row r="43" spans="1:21" x14ac:dyDescent="0.25">
      <c r="A43">
        <v>40</v>
      </c>
      <c r="B43" t="s">
        <v>221</v>
      </c>
      <c r="C43" t="s">
        <v>222</v>
      </c>
      <c r="D43">
        <v>65</v>
      </c>
      <c r="E43">
        <v>8.17</v>
      </c>
      <c r="F43" t="s">
        <v>63</v>
      </c>
      <c r="G43" s="4">
        <v>0</v>
      </c>
      <c r="H43" s="5">
        <v>2.3065665168222532E-2</v>
      </c>
      <c r="I43" s="5">
        <v>2.9143684509119268E-3</v>
      </c>
      <c r="J43" s="5">
        <v>2.0079841826298062E-2</v>
      </c>
      <c r="K43" s="9">
        <v>0</v>
      </c>
      <c r="L43" s="4">
        <v>3.651781087444355E-2</v>
      </c>
      <c r="M43" s="5">
        <v>2.4749383534212428E-2</v>
      </c>
      <c r="N43" s="5">
        <v>2.1526919419734548E-2</v>
      </c>
      <c r="O43" s="5">
        <v>2.1226963623126828E-3</v>
      </c>
      <c r="P43" s="9">
        <v>2.3813002382692985E-2</v>
      </c>
      <c r="Q43" s="4">
        <v>1.3030443780109513E-2</v>
      </c>
      <c r="R43" s="5">
        <v>4.0098154715524342E-3</v>
      </c>
      <c r="S43" s="5">
        <v>2.9149128413421522E-3</v>
      </c>
      <c r="T43" s="5">
        <v>4.9292583895733802E-3</v>
      </c>
      <c r="U43" s="9">
        <v>3.6675970024512357E-3</v>
      </c>
    </row>
    <row r="44" spans="1:21" x14ac:dyDescent="0.25">
      <c r="A44">
        <v>41</v>
      </c>
      <c r="B44" t="s">
        <v>253</v>
      </c>
      <c r="C44" t="s">
        <v>254</v>
      </c>
      <c r="D44">
        <v>77</v>
      </c>
      <c r="E44">
        <v>7.13</v>
      </c>
      <c r="F44" t="s">
        <v>63</v>
      </c>
      <c r="G44" s="4">
        <v>0</v>
      </c>
      <c r="H44" s="5">
        <v>5.0129340208353588E-3</v>
      </c>
      <c r="I44" s="5">
        <v>4.7573056885826534E-3</v>
      </c>
      <c r="J44" s="5">
        <v>3.1319118288384643E-3</v>
      </c>
      <c r="K44" s="9">
        <v>0</v>
      </c>
      <c r="L44" s="4">
        <v>0</v>
      </c>
      <c r="M44" s="5">
        <v>1.0734412986644362E-2</v>
      </c>
      <c r="N44" s="5">
        <v>4.137004052830461E-3</v>
      </c>
      <c r="O44" s="5">
        <v>2.05783672670823E-3</v>
      </c>
      <c r="P44" s="9">
        <v>2.116945390426291E-3</v>
      </c>
      <c r="Q44" s="4">
        <v>2.699285571237458E-3</v>
      </c>
      <c r="R44" s="5">
        <v>4.049947966849589E-3</v>
      </c>
      <c r="S44" s="5">
        <v>4.7571467058613376E-3</v>
      </c>
      <c r="T44" s="5">
        <v>5.9935099552722417E-3</v>
      </c>
      <c r="U44" s="9">
        <v>4.5400229021765734E-3</v>
      </c>
    </row>
    <row r="45" spans="1:21" x14ac:dyDescent="0.25">
      <c r="A45">
        <v>42</v>
      </c>
      <c r="B45" t="s">
        <v>206</v>
      </c>
      <c r="C45" t="s">
        <v>207</v>
      </c>
      <c r="D45">
        <v>60</v>
      </c>
      <c r="E45">
        <v>8.16</v>
      </c>
      <c r="F45" t="s">
        <v>63</v>
      </c>
      <c r="G45" s="4">
        <v>0</v>
      </c>
      <c r="H45" s="5">
        <v>1.1234567872775153E-2</v>
      </c>
      <c r="I45" s="5">
        <v>4.5523971172370484E-4</v>
      </c>
      <c r="J45" s="5">
        <v>9.1605053144132899E-3</v>
      </c>
      <c r="K45" s="9">
        <v>1.0775589869854172E-2</v>
      </c>
      <c r="L45" s="4">
        <v>2.2278422775432391E-2</v>
      </c>
      <c r="M45" s="5">
        <v>3.3554183690142472E-2</v>
      </c>
      <c r="N45" s="5">
        <v>1.5320916282429506E-2</v>
      </c>
      <c r="O45" s="5">
        <v>4.298698397560482E-3</v>
      </c>
      <c r="P45" s="9">
        <v>2.5546846603234096E-2</v>
      </c>
      <c r="Q45" s="4">
        <v>1.2121332686941655E-2</v>
      </c>
      <c r="R45" s="5">
        <v>2.5224784917871716E-3</v>
      </c>
      <c r="S45" s="5">
        <v>4.5470362112259524E-4</v>
      </c>
      <c r="T45" s="5">
        <v>2.2211880436892122E-3</v>
      </c>
      <c r="U45" s="9">
        <v>0</v>
      </c>
    </row>
    <row r="46" spans="1:21" x14ac:dyDescent="0.25">
      <c r="A46">
        <v>43</v>
      </c>
      <c r="B46" t="s">
        <v>235</v>
      </c>
      <c r="C46" t="s">
        <v>236</v>
      </c>
      <c r="D46">
        <v>501</v>
      </c>
      <c r="E46">
        <v>5.77</v>
      </c>
      <c r="F46" t="s">
        <v>63</v>
      </c>
      <c r="G46" s="4">
        <v>1.2654584443664316E-3</v>
      </c>
      <c r="H46" s="5">
        <v>2.762895964066215E-4</v>
      </c>
      <c r="I46" s="5">
        <v>7.4390151139676894E-4</v>
      </c>
      <c r="J46" s="5">
        <v>2.3364429625988541E-3</v>
      </c>
      <c r="K46" s="9">
        <v>0</v>
      </c>
      <c r="L46" s="4">
        <v>4.1925595165489106E-4</v>
      </c>
      <c r="M46" s="5">
        <v>0</v>
      </c>
      <c r="N46" s="5">
        <v>0</v>
      </c>
      <c r="O46" s="5">
        <v>8.7066723550821101E-4</v>
      </c>
      <c r="P46" s="9">
        <v>1.783324138577322E-4</v>
      </c>
      <c r="Q46" s="4">
        <v>0</v>
      </c>
      <c r="R46" s="5">
        <v>7.2011722028269122E-4</v>
      </c>
      <c r="S46" s="5">
        <v>7.5745313097360864E-4</v>
      </c>
      <c r="T46" s="5">
        <v>1.2239273491063223E-3</v>
      </c>
      <c r="U46" s="9">
        <v>0</v>
      </c>
    </row>
    <row r="47" spans="1:21" x14ac:dyDescent="0.25">
      <c r="A47">
        <v>44</v>
      </c>
      <c r="B47" t="s">
        <v>391</v>
      </c>
      <c r="C47" t="s">
        <v>392</v>
      </c>
      <c r="D47">
        <v>100</v>
      </c>
      <c r="E47">
        <v>5.49</v>
      </c>
      <c r="F47" t="s">
        <v>63</v>
      </c>
      <c r="G47" s="4">
        <v>0</v>
      </c>
      <c r="H47" s="5">
        <v>0</v>
      </c>
      <c r="I47" s="5">
        <v>5.5610941270501915E-3</v>
      </c>
      <c r="J47" s="5">
        <v>0</v>
      </c>
      <c r="K47" s="9">
        <v>0</v>
      </c>
      <c r="L47" s="4">
        <v>0</v>
      </c>
      <c r="M47" s="5">
        <v>0</v>
      </c>
      <c r="N47" s="5">
        <v>0</v>
      </c>
      <c r="O47" s="5">
        <v>0</v>
      </c>
      <c r="P47" s="9">
        <v>0</v>
      </c>
      <c r="Q47" s="4">
        <v>3.3552976014405451E-3</v>
      </c>
      <c r="R47" s="5">
        <v>4.9978900068647983E-3</v>
      </c>
      <c r="S47" s="5">
        <v>5.5613905452971055E-3</v>
      </c>
      <c r="T47" s="5">
        <v>3.9954253452112462E-3</v>
      </c>
      <c r="U47" s="9">
        <v>1.3316581012987668E-3</v>
      </c>
    </row>
    <row r="48" spans="1:21" x14ac:dyDescent="0.25">
      <c r="A48">
        <v>45</v>
      </c>
      <c r="B48" t="s">
        <v>351</v>
      </c>
      <c r="C48" t="s">
        <v>352</v>
      </c>
      <c r="D48">
        <v>188</v>
      </c>
      <c r="E48">
        <v>6.49</v>
      </c>
      <c r="F48" t="s">
        <v>63</v>
      </c>
      <c r="G48" s="4">
        <v>0</v>
      </c>
      <c r="H48" s="5">
        <v>0</v>
      </c>
      <c r="I48" s="5">
        <v>2.5063236972192884E-3</v>
      </c>
      <c r="J48" s="5">
        <v>0</v>
      </c>
      <c r="K48" s="9">
        <v>0</v>
      </c>
      <c r="L48" s="4">
        <v>0</v>
      </c>
      <c r="M48" s="5">
        <v>0</v>
      </c>
      <c r="N48" s="5">
        <v>0</v>
      </c>
      <c r="O48" s="5">
        <v>0</v>
      </c>
      <c r="P48" s="9">
        <v>0</v>
      </c>
      <c r="Q48" s="4">
        <v>5.247751956979071E-4</v>
      </c>
      <c r="R48" s="5">
        <v>2.2984139041106063E-3</v>
      </c>
      <c r="S48" s="5">
        <v>2.5064210279405201E-3</v>
      </c>
      <c r="T48" s="5">
        <v>1.9856345382118748E-3</v>
      </c>
      <c r="U48" s="9">
        <v>2.957126550751751E-4</v>
      </c>
    </row>
    <row r="49" spans="1:21" x14ac:dyDescent="0.25">
      <c r="A49">
        <v>46</v>
      </c>
      <c r="B49" t="s">
        <v>204</v>
      </c>
      <c r="C49" t="s">
        <v>205</v>
      </c>
      <c r="D49">
        <v>23</v>
      </c>
      <c r="E49">
        <v>9.0500000000000007</v>
      </c>
      <c r="F49" t="s">
        <v>63</v>
      </c>
      <c r="G49" s="4">
        <v>2.7546489249633932E-2</v>
      </c>
      <c r="H49" s="5">
        <v>2.9595810195376077E-2</v>
      </c>
      <c r="I49" s="5">
        <v>9.4432525434624427E-3</v>
      </c>
      <c r="J49" s="5">
        <v>2.4145785202696057E-2</v>
      </c>
      <c r="K49" s="9">
        <v>3.0404930035378853E-2</v>
      </c>
      <c r="L49" s="4">
        <v>3.7690441260706663E-2</v>
      </c>
      <c r="M49" s="5">
        <v>1.6949117007380696E-2</v>
      </c>
      <c r="N49" s="5">
        <v>2.4033943645787259E-2</v>
      </c>
      <c r="O49" s="5">
        <v>2.5870100725096466E-2</v>
      </c>
      <c r="P49" s="9">
        <v>1.8844304099456689E-2</v>
      </c>
      <c r="Q49" s="4">
        <v>3.1225795954074524E-3</v>
      </c>
      <c r="R49" s="5">
        <v>7.4547032795276103E-3</v>
      </c>
      <c r="S49" s="5">
        <v>9.4425920592663814E-3</v>
      </c>
      <c r="T49" s="5">
        <v>6.1708083457741557E-3</v>
      </c>
      <c r="U49" s="9">
        <v>7.9539413708066952E-3</v>
      </c>
    </row>
    <row r="50" spans="1:21" x14ac:dyDescent="0.25">
      <c r="A50">
        <v>47</v>
      </c>
      <c r="B50" t="s">
        <v>402</v>
      </c>
      <c r="C50" t="s">
        <v>403</v>
      </c>
      <c r="D50">
        <v>39</v>
      </c>
      <c r="E50">
        <v>6.15</v>
      </c>
      <c r="F50" t="s">
        <v>63</v>
      </c>
      <c r="G50" s="4">
        <v>0</v>
      </c>
      <c r="H50" s="5">
        <v>0</v>
      </c>
      <c r="I50" s="5">
        <v>1.3429547186499892E-2</v>
      </c>
      <c r="J50" s="5">
        <v>0</v>
      </c>
      <c r="K50" s="9">
        <v>0</v>
      </c>
      <c r="L50" s="4">
        <v>0</v>
      </c>
      <c r="M50" s="5">
        <v>0</v>
      </c>
      <c r="N50" s="5">
        <v>0</v>
      </c>
      <c r="O50" s="5">
        <v>0</v>
      </c>
      <c r="P50" s="9">
        <v>0</v>
      </c>
      <c r="Q50" s="4">
        <v>7.2732631541982387E-3</v>
      </c>
      <c r="R50" s="5">
        <v>1.2603541934420268E-2</v>
      </c>
      <c r="S50" s="5">
        <v>1.3429449861016421E-2</v>
      </c>
      <c r="T50" s="5">
        <v>6.8380068483782112E-3</v>
      </c>
      <c r="U50" s="9">
        <v>5.4759670428034439E-3</v>
      </c>
    </row>
    <row r="51" spans="1:21" x14ac:dyDescent="0.25">
      <c r="A51">
        <v>48</v>
      </c>
      <c r="B51" t="s">
        <v>359</v>
      </c>
      <c r="C51" t="s">
        <v>360</v>
      </c>
      <c r="D51">
        <v>263</v>
      </c>
      <c r="E51">
        <v>5.45</v>
      </c>
      <c r="F51" t="s">
        <v>63</v>
      </c>
      <c r="G51" s="4">
        <v>0</v>
      </c>
      <c r="H51" s="5">
        <v>0</v>
      </c>
      <c r="I51" s="5">
        <v>1.969043624059114E-3</v>
      </c>
      <c r="J51" s="5">
        <v>0</v>
      </c>
      <c r="K51" s="9">
        <v>0</v>
      </c>
      <c r="L51" s="4">
        <v>0</v>
      </c>
      <c r="M51" s="5">
        <v>0</v>
      </c>
      <c r="N51" s="5">
        <v>0</v>
      </c>
      <c r="O51" s="5">
        <v>0</v>
      </c>
      <c r="P51" s="9">
        <v>0</v>
      </c>
      <c r="Q51" s="4">
        <v>1.8205153534694906E-4</v>
      </c>
      <c r="R51" s="5">
        <v>1.5247701820672625E-3</v>
      </c>
      <c r="S51" s="5">
        <v>1.968872403188424E-3</v>
      </c>
      <c r="T51" s="5">
        <v>1.0500441322895814E-3</v>
      </c>
      <c r="U51" s="9">
        <v>2.1116976785091359E-4</v>
      </c>
    </row>
    <row r="52" spans="1:21" x14ac:dyDescent="0.25">
      <c r="A52">
        <v>49</v>
      </c>
      <c r="B52" t="s">
        <v>417</v>
      </c>
      <c r="C52" t="s">
        <v>418</v>
      </c>
      <c r="D52">
        <v>52</v>
      </c>
      <c r="E52">
        <v>5.16</v>
      </c>
      <c r="F52" t="s">
        <v>63</v>
      </c>
      <c r="G52" s="4">
        <v>0</v>
      </c>
      <c r="H52" s="5">
        <v>0</v>
      </c>
      <c r="I52" s="5">
        <v>7.4274331133346886E-3</v>
      </c>
      <c r="J52" s="5">
        <v>0</v>
      </c>
      <c r="K52" s="9">
        <v>0</v>
      </c>
      <c r="L52" s="4">
        <v>0</v>
      </c>
      <c r="M52" s="5">
        <v>0</v>
      </c>
      <c r="N52" s="5">
        <v>0</v>
      </c>
      <c r="O52" s="5">
        <v>0</v>
      </c>
      <c r="P52" s="9">
        <v>0</v>
      </c>
      <c r="Q52" s="4">
        <v>2.8458962535924969E-3</v>
      </c>
      <c r="R52" s="5">
        <v>8.7226453615890185E-3</v>
      </c>
      <c r="S52" s="5">
        <v>7.4278063657160264E-3</v>
      </c>
      <c r="T52" s="5">
        <v>6.6768414171266355E-3</v>
      </c>
      <c r="U52" s="9">
        <v>8.2144922008334613E-3</v>
      </c>
    </row>
    <row r="53" spans="1:21" x14ac:dyDescent="0.25">
      <c r="A53">
        <v>50</v>
      </c>
      <c r="B53" t="s">
        <v>421</v>
      </c>
      <c r="C53" t="s">
        <v>422</v>
      </c>
      <c r="D53">
        <v>45</v>
      </c>
      <c r="E53">
        <v>5.05</v>
      </c>
      <c r="F53" t="s">
        <v>63</v>
      </c>
      <c r="G53" s="4">
        <v>0</v>
      </c>
      <c r="H53" s="5">
        <v>0</v>
      </c>
      <c r="I53" s="5">
        <v>7.5891091558879034E-3</v>
      </c>
      <c r="J53" s="5">
        <v>0</v>
      </c>
      <c r="K53" s="9">
        <v>0</v>
      </c>
      <c r="L53" s="4">
        <v>0</v>
      </c>
      <c r="M53" s="5">
        <v>0</v>
      </c>
      <c r="N53" s="5">
        <v>0</v>
      </c>
      <c r="O53" s="5">
        <v>0</v>
      </c>
      <c r="P53" s="9">
        <v>0</v>
      </c>
      <c r="Q53" s="4">
        <v>9.7373431170963698E-3</v>
      </c>
      <c r="R53" s="5">
        <v>8.9618706416275465E-3</v>
      </c>
      <c r="S53" s="5">
        <v>7.5882041711197142E-3</v>
      </c>
      <c r="T53" s="5">
        <v>8.1000507112963301E-3</v>
      </c>
      <c r="U53" s="9">
        <v>2.9573625514636159E-3</v>
      </c>
    </row>
    <row r="54" spans="1:21" x14ac:dyDescent="0.25">
      <c r="A54">
        <v>51</v>
      </c>
      <c r="B54" t="s">
        <v>477</v>
      </c>
      <c r="C54" t="s">
        <v>478</v>
      </c>
      <c r="D54">
        <v>63</v>
      </c>
      <c r="E54">
        <v>5.27</v>
      </c>
      <c r="F54" t="s">
        <v>63</v>
      </c>
      <c r="G54" s="4">
        <v>0</v>
      </c>
      <c r="H54" s="5">
        <v>0</v>
      </c>
      <c r="I54" s="5">
        <v>3.3327224109979598E-3</v>
      </c>
      <c r="J54" s="5">
        <v>0</v>
      </c>
      <c r="K54" s="9">
        <v>0</v>
      </c>
      <c r="L54" s="4">
        <v>0</v>
      </c>
      <c r="M54" s="5">
        <v>0</v>
      </c>
      <c r="N54" s="5">
        <v>0</v>
      </c>
      <c r="O54" s="5">
        <v>0</v>
      </c>
      <c r="P54" s="9">
        <v>0</v>
      </c>
      <c r="Q54" s="4">
        <v>1.0973989751049976E-2</v>
      </c>
      <c r="R54" s="5">
        <v>6.2127467718162089E-3</v>
      </c>
      <c r="S54" s="5">
        <v>3.3327034697848957E-3</v>
      </c>
      <c r="T54" s="5">
        <v>9.019952293604595E-3</v>
      </c>
      <c r="U54" s="9">
        <v>1.0215836712471916E-2</v>
      </c>
    </row>
    <row r="55" spans="1:21" x14ac:dyDescent="0.25">
      <c r="A55">
        <v>52</v>
      </c>
      <c r="B55" t="s">
        <v>415</v>
      </c>
      <c r="C55" t="s">
        <v>416</v>
      </c>
      <c r="D55">
        <v>77</v>
      </c>
      <c r="E55">
        <v>4.59</v>
      </c>
      <c r="F55" t="s">
        <v>63</v>
      </c>
      <c r="G55" s="4">
        <v>0</v>
      </c>
      <c r="H55" s="5">
        <v>0</v>
      </c>
      <c r="I55" s="5">
        <v>4.6785918006597071E-3</v>
      </c>
      <c r="J55" s="5">
        <v>0</v>
      </c>
      <c r="K55" s="9">
        <v>0</v>
      </c>
      <c r="L55" s="4">
        <v>0</v>
      </c>
      <c r="M55" s="5">
        <v>0</v>
      </c>
      <c r="N55" s="5">
        <v>0</v>
      </c>
      <c r="O55" s="5">
        <v>0</v>
      </c>
      <c r="P55" s="9">
        <v>0</v>
      </c>
      <c r="Q55" s="4">
        <v>2.6662514318255108E-3</v>
      </c>
      <c r="R55" s="5">
        <v>3.6638149413083542E-3</v>
      </c>
      <c r="S55" s="5">
        <v>4.6785442853957276E-3</v>
      </c>
      <c r="T55" s="5">
        <v>4.6054547722221137E-3</v>
      </c>
      <c r="U55" s="9">
        <v>2.4129076648953143E-3</v>
      </c>
    </row>
    <row r="56" spans="1:21" x14ac:dyDescent="0.25">
      <c r="A56">
        <v>53</v>
      </c>
      <c r="B56" t="s">
        <v>393</v>
      </c>
      <c r="C56" t="s">
        <v>394</v>
      </c>
      <c r="D56">
        <v>47</v>
      </c>
      <c r="E56">
        <v>5.31</v>
      </c>
      <c r="F56" t="s">
        <v>63</v>
      </c>
      <c r="G56" s="4">
        <v>0</v>
      </c>
      <c r="H56" s="5">
        <v>0</v>
      </c>
      <c r="I56" s="5">
        <v>8.348320050543187E-3</v>
      </c>
      <c r="J56" s="5">
        <v>0</v>
      </c>
      <c r="K56" s="9">
        <v>0</v>
      </c>
      <c r="L56" s="4">
        <v>0</v>
      </c>
      <c r="M56" s="5">
        <v>0</v>
      </c>
      <c r="N56" s="5">
        <v>0</v>
      </c>
      <c r="O56" s="5">
        <v>0</v>
      </c>
      <c r="P56" s="9">
        <v>0</v>
      </c>
      <c r="Q56" s="4">
        <v>0</v>
      </c>
      <c r="R56" s="5">
        <v>7.0145923059526305E-3</v>
      </c>
      <c r="S56" s="5">
        <v>8.3480204108610373E-3</v>
      </c>
      <c r="T56" s="5">
        <v>7.1970008653413327E-3</v>
      </c>
      <c r="U56" s="9">
        <v>0</v>
      </c>
    </row>
    <row r="57" spans="1:21" x14ac:dyDescent="0.25">
      <c r="A57">
        <v>54</v>
      </c>
      <c r="B57" t="s">
        <v>337</v>
      </c>
      <c r="C57" t="s">
        <v>338</v>
      </c>
      <c r="D57">
        <v>62</v>
      </c>
      <c r="E57">
        <v>7.91</v>
      </c>
      <c r="F57" t="s">
        <v>63</v>
      </c>
      <c r="G57" s="4">
        <v>0</v>
      </c>
      <c r="H57" s="5">
        <v>1.4972233327391208E-2</v>
      </c>
      <c r="I57" s="5">
        <v>1.2856575108963499E-3</v>
      </c>
      <c r="J57" s="5">
        <v>1.0549549084363508E-2</v>
      </c>
      <c r="K57" s="9">
        <v>0</v>
      </c>
      <c r="L57" s="4">
        <v>2.6460103201370308E-2</v>
      </c>
      <c r="M57" s="5">
        <v>2.7459003227474982E-2</v>
      </c>
      <c r="N57" s="5">
        <v>1.48180319984873E-2</v>
      </c>
      <c r="O57" s="5">
        <v>5.43978740444494E-3</v>
      </c>
      <c r="P57" s="9">
        <v>1.9724476363291044E-2</v>
      </c>
      <c r="Q57" s="4">
        <v>1.0419764987977758E-2</v>
      </c>
      <c r="R57" s="5">
        <v>2.1530962241390777E-3</v>
      </c>
      <c r="S57" s="5">
        <v>1.2855858832163125E-3</v>
      </c>
      <c r="T57" s="5">
        <v>2.2869175823993673E-3</v>
      </c>
      <c r="U57" s="9">
        <v>2.0070500563982786E-3</v>
      </c>
    </row>
    <row r="58" spans="1:21" x14ac:dyDescent="0.25">
      <c r="A58">
        <v>55</v>
      </c>
      <c r="B58" t="s">
        <v>526</v>
      </c>
      <c r="C58" t="s">
        <v>527</v>
      </c>
      <c r="D58">
        <v>48</v>
      </c>
      <c r="E58">
        <v>5.19</v>
      </c>
      <c r="F58" t="s">
        <v>63</v>
      </c>
      <c r="G58" s="4">
        <v>0</v>
      </c>
      <c r="H58" s="5">
        <v>0</v>
      </c>
      <c r="I58" s="5">
        <v>7.3696692248706635E-3</v>
      </c>
      <c r="J58" s="5">
        <v>0</v>
      </c>
      <c r="K58" s="9">
        <v>0</v>
      </c>
      <c r="L58" s="4">
        <v>0</v>
      </c>
      <c r="M58" s="5">
        <v>0</v>
      </c>
      <c r="N58" s="5">
        <v>0</v>
      </c>
      <c r="O58" s="5">
        <v>0</v>
      </c>
      <c r="P58" s="9">
        <v>0</v>
      </c>
      <c r="Q58" s="4">
        <v>0</v>
      </c>
      <c r="R58" s="5">
        <v>6.2965517122531151E-3</v>
      </c>
      <c r="S58" s="5">
        <v>7.370155378981E-3</v>
      </c>
      <c r="T58" s="5">
        <v>3.8870790764561221E-3</v>
      </c>
      <c r="U58" s="9">
        <v>1.5554637937086658E-3</v>
      </c>
    </row>
    <row r="59" spans="1:21" x14ac:dyDescent="0.25">
      <c r="A59">
        <v>56</v>
      </c>
      <c r="B59" t="s">
        <v>304</v>
      </c>
      <c r="C59" t="s">
        <v>305</v>
      </c>
      <c r="D59">
        <v>38</v>
      </c>
      <c r="E59">
        <v>6.49</v>
      </c>
      <c r="F59" t="s">
        <v>63</v>
      </c>
      <c r="G59" s="4">
        <v>3.6591740046722845E-3</v>
      </c>
      <c r="H59" s="5">
        <v>1.2100338908941905E-2</v>
      </c>
      <c r="I59" s="5">
        <v>5.3573524395777519E-3</v>
      </c>
      <c r="J59" s="5">
        <v>2.5749554690605424E-3</v>
      </c>
      <c r="K59" s="9">
        <v>6.196778213710584E-3</v>
      </c>
      <c r="L59" s="4">
        <v>8.1165510099300859E-3</v>
      </c>
      <c r="M59" s="5">
        <v>6.8824188368047335E-3</v>
      </c>
      <c r="N59" s="5">
        <v>0</v>
      </c>
      <c r="O59" s="5">
        <v>6.264838109737496E-3</v>
      </c>
      <c r="P59" s="9">
        <v>3.5267581319496249E-3</v>
      </c>
      <c r="Q59" s="4">
        <v>4.8014709865211785E-3</v>
      </c>
      <c r="R59" s="5">
        <v>5.5350884193688735E-3</v>
      </c>
      <c r="S59" s="5">
        <v>5.357048149687911E-3</v>
      </c>
      <c r="T59" s="5">
        <v>4.6784943287998997E-3</v>
      </c>
      <c r="U59" s="9">
        <v>7.7372618267930139E-3</v>
      </c>
    </row>
    <row r="60" spans="1:21" x14ac:dyDescent="0.25">
      <c r="A60">
        <v>57</v>
      </c>
      <c r="B60" t="s">
        <v>518</v>
      </c>
      <c r="C60" t="s">
        <v>519</v>
      </c>
      <c r="D60">
        <v>55</v>
      </c>
      <c r="E60">
        <v>5.74</v>
      </c>
      <c r="F60" t="s">
        <v>63</v>
      </c>
      <c r="G60" s="4">
        <v>0</v>
      </c>
      <c r="H60" s="5">
        <v>0</v>
      </c>
      <c r="I60" s="5">
        <v>5.3541339743591876E-3</v>
      </c>
      <c r="J60" s="5">
        <v>0</v>
      </c>
      <c r="K60" s="9">
        <v>0</v>
      </c>
      <c r="L60" s="4">
        <v>0</v>
      </c>
      <c r="M60" s="5">
        <v>0</v>
      </c>
      <c r="N60" s="5">
        <v>0</v>
      </c>
      <c r="O60" s="5">
        <v>0</v>
      </c>
      <c r="P60" s="9">
        <v>0</v>
      </c>
      <c r="Q60" s="4">
        <v>4.2142684706074187E-3</v>
      </c>
      <c r="R60" s="5">
        <v>5.2957810510263969E-3</v>
      </c>
      <c r="S60" s="5">
        <v>5.3544268258818488E-3</v>
      </c>
      <c r="T60" s="5">
        <v>3.8695097637670172E-3</v>
      </c>
      <c r="U60" s="9">
        <v>5.8511443453672903E-3</v>
      </c>
    </row>
    <row r="61" spans="1:21" x14ac:dyDescent="0.25">
      <c r="A61">
        <v>58</v>
      </c>
      <c r="B61" t="s">
        <v>389</v>
      </c>
      <c r="C61" t="s">
        <v>390</v>
      </c>
      <c r="D61">
        <v>41</v>
      </c>
      <c r="E61">
        <v>7.95</v>
      </c>
      <c r="F61" t="s">
        <v>63</v>
      </c>
      <c r="G61" s="4">
        <v>2.7131436522448163E-2</v>
      </c>
      <c r="H61" s="5">
        <v>0</v>
      </c>
      <c r="I61" s="5">
        <v>1.5658694498018256E-2</v>
      </c>
      <c r="J61" s="5">
        <v>2.3865440932756249E-2</v>
      </c>
      <c r="K61" s="9">
        <v>0</v>
      </c>
      <c r="L61" s="4">
        <v>1.347040005101767E-2</v>
      </c>
      <c r="M61" s="5">
        <v>0</v>
      </c>
      <c r="N61" s="5">
        <v>1.5750777879905319E-2</v>
      </c>
      <c r="O61" s="5">
        <v>7.4974123245481375E-2</v>
      </c>
      <c r="P61" s="9">
        <v>3.3916018628063947E-2</v>
      </c>
      <c r="Q61" s="4">
        <v>1.2669145664175976E-2</v>
      </c>
      <c r="R61" s="5">
        <v>1.7185876874939523E-2</v>
      </c>
      <c r="S61" s="5">
        <v>1.5814102864618457E-2</v>
      </c>
      <c r="T61" s="5">
        <v>1.862541199238139E-2</v>
      </c>
      <c r="U61" s="9">
        <v>0</v>
      </c>
    </row>
    <row r="62" spans="1:21" x14ac:dyDescent="0.25">
      <c r="A62">
        <v>59</v>
      </c>
      <c r="B62" t="s">
        <v>521</v>
      </c>
      <c r="C62" t="s">
        <v>522</v>
      </c>
      <c r="D62">
        <v>25</v>
      </c>
      <c r="E62">
        <v>5.32</v>
      </c>
      <c r="F62" t="s">
        <v>63</v>
      </c>
      <c r="G62" s="4">
        <v>0</v>
      </c>
      <c r="H62" s="5">
        <v>0</v>
      </c>
      <c r="I62" s="5">
        <v>3.4146813645892613E-3</v>
      </c>
      <c r="J62" s="5">
        <v>0</v>
      </c>
      <c r="K62" s="9">
        <v>0</v>
      </c>
      <c r="L62" s="4">
        <v>0</v>
      </c>
      <c r="M62" s="5">
        <v>0</v>
      </c>
      <c r="N62" s="5">
        <v>0</v>
      </c>
      <c r="O62" s="5">
        <v>0</v>
      </c>
      <c r="P62" s="9">
        <v>0</v>
      </c>
      <c r="Q62" s="4">
        <v>2.7741999303475085E-2</v>
      </c>
      <c r="R62" s="5">
        <v>1.4138149430806447E-2</v>
      </c>
      <c r="S62" s="5">
        <v>3.4143986674169541E-3</v>
      </c>
      <c r="T62" s="5">
        <v>1.7767749529528518E-2</v>
      </c>
      <c r="U62" s="9">
        <v>7.5470117587998252E-3</v>
      </c>
    </row>
    <row r="63" spans="1:21" x14ac:dyDescent="0.25">
      <c r="A63">
        <v>60</v>
      </c>
      <c r="B63" t="s">
        <v>398</v>
      </c>
      <c r="C63" t="s">
        <v>399</v>
      </c>
      <c r="D63">
        <v>60</v>
      </c>
      <c r="E63">
        <v>7.52</v>
      </c>
      <c r="F63" t="s">
        <v>63</v>
      </c>
      <c r="G63" s="4">
        <v>0</v>
      </c>
      <c r="H63" s="5">
        <v>0</v>
      </c>
      <c r="I63" s="5">
        <v>5.0143247963112042E-3</v>
      </c>
      <c r="J63" s="5">
        <v>0</v>
      </c>
      <c r="K63" s="9">
        <v>0</v>
      </c>
      <c r="L63" s="4">
        <v>0</v>
      </c>
      <c r="M63" s="5">
        <v>0</v>
      </c>
      <c r="N63" s="5">
        <v>0</v>
      </c>
      <c r="O63" s="5">
        <v>0</v>
      </c>
      <c r="P63" s="9">
        <v>2.738390108078042E-3</v>
      </c>
      <c r="Q63" s="4">
        <v>0</v>
      </c>
      <c r="R63" s="5">
        <v>2.6901043152426341E-3</v>
      </c>
      <c r="S63" s="5">
        <v>5.0147660721968244E-3</v>
      </c>
      <c r="T63" s="5">
        <v>2.223381568670693E-3</v>
      </c>
      <c r="U63" s="9">
        <v>2.3154769612664943E-3</v>
      </c>
    </row>
    <row r="64" spans="1:21" x14ac:dyDescent="0.25">
      <c r="A64">
        <v>61</v>
      </c>
      <c r="B64" t="s">
        <v>374</v>
      </c>
      <c r="C64" t="s">
        <v>375</v>
      </c>
      <c r="D64">
        <v>26</v>
      </c>
      <c r="E64">
        <v>8.58</v>
      </c>
      <c r="F64" t="s">
        <v>63</v>
      </c>
      <c r="G64" s="4">
        <v>0</v>
      </c>
      <c r="H64" s="5">
        <v>5.4795146916452415E-3</v>
      </c>
      <c r="I64" s="5">
        <v>4.7781366308946313E-3</v>
      </c>
      <c r="J64" s="5">
        <v>6.512753425496994E-3</v>
      </c>
      <c r="K64" s="9">
        <v>1.101711804833159E-2</v>
      </c>
      <c r="L64" s="4">
        <v>0</v>
      </c>
      <c r="M64" s="5">
        <v>0</v>
      </c>
      <c r="N64" s="5">
        <v>1.5280301698956328E-2</v>
      </c>
      <c r="O64" s="5">
        <v>1.2977466262439605E-2</v>
      </c>
      <c r="P64" s="9">
        <v>1.1423907849111931E-2</v>
      </c>
      <c r="Q64" s="4">
        <v>0</v>
      </c>
      <c r="R64" s="5">
        <v>7.7556816280527144E-3</v>
      </c>
      <c r="S64" s="5">
        <v>4.7781126315337274E-3</v>
      </c>
      <c r="T64" s="5">
        <v>7.4933111467064715E-3</v>
      </c>
      <c r="U64" s="9">
        <v>0</v>
      </c>
    </row>
    <row r="65" spans="1:21" x14ac:dyDescent="0.25">
      <c r="A65">
        <v>62</v>
      </c>
      <c r="B65" t="s">
        <v>491</v>
      </c>
      <c r="C65" t="s">
        <v>492</v>
      </c>
      <c r="D65">
        <v>57</v>
      </c>
      <c r="E65">
        <v>6.89</v>
      </c>
      <c r="F65" t="s">
        <v>63</v>
      </c>
      <c r="G65" s="4">
        <v>0</v>
      </c>
      <c r="H65" s="5">
        <v>0</v>
      </c>
      <c r="I65" s="5">
        <v>4.2399348190648211E-3</v>
      </c>
      <c r="J65" s="5">
        <v>0</v>
      </c>
      <c r="K65" s="9">
        <v>0</v>
      </c>
      <c r="L65" s="4">
        <v>0</v>
      </c>
      <c r="M65" s="5">
        <v>0</v>
      </c>
      <c r="N65" s="5">
        <v>0</v>
      </c>
      <c r="O65" s="5">
        <v>0</v>
      </c>
      <c r="P65" s="9">
        <v>0</v>
      </c>
      <c r="Q65" s="4">
        <v>4.0918259733818199E-3</v>
      </c>
      <c r="R65" s="5">
        <v>2.8078177701645348E-3</v>
      </c>
      <c r="S65" s="5">
        <v>4.239835499677309E-3</v>
      </c>
      <c r="T65" s="5">
        <v>2.022356761904123E-3</v>
      </c>
      <c r="U65" s="9">
        <v>3.2605301825663472E-3</v>
      </c>
    </row>
    <row r="66" spans="1:21" x14ac:dyDescent="0.25">
      <c r="A66">
        <v>63</v>
      </c>
      <c r="B66" t="s">
        <v>380</v>
      </c>
      <c r="C66" t="s">
        <v>381</v>
      </c>
      <c r="D66">
        <v>18</v>
      </c>
      <c r="E66">
        <v>4.87</v>
      </c>
      <c r="F66" t="s">
        <v>63</v>
      </c>
      <c r="G66" s="4">
        <v>0</v>
      </c>
      <c r="H66" s="5">
        <v>7.6900604333176329E-3</v>
      </c>
      <c r="I66" s="5">
        <v>6.9017529112922462E-3</v>
      </c>
      <c r="J66" s="5">
        <v>0</v>
      </c>
      <c r="K66" s="9">
        <v>4.2265325315341488E-2</v>
      </c>
      <c r="L66" s="4">
        <v>0</v>
      </c>
      <c r="M66" s="5">
        <v>9.597365297762896E-3</v>
      </c>
      <c r="N66" s="5">
        <v>1.9939482243622381E-2</v>
      </c>
      <c r="O66" s="5">
        <v>0</v>
      </c>
      <c r="P66" s="9">
        <v>9.9271710380804262E-3</v>
      </c>
      <c r="Q66" s="4">
        <v>9.9951260418380487E-3</v>
      </c>
      <c r="R66" s="5">
        <v>4.0128923103075363E-3</v>
      </c>
      <c r="S66" s="5">
        <v>6.901718245548717E-3</v>
      </c>
      <c r="T66" s="5">
        <v>2.9615840582522829E-3</v>
      </c>
      <c r="U66" s="9">
        <v>1.3408872458133375E-2</v>
      </c>
    </row>
    <row r="67" spans="1:21" x14ac:dyDescent="0.25">
      <c r="A67">
        <v>64</v>
      </c>
      <c r="B67" t="s">
        <v>449</v>
      </c>
      <c r="C67" t="s">
        <v>450</v>
      </c>
      <c r="D67">
        <v>28</v>
      </c>
      <c r="E67">
        <v>4.8</v>
      </c>
      <c r="F67" t="s">
        <v>63</v>
      </c>
      <c r="G67" s="4">
        <v>0</v>
      </c>
      <c r="H67" s="5">
        <v>0</v>
      </c>
      <c r="I67" s="5">
        <v>7.9574750493844448E-3</v>
      </c>
      <c r="J67" s="5">
        <v>0</v>
      </c>
      <c r="K67" s="9">
        <v>0</v>
      </c>
      <c r="L67" s="4">
        <v>0</v>
      </c>
      <c r="M67" s="5">
        <v>0</v>
      </c>
      <c r="N67" s="5">
        <v>0</v>
      </c>
      <c r="O67" s="5">
        <v>0</v>
      </c>
      <c r="P67" s="9">
        <v>0</v>
      </c>
      <c r="Q67" s="4">
        <v>1.1944123071738935E-2</v>
      </c>
      <c r="R67" s="5">
        <v>6.4667745245858546E-3</v>
      </c>
      <c r="S67" s="5">
        <v>7.9572835118016955E-3</v>
      </c>
      <c r="T67" s="5">
        <v>5.3780679030092293E-3</v>
      </c>
      <c r="U67" s="9">
        <v>8.5160762631668902E-3</v>
      </c>
    </row>
    <row r="68" spans="1:21" x14ac:dyDescent="0.25">
      <c r="A68">
        <v>65</v>
      </c>
      <c r="B68" t="s">
        <v>537</v>
      </c>
      <c r="C68" t="s">
        <v>538</v>
      </c>
      <c r="D68">
        <v>52</v>
      </c>
      <c r="E68">
        <v>6.23</v>
      </c>
      <c r="F68" t="s">
        <v>63</v>
      </c>
      <c r="G68" s="4">
        <v>0</v>
      </c>
      <c r="H68" s="5">
        <v>0</v>
      </c>
      <c r="I68" s="5">
        <v>3.7758864634074986E-3</v>
      </c>
      <c r="J68" s="5">
        <v>0</v>
      </c>
      <c r="K68" s="9">
        <v>0</v>
      </c>
      <c r="L68" s="4">
        <v>0</v>
      </c>
      <c r="M68" s="5">
        <v>0</v>
      </c>
      <c r="N68" s="5">
        <v>0</v>
      </c>
      <c r="O68" s="5">
        <v>0</v>
      </c>
      <c r="P68" s="9">
        <v>0</v>
      </c>
      <c r="Q68" s="4">
        <v>9.2076064992783861E-4</v>
      </c>
      <c r="R68" s="5">
        <v>3.8952127771344183E-3</v>
      </c>
      <c r="S68" s="5">
        <v>3.7759332869511989E-3</v>
      </c>
      <c r="T68" s="5">
        <v>2.7425177015907229E-3</v>
      </c>
      <c r="U68" s="9">
        <v>9.5720848843610219E-4</v>
      </c>
    </row>
    <row r="69" spans="1:21" x14ac:dyDescent="0.25">
      <c r="A69">
        <v>66</v>
      </c>
      <c r="B69" t="s">
        <v>514</v>
      </c>
      <c r="C69" t="s">
        <v>515</v>
      </c>
      <c r="D69">
        <v>11</v>
      </c>
      <c r="E69">
        <v>4.3600000000000003</v>
      </c>
      <c r="F69" t="s">
        <v>63</v>
      </c>
      <c r="G69" s="4">
        <v>0</v>
      </c>
      <c r="H69" s="5">
        <v>0</v>
      </c>
      <c r="I69" s="5">
        <v>1.7192072680947749E-2</v>
      </c>
      <c r="J69" s="5">
        <v>0</v>
      </c>
      <c r="K69" s="9">
        <v>0</v>
      </c>
      <c r="L69" s="4">
        <v>0</v>
      </c>
      <c r="M69" s="5">
        <v>0</v>
      </c>
      <c r="N69" s="5">
        <v>0</v>
      </c>
      <c r="O69" s="5">
        <v>0</v>
      </c>
      <c r="P69" s="9">
        <v>0</v>
      </c>
      <c r="Q69" s="4">
        <v>1.2002974086985205E-2</v>
      </c>
      <c r="R69" s="5">
        <v>2.0201317471348693E-2</v>
      </c>
      <c r="S69" s="5">
        <v>1.7193566559525815E-2</v>
      </c>
      <c r="T69" s="5">
        <v>5.6960219322783542E-3</v>
      </c>
      <c r="U69" s="9">
        <v>0</v>
      </c>
    </row>
    <row r="70" spans="1:21" x14ac:dyDescent="0.25">
      <c r="A70">
        <v>67</v>
      </c>
      <c r="B70" t="s">
        <v>308</v>
      </c>
      <c r="C70" t="s">
        <v>309</v>
      </c>
      <c r="D70">
        <v>38</v>
      </c>
      <c r="E70">
        <v>8.0299999999999994</v>
      </c>
      <c r="F70" t="s">
        <v>63</v>
      </c>
      <c r="G70" s="4">
        <v>0</v>
      </c>
      <c r="H70" s="5">
        <v>0</v>
      </c>
      <c r="I70" s="5">
        <v>0</v>
      </c>
      <c r="J70" s="5">
        <v>0</v>
      </c>
      <c r="K70" s="9">
        <v>0</v>
      </c>
      <c r="L70" s="4">
        <v>0</v>
      </c>
      <c r="M70" s="5">
        <v>0</v>
      </c>
      <c r="N70" s="5">
        <v>0</v>
      </c>
      <c r="O70" s="5">
        <v>3.5518854934976397E-2</v>
      </c>
      <c r="P70" s="9">
        <v>4.7023441759328332E-3</v>
      </c>
      <c r="Q70" s="4">
        <v>0</v>
      </c>
      <c r="R70" s="5">
        <v>1.5883305849859995E-3</v>
      </c>
      <c r="S70" s="5">
        <v>0</v>
      </c>
      <c r="T70" s="5">
        <v>3.7457791352574726E-3</v>
      </c>
      <c r="U70" s="9">
        <v>0</v>
      </c>
    </row>
    <row r="71" spans="1:21" x14ac:dyDescent="0.25">
      <c r="A71">
        <v>68</v>
      </c>
      <c r="B71" t="s">
        <v>631</v>
      </c>
      <c r="C71" t="s">
        <v>632</v>
      </c>
      <c r="D71">
        <v>45</v>
      </c>
      <c r="E71">
        <v>5.87</v>
      </c>
      <c r="F71" t="s">
        <v>63</v>
      </c>
      <c r="G71" s="4">
        <v>0</v>
      </c>
      <c r="H71" s="5">
        <v>0</v>
      </c>
      <c r="I71" s="5">
        <v>6.2494417370878505E-3</v>
      </c>
      <c r="J71" s="5">
        <v>0</v>
      </c>
      <c r="K71" s="9">
        <v>0</v>
      </c>
      <c r="L71" s="4">
        <v>0</v>
      </c>
      <c r="M71" s="5">
        <v>0</v>
      </c>
      <c r="N71" s="5">
        <v>0</v>
      </c>
      <c r="O71" s="5">
        <v>0</v>
      </c>
      <c r="P71" s="9">
        <v>0</v>
      </c>
      <c r="Q71" s="4">
        <v>0</v>
      </c>
      <c r="R71" s="5">
        <v>2.4488504692899526E-3</v>
      </c>
      <c r="S71" s="5">
        <v>6.2500246942147385E-3</v>
      </c>
      <c r="T71" s="5">
        <v>1.1817089233256055E-3</v>
      </c>
      <c r="U71" s="9">
        <v>0</v>
      </c>
    </row>
    <row r="72" spans="1:21" x14ac:dyDescent="0.25">
      <c r="A72">
        <v>69</v>
      </c>
      <c r="B72" t="s">
        <v>488</v>
      </c>
      <c r="C72" t="s">
        <v>489</v>
      </c>
      <c r="D72">
        <v>21</v>
      </c>
      <c r="E72">
        <v>5.92</v>
      </c>
      <c r="F72" t="s">
        <v>63</v>
      </c>
      <c r="G72" s="4">
        <v>0</v>
      </c>
      <c r="H72" s="5">
        <v>0</v>
      </c>
      <c r="I72" s="5">
        <v>9.3923356700508168E-3</v>
      </c>
      <c r="J72" s="5">
        <v>0</v>
      </c>
      <c r="K72" s="9">
        <v>0</v>
      </c>
      <c r="L72" s="4">
        <v>0</v>
      </c>
      <c r="M72" s="5">
        <v>0</v>
      </c>
      <c r="N72" s="5">
        <v>0</v>
      </c>
      <c r="O72" s="5">
        <v>0</v>
      </c>
      <c r="P72" s="9">
        <v>0</v>
      </c>
      <c r="Q72" s="4">
        <v>0</v>
      </c>
      <c r="R72" s="5">
        <v>7.2500976947071196E-3</v>
      </c>
      <c r="S72" s="5">
        <v>9.3906981780249813E-3</v>
      </c>
      <c r="T72" s="5">
        <v>5.4892540680254774E-3</v>
      </c>
      <c r="U72" s="9">
        <v>0</v>
      </c>
    </row>
    <row r="73" spans="1:21" x14ac:dyDescent="0.25">
      <c r="A73">
        <v>70</v>
      </c>
      <c r="B73" t="s">
        <v>215</v>
      </c>
      <c r="C73" t="s">
        <v>216</v>
      </c>
      <c r="D73">
        <v>51</v>
      </c>
      <c r="E73">
        <v>4.6900000000000004</v>
      </c>
      <c r="F73" t="s">
        <v>63</v>
      </c>
      <c r="G73" s="4">
        <v>0</v>
      </c>
      <c r="H73" s="5">
        <v>5.2256687024138824E-3</v>
      </c>
      <c r="I73" s="5">
        <v>0</v>
      </c>
      <c r="J73" s="5">
        <v>0</v>
      </c>
      <c r="K73" s="9">
        <v>0</v>
      </c>
      <c r="L73" s="4">
        <v>3.1202657748741914E-2</v>
      </c>
      <c r="M73" s="5">
        <v>3.5026790299121591E-2</v>
      </c>
      <c r="N73" s="5">
        <v>0</v>
      </c>
      <c r="O73" s="5">
        <v>0</v>
      </c>
      <c r="P73" s="9">
        <v>2.7461267518330251E-2</v>
      </c>
      <c r="Q73" s="4">
        <v>1.1102357095923499E-2</v>
      </c>
      <c r="R73" s="5">
        <v>0</v>
      </c>
      <c r="S73" s="5">
        <v>0</v>
      </c>
      <c r="T73" s="5">
        <v>4.8868224819568588E-3</v>
      </c>
      <c r="U73" s="9">
        <v>0</v>
      </c>
    </row>
    <row r="74" spans="1:21" x14ac:dyDescent="0.25">
      <c r="A74">
        <v>71</v>
      </c>
      <c r="B74" t="s">
        <v>659</v>
      </c>
      <c r="C74" t="s">
        <v>660</v>
      </c>
      <c r="D74">
        <v>39</v>
      </c>
      <c r="E74">
        <v>5.52</v>
      </c>
      <c r="F74" t="s">
        <v>63</v>
      </c>
      <c r="G74" s="4">
        <v>0</v>
      </c>
      <c r="H74" s="5">
        <v>0</v>
      </c>
      <c r="I74" s="5">
        <v>6.7199620667231395E-3</v>
      </c>
      <c r="J74" s="5">
        <v>0</v>
      </c>
      <c r="K74" s="9">
        <v>0</v>
      </c>
      <c r="L74" s="4">
        <v>0</v>
      </c>
      <c r="M74" s="5">
        <v>0</v>
      </c>
      <c r="N74" s="5">
        <v>0</v>
      </c>
      <c r="O74" s="5">
        <v>0</v>
      </c>
      <c r="P74" s="9">
        <v>0</v>
      </c>
      <c r="Q74" s="4">
        <v>3.9901920869479411E-3</v>
      </c>
      <c r="R74" s="5">
        <v>3.6227058258244053E-3</v>
      </c>
      <c r="S74" s="5">
        <v>6.7198370388394839E-3</v>
      </c>
      <c r="T74" s="5">
        <v>1.821388382010902E-3</v>
      </c>
      <c r="U74" s="9">
        <v>0</v>
      </c>
    </row>
    <row r="75" spans="1:21" x14ac:dyDescent="0.25">
      <c r="A75">
        <v>72</v>
      </c>
      <c r="B75" t="s">
        <v>628</v>
      </c>
      <c r="C75" t="s">
        <v>629</v>
      </c>
      <c r="D75">
        <v>24</v>
      </c>
      <c r="E75">
        <v>4.66</v>
      </c>
      <c r="F75" t="s">
        <v>63</v>
      </c>
      <c r="G75" s="4">
        <v>0</v>
      </c>
      <c r="H75" s="5">
        <v>0</v>
      </c>
      <c r="I75" s="5">
        <v>7.3815817906003984E-3</v>
      </c>
      <c r="J75" s="5">
        <v>0</v>
      </c>
      <c r="K75" s="9">
        <v>0</v>
      </c>
      <c r="L75" s="4">
        <v>0</v>
      </c>
      <c r="M75" s="5">
        <v>0</v>
      </c>
      <c r="N75" s="5">
        <v>0</v>
      </c>
      <c r="O75" s="5">
        <v>0</v>
      </c>
      <c r="P75" s="9">
        <v>0</v>
      </c>
      <c r="Q75" s="4">
        <v>0</v>
      </c>
      <c r="R75" s="5">
        <v>7.9448152106217518E-3</v>
      </c>
      <c r="S75" s="5">
        <v>7.3809059682436355E-3</v>
      </c>
      <c r="T75" s="5">
        <v>3.3146564327430519E-3</v>
      </c>
      <c r="U75" s="9">
        <v>2.3164157980888715E-3</v>
      </c>
    </row>
    <row r="76" spans="1:21" x14ac:dyDescent="0.25">
      <c r="A76">
        <v>73</v>
      </c>
      <c r="B76" t="s">
        <v>848</v>
      </c>
      <c r="C76" t="s">
        <v>849</v>
      </c>
      <c r="D76">
        <v>14</v>
      </c>
      <c r="E76">
        <v>9.48</v>
      </c>
      <c r="F76" t="s">
        <v>63</v>
      </c>
      <c r="G76" s="4">
        <v>0</v>
      </c>
      <c r="H76" s="5">
        <v>0</v>
      </c>
      <c r="I76" s="5">
        <v>1.3565871525160244E-2</v>
      </c>
      <c r="J76" s="5">
        <v>0</v>
      </c>
      <c r="K76" s="9">
        <v>0</v>
      </c>
      <c r="L76" s="4">
        <v>0</v>
      </c>
      <c r="M76" s="5">
        <v>0</v>
      </c>
      <c r="N76" s="5">
        <v>0</v>
      </c>
      <c r="O76" s="5">
        <v>0</v>
      </c>
      <c r="P76" s="9">
        <v>0</v>
      </c>
      <c r="Q76" s="4">
        <v>9.4309082112026613E-3</v>
      </c>
      <c r="R76" s="5">
        <v>1.0648103973209288E-2</v>
      </c>
      <c r="S76" s="5">
        <v>1.3566194361033056E-2</v>
      </c>
      <c r="T76" s="5">
        <v>9.5287781514458263E-3</v>
      </c>
      <c r="U76" s="9">
        <v>0</v>
      </c>
    </row>
    <row r="77" spans="1:21" x14ac:dyDescent="0.25">
      <c r="A77">
        <v>74</v>
      </c>
      <c r="B77" t="s">
        <v>555</v>
      </c>
      <c r="C77" t="s">
        <v>556</v>
      </c>
      <c r="D77">
        <v>16</v>
      </c>
      <c r="E77">
        <v>5.58</v>
      </c>
      <c r="F77" t="s">
        <v>63</v>
      </c>
      <c r="G77" s="4">
        <v>0</v>
      </c>
      <c r="H77" s="5">
        <v>0</v>
      </c>
      <c r="I77" s="5">
        <v>9.7894000244258313E-3</v>
      </c>
      <c r="J77" s="5">
        <v>0</v>
      </c>
      <c r="K77" s="9">
        <v>0</v>
      </c>
      <c r="L77" s="4">
        <v>0</v>
      </c>
      <c r="M77" s="5">
        <v>0</v>
      </c>
      <c r="N77" s="5">
        <v>0</v>
      </c>
      <c r="O77" s="5">
        <v>0</v>
      </c>
      <c r="P77" s="9">
        <v>0</v>
      </c>
      <c r="Q77" s="4">
        <v>3.1736364371849342E-3</v>
      </c>
      <c r="R77" s="5">
        <v>1.2489360773789414E-2</v>
      </c>
      <c r="S77" s="5">
        <v>9.7906724580399188E-3</v>
      </c>
      <c r="T77" s="5">
        <v>8.3464122477678974E-3</v>
      </c>
      <c r="U77" s="9">
        <v>1.1612118137308697E-2</v>
      </c>
    </row>
    <row r="78" spans="1:21" x14ac:dyDescent="0.25">
      <c r="A78">
        <v>75</v>
      </c>
      <c r="B78" t="s">
        <v>535</v>
      </c>
      <c r="C78" t="s">
        <v>536</v>
      </c>
      <c r="D78">
        <v>80</v>
      </c>
      <c r="E78">
        <v>6.14</v>
      </c>
      <c r="F78" t="s">
        <v>63</v>
      </c>
      <c r="G78" s="4">
        <v>0</v>
      </c>
      <c r="H78" s="5">
        <v>0</v>
      </c>
      <c r="I78" s="5">
        <v>1.7978048307118733E-3</v>
      </c>
      <c r="J78" s="5">
        <v>0</v>
      </c>
      <c r="K78" s="9">
        <v>0</v>
      </c>
      <c r="L78" s="4">
        <v>0</v>
      </c>
      <c r="M78" s="5">
        <v>0</v>
      </c>
      <c r="N78" s="5">
        <v>0</v>
      </c>
      <c r="O78" s="5">
        <v>0</v>
      </c>
      <c r="P78" s="9">
        <v>0</v>
      </c>
      <c r="Q78" s="4">
        <v>0</v>
      </c>
      <c r="R78" s="5">
        <v>1.2744833957432505E-3</v>
      </c>
      <c r="S78" s="5">
        <v>1.7979557569166424E-3</v>
      </c>
      <c r="T78" s="5">
        <v>1.9955766932191715E-3</v>
      </c>
      <c r="U78" s="9">
        <v>0</v>
      </c>
    </row>
    <row r="79" spans="1:21" x14ac:dyDescent="0.25">
      <c r="A79">
        <v>76</v>
      </c>
      <c r="B79" t="s">
        <v>451</v>
      </c>
      <c r="C79" t="s">
        <v>452</v>
      </c>
      <c r="D79">
        <v>51</v>
      </c>
      <c r="E79">
        <v>7.92</v>
      </c>
      <c r="F79" t="s">
        <v>63</v>
      </c>
      <c r="G79" s="4">
        <v>0</v>
      </c>
      <c r="H79" s="5">
        <v>1.1065886421746452E-2</v>
      </c>
      <c r="I79" s="5">
        <v>4.0168209857973963E-4</v>
      </c>
      <c r="J79" s="5">
        <v>2.0411643891514006E-3</v>
      </c>
      <c r="K79" s="9">
        <v>0</v>
      </c>
      <c r="L79" s="4">
        <v>0</v>
      </c>
      <c r="M79" s="5">
        <v>3.3860283449137266E-3</v>
      </c>
      <c r="N79" s="5">
        <v>3.0877855727419242E-3</v>
      </c>
      <c r="O79" s="5">
        <v>2.7256506080844504E-3</v>
      </c>
      <c r="P79" s="9">
        <v>5.2555611378072853E-3</v>
      </c>
      <c r="Q79" s="4">
        <v>0</v>
      </c>
      <c r="R79" s="5">
        <v>0</v>
      </c>
      <c r="S79" s="5">
        <v>4.0120907746111345E-4</v>
      </c>
      <c r="T79" s="5">
        <v>0</v>
      </c>
      <c r="U79" s="9">
        <v>2.1790515313514351E-3</v>
      </c>
    </row>
    <row r="80" spans="1:21" x14ac:dyDescent="0.25">
      <c r="A80">
        <v>77</v>
      </c>
      <c r="B80" t="s">
        <v>551</v>
      </c>
      <c r="C80" t="s">
        <v>552</v>
      </c>
      <c r="D80">
        <v>51</v>
      </c>
      <c r="E80">
        <v>8.58</v>
      </c>
      <c r="F80" t="s">
        <v>63</v>
      </c>
      <c r="G80" s="4">
        <v>0</v>
      </c>
      <c r="H80" s="5">
        <v>0</v>
      </c>
      <c r="I80" s="5">
        <v>2.7116361703113851E-3</v>
      </c>
      <c r="J80" s="5">
        <v>0</v>
      </c>
      <c r="K80" s="9">
        <v>0</v>
      </c>
      <c r="L80" s="4">
        <v>0</v>
      </c>
      <c r="M80" s="5">
        <v>0</v>
      </c>
      <c r="N80" s="5">
        <v>0</v>
      </c>
      <c r="O80" s="5">
        <v>0</v>
      </c>
      <c r="P80" s="9">
        <v>0</v>
      </c>
      <c r="Q80" s="4">
        <v>0</v>
      </c>
      <c r="R80" s="5">
        <v>2.7701940061647268E-3</v>
      </c>
      <c r="S80" s="5">
        <v>2.7111917941841993E-3</v>
      </c>
      <c r="T80" s="5">
        <v>1.7402292235912415E-3</v>
      </c>
      <c r="U80" s="9">
        <v>0</v>
      </c>
    </row>
    <row r="81" spans="1:21" x14ac:dyDescent="0.25">
      <c r="A81">
        <v>78</v>
      </c>
      <c r="B81" t="s">
        <v>383</v>
      </c>
      <c r="C81" t="s">
        <v>384</v>
      </c>
      <c r="D81">
        <v>252</v>
      </c>
      <c r="E81">
        <v>5.95</v>
      </c>
      <c r="F81" t="s">
        <v>63</v>
      </c>
      <c r="G81" s="4">
        <v>0</v>
      </c>
      <c r="H81" s="5">
        <v>0</v>
      </c>
      <c r="I81" s="5">
        <v>4.6538742087030242E-4</v>
      </c>
      <c r="J81" s="5">
        <v>0</v>
      </c>
      <c r="K81" s="9">
        <v>0</v>
      </c>
      <c r="L81" s="4">
        <v>0</v>
      </c>
      <c r="M81" s="5">
        <v>0</v>
      </c>
      <c r="N81" s="5">
        <v>0</v>
      </c>
      <c r="O81" s="5">
        <v>0</v>
      </c>
      <c r="P81" s="9">
        <v>0</v>
      </c>
      <c r="Q81" s="4">
        <v>6.1752972774194311E-4</v>
      </c>
      <c r="R81" s="5">
        <v>0</v>
      </c>
      <c r="S81" s="5">
        <v>4.6556512391651873E-4</v>
      </c>
      <c r="T81" s="5">
        <v>4.5962322404586594E-4</v>
      </c>
      <c r="U81" s="9">
        <v>0</v>
      </c>
    </row>
    <row r="82" spans="1:21" x14ac:dyDescent="0.25">
      <c r="A82">
        <v>79</v>
      </c>
      <c r="B82" t="s">
        <v>576</v>
      </c>
      <c r="C82" t="s">
        <v>577</v>
      </c>
      <c r="D82">
        <v>50</v>
      </c>
      <c r="E82">
        <v>6.04</v>
      </c>
      <c r="F82" t="s">
        <v>63</v>
      </c>
      <c r="G82" s="4">
        <v>0</v>
      </c>
      <c r="H82" s="5">
        <v>0</v>
      </c>
      <c r="I82" s="5">
        <v>1.578862787395701E-3</v>
      </c>
      <c r="J82" s="5">
        <v>0</v>
      </c>
      <c r="K82" s="9">
        <v>0</v>
      </c>
      <c r="L82" s="4">
        <v>0</v>
      </c>
      <c r="M82" s="5">
        <v>0</v>
      </c>
      <c r="N82" s="5">
        <v>0</v>
      </c>
      <c r="O82" s="5">
        <v>0</v>
      </c>
      <c r="P82" s="9">
        <v>0</v>
      </c>
      <c r="Q82" s="4">
        <v>3.0904635451121077E-3</v>
      </c>
      <c r="R82" s="5">
        <v>4.0238083679162038E-3</v>
      </c>
      <c r="S82" s="5">
        <v>1.5787631363684866E-3</v>
      </c>
      <c r="T82" s="5">
        <v>3.7261696465392042E-3</v>
      </c>
      <c r="U82" s="9">
        <v>3.21812938995201E-3</v>
      </c>
    </row>
    <row r="83" spans="1:21" x14ac:dyDescent="0.25">
      <c r="A83">
        <v>80</v>
      </c>
      <c r="B83" t="s">
        <v>546</v>
      </c>
      <c r="C83" t="s">
        <v>547</v>
      </c>
      <c r="D83">
        <v>106</v>
      </c>
      <c r="E83">
        <v>4.2300000000000004</v>
      </c>
      <c r="F83" t="s">
        <v>63</v>
      </c>
      <c r="G83" s="4">
        <v>0</v>
      </c>
      <c r="H83" s="5">
        <v>0</v>
      </c>
      <c r="I83" s="5">
        <v>1.7840830140606154E-3</v>
      </c>
      <c r="J83" s="5">
        <v>0</v>
      </c>
      <c r="K83" s="9">
        <v>0</v>
      </c>
      <c r="L83" s="4">
        <v>0</v>
      </c>
      <c r="M83" s="5">
        <v>0</v>
      </c>
      <c r="N83" s="5">
        <v>0</v>
      </c>
      <c r="O83" s="5">
        <v>0</v>
      </c>
      <c r="P83" s="9">
        <v>0</v>
      </c>
      <c r="Q83" s="4">
        <v>2.1866487347491329E-3</v>
      </c>
      <c r="R83" s="5">
        <v>4.6589061278320298E-4</v>
      </c>
      <c r="S83" s="5">
        <v>1.784238039196075E-3</v>
      </c>
      <c r="T83" s="5">
        <v>1.4257408299068457E-3</v>
      </c>
      <c r="U83" s="9">
        <v>5.2394008438481389E-4</v>
      </c>
    </row>
    <row r="84" spans="1:21" x14ac:dyDescent="0.25">
      <c r="A84">
        <v>81</v>
      </c>
      <c r="B84" t="s">
        <v>854</v>
      </c>
      <c r="C84" t="s">
        <v>855</v>
      </c>
      <c r="D84">
        <v>105</v>
      </c>
      <c r="E84">
        <v>6.74</v>
      </c>
      <c r="F84" t="s">
        <v>63</v>
      </c>
      <c r="G84" s="4">
        <v>0</v>
      </c>
      <c r="H84" s="5">
        <v>0</v>
      </c>
      <c r="I84" s="5">
        <v>1.49597025597859E-3</v>
      </c>
      <c r="J84" s="5">
        <v>0</v>
      </c>
      <c r="K84" s="9">
        <v>0</v>
      </c>
      <c r="L84" s="4">
        <v>0</v>
      </c>
      <c r="M84" s="5">
        <v>0</v>
      </c>
      <c r="N84" s="5">
        <v>0</v>
      </c>
      <c r="O84" s="5">
        <v>0</v>
      </c>
      <c r="P84" s="9">
        <v>0</v>
      </c>
      <c r="Q84" s="4">
        <v>0</v>
      </c>
      <c r="R84" s="5">
        <v>1.7374853866317548E-3</v>
      </c>
      <c r="S84" s="5">
        <v>1.4959888070206651E-3</v>
      </c>
      <c r="T84" s="5">
        <v>0</v>
      </c>
      <c r="U84" s="9">
        <v>0</v>
      </c>
    </row>
    <row r="85" spans="1:21" x14ac:dyDescent="0.25">
      <c r="A85">
        <v>82</v>
      </c>
      <c r="B85" t="s">
        <v>441</v>
      </c>
      <c r="C85" t="s">
        <v>442</v>
      </c>
      <c r="D85">
        <v>33</v>
      </c>
      <c r="E85">
        <v>6.66</v>
      </c>
      <c r="F85" t="s">
        <v>63</v>
      </c>
      <c r="G85" s="4">
        <v>0</v>
      </c>
      <c r="H85" s="5">
        <v>0</v>
      </c>
      <c r="I85" s="5">
        <v>4.5542441441795726E-3</v>
      </c>
      <c r="J85" s="5">
        <v>0</v>
      </c>
      <c r="K85" s="9">
        <v>7.2379761908643358E-3</v>
      </c>
      <c r="L85" s="4">
        <v>0</v>
      </c>
      <c r="M85" s="5">
        <v>0</v>
      </c>
      <c r="N85" s="5">
        <v>0</v>
      </c>
      <c r="O85" s="5">
        <v>0</v>
      </c>
      <c r="P85" s="9">
        <v>8.7185892125849461E-4</v>
      </c>
      <c r="Q85" s="4">
        <v>0</v>
      </c>
      <c r="R85" s="5">
        <v>3.3393415490317532E-3</v>
      </c>
      <c r="S85" s="5">
        <v>4.5541694357279601E-3</v>
      </c>
      <c r="T85" s="5">
        <v>5.2468541402744514E-4</v>
      </c>
      <c r="U85" s="9">
        <v>4.8759536211394096E-3</v>
      </c>
    </row>
    <row r="86" spans="1:21" x14ac:dyDescent="0.25">
      <c r="A86">
        <v>83</v>
      </c>
      <c r="B86" t="s">
        <v>558</v>
      </c>
      <c r="C86" t="s">
        <v>559</v>
      </c>
      <c r="D86">
        <v>65</v>
      </c>
      <c r="E86">
        <v>6.41</v>
      </c>
      <c r="F86" t="s">
        <v>63</v>
      </c>
      <c r="G86" s="4">
        <v>0</v>
      </c>
      <c r="H86" s="5">
        <v>0</v>
      </c>
      <c r="I86" s="5">
        <v>1.2020575001225671E-3</v>
      </c>
      <c r="J86" s="5">
        <v>0</v>
      </c>
      <c r="K86" s="9">
        <v>0</v>
      </c>
      <c r="L86" s="4">
        <v>0</v>
      </c>
      <c r="M86" s="5">
        <v>0</v>
      </c>
      <c r="N86" s="5">
        <v>0</v>
      </c>
      <c r="O86" s="5">
        <v>0</v>
      </c>
      <c r="P86" s="9">
        <v>0</v>
      </c>
      <c r="Q86" s="4">
        <v>0</v>
      </c>
      <c r="R86" s="5">
        <v>2.0188919661511396E-3</v>
      </c>
      <c r="S86" s="5">
        <v>1.2021641218268543E-3</v>
      </c>
      <c r="T86" s="5">
        <v>4.5127451271671512E-3</v>
      </c>
      <c r="U86" s="9">
        <v>2.9026968303076258E-3</v>
      </c>
    </row>
    <row r="87" spans="1:21" x14ac:dyDescent="0.25">
      <c r="A87">
        <v>84</v>
      </c>
      <c r="B87" t="s">
        <v>585</v>
      </c>
      <c r="C87" t="s">
        <v>586</v>
      </c>
      <c r="D87">
        <v>16</v>
      </c>
      <c r="E87">
        <v>7.32</v>
      </c>
      <c r="F87" t="s">
        <v>63</v>
      </c>
      <c r="G87" s="4">
        <v>0</v>
      </c>
      <c r="H87" s="5">
        <v>0</v>
      </c>
      <c r="I87" s="5">
        <v>3.6588064658923392E-3</v>
      </c>
      <c r="J87" s="5">
        <v>8.4144871529592529E-3</v>
      </c>
      <c r="K87" s="9">
        <v>0</v>
      </c>
      <c r="L87" s="4">
        <v>6.1488566623901751E-3</v>
      </c>
      <c r="M87" s="5">
        <v>5.5527793879987389E-3</v>
      </c>
      <c r="N87" s="5">
        <v>1.0157466209259074E-2</v>
      </c>
      <c r="O87" s="5">
        <v>0</v>
      </c>
      <c r="P87" s="9">
        <v>9.2751550759281823E-3</v>
      </c>
      <c r="Q87" s="4">
        <v>6.1661085494504097E-3</v>
      </c>
      <c r="R87" s="5">
        <v>3.7722851393417489E-3</v>
      </c>
      <c r="S87" s="5">
        <v>3.6584459865806902E-3</v>
      </c>
      <c r="T87" s="5">
        <v>4.4396341811515734E-3</v>
      </c>
      <c r="U87" s="9">
        <v>0</v>
      </c>
    </row>
    <row r="88" spans="1:21" x14ac:dyDescent="0.25">
      <c r="A88">
        <v>85</v>
      </c>
      <c r="B88" t="s">
        <v>479</v>
      </c>
      <c r="C88" t="s">
        <v>480</v>
      </c>
      <c r="D88">
        <v>48</v>
      </c>
      <c r="E88">
        <v>4.67</v>
      </c>
      <c r="F88" t="s">
        <v>63</v>
      </c>
      <c r="G88" s="4">
        <v>0</v>
      </c>
      <c r="H88" s="5">
        <v>4.7400066266874551E-3</v>
      </c>
      <c r="I88" s="5">
        <v>0</v>
      </c>
      <c r="J88" s="5">
        <v>0</v>
      </c>
      <c r="K88" s="9">
        <v>0</v>
      </c>
      <c r="L88" s="4">
        <v>2.1326427536047344E-2</v>
      </c>
      <c r="M88" s="5">
        <v>2.5392659868114283E-2</v>
      </c>
      <c r="N88" s="5">
        <v>1.9098620403679521E-2</v>
      </c>
      <c r="O88" s="5">
        <v>0</v>
      </c>
      <c r="P88" s="9">
        <v>1.9834792750103098E-2</v>
      </c>
      <c r="Q88" s="4">
        <v>4.3830962025000883E-3</v>
      </c>
      <c r="R88" s="5">
        <v>0</v>
      </c>
      <c r="S88" s="5">
        <v>0</v>
      </c>
      <c r="T88" s="5">
        <v>0</v>
      </c>
      <c r="U88" s="9">
        <v>0</v>
      </c>
    </row>
    <row r="89" spans="1:21" x14ac:dyDescent="0.25">
      <c r="A89">
        <v>86</v>
      </c>
      <c r="B89" t="s">
        <v>1065</v>
      </c>
      <c r="C89" t="s">
        <v>1066</v>
      </c>
      <c r="D89">
        <v>14</v>
      </c>
      <c r="E89">
        <v>4.8499999999999996</v>
      </c>
      <c r="F89" t="s">
        <v>63</v>
      </c>
      <c r="G89" s="4">
        <v>0</v>
      </c>
      <c r="H89" s="5">
        <v>0</v>
      </c>
      <c r="I89" s="5">
        <v>5.1918819177826257E-3</v>
      </c>
      <c r="J89" s="5">
        <v>0</v>
      </c>
      <c r="K89" s="9">
        <v>1.7060943878465934E-2</v>
      </c>
      <c r="L89" s="4">
        <v>0</v>
      </c>
      <c r="M89" s="5">
        <v>0</v>
      </c>
      <c r="N89" s="5">
        <v>0</v>
      </c>
      <c r="O89" s="5">
        <v>0</v>
      </c>
      <c r="P89" s="9">
        <v>2.2406119460890391E-3</v>
      </c>
      <c r="Q89" s="4">
        <v>0</v>
      </c>
      <c r="R89" s="5">
        <v>0</v>
      </c>
      <c r="S89" s="5">
        <v>5.1881164847279856E-3</v>
      </c>
      <c r="T89" s="5">
        <v>1.9132762873685274E-3</v>
      </c>
      <c r="U89" s="9">
        <v>0</v>
      </c>
    </row>
    <row r="90" spans="1:21" x14ac:dyDescent="0.25">
      <c r="A90">
        <v>87</v>
      </c>
      <c r="B90" t="s">
        <v>842</v>
      </c>
      <c r="C90" t="s">
        <v>843</v>
      </c>
      <c r="D90">
        <v>23</v>
      </c>
      <c r="E90">
        <v>5.85</v>
      </c>
      <c r="F90" t="s">
        <v>63</v>
      </c>
      <c r="G90" s="4">
        <v>0</v>
      </c>
      <c r="H90" s="5">
        <v>0</v>
      </c>
      <c r="I90" s="5">
        <v>7.3862126439832752E-3</v>
      </c>
      <c r="J90" s="5">
        <v>0</v>
      </c>
      <c r="K90" s="9">
        <v>0</v>
      </c>
      <c r="L90" s="4">
        <v>0</v>
      </c>
      <c r="M90" s="5">
        <v>0</v>
      </c>
      <c r="N90" s="5">
        <v>0</v>
      </c>
      <c r="O90" s="5">
        <v>0</v>
      </c>
      <c r="P90" s="9">
        <v>0</v>
      </c>
      <c r="Q90" s="4">
        <v>0</v>
      </c>
      <c r="R90" s="5">
        <v>3.0217175552032616E-3</v>
      </c>
      <c r="S90" s="5">
        <v>7.3866575440207456E-3</v>
      </c>
      <c r="T90" s="5">
        <v>2.3474278947153526E-3</v>
      </c>
      <c r="U90" s="9">
        <v>0</v>
      </c>
    </row>
    <row r="91" spans="1:21" x14ac:dyDescent="0.25">
      <c r="A91">
        <v>88</v>
      </c>
      <c r="B91" t="s">
        <v>569</v>
      </c>
      <c r="C91" t="s">
        <v>570</v>
      </c>
      <c r="D91">
        <v>25</v>
      </c>
      <c r="E91">
        <v>6.52</v>
      </c>
      <c r="F91" t="s">
        <v>63</v>
      </c>
      <c r="G91" s="4">
        <v>0</v>
      </c>
      <c r="H91" s="5">
        <v>0</v>
      </c>
      <c r="I91" s="5">
        <v>2.3578241754074608E-3</v>
      </c>
      <c r="J91" s="5">
        <v>0</v>
      </c>
      <c r="K91" s="9">
        <v>0</v>
      </c>
      <c r="L91" s="4">
        <v>0</v>
      </c>
      <c r="M91" s="5">
        <v>0</v>
      </c>
      <c r="N91" s="5">
        <v>0</v>
      </c>
      <c r="O91" s="5">
        <v>3.1749607090444123E-3</v>
      </c>
      <c r="P91" s="9">
        <v>0</v>
      </c>
      <c r="Q91" s="4">
        <v>8.2558269754371433E-3</v>
      </c>
      <c r="R91" s="5">
        <v>2.7984976238394446E-3</v>
      </c>
      <c r="S91" s="5">
        <v>2.3573552094052178E-3</v>
      </c>
      <c r="T91" s="5">
        <v>3.5556556898879241E-3</v>
      </c>
      <c r="U91" s="9">
        <v>0</v>
      </c>
    </row>
    <row r="92" spans="1:21" x14ac:dyDescent="0.25">
      <c r="A92">
        <v>89</v>
      </c>
      <c r="B92" t="s">
        <v>544</v>
      </c>
      <c r="C92" t="s">
        <v>545</v>
      </c>
      <c r="D92">
        <v>37</v>
      </c>
      <c r="E92">
        <v>6.02</v>
      </c>
      <c r="F92" t="s">
        <v>63</v>
      </c>
      <c r="G92" s="4">
        <v>0</v>
      </c>
      <c r="H92" s="5">
        <v>0</v>
      </c>
      <c r="I92" s="5">
        <v>5.8482542334545402E-3</v>
      </c>
      <c r="J92" s="5">
        <v>0</v>
      </c>
      <c r="K92" s="9">
        <v>0</v>
      </c>
      <c r="L92" s="4">
        <v>0</v>
      </c>
      <c r="M92" s="5">
        <v>0</v>
      </c>
      <c r="N92" s="5">
        <v>0</v>
      </c>
      <c r="O92" s="5">
        <v>0</v>
      </c>
      <c r="P92" s="9">
        <v>0</v>
      </c>
      <c r="Q92" s="4">
        <v>0</v>
      </c>
      <c r="R92" s="5">
        <v>2.3365650080719802E-3</v>
      </c>
      <c r="S92" s="5">
        <v>5.8481656341472414E-3</v>
      </c>
      <c r="T92" s="5">
        <v>3.8912318254740977E-3</v>
      </c>
      <c r="U92" s="9">
        <v>0</v>
      </c>
    </row>
    <row r="93" spans="1:21" x14ac:dyDescent="0.25">
      <c r="A93">
        <v>90</v>
      </c>
      <c r="B93" t="s">
        <v>823</v>
      </c>
      <c r="C93" t="s">
        <v>824</v>
      </c>
      <c r="D93">
        <v>103</v>
      </c>
      <c r="E93">
        <v>6.97</v>
      </c>
      <c r="F93" t="s">
        <v>63</v>
      </c>
      <c r="G93" s="4">
        <v>0</v>
      </c>
      <c r="H93" s="5">
        <v>0</v>
      </c>
      <c r="I93" s="5">
        <v>1.3387256675239957E-3</v>
      </c>
      <c r="J93" s="5">
        <v>0</v>
      </c>
      <c r="K93" s="9">
        <v>0</v>
      </c>
      <c r="L93" s="4">
        <v>0</v>
      </c>
      <c r="M93" s="5">
        <v>0</v>
      </c>
      <c r="N93" s="5">
        <v>0</v>
      </c>
      <c r="O93" s="5">
        <v>0</v>
      </c>
      <c r="P93" s="9">
        <v>0</v>
      </c>
      <c r="Q93" s="4">
        <v>0</v>
      </c>
      <c r="R93" s="5">
        <v>1.1719720821255916E-3</v>
      </c>
      <c r="S93" s="5">
        <v>1.3385634665393665E-3</v>
      </c>
      <c r="T93" s="5">
        <v>7.7633756866807421E-4</v>
      </c>
      <c r="U93" s="9">
        <v>0</v>
      </c>
    </row>
    <row r="94" spans="1:21" x14ac:dyDescent="0.25">
      <c r="A94">
        <v>91</v>
      </c>
      <c r="B94" t="s">
        <v>909</v>
      </c>
      <c r="C94" t="s">
        <v>985</v>
      </c>
      <c r="D94">
        <v>42</v>
      </c>
      <c r="E94">
        <v>5.15</v>
      </c>
      <c r="F94" t="s">
        <v>63</v>
      </c>
      <c r="G94" s="4">
        <v>0</v>
      </c>
      <c r="H94" s="5">
        <v>0</v>
      </c>
      <c r="I94" s="5">
        <v>3.0391043756747315E-4</v>
      </c>
      <c r="J94" s="5">
        <v>0</v>
      </c>
      <c r="K94" s="9">
        <v>0</v>
      </c>
      <c r="L94" s="4">
        <v>0</v>
      </c>
      <c r="M94" s="5">
        <v>0</v>
      </c>
      <c r="N94" s="5">
        <v>0</v>
      </c>
      <c r="O94" s="5">
        <v>8.0399911384515139E-3</v>
      </c>
      <c r="P94" s="9">
        <v>7.4687064869634638E-4</v>
      </c>
      <c r="Q94" s="4">
        <v>1.330129534866639E-3</v>
      </c>
      <c r="R94" s="5">
        <v>1.2299918770790428E-3</v>
      </c>
      <c r="S94" s="5">
        <v>3.0440423372894173E-4</v>
      </c>
      <c r="T94" s="5">
        <v>3.8273230837995256E-3</v>
      </c>
      <c r="U94" s="9">
        <v>0</v>
      </c>
    </row>
    <row r="95" spans="1:21" x14ac:dyDescent="0.25">
      <c r="A95">
        <v>92</v>
      </c>
      <c r="B95" t="s">
        <v>600</v>
      </c>
      <c r="C95" t="s">
        <v>601</v>
      </c>
      <c r="D95">
        <v>11</v>
      </c>
      <c r="E95">
        <v>6.6</v>
      </c>
      <c r="F95" t="s">
        <v>63</v>
      </c>
      <c r="G95" s="4">
        <v>0</v>
      </c>
      <c r="H95" s="5">
        <v>0</v>
      </c>
      <c r="I95" s="5">
        <v>1.0632407294587837E-2</v>
      </c>
      <c r="J95" s="5">
        <v>0</v>
      </c>
      <c r="K95" s="9">
        <v>0</v>
      </c>
      <c r="L95" s="4">
        <v>0</v>
      </c>
      <c r="M95" s="5">
        <v>0</v>
      </c>
      <c r="N95" s="5">
        <v>0</v>
      </c>
      <c r="O95" s="5">
        <v>0</v>
      </c>
      <c r="P95" s="9">
        <v>0</v>
      </c>
      <c r="Q95" s="4">
        <v>0</v>
      </c>
      <c r="R95" s="5">
        <v>1.0059597731964383E-2</v>
      </c>
      <c r="S95" s="5">
        <v>1.0634755335864257E-2</v>
      </c>
      <c r="T95" s="5">
        <v>6.4449495503982176E-3</v>
      </c>
      <c r="U95" s="9">
        <v>0</v>
      </c>
    </row>
    <row r="96" spans="1:21" x14ac:dyDescent="0.25">
      <c r="A96">
        <v>93</v>
      </c>
      <c r="B96" t="s">
        <v>669</v>
      </c>
      <c r="C96" t="s">
        <v>670</v>
      </c>
      <c r="D96">
        <v>15</v>
      </c>
      <c r="E96">
        <v>9.09</v>
      </c>
      <c r="F96" t="s">
        <v>63</v>
      </c>
      <c r="G96" s="4">
        <v>0</v>
      </c>
      <c r="H96" s="5">
        <v>0</v>
      </c>
      <c r="I96" s="5">
        <v>0</v>
      </c>
      <c r="J96" s="5">
        <v>6.5232205216200411E-3</v>
      </c>
      <c r="K96" s="9">
        <v>0</v>
      </c>
      <c r="L96" s="4">
        <v>7.3087681538585208E-3</v>
      </c>
      <c r="M96" s="5">
        <v>0</v>
      </c>
      <c r="N96" s="5">
        <v>1.5855105028895384E-2</v>
      </c>
      <c r="O96" s="5">
        <v>0</v>
      </c>
      <c r="P96" s="9">
        <v>2.8771344401530325E-3</v>
      </c>
      <c r="Q96" s="4">
        <v>0</v>
      </c>
      <c r="R96" s="5">
        <v>0</v>
      </c>
      <c r="S96" s="5">
        <v>0</v>
      </c>
      <c r="T96" s="5">
        <v>0</v>
      </c>
      <c r="U96" s="9">
        <v>0</v>
      </c>
    </row>
    <row r="97" spans="1:21" x14ac:dyDescent="0.25">
      <c r="A97">
        <v>94</v>
      </c>
      <c r="B97" t="s">
        <v>840</v>
      </c>
      <c r="C97" t="s">
        <v>841</v>
      </c>
      <c r="D97">
        <v>54</v>
      </c>
      <c r="E97">
        <v>5.71</v>
      </c>
      <c r="F97" t="s">
        <v>63</v>
      </c>
      <c r="G97" s="4">
        <v>0</v>
      </c>
      <c r="H97" s="5">
        <v>0</v>
      </c>
      <c r="I97" s="5">
        <v>2.5534952547216958E-3</v>
      </c>
      <c r="J97" s="5">
        <v>0</v>
      </c>
      <c r="K97" s="9">
        <v>0</v>
      </c>
      <c r="L97" s="4">
        <v>0</v>
      </c>
      <c r="M97" s="5">
        <v>0</v>
      </c>
      <c r="N97" s="5">
        <v>0</v>
      </c>
      <c r="O97" s="5">
        <v>0</v>
      </c>
      <c r="P97" s="9">
        <v>0</v>
      </c>
      <c r="Q97" s="4">
        <v>0</v>
      </c>
      <c r="R97" s="5">
        <v>1.8544578094577796E-3</v>
      </c>
      <c r="S97" s="5">
        <v>2.5531858713621247E-3</v>
      </c>
      <c r="T97" s="5">
        <v>1.155126621610599E-3</v>
      </c>
      <c r="U97" s="9">
        <v>0</v>
      </c>
    </row>
    <row r="98" spans="1:21" x14ac:dyDescent="0.25">
      <c r="A98">
        <v>95</v>
      </c>
      <c r="B98" t="s">
        <v>171</v>
      </c>
      <c r="C98" t="s">
        <v>172</v>
      </c>
      <c r="D98">
        <v>281</v>
      </c>
      <c r="E98">
        <v>5.95</v>
      </c>
      <c r="F98" t="s">
        <v>63</v>
      </c>
      <c r="G98" s="4">
        <v>0</v>
      </c>
      <c r="H98" s="5">
        <v>1.2622968993521834E-3</v>
      </c>
      <c r="I98" s="5">
        <v>0</v>
      </c>
      <c r="J98" s="5">
        <v>1.4768630762186815E-3</v>
      </c>
      <c r="K98" s="9">
        <v>0</v>
      </c>
      <c r="L98" s="4">
        <v>0</v>
      </c>
      <c r="M98" s="5">
        <v>0</v>
      </c>
      <c r="N98" s="5">
        <v>0</v>
      </c>
      <c r="O98" s="5">
        <v>6.3540172999116968E-4</v>
      </c>
      <c r="P98" s="9">
        <v>5.6699502649273448E-4</v>
      </c>
      <c r="Q98" s="4">
        <v>0</v>
      </c>
      <c r="R98" s="5">
        <v>7.4838813814150188E-5</v>
      </c>
      <c r="S98" s="5">
        <v>0</v>
      </c>
      <c r="T98" s="5">
        <v>2.8213680086441151E-4</v>
      </c>
      <c r="U98" s="9">
        <v>0</v>
      </c>
    </row>
    <row r="99" spans="1:21" x14ac:dyDescent="0.25">
      <c r="A99">
        <v>96</v>
      </c>
      <c r="B99" t="s">
        <v>717</v>
      </c>
      <c r="C99" t="s">
        <v>718</v>
      </c>
      <c r="D99">
        <v>38</v>
      </c>
      <c r="E99">
        <v>6.6</v>
      </c>
      <c r="F99" t="s">
        <v>63</v>
      </c>
      <c r="G99" s="4">
        <v>0</v>
      </c>
      <c r="H99" s="5">
        <v>0</v>
      </c>
      <c r="I99" s="5">
        <v>3.0895514928264436E-3</v>
      </c>
      <c r="J99" s="5">
        <v>0</v>
      </c>
      <c r="K99" s="9">
        <v>0</v>
      </c>
      <c r="L99" s="4">
        <v>0</v>
      </c>
      <c r="M99" s="5">
        <v>0</v>
      </c>
      <c r="N99" s="5">
        <v>0</v>
      </c>
      <c r="O99" s="5">
        <v>0</v>
      </c>
      <c r="P99" s="9">
        <v>0</v>
      </c>
      <c r="Q99" s="4">
        <v>1.2599882577959895E-3</v>
      </c>
      <c r="R99" s="5">
        <v>2.3585754834166317E-3</v>
      </c>
      <c r="S99" s="5">
        <v>3.0897466869220518E-3</v>
      </c>
      <c r="T99" s="5">
        <v>1.4028556065405551E-3</v>
      </c>
      <c r="U99" s="9">
        <v>0</v>
      </c>
    </row>
    <row r="100" spans="1:21" x14ac:dyDescent="0.25">
      <c r="A100">
        <v>97</v>
      </c>
      <c r="B100" t="s">
        <v>666</v>
      </c>
      <c r="C100" t="s">
        <v>667</v>
      </c>
      <c r="D100">
        <v>79</v>
      </c>
      <c r="E100">
        <v>5.18</v>
      </c>
      <c r="F100" t="s">
        <v>63</v>
      </c>
      <c r="G100" s="4">
        <v>0</v>
      </c>
      <c r="H100" s="5">
        <v>0</v>
      </c>
      <c r="I100" s="5">
        <v>2.1560679404880249E-3</v>
      </c>
      <c r="J100" s="5">
        <v>0</v>
      </c>
      <c r="K100" s="9">
        <v>0</v>
      </c>
      <c r="L100" s="4">
        <v>0</v>
      </c>
      <c r="M100" s="5">
        <v>0</v>
      </c>
      <c r="N100" s="5">
        <v>0</v>
      </c>
      <c r="O100" s="5">
        <v>0</v>
      </c>
      <c r="P100" s="9">
        <v>0</v>
      </c>
      <c r="Q100" s="4">
        <v>0</v>
      </c>
      <c r="R100" s="5">
        <v>0</v>
      </c>
      <c r="S100" s="5">
        <v>2.155964416721624E-3</v>
      </c>
      <c r="T100" s="5">
        <v>1.464371526778651E-3</v>
      </c>
      <c r="U100" s="9">
        <v>0</v>
      </c>
    </row>
    <row r="101" spans="1:21" x14ac:dyDescent="0.25">
      <c r="A101">
        <v>98</v>
      </c>
      <c r="B101" t="s">
        <v>531</v>
      </c>
      <c r="C101" t="s">
        <v>532</v>
      </c>
      <c r="D101">
        <v>11</v>
      </c>
      <c r="E101">
        <v>6.52</v>
      </c>
      <c r="F101" t="s">
        <v>63</v>
      </c>
      <c r="G101" s="4">
        <v>1.3509165605833992E-2</v>
      </c>
      <c r="H101" s="5">
        <v>9.085537630333226E-3</v>
      </c>
      <c r="I101" s="5">
        <v>0</v>
      </c>
      <c r="J101" s="5">
        <v>1.2838655544435225E-2</v>
      </c>
      <c r="K101" s="9">
        <v>0</v>
      </c>
      <c r="L101" s="4">
        <v>9.1287008610202395E-3</v>
      </c>
      <c r="M101" s="5">
        <v>0</v>
      </c>
      <c r="N101" s="5">
        <v>0</v>
      </c>
      <c r="O101" s="5">
        <v>3.6320467140535501E-3</v>
      </c>
      <c r="P101" s="9">
        <v>1.0875557892120052E-2</v>
      </c>
      <c r="Q101" s="4">
        <v>0</v>
      </c>
      <c r="R101" s="5">
        <v>0</v>
      </c>
      <c r="S101" s="5">
        <v>0</v>
      </c>
      <c r="T101" s="5">
        <v>3.2228425181607431E-3</v>
      </c>
      <c r="U101" s="9">
        <v>0</v>
      </c>
    </row>
    <row r="102" spans="1:21" x14ac:dyDescent="0.25">
      <c r="A102">
        <v>99</v>
      </c>
      <c r="B102" t="s">
        <v>778</v>
      </c>
      <c r="C102" t="s">
        <v>779</v>
      </c>
      <c r="D102">
        <v>86</v>
      </c>
      <c r="E102">
        <v>6.19</v>
      </c>
      <c r="F102" t="s">
        <v>63</v>
      </c>
      <c r="G102" s="4">
        <v>0</v>
      </c>
      <c r="H102" s="5">
        <v>0</v>
      </c>
      <c r="I102" s="5">
        <v>1.1420328326119129E-3</v>
      </c>
      <c r="J102" s="5">
        <v>0</v>
      </c>
      <c r="K102" s="9">
        <v>0</v>
      </c>
      <c r="L102" s="4">
        <v>0</v>
      </c>
      <c r="M102" s="5">
        <v>0</v>
      </c>
      <c r="N102" s="5">
        <v>0</v>
      </c>
      <c r="O102" s="5">
        <v>0</v>
      </c>
      <c r="P102" s="9">
        <v>0</v>
      </c>
      <c r="Q102" s="4">
        <v>0</v>
      </c>
      <c r="R102" s="5">
        <v>1.515337242156443E-3</v>
      </c>
      <c r="S102" s="5">
        <v>1.1419021676677083E-3</v>
      </c>
      <c r="T102" s="5">
        <v>1.2445121079541928E-3</v>
      </c>
      <c r="U102" s="9">
        <v>0</v>
      </c>
    </row>
    <row r="103" spans="1:21" x14ac:dyDescent="0.25">
      <c r="A103">
        <v>100</v>
      </c>
      <c r="B103" t="s">
        <v>610</v>
      </c>
      <c r="C103" t="s">
        <v>611</v>
      </c>
      <c r="D103">
        <v>24</v>
      </c>
      <c r="E103">
        <v>8.4600000000000009</v>
      </c>
      <c r="F103" t="s">
        <v>63</v>
      </c>
      <c r="G103" s="4">
        <v>0</v>
      </c>
      <c r="H103" s="5">
        <v>0</v>
      </c>
      <c r="I103" s="5">
        <v>4.0905436686914558E-3</v>
      </c>
      <c r="J103" s="5">
        <v>0</v>
      </c>
      <c r="K103" s="9">
        <v>0</v>
      </c>
      <c r="L103" s="4">
        <v>0</v>
      </c>
      <c r="M103" s="5">
        <v>0</v>
      </c>
      <c r="N103" s="5">
        <v>0</v>
      </c>
      <c r="O103" s="5">
        <v>0</v>
      </c>
      <c r="P103" s="9">
        <v>0</v>
      </c>
      <c r="Q103" s="4">
        <v>0</v>
      </c>
      <c r="R103" s="5">
        <v>5.8680773402642579E-3</v>
      </c>
      <c r="S103" s="5">
        <v>4.0905943941971319E-3</v>
      </c>
      <c r="T103" s="5">
        <v>5.1922488870791627E-3</v>
      </c>
      <c r="U103" s="9">
        <v>0</v>
      </c>
    </row>
    <row r="104" spans="1:21" x14ac:dyDescent="0.25">
      <c r="A104">
        <v>101</v>
      </c>
      <c r="B104" t="s">
        <v>691</v>
      </c>
      <c r="C104" t="s">
        <v>692</v>
      </c>
      <c r="D104">
        <v>57</v>
      </c>
      <c r="E104">
        <v>4.95</v>
      </c>
      <c r="F104" t="s">
        <v>63</v>
      </c>
      <c r="G104" s="4">
        <v>0</v>
      </c>
      <c r="H104" s="5">
        <v>0</v>
      </c>
      <c r="I104" s="5">
        <v>1.1461004135807625E-3</v>
      </c>
      <c r="J104" s="5">
        <v>0</v>
      </c>
      <c r="K104" s="9">
        <v>0</v>
      </c>
      <c r="L104" s="4">
        <v>0</v>
      </c>
      <c r="M104" s="5">
        <v>0</v>
      </c>
      <c r="N104" s="5">
        <v>0</v>
      </c>
      <c r="O104" s="5">
        <v>0</v>
      </c>
      <c r="P104" s="9">
        <v>0</v>
      </c>
      <c r="Q104" s="4">
        <v>0</v>
      </c>
      <c r="R104" s="5">
        <v>3.6894222248730178E-4</v>
      </c>
      <c r="S104" s="5">
        <v>1.1460766516392668E-3</v>
      </c>
      <c r="T104" s="5">
        <v>3.7360464650188566E-3</v>
      </c>
      <c r="U104" s="9">
        <v>0</v>
      </c>
    </row>
    <row r="105" spans="1:21" x14ac:dyDescent="0.25">
      <c r="A105">
        <v>102</v>
      </c>
      <c r="B105" t="s">
        <v>607</v>
      </c>
      <c r="C105" t="s">
        <v>608</v>
      </c>
      <c r="D105">
        <v>67</v>
      </c>
      <c r="E105">
        <v>8.17</v>
      </c>
      <c r="F105" t="s">
        <v>63</v>
      </c>
      <c r="G105" s="4">
        <v>0</v>
      </c>
      <c r="H105" s="5">
        <v>0</v>
      </c>
      <c r="I105" s="5">
        <v>7.8994642643506155E-4</v>
      </c>
      <c r="J105" s="5">
        <v>0</v>
      </c>
      <c r="K105" s="9">
        <v>0</v>
      </c>
      <c r="L105" s="4">
        <v>0</v>
      </c>
      <c r="M105" s="5">
        <v>0</v>
      </c>
      <c r="N105" s="5">
        <v>0</v>
      </c>
      <c r="O105" s="5">
        <v>0</v>
      </c>
      <c r="P105" s="9">
        <v>0</v>
      </c>
      <c r="Q105" s="4">
        <v>0</v>
      </c>
      <c r="R105" s="5">
        <v>1.4946376374734343E-3</v>
      </c>
      <c r="S105" s="5">
        <v>7.8971365399955692E-4</v>
      </c>
      <c r="T105" s="5">
        <v>2.259819875495749E-3</v>
      </c>
      <c r="U105" s="9">
        <v>0</v>
      </c>
    </row>
    <row r="106" spans="1:21" x14ac:dyDescent="0.25">
      <c r="A106">
        <v>103</v>
      </c>
      <c r="B106" t="s">
        <v>919</v>
      </c>
      <c r="C106" t="s">
        <v>920</v>
      </c>
      <c r="D106">
        <v>46</v>
      </c>
      <c r="E106">
        <v>6.33</v>
      </c>
      <c r="F106" t="s">
        <v>63</v>
      </c>
      <c r="G106" s="4">
        <v>0</v>
      </c>
      <c r="H106" s="5">
        <v>0</v>
      </c>
      <c r="I106" s="5">
        <v>2.2835525930539145E-3</v>
      </c>
      <c r="J106" s="5">
        <v>0</v>
      </c>
      <c r="K106" s="9">
        <v>0</v>
      </c>
      <c r="L106" s="4">
        <v>0</v>
      </c>
      <c r="M106" s="5">
        <v>0</v>
      </c>
      <c r="N106" s="5">
        <v>0</v>
      </c>
      <c r="O106" s="5">
        <v>0</v>
      </c>
      <c r="P106" s="9">
        <v>0</v>
      </c>
      <c r="Q106" s="4">
        <v>0</v>
      </c>
      <c r="R106" s="5">
        <v>1.3416784401010338E-3</v>
      </c>
      <c r="S106" s="5">
        <v>2.2831334942665614E-3</v>
      </c>
      <c r="T106" s="5">
        <v>3.7640475354142798E-4</v>
      </c>
      <c r="U106" s="9">
        <v>0</v>
      </c>
    </row>
    <row r="107" spans="1:21" x14ac:dyDescent="0.25">
      <c r="A107">
        <v>104</v>
      </c>
      <c r="B107" t="s">
        <v>760</v>
      </c>
      <c r="C107" t="s">
        <v>761</v>
      </c>
      <c r="D107">
        <v>48</v>
      </c>
      <c r="E107">
        <v>4.04</v>
      </c>
      <c r="F107" t="s">
        <v>63</v>
      </c>
      <c r="G107" s="4">
        <v>0</v>
      </c>
      <c r="H107" s="5">
        <v>0</v>
      </c>
      <c r="I107" s="5">
        <v>1.3702958346050436E-3</v>
      </c>
      <c r="J107" s="5">
        <v>0</v>
      </c>
      <c r="K107" s="9">
        <v>0</v>
      </c>
      <c r="L107" s="4">
        <v>0</v>
      </c>
      <c r="M107" s="5">
        <v>0</v>
      </c>
      <c r="N107" s="5">
        <v>0</v>
      </c>
      <c r="O107" s="5">
        <v>0</v>
      </c>
      <c r="P107" s="9">
        <v>0</v>
      </c>
      <c r="Q107" s="4">
        <v>3.2192328594917788E-3</v>
      </c>
      <c r="R107" s="5">
        <v>1.6766102903515462E-3</v>
      </c>
      <c r="S107" s="5">
        <v>1.3698840531660287E-3</v>
      </c>
      <c r="T107" s="5">
        <v>1.8491620989231096E-3</v>
      </c>
      <c r="U107" s="9">
        <v>0</v>
      </c>
    </row>
    <row r="108" spans="1:21" x14ac:dyDescent="0.25">
      <c r="A108">
        <v>105</v>
      </c>
      <c r="B108" t="s">
        <v>652</v>
      </c>
      <c r="C108" t="s">
        <v>653</v>
      </c>
      <c r="D108">
        <v>52</v>
      </c>
      <c r="E108">
        <v>7.02</v>
      </c>
      <c r="F108" t="s">
        <v>63</v>
      </c>
      <c r="G108" s="4">
        <v>0</v>
      </c>
      <c r="H108" s="5">
        <v>0</v>
      </c>
      <c r="I108" s="5">
        <v>2.0106762930290748E-3</v>
      </c>
      <c r="J108" s="5">
        <v>0</v>
      </c>
      <c r="K108" s="9">
        <v>0</v>
      </c>
      <c r="L108" s="4">
        <v>0</v>
      </c>
      <c r="M108" s="5">
        <v>0</v>
      </c>
      <c r="N108" s="5">
        <v>0</v>
      </c>
      <c r="O108" s="5">
        <v>0</v>
      </c>
      <c r="P108" s="9">
        <v>0</v>
      </c>
      <c r="Q108" s="4">
        <v>0</v>
      </c>
      <c r="R108" s="5">
        <v>9.7608301453270369E-4</v>
      </c>
      <c r="S108" s="5">
        <v>2.010899122481518E-3</v>
      </c>
      <c r="T108" s="5">
        <v>1.3635102961449298E-3</v>
      </c>
      <c r="U108" s="9">
        <v>0</v>
      </c>
    </row>
    <row r="109" spans="1:21" x14ac:dyDescent="0.25">
      <c r="A109">
        <v>106</v>
      </c>
      <c r="B109" t="s">
        <v>620</v>
      </c>
      <c r="C109" t="s">
        <v>621</v>
      </c>
      <c r="D109">
        <v>22</v>
      </c>
      <c r="E109">
        <v>8.48</v>
      </c>
      <c r="F109" t="s">
        <v>63</v>
      </c>
      <c r="G109" s="4">
        <v>0</v>
      </c>
      <c r="H109" s="5">
        <v>0</v>
      </c>
      <c r="I109" s="5">
        <v>3.2595383074100173E-3</v>
      </c>
      <c r="J109" s="5">
        <v>0</v>
      </c>
      <c r="K109" s="9">
        <v>0</v>
      </c>
      <c r="L109" s="4">
        <v>0</v>
      </c>
      <c r="M109" s="5">
        <v>0</v>
      </c>
      <c r="N109" s="5">
        <v>0</v>
      </c>
      <c r="O109" s="5">
        <v>0</v>
      </c>
      <c r="P109" s="9">
        <v>0</v>
      </c>
      <c r="Q109" s="4">
        <v>0</v>
      </c>
      <c r="R109" s="5">
        <v>3.2214279804707313E-3</v>
      </c>
      <c r="S109" s="5">
        <v>3.2599480932611817E-3</v>
      </c>
      <c r="T109" s="5">
        <v>4.8338960342794801E-3</v>
      </c>
      <c r="U109" s="9">
        <v>0</v>
      </c>
    </row>
    <row r="110" spans="1:21" x14ac:dyDescent="0.25">
      <c r="A110">
        <v>107</v>
      </c>
      <c r="B110" t="s">
        <v>469</v>
      </c>
      <c r="C110" t="s">
        <v>470</v>
      </c>
      <c r="D110">
        <v>29</v>
      </c>
      <c r="E110">
        <v>4.3600000000000003</v>
      </c>
      <c r="F110" t="s">
        <v>63</v>
      </c>
      <c r="G110" s="4">
        <v>0</v>
      </c>
      <c r="H110" s="5">
        <v>0</v>
      </c>
      <c r="I110" s="5">
        <v>0</v>
      </c>
      <c r="J110" s="5">
        <v>0</v>
      </c>
      <c r="K110" s="9">
        <v>0</v>
      </c>
      <c r="L110" s="4">
        <v>0</v>
      </c>
      <c r="M110" s="5">
        <v>0</v>
      </c>
      <c r="N110" s="5">
        <v>0</v>
      </c>
      <c r="O110" s="5">
        <v>0</v>
      </c>
      <c r="P110" s="9">
        <v>0</v>
      </c>
      <c r="Q110" s="4">
        <v>1.7509718274123771E-3</v>
      </c>
      <c r="R110" s="5">
        <v>4.1625215330667572E-3</v>
      </c>
      <c r="S110" s="5">
        <v>0</v>
      </c>
      <c r="T110" s="5">
        <v>8.551548310995331E-3</v>
      </c>
      <c r="U110" s="9">
        <v>0</v>
      </c>
    </row>
    <row r="111" spans="1:21" x14ac:dyDescent="0.25">
      <c r="A111">
        <v>108</v>
      </c>
      <c r="B111" t="s">
        <v>788</v>
      </c>
      <c r="C111" t="s">
        <v>789</v>
      </c>
      <c r="D111">
        <v>55</v>
      </c>
      <c r="E111">
        <v>6.24</v>
      </c>
      <c r="F111" t="s">
        <v>63</v>
      </c>
      <c r="G111" s="4">
        <v>0</v>
      </c>
      <c r="H111" s="5">
        <v>0</v>
      </c>
      <c r="I111" s="5">
        <v>2.1411978564051704E-3</v>
      </c>
      <c r="J111" s="5">
        <v>0</v>
      </c>
      <c r="K111" s="9">
        <v>0</v>
      </c>
      <c r="L111" s="4">
        <v>0</v>
      </c>
      <c r="M111" s="5">
        <v>0</v>
      </c>
      <c r="N111" s="5">
        <v>0</v>
      </c>
      <c r="O111" s="5">
        <v>0</v>
      </c>
      <c r="P111" s="9">
        <v>0</v>
      </c>
      <c r="Q111" s="4">
        <v>0</v>
      </c>
      <c r="R111" s="5">
        <v>5.4859360403605891E-4</v>
      </c>
      <c r="S111" s="5">
        <v>2.14145086534883E-3</v>
      </c>
      <c r="T111" s="5">
        <v>3.1481124841646705E-4</v>
      </c>
      <c r="U111" s="9">
        <v>0</v>
      </c>
    </row>
    <row r="112" spans="1:21" x14ac:dyDescent="0.25">
      <c r="A112">
        <v>109</v>
      </c>
      <c r="B112" t="s">
        <v>649</v>
      </c>
      <c r="C112" t="s">
        <v>650</v>
      </c>
      <c r="D112">
        <v>92</v>
      </c>
      <c r="E112">
        <v>6.33</v>
      </c>
      <c r="F112" t="s">
        <v>63</v>
      </c>
      <c r="G112" s="4">
        <v>0</v>
      </c>
      <c r="H112" s="5">
        <v>0</v>
      </c>
      <c r="I112" s="5">
        <v>1.1360151269726342E-3</v>
      </c>
      <c r="J112" s="5">
        <v>0</v>
      </c>
      <c r="K112" s="9">
        <v>0</v>
      </c>
      <c r="L112" s="4">
        <v>0</v>
      </c>
      <c r="M112" s="5">
        <v>0</v>
      </c>
      <c r="N112" s="5">
        <v>0</v>
      </c>
      <c r="O112" s="5">
        <v>0</v>
      </c>
      <c r="P112" s="9">
        <v>0</v>
      </c>
      <c r="Q112" s="4">
        <v>0</v>
      </c>
      <c r="R112" s="5">
        <v>1.1928365998313858E-3</v>
      </c>
      <c r="S112" s="5">
        <v>1.1362764501124693E-3</v>
      </c>
      <c r="T112" s="5">
        <v>4.7935311615288122E-4</v>
      </c>
      <c r="U112" s="9">
        <v>0</v>
      </c>
    </row>
    <row r="113" spans="1:21" x14ac:dyDescent="0.25">
      <c r="A113">
        <v>110</v>
      </c>
      <c r="B113" t="s">
        <v>912</v>
      </c>
      <c r="C113" t="s">
        <v>913</v>
      </c>
      <c r="D113">
        <v>53</v>
      </c>
      <c r="E113">
        <v>6.68</v>
      </c>
      <c r="F113" t="s">
        <v>63</v>
      </c>
      <c r="G113" s="4">
        <v>0</v>
      </c>
      <c r="H113" s="5">
        <v>0</v>
      </c>
      <c r="I113" s="5">
        <v>2.4804688492457562E-3</v>
      </c>
      <c r="J113" s="5">
        <v>0</v>
      </c>
      <c r="K113" s="9">
        <v>0</v>
      </c>
      <c r="L113" s="4">
        <v>0</v>
      </c>
      <c r="M113" s="5">
        <v>0</v>
      </c>
      <c r="N113" s="5">
        <v>0</v>
      </c>
      <c r="O113" s="5">
        <v>0</v>
      </c>
      <c r="P113" s="9">
        <v>0</v>
      </c>
      <c r="Q113" s="4">
        <v>0</v>
      </c>
      <c r="R113" s="5">
        <v>7.4201614240927867E-4</v>
      </c>
      <c r="S113" s="5">
        <v>2.4801929657840608E-3</v>
      </c>
      <c r="T113" s="5">
        <v>0</v>
      </c>
      <c r="U113" s="9">
        <v>0</v>
      </c>
    </row>
    <row r="114" spans="1:21" x14ac:dyDescent="0.25">
      <c r="A114">
        <v>111</v>
      </c>
      <c r="B114" t="s">
        <v>509</v>
      </c>
      <c r="C114" t="s">
        <v>510</v>
      </c>
      <c r="D114">
        <v>332</v>
      </c>
      <c r="E114">
        <v>6.78</v>
      </c>
      <c r="F114" t="s">
        <v>63</v>
      </c>
      <c r="G114" s="4">
        <v>0</v>
      </c>
      <c r="H114" s="5">
        <v>0</v>
      </c>
      <c r="I114" s="5">
        <v>0</v>
      </c>
      <c r="J114" s="5">
        <v>0</v>
      </c>
      <c r="K114" s="9">
        <v>0</v>
      </c>
      <c r="L114" s="4">
        <v>0</v>
      </c>
      <c r="M114" s="5">
        <v>0</v>
      </c>
      <c r="N114" s="5">
        <v>0</v>
      </c>
      <c r="O114" s="5">
        <v>0</v>
      </c>
      <c r="P114" s="9">
        <v>1.1230295161033443E-3</v>
      </c>
      <c r="Q114" s="4">
        <v>0</v>
      </c>
      <c r="R114" s="5">
        <v>0</v>
      </c>
      <c r="S114" s="5">
        <v>0</v>
      </c>
      <c r="T114" s="5">
        <v>0</v>
      </c>
      <c r="U114" s="9">
        <v>0</v>
      </c>
    </row>
    <row r="115" spans="1:21" x14ac:dyDescent="0.25">
      <c r="A115">
        <v>112</v>
      </c>
      <c r="B115" t="s">
        <v>833</v>
      </c>
      <c r="C115" t="s">
        <v>834</v>
      </c>
      <c r="D115">
        <v>53</v>
      </c>
      <c r="E115">
        <v>6.27</v>
      </c>
      <c r="F115" t="s">
        <v>63</v>
      </c>
      <c r="G115" s="4">
        <v>0</v>
      </c>
      <c r="H115" s="5">
        <v>0</v>
      </c>
      <c r="I115" s="5">
        <v>2.3516274213994247E-3</v>
      </c>
      <c r="J115" s="5">
        <v>0</v>
      </c>
      <c r="K115" s="9">
        <v>0</v>
      </c>
      <c r="L115" s="4">
        <v>0</v>
      </c>
      <c r="M115" s="5">
        <v>0</v>
      </c>
      <c r="N115" s="5">
        <v>0</v>
      </c>
      <c r="O115" s="5">
        <v>0</v>
      </c>
      <c r="P115" s="9">
        <v>0</v>
      </c>
      <c r="Q115" s="4">
        <v>0</v>
      </c>
      <c r="R115" s="5">
        <v>1.6996824962904221E-3</v>
      </c>
      <c r="S115" s="5">
        <v>2.3515032616927604E-3</v>
      </c>
      <c r="T115" s="5">
        <v>0</v>
      </c>
      <c r="U115" s="9">
        <v>0</v>
      </c>
    </row>
    <row r="116" spans="1:21" x14ac:dyDescent="0.25">
      <c r="A116">
        <v>113</v>
      </c>
      <c r="B116" t="s">
        <v>697</v>
      </c>
      <c r="C116" t="s">
        <v>698</v>
      </c>
      <c r="D116">
        <v>16</v>
      </c>
      <c r="E116">
        <v>4.05</v>
      </c>
      <c r="F116" t="s">
        <v>63</v>
      </c>
      <c r="G116" s="4">
        <v>0</v>
      </c>
      <c r="H116" s="5">
        <v>0</v>
      </c>
      <c r="I116" s="5">
        <v>0</v>
      </c>
      <c r="J116" s="5">
        <v>0</v>
      </c>
      <c r="K116" s="9">
        <v>0</v>
      </c>
      <c r="L116" s="4">
        <v>0</v>
      </c>
      <c r="M116" s="5">
        <v>0</v>
      </c>
      <c r="N116" s="5">
        <v>0</v>
      </c>
      <c r="O116" s="5">
        <v>7.4394952553132774E-3</v>
      </c>
      <c r="P116" s="9">
        <v>9.3563182897943142E-3</v>
      </c>
      <c r="Q116" s="4">
        <v>0</v>
      </c>
      <c r="R116" s="5">
        <v>0</v>
      </c>
      <c r="S116" s="5">
        <v>0</v>
      </c>
      <c r="T116" s="5">
        <v>0</v>
      </c>
      <c r="U116" s="9">
        <v>0</v>
      </c>
    </row>
    <row r="117" spans="1:21" x14ac:dyDescent="0.25">
      <c r="A117">
        <v>114</v>
      </c>
      <c r="B117" t="s">
        <v>560</v>
      </c>
      <c r="C117" t="s">
        <v>561</v>
      </c>
      <c r="D117">
        <v>53</v>
      </c>
      <c r="E117">
        <v>5.21</v>
      </c>
      <c r="F117" t="s">
        <v>63</v>
      </c>
      <c r="G117" s="4">
        <v>0</v>
      </c>
      <c r="H117" s="5">
        <v>0</v>
      </c>
      <c r="I117" s="5">
        <v>1.1274529480566925E-3</v>
      </c>
      <c r="J117" s="5">
        <v>0</v>
      </c>
      <c r="K117" s="9">
        <v>0</v>
      </c>
      <c r="L117" s="4">
        <v>0</v>
      </c>
      <c r="M117" s="5">
        <v>0</v>
      </c>
      <c r="N117" s="5">
        <v>0</v>
      </c>
      <c r="O117" s="5">
        <v>0</v>
      </c>
      <c r="P117" s="9">
        <v>0</v>
      </c>
      <c r="Q117" s="4">
        <v>0</v>
      </c>
      <c r="R117" s="5">
        <v>2.2604556506521886E-3</v>
      </c>
      <c r="S117" s="5">
        <v>1.1270069648077218E-3</v>
      </c>
      <c r="T117" s="5">
        <v>1.3325119190839014E-3</v>
      </c>
      <c r="U117" s="9">
        <v>0</v>
      </c>
    </row>
    <row r="118" spans="1:21" x14ac:dyDescent="0.25">
      <c r="A118">
        <v>115</v>
      </c>
      <c r="B118" t="s">
        <v>467</v>
      </c>
      <c r="C118" t="s">
        <v>468</v>
      </c>
      <c r="D118">
        <v>13</v>
      </c>
      <c r="E118">
        <v>8.4600000000000009</v>
      </c>
      <c r="F118" t="s">
        <v>63</v>
      </c>
      <c r="G118" s="4">
        <v>0</v>
      </c>
      <c r="H118" s="5">
        <v>0</v>
      </c>
      <c r="I118" s="5">
        <v>2.0388446801233931E-3</v>
      </c>
      <c r="J118" s="5">
        <v>0</v>
      </c>
      <c r="K118" s="9">
        <v>1.2986843353400309E-2</v>
      </c>
      <c r="L118" s="4">
        <v>0</v>
      </c>
      <c r="M118" s="5">
        <v>0</v>
      </c>
      <c r="N118" s="5">
        <v>0</v>
      </c>
      <c r="O118" s="5">
        <v>2.1376781598532579E-2</v>
      </c>
      <c r="P118" s="9">
        <v>2.0601305875458709E-2</v>
      </c>
      <c r="Q118" s="4">
        <v>0</v>
      </c>
      <c r="R118" s="5">
        <v>0</v>
      </c>
      <c r="S118" s="5">
        <v>2.5312721718981873E-3</v>
      </c>
      <c r="T118" s="5">
        <v>2.0604513863968759E-3</v>
      </c>
      <c r="U118" s="9">
        <v>0</v>
      </c>
    </row>
    <row r="119" spans="1:21" x14ac:dyDescent="0.25">
      <c r="A119">
        <v>116</v>
      </c>
      <c r="B119" t="s">
        <v>583</v>
      </c>
      <c r="C119" t="s">
        <v>584</v>
      </c>
      <c r="D119">
        <v>34</v>
      </c>
      <c r="E119">
        <v>6.77</v>
      </c>
      <c r="F119" t="s">
        <v>63</v>
      </c>
      <c r="G119" s="4">
        <v>0</v>
      </c>
      <c r="H119" s="5">
        <v>6.3017998184328435E-3</v>
      </c>
      <c r="I119" s="5">
        <v>0</v>
      </c>
      <c r="J119" s="5">
        <v>0</v>
      </c>
      <c r="K119" s="9">
        <v>0</v>
      </c>
      <c r="L119" s="4">
        <v>0</v>
      </c>
      <c r="M119" s="5">
        <v>5.0790425173705888E-3</v>
      </c>
      <c r="N119" s="5">
        <v>0</v>
      </c>
      <c r="O119" s="5">
        <v>4.0997613896332739E-3</v>
      </c>
      <c r="P119" s="9">
        <v>2.6277805689036426E-3</v>
      </c>
      <c r="Q119" s="4">
        <v>1.6431011901293776E-3</v>
      </c>
      <c r="R119" s="5">
        <v>0</v>
      </c>
      <c r="S119" s="5">
        <v>0</v>
      </c>
      <c r="T119" s="5">
        <v>0</v>
      </c>
      <c r="U119" s="9">
        <v>0</v>
      </c>
    </row>
    <row r="120" spans="1:21" x14ac:dyDescent="0.25">
      <c r="A120">
        <v>117</v>
      </c>
      <c r="B120" t="s">
        <v>553</v>
      </c>
      <c r="C120" t="s">
        <v>554</v>
      </c>
      <c r="D120">
        <v>38</v>
      </c>
      <c r="E120">
        <v>7.42</v>
      </c>
      <c r="F120" t="s">
        <v>63</v>
      </c>
      <c r="G120" s="4">
        <v>0</v>
      </c>
      <c r="H120" s="5">
        <v>0</v>
      </c>
      <c r="I120" s="5">
        <v>2.7929525106610183E-3</v>
      </c>
      <c r="J120" s="5">
        <v>0</v>
      </c>
      <c r="K120" s="9">
        <v>0</v>
      </c>
      <c r="L120" s="4">
        <v>0</v>
      </c>
      <c r="M120" s="5">
        <v>0</v>
      </c>
      <c r="N120" s="5">
        <v>0</v>
      </c>
      <c r="O120" s="5">
        <v>7.3014802509840286E-3</v>
      </c>
      <c r="P120" s="9">
        <v>0</v>
      </c>
      <c r="Q120" s="4">
        <v>0</v>
      </c>
      <c r="R120" s="5">
        <v>2.0940513646119738E-3</v>
      </c>
      <c r="S120" s="5">
        <v>2.7929581897290731E-3</v>
      </c>
      <c r="T120" s="5">
        <v>1.4208116204856077E-3</v>
      </c>
      <c r="U120" s="9">
        <v>0</v>
      </c>
    </row>
    <row r="121" spans="1:21" x14ac:dyDescent="0.25">
      <c r="A121">
        <v>118</v>
      </c>
      <c r="B121" t="s">
        <v>541</v>
      </c>
      <c r="C121" t="s">
        <v>542</v>
      </c>
      <c r="D121">
        <v>26</v>
      </c>
      <c r="E121">
        <v>9.4499999999999993</v>
      </c>
      <c r="F121" t="s">
        <v>63</v>
      </c>
      <c r="G121" s="4">
        <v>5.3480235452902621E-3</v>
      </c>
      <c r="H121" s="5">
        <v>8.2408151471814114E-3</v>
      </c>
      <c r="I121" s="5">
        <v>0</v>
      </c>
      <c r="J121" s="5">
        <v>0</v>
      </c>
      <c r="K121" s="9">
        <v>0</v>
      </c>
      <c r="L121" s="4">
        <v>0</v>
      </c>
      <c r="M121" s="5">
        <v>0</v>
      </c>
      <c r="N121" s="5">
        <v>6.0981173188059167E-3</v>
      </c>
      <c r="O121" s="5">
        <v>0</v>
      </c>
      <c r="P121" s="9">
        <v>3.4363284362586093E-3</v>
      </c>
      <c r="Q121" s="4">
        <v>0</v>
      </c>
      <c r="R121" s="5">
        <v>1.5824925190935271E-3</v>
      </c>
      <c r="S121" s="5">
        <v>0</v>
      </c>
      <c r="T121" s="5">
        <v>2.399109137191244E-3</v>
      </c>
      <c r="U121" s="9">
        <v>0</v>
      </c>
    </row>
    <row r="122" spans="1:21" x14ac:dyDescent="0.25">
      <c r="A122">
        <v>119</v>
      </c>
      <c r="B122" t="s">
        <v>1088</v>
      </c>
      <c r="C122" t="s">
        <v>1089</v>
      </c>
      <c r="D122">
        <v>11</v>
      </c>
      <c r="E122">
        <v>8.7799999999999994</v>
      </c>
      <c r="F122" t="s">
        <v>63</v>
      </c>
      <c r="G122" s="4">
        <v>0</v>
      </c>
      <c r="H122" s="5">
        <v>6.5267101676309463E-3</v>
      </c>
      <c r="I122" s="5">
        <v>0</v>
      </c>
      <c r="J122" s="5">
        <v>0</v>
      </c>
      <c r="K122" s="9">
        <v>0</v>
      </c>
      <c r="L122" s="4">
        <v>0</v>
      </c>
      <c r="M122" s="5">
        <v>0</v>
      </c>
      <c r="N122" s="5">
        <v>0</v>
      </c>
      <c r="O122" s="5">
        <v>2.3458191372483578E-2</v>
      </c>
      <c r="P122" s="9">
        <v>0</v>
      </c>
      <c r="Q122" s="4">
        <v>0</v>
      </c>
      <c r="R122" s="5">
        <v>0</v>
      </c>
      <c r="S122" s="5">
        <v>0</v>
      </c>
      <c r="T122" s="5">
        <v>0</v>
      </c>
      <c r="U122" s="9">
        <v>0</v>
      </c>
    </row>
    <row r="123" spans="1:21" x14ac:dyDescent="0.25">
      <c r="A123">
        <v>120</v>
      </c>
      <c r="B123" t="s">
        <v>581</v>
      </c>
      <c r="C123" t="s">
        <v>582</v>
      </c>
      <c r="D123">
        <v>13</v>
      </c>
      <c r="E123">
        <v>9.8699999999999992</v>
      </c>
      <c r="F123" t="s">
        <v>63</v>
      </c>
      <c r="G123" s="4">
        <v>0</v>
      </c>
      <c r="H123" s="5">
        <v>0</v>
      </c>
      <c r="I123" s="5">
        <v>0</v>
      </c>
      <c r="J123" s="5">
        <v>0</v>
      </c>
      <c r="K123" s="9">
        <v>0</v>
      </c>
      <c r="L123" s="4">
        <v>0</v>
      </c>
      <c r="M123" s="5">
        <v>2.011783967681384E-2</v>
      </c>
      <c r="N123" s="5">
        <v>0</v>
      </c>
      <c r="O123" s="5">
        <v>0</v>
      </c>
      <c r="P123" s="9">
        <v>0</v>
      </c>
      <c r="Q123" s="4">
        <v>0</v>
      </c>
      <c r="R123" s="5">
        <v>1.547315293435038E-3</v>
      </c>
      <c r="S123" s="5">
        <v>0</v>
      </c>
      <c r="T123" s="5">
        <v>0</v>
      </c>
      <c r="U123" s="9">
        <v>0</v>
      </c>
    </row>
    <row r="124" spans="1:21" x14ac:dyDescent="0.25">
      <c r="A124">
        <v>121</v>
      </c>
      <c r="B124" t="s">
        <v>593</v>
      </c>
      <c r="C124" t="s">
        <v>594</v>
      </c>
      <c r="D124">
        <v>36</v>
      </c>
      <c r="E124">
        <v>7.41</v>
      </c>
      <c r="F124" t="s">
        <v>63</v>
      </c>
      <c r="G124" s="4">
        <v>0</v>
      </c>
      <c r="H124" s="5">
        <v>0</v>
      </c>
      <c r="I124" s="5">
        <v>9.049651123685264E-3</v>
      </c>
      <c r="J124" s="5">
        <v>0</v>
      </c>
      <c r="K124" s="9">
        <v>0</v>
      </c>
      <c r="L124" s="4">
        <v>0</v>
      </c>
      <c r="M124" s="5">
        <v>0</v>
      </c>
      <c r="N124" s="5">
        <v>0</v>
      </c>
      <c r="O124" s="5">
        <v>0</v>
      </c>
      <c r="P124" s="9">
        <v>1.0951735385980111E-2</v>
      </c>
      <c r="Q124" s="4">
        <v>0</v>
      </c>
      <c r="R124" s="5">
        <v>4.536109228633566E-3</v>
      </c>
      <c r="S124" s="5">
        <v>9.4187978055930762E-3</v>
      </c>
      <c r="T124" s="5">
        <v>0</v>
      </c>
      <c r="U124" s="9">
        <v>0</v>
      </c>
    </row>
    <row r="125" spans="1:21" x14ac:dyDescent="0.25">
      <c r="A125">
        <v>122</v>
      </c>
      <c r="B125" t="s">
        <v>282</v>
      </c>
      <c r="C125" t="s">
        <v>283</v>
      </c>
      <c r="D125">
        <v>87</v>
      </c>
      <c r="E125">
        <v>4.8499999999999996</v>
      </c>
      <c r="F125" t="s">
        <v>63</v>
      </c>
      <c r="G125" s="4">
        <v>0</v>
      </c>
      <c r="H125" s="5">
        <v>0</v>
      </c>
      <c r="I125" s="5">
        <v>0</v>
      </c>
      <c r="J125" s="5">
        <v>4.3233488021486022E-3</v>
      </c>
      <c r="K125" s="9">
        <v>0</v>
      </c>
      <c r="L125" s="4">
        <v>0</v>
      </c>
      <c r="M125" s="5">
        <v>0</v>
      </c>
      <c r="N125" s="5">
        <v>0</v>
      </c>
      <c r="O125" s="5">
        <v>1.1389053984123094E-3</v>
      </c>
      <c r="P125" s="9">
        <v>0</v>
      </c>
      <c r="Q125" s="4">
        <v>0</v>
      </c>
      <c r="R125" s="5">
        <v>0</v>
      </c>
      <c r="S125" s="5">
        <v>0</v>
      </c>
      <c r="T125" s="5">
        <v>8.0543005379797247E-4</v>
      </c>
      <c r="U125" s="9">
        <v>0</v>
      </c>
    </row>
    <row r="126" spans="1:21" x14ac:dyDescent="0.25">
      <c r="A126">
        <v>123</v>
      </c>
      <c r="B126" t="s">
        <v>917</v>
      </c>
      <c r="C126" t="s">
        <v>918</v>
      </c>
      <c r="D126">
        <v>40</v>
      </c>
      <c r="E126">
        <v>5.0999999999999996</v>
      </c>
      <c r="F126" t="s">
        <v>63</v>
      </c>
      <c r="G126" s="4">
        <v>0</v>
      </c>
      <c r="H126" s="5">
        <v>0</v>
      </c>
      <c r="I126" s="5">
        <v>1.5997073528321885E-3</v>
      </c>
      <c r="J126" s="5">
        <v>0</v>
      </c>
      <c r="K126" s="9">
        <v>0</v>
      </c>
      <c r="L126" s="4">
        <v>0</v>
      </c>
      <c r="M126" s="5">
        <v>0</v>
      </c>
      <c r="N126" s="5">
        <v>0</v>
      </c>
      <c r="O126" s="5">
        <v>0</v>
      </c>
      <c r="P126" s="9">
        <v>0</v>
      </c>
      <c r="Q126" s="4">
        <v>0</v>
      </c>
      <c r="R126" s="5">
        <v>7.2044087748886047E-4</v>
      </c>
      <c r="S126" s="5">
        <v>1.601054322946119E-3</v>
      </c>
      <c r="T126" s="5">
        <v>1.3294225387413064E-3</v>
      </c>
      <c r="U126" s="9">
        <v>0</v>
      </c>
    </row>
    <row r="127" spans="1:21" x14ac:dyDescent="0.25">
      <c r="A127">
        <v>124</v>
      </c>
      <c r="B127" t="s">
        <v>910</v>
      </c>
      <c r="C127" t="s">
        <v>911</v>
      </c>
      <c r="D127">
        <v>12</v>
      </c>
      <c r="E127">
        <v>5.69</v>
      </c>
      <c r="F127" t="s">
        <v>63</v>
      </c>
      <c r="G127" s="4">
        <v>0</v>
      </c>
      <c r="H127" s="5">
        <v>0</v>
      </c>
      <c r="I127" s="5">
        <v>2.2087484034670089E-3</v>
      </c>
      <c r="J127" s="5">
        <v>0</v>
      </c>
      <c r="K127" s="9">
        <v>0</v>
      </c>
      <c r="L127" s="4">
        <v>0</v>
      </c>
      <c r="M127" s="5">
        <v>0</v>
      </c>
      <c r="N127" s="5">
        <v>0</v>
      </c>
      <c r="O127" s="5">
        <v>3.3293761545490873E-3</v>
      </c>
      <c r="P127" s="9">
        <v>0</v>
      </c>
      <c r="Q127" s="4">
        <v>0</v>
      </c>
      <c r="R127" s="5">
        <v>0</v>
      </c>
      <c r="S127" s="5">
        <v>1.1367590528064881E-3</v>
      </c>
      <c r="T127" s="5">
        <v>0</v>
      </c>
      <c r="U127" s="9">
        <v>0</v>
      </c>
    </row>
    <row r="128" spans="1:21" x14ac:dyDescent="0.25">
      <c r="A128">
        <v>125</v>
      </c>
      <c r="B128" t="s">
        <v>626</v>
      </c>
      <c r="C128" t="s">
        <v>627</v>
      </c>
      <c r="D128">
        <v>65</v>
      </c>
      <c r="E128">
        <v>4.9000000000000004</v>
      </c>
      <c r="F128" t="s">
        <v>63</v>
      </c>
      <c r="G128" s="4">
        <v>0</v>
      </c>
      <c r="H128" s="5">
        <v>0</v>
      </c>
      <c r="I128" s="5">
        <v>0</v>
      </c>
      <c r="J128" s="5">
        <v>0</v>
      </c>
      <c r="K128" s="9">
        <v>8.947301611587884E-3</v>
      </c>
      <c r="L128" s="4">
        <v>0</v>
      </c>
      <c r="M128" s="5">
        <v>0</v>
      </c>
      <c r="N128" s="5">
        <v>0</v>
      </c>
      <c r="O128" s="5">
        <v>0</v>
      </c>
      <c r="P128" s="9">
        <v>4.4263606771585115E-4</v>
      </c>
      <c r="Q128" s="4">
        <v>0</v>
      </c>
      <c r="R128" s="5">
        <v>3.0946305868700762E-4</v>
      </c>
      <c r="S128" s="5">
        <v>0</v>
      </c>
      <c r="T128" s="5">
        <v>0</v>
      </c>
      <c r="U128" s="9">
        <v>1.7097173553680494E-3</v>
      </c>
    </row>
    <row r="129" spans="1:21" x14ac:dyDescent="0.25">
      <c r="A129">
        <v>126</v>
      </c>
      <c r="B129" t="s">
        <v>699</v>
      </c>
      <c r="C129" t="s">
        <v>700</v>
      </c>
      <c r="D129">
        <v>193</v>
      </c>
      <c r="E129">
        <v>7.28</v>
      </c>
      <c r="F129" t="s">
        <v>63</v>
      </c>
      <c r="G129" s="4">
        <v>0</v>
      </c>
      <c r="H129" s="5">
        <v>0</v>
      </c>
      <c r="I129" s="5">
        <v>9.9037694475369292E-3</v>
      </c>
      <c r="J129" s="5">
        <v>0</v>
      </c>
      <c r="K129" s="9">
        <v>0</v>
      </c>
      <c r="L129" s="4">
        <v>0</v>
      </c>
      <c r="M129" s="5">
        <v>0</v>
      </c>
      <c r="N129" s="5">
        <v>0</v>
      </c>
      <c r="O129" s="5">
        <v>0</v>
      </c>
      <c r="P129" s="9">
        <v>0</v>
      </c>
      <c r="Q129" s="4">
        <v>0</v>
      </c>
      <c r="R129" s="5">
        <v>6.3594994156607994E-3</v>
      </c>
      <c r="S129" s="5">
        <v>9.9037856228689908E-3</v>
      </c>
      <c r="T129" s="5">
        <v>9.2943951205845757E-3</v>
      </c>
      <c r="U129" s="9">
        <v>0</v>
      </c>
    </row>
    <row r="130" spans="1:21" x14ac:dyDescent="0.25">
      <c r="A130">
        <v>127</v>
      </c>
      <c r="B130" t="s">
        <v>485</v>
      </c>
      <c r="C130" t="s">
        <v>486</v>
      </c>
      <c r="D130">
        <v>27</v>
      </c>
      <c r="E130">
        <v>8.8699999999999992</v>
      </c>
      <c r="F130" t="s">
        <v>63</v>
      </c>
      <c r="G130" s="4">
        <v>0</v>
      </c>
      <c r="H130" s="5">
        <v>0</v>
      </c>
      <c r="I130" s="5">
        <v>9.7857147146463027E-4</v>
      </c>
      <c r="J130" s="5">
        <v>0</v>
      </c>
      <c r="K130" s="9">
        <v>0</v>
      </c>
      <c r="L130" s="4">
        <v>0</v>
      </c>
      <c r="M130" s="5">
        <v>0</v>
      </c>
      <c r="N130" s="5">
        <v>0</v>
      </c>
      <c r="O130" s="5">
        <v>0</v>
      </c>
      <c r="P130" s="9">
        <v>0</v>
      </c>
      <c r="Q130" s="4">
        <v>0</v>
      </c>
      <c r="R130" s="5">
        <v>3.7258528016400169E-3</v>
      </c>
      <c r="S130" s="5">
        <v>9.787439426034595E-4</v>
      </c>
      <c r="T130" s="5">
        <v>3.9539528867084056E-3</v>
      </c>
      <c r="U130" s="9">
        <v>0</v>
      </c>
    </row>
    <row r="131" spans="1:21" x14ac:dyDescent="0.25">
      <c r="A131">
        <v>128</v>
      </c>
      <c r="B131" t="s">
        <v>729</v>
      </c>
      <c r="C131" t="s">
        <v>730</v>
      </c>
      <c r="D131">
        <v>76</v>
      </c>
      <c r="E131">
        <v>5.37</v>
      </c>
      <c r="F131" t="s">
        <v>63</v>
      </c>
      <c r="G131" s="4">
        <v>0</v>
      </c>
      <c r="H131" s="5">
        <v>0</v>
      </c>
      <c r="I131" s="5">
        <v>9.4300088430251114E-4</v>
      </c>
      <c r="J131" s="5">
        <v>0</v>
      </c>
      <c r="K131" s="9">
        <v>0</v>
      </c>
      <c r="L131" s="4">
        <v>0</v>
      </c>
      <c r="M131" s="5">
        <v>0</v>
      </c>
      <c r="N131" s="5">
        <v>0</v>
      </c>
      <c r="O131" s="5">
        <v>0</v>
      </c>
      <c r="P131" s="9">
        <v>0</v>
      </c>
      <c r="Q131" s="4">
        <v>0</v>
      </c>
      <c r="R131" s="5">
        <v>5.2949293966858535E-4</v>
      </c>
      <c r="S131" s="5">
        <v>9.4328338280334539E-4</v>
      </c>
      <c r="T131" s="5">
        <v>4.7360387349520261E-4</v>
      </c>
      <c r="U131" s="9">
        <v>0</v>
      </c>
    </row>
    <row r="132" spans="1:21" x14ac:dyDescent="0.25">
      <c r="A132">
        <v>129</v>
      </c>
      <c r="B132" t="s">
        <v>805</v>
      </c>
      <c r="C132" t="s">
        <v>806</v>
      </c>
      <c r="D132">
        <v>24</v>
      </c>
      <c r="E132">
        <v>4.76</v>
      </c>
      <c r="F132" t="s">
        <v>63</v>
      </c>
      <c r="G132" s="4">
        <v>0</v>
      </c>
      <c r="H132" s="5">
        <v>0</v>
      </c>
      <c r="I132" s="5">
        <v>5.9944234172074756E-3</v>
      </c>
      <c r="J132" s="5">
        <v>0</v>
      </c>
      <c r="K132" s="9">
        <v>0</v>
      </c>
      <c r="L132" s="4">
        <v>0</v>
      </c>
      <c r="M132" s="5">
        <v>0</v>
      </c>
      <c r="N132" s="5">
        <v>0</v>
      </c>
      <c r="O132" s="5">
        <v>0</v>
      </c>
      <c r="P132" s="9">
        <v>0</v>
      </c>
      <c r="Q132" s="4">
        <v>0</v>
      </c>
      <c r="R132" s="5">
        <v>1.2007347958147676E-3</v>
      </c>
      <c r="S132" s="5">
        <v>5.9944075630009646E-3</v>
      </c>
      <c r="T132" s="5">
        <v>0</v>
      </c>
      <c r="U132" s="9">
        <v>0</v>
      </c>
    </row>
    <row r="133" spans="1:21" x14ac:dyDescent="0.25">
      <c r="A133">
        <v>130</v>
      </c>
      <c r="B133" t="s">
        <v>921</v>
      </c>
      <c r="C133" t="s">
        <v>922</v>
      </c>
      <c r="D133">
        <v>66</v>
      </c>
      <c r="E133">
        <v>7.53</v>
      </c>
      <c r="F133" t="s">
        <v>63</v>
      </c>
      <c r="G133" s="4">
        <v>0</v>
      </c>
      <c r="H133" s="5">
        <v>0</v>
      </c>
      <c r="I133" s="5">
        <v>1.3962705187054176E-3</v>
      </c>
      <c r="J133" s="5">
        <v>0</v>
      </c>
      <c r="K133" s="9">
        <v>0</v>
      </c>
      <c r="L133" s="4">
        <v>0</v>
      </c>
      <c r="M133" s="5">
        <v>0</v>
      </c>
      <c r="N133" s="5">
        <v>0</v>
      </c>
      <c r="O133" s="5">
        <v>0</v>
      </c>
      <c r="P133" s="9">
        <v>0</v>
      </c>
      <c r="Q133" s="4">
        <v>0</v>
      </c>
      <c r="R133" s="5">
        <v>5.9586144769229962E-4</v>
      </c>
      <c r="S133" s="5">
        <v>1.3962303036904702E-3</v>
      </c>
      <c r="T133" s="5">
        <v>0</v>
      </c>
      <c r="U133" s="9">
        <v>0</v>
      </c>
    </row>
    <row r="134" spans="1:21" x14ac:dyDescent="0.25">
      <c r="A134">
        <v>131</v>
      </c>
      <c r="B134" t="s">
        <v>927</v>
      </c>
      <c r="C134" t="s">
        <v>928</v>
      </c>
      <c r="D134">
        <v>92</v>
      </c>
      <c r="E134">
        <v>4.4800000000000004</v>
      </c>
      <c r="F134" t="s">
        <v>63</v>
      </c>
      <c r="G134" s="4">
        <v>0</v>
      </c>
      <c r="H134" s="5">
        <v>0</v>
      </c>
      <c r="I134" s="5">
        <v>2.0811258224729139E-4</v>
      </c>
      <c r="J134" s="5">
        <v>0</v>
      </c>
      <c r="K134" s="9">
        <v>0</v>
      </c>
      <c r="L134" s="4">
        <v>0</v>
      </c>
      <c r="M134" s="5">
        <v>0</v>
      </c>
      <c r="N134" s="5">
        <v>0</v>
      </c>
      <c r="O134" s="5">
        <v>0</v>
      </c>
      <c r="P134" s="9">
        <v>0</v>
      </c>
      <c r="Q134" s="4">
        <v>0</v>
      </c>
      <c r="R134" s="5">
        <v>0</v>
      </c>
      <c r="S134" s="5">
        <v>2.0845072527090575E-4</v>
      </c>
      <c r="T134" s="5">
        <v>0</v>
      </c>
      <c r="U134" s="9">
        <v>0</v>
      </c>
    </row>
    <row r="135" spans="1:21" x14ac:dyDescent="0.25">
      <c r="A135">
        <v>132</v>
      </c>
      <c r="B135" t="s">
        <v>1094</v>
      </c>
      <c r="C135" t="s">
        <v>1095</v>
      </c>
      <c r="D135">
        <v>69</v>
      </c>
      <c r="E135">
        <v>6.17</v>
      </c>
      <c r="F135" t="s">
        <v>63</v>
      </c>
      <c r="G135" s="4">
        <v>0</v>
      </c>
      <c r="H135" s="5">
        <v>0</v>
      </c>
      <c r="I135" s="5">
        <v>0</v>
      </c>
      <c r="J135" s="5">
        <v>0</v>
      </c>
      <c r="K135" s="9">
        <v>0</v>
      </c>
      <c r="L135" s="4">
        <v>1.4553001372640962E-3</v>
      </c>
      <c r="M135" s="5">
        <v>0</v>
      </c>
      <c r="N135" s="5">
        <v>0</v>
      </c>
      <c r="O135" s="5">
        <v>0</v>
      </c>
      <c r="P135" s="9">
        <v>0</v>
      </c>
      <c r="Q135" s="4">
        <v>0</v>
      </c>
      <c r="R135" s="5">
        <v>0</v>
      </c>
      <c r="S135" s="5">
        <v>0</v>
      </c>
      <c r="T135" s="5">
        <v>0</v>
      </c>
      <c r="U135" s="9">
        <v>0</v>
      </c>
    </row>
    <row r="136" spans="1:21" x14ac:dyDescent="0.25">
      <c r="A136">
        <v>133</v>
      </c>
      <c r="B136" t="s">
        <v>605</v>
      </c>
      <c r="C136" t="s">
        <v>606</v>
      </c>
      <c r="D136">
        <v>13</v>
      </c>
      <c r="E136">
        <v>10.02</v>
      </c>
      <c r="F136" t="s">
        <v>63</v>
      </c>
      <c r="G136" s="4">
        <v>0</v>
      </c>
      <c r="H136" s="5">
        <v>0</v>
      </c>
      <c r="I136" s="5">
        <v>0</v>
      </c>
      <c r="J136" s="5">
        <v>0</v>
      </c>
      <c r="K136" s="9">
        <v>0</v>
      </c>
      <c r="L136" s="4">
        <v>0</v>
      </c>
      <c r="M136" s="5">
        <v>0</v>
      </c>
      <c r="N136" s="5">
        <v>0</v>
      </c>
      <c r="O136" s="5">
        <v>0</v>
      </c>
      <c r="P136" s="9">
        <v>0</v>
      </c>
      <c r="Q136" s="4">
        <v>0</v>
      </c>
      <c r="R136" s="5">
        <v>0</v>
      </c>
      <c r="S136" s="5">
        <v>0</v>
      </c>
      <c r="T136" s="5">
        <v>1.3951268489894215E-3</v>
      </c>
      <c r="U136" s="9">
        <v>0</v>
      </c>
    </row>
    <row r="137" spans="1:21" x14ac:dyDescent="0.25">
      <c r="A137">
        <v>134</v>
      </c>
      <c r="B137" t="s">
        <v>820</v>
      </c>
      <c r="C137" t="s">
        <v>821</v>
      </c>
      <c r="D137">
        <v>35</v>
      </c>
      <c r="E137">
        <v>5.36</v>
      </c>
      <c r="F137" t="s">
        <v>63</v>
      </c>
      <c r="G137" s="4">
        <v>0</v>
      </c>
      <c r="H137" s="5">
        <v>0</v>
      </c>
      <c r="I137" s="5">
        <v>1.8653128005163974E-3</v>
      </c>
      <c r="J137" s="5">
        <v>0</v>
      </c>
      <c r="K137" s="9">
        <v>0</v>
      </c>
      <c r="L137" s="4">
        <v>0</v>
      </c>
      <c r="M137" s="5">
        <v>0</v>
      </c>
      <c r="N137" s="5">
        <v>0</v>
      </c>
      <c r="O137" s="5">
        <v>0</v>
      </c>
      <c r="P137" s="9">
        <v>0</v>
      </c>
      <c r="Q137" s="4">
        <v>0</v>
      </c>
      <c r="R137" s="5">
        <v>1.1236244442197651E-3</v>
      </c>
      <c r="S137" s="5">
        <v>1.8656299481356134E-3</v>
      </c>
      <c r="T137" s="5">
        <v>0</v>
      </c>
      <c r="U137" s="9">
        <v>0</v>
      </c>
    </row>
    <row r="138" spans="1:21" x14ac:dyDescent="0.25">
      <c r="A138">
        <v>135</v>
      </c>
      <c r="B138" t="s">
        <v>493</v>
      </c>
      <c r="C138" t="s">
        <v>494</v>
      </c>
      <c r="D138">
        <v>39</v>
      </c>
      <c r="E138">
        <v>7.11</v>
      </c>
      <c r="F138" t="s">
        <v>63</v>
      </c>
      <c r="G138" s="4">
        <v>0</v>
      </c>
      <c r="H138" s="5">
        <v>0</v>
      </c>
      <c r="I138" s="5">
        <v>7.2228341279221954E-3</v>
      </c>
      <c r="J138" s="5">
        <v>0</v>
      </c>
      <c r="K138" s="9">
        <v>0</v>
      </c>
      <c r="L138" s="4">
        <v>0</v>
      </c>
      <c r="M138" s="5">
        <v>0</v>
      </c>
      <c r="N138" s="5">
        <v>0</v>
      </c>
      <c r="O138" s="5">
        <v>0</v>
      </c>
      <c r="P138" s="9">
        <v>0</v>
      </c>
      <c r="Q138" s="4">
        <v>0</v>
      </c>
      <c r="R138" s="5">
        <v>0</v>
      </c>
      <c r="S138" s="5">
        <v>7.2278269768735609E-3</v>
      </c>
      <c r="T138" s="5">
        <v>0</v>
      </c>
      <c r="U138" s="9">
        <v>0</v>
      </c>
    </row>
    <row r="139" spans="1:21" x14ac:dyDescent="0.25">
      <c r="A139">
        <v>136</v>
      </c>
      <c r="B139" t="s">
        <v>1097</v>
      </c>
      <c r="C139" t="s">
        <v>1098</v>
      </c>
      <c r="D139">
        <v>62</v>
      </c>
      <c r="E139">
        <v>8.3800000000000008</v>
      </c>
      <c r="F139" t="s">
        <v>63</v>
      </c>
      <c r="G139" s="4">
        <v>0</v>
      </c>
      <c r="H139" s="5">
        <v>0</v>
      </c>
      <c r="I139" s="5">
        <v>0</v>
      </c>
      <c r="J139" s="5">
        <v>0</v>
      </c>
      <c r="K139" s="9">
        <v>0</v>
      </c>
      <c r="L139" s="4">
        <v>0</v>
      </c>
      <c r="M139" s="5">
        <v>0</v>
      </c>
      <c r="N139" s="5">
        <v>0</v>
      </c>
      <c r="O139" s="5">
        <v>6.3583070760518136E-4</v>
      </c>
      <c r="P139" s="9">
        <v>0</v>
      </c>
      <c r="Q139" s="4">
        <v>0</v>
      </c>
      <c r="R139" s="5">
        <v>0</v>
      </c>
      <c r="S139" s="5">
        <v>0</v>
      </c>
      <c r="T139" s="5">
        <v>0</v>
      </c>
      <c r="U139" s="9">
        <v>0</v>
      </c>
    </row>
    <row r="140" spans="1:21" x14ac:dyDescent="0.25">
      <c r="A140">
        <v>137</v>
      </c>
      <c r="B140" t="s">
        <v>1099</v>
      </c>
      <c r="C140" t="s">
        <v>1100</v>
      </c>
      <c r="D140">
        <v>113</v>
      </c>
      <c r="E140">
        <v>5.03</v>
      </c>
      <c r="F140" t="s">
        <v>63</v>
      </c>
      <c r="G140" s="4">
        <v>0</v>
      </c>
      <c r="H140" s="5">
        <v>0</v>
      </c>
      <c r="I140" s="5">
        <v>0</v>
      </c>
      <c r="J140" s="5">
        <v>0</v>
      </c>
      <c r="K140" s="9">
        <v>0</v>
      </c>
      <c r="L140" s="4">
        <v>0</v>
      </c>
      <c r="M140" s="5">
        <v>0</v>
      </c>
      <c r="N140" s="5">
        <v>0</v>
      </c>
      <c r="O140" s="5">
        <v>0</v>
      </c>
      <c r="P140" s="9">
        <v>0</v>
      </c>
      <c r="Q140" s="4">
        <v>0</v>
      </c>
      <c r="R140" s="5">
        <v>0</v>
      </c>
      <c r="S140" s="5">
        <v>0</v>
      </c>
      <c r="T140" s="5">
        <v>4.6928415363231449E-4</v>
      </c>
      <c r="U140" s="9">
        <v>0</v>
      </c>
    </row>
    <row r="141" spans="1:21" x14ac:dyDescent="0.25">
      <c r="A141">
        <v>138</v>
      </c>
      <c r="B141" t="s">
        <v>793</v>
      </c>
      <c r="C141" t="s">
        <v>794</v>
      </c>
      <c r="D141">
        <v>53</v>
      </c>
      <c r="E141">
        <v>6.68</v>
      </c>
      <c r="F141" t="s">
        <v>63</v>
      </c>
      <c r="G141" s="4">
        <v>0</v>
      </c>
      <c r="H141" s="5">
        <v>0</v>
      </c>
      <c r="I141" s="5">
        <v>0</v>
      </c>
      <c r="J141" s="5">
        <v>0</v>
      </c>
      <c r="K141" s="9">
        <v>0</v>
      </c>
      <c r="L141" s="4">
        <v>0</v>
      </c>
      <c r="M141" s="5">
        <v>0</v>
      </c>
      <c r="N141" s="5">
        <v>0</v>
      </c>
      <c r="O141" s="5">
        <v>4.4917707201891479E-3</v>
      </c>
      <c r="P141" s="9">
        <v>2.228601580080267E-3</v>
      </c>
      <c r="Q141" s="4">
        <v>0</v>
      </c>
      <c r="R141" s="5">
        <v>0</v>
      </c>
      <c r="S141" s="5">
        <v>0</v>
      </c>
      <c r="T141" s="5">
        <v>0</v>
      </c>
      <c r="U141" s="9">
        <v>0</v>
      </c>
    </row>
    <row r="142" spans="1:21" x14ac:dyDescent="0.25">
      <c r="A142">
        <v>139</v>
      </c>
      <c r="B142" t="s">
        <v>1102</v>
      </c>
      <c r="C142" t="s">
        <v>1103</v>
      </c>
      <c r="D142">
        <v>112</v>
      </c>
      <c r="E142">
        <v>5.33</v>
      </c>
      <c r="F142" t="s">
        <v>63</v>
      </c>
      <c r="G142" s="4">
        <v>0</v>
      </c>
      <c r="H142" s="5">
        <v>0</v>
      </c>
      <c r="I142" s="5">
        <v>0</v>
      </c>
      <c r="J142" s="5">
        <v>0</v>
      </c>
      <c r="K142" s="9">
        <v>0</v>
      </c>
      <c r="L142" s="4">
        <v>0</v>
      </c>
      <c r="M142" s="5">
        <v>0</v>
      </c>
      <c r="N142" s="5">
        <v>0</v>
      </c>
      <c r="O142" s="5">
        <v>0</v>
      </c>
      <c r="P142" s="9">
        <v>0</v>
      </c>
      <c r="Q142" s="4">
        <v>0</v>
      </c>
      <c r="R142" s="5">
        <v>0</v>
      </c>
      <c r="S142" s="5">
        <v>0</v>
      </c>
      <c r="T142" s="5">
        <v>0</v>
      </c>
      <c r="U142" s="9">
        <v>9.4079304065009114E-4</v>
      </c>
    </row>
    <row r="143" spans="1:21" x14ac:dyDescent="0.25">
      <c r="A143">
        <v>140</v>
      </c>
      <c r="B143" t="s">
        <v>597</v>
      </c>
      <c r="C143" t="s">
        <v>598</v>
      </c>
      <c r="D143">
        <v>17</v>
      </c>
      <c r="E143">
        <v>9.35</v>
      </c>
      <c r="F143" t="s">
        <v>63</v>
      </c>
      <c r="G143" s="4">
        <v>0</v>
      </c>
      <c r="H143" s="5">
        <v>0</v>
      </c>
      <c r="I143" s="5">
        <v>0</v>
      </c>
      <c r="J143" s="5">
        <v>0</v>
      </c>
      <c r="K143" s="9">
        <v>0</v>
      </c>
      <c r="L143" s="4">
        <v>0</v>
      </c>
      <c r="M143" s="5">
        <v>0</v>
      </c>
      <c r="N143" s="5">
        <v>0</v>
      </c>
      <c r="O143" s="5">
        <v>4.6517300135543171E-3</v>
      </c>
      <c r="P143" s="9">
        <v>1.6924320236194309E-3</v>
      </c>
      <c r="Q143" s="4">
        <v>0</v>
      </c>
      <c r="R143" s="5">
        <v>0</v>
      </c>
      <c r="S143" s="5">
        <v>0</v>
      </c>
      <c r="T143" s="5">
        <v>0</v>
      </c>
      <c r="U143" s="9">
        <v>0</v>
      </c>
    </row>
    <row r="144" spans="1:21" x14ac:dyDescent="0.25">
      <c r="A144">
        <v>141</v>
      </c>
      <c r="B144" t="s">
        <v>798</v>
      </c>
      <c r="C144" t="s">
        <v>799</v>
      </c>
      <c r="D144">
        <v>15</v>
      </c>
      <c r="E144">
        <v>9.3800000000000008</v>
      </c>
      <c r="F144" t="s">
        <v>63</v>
      </c>
      <c r="G144" s="4">
        <v>0</v>
      </c>
      <c r="H144" s="5">
        <v>0</v>
      </c>
      <c r="I144" s="5">
        <v>8.5094922518892484E-4</v>
      </c>
      <c r="J144" s="5">
        <v>0</v>
      </c>
      <c r="K144" s="9">
        <v>0</v>
      </c>
      <c r="L144" s="4">
        <v>0</v>
      </c>
      <c r="M144" s="5">
        <v>0</v>
      </c>
      <c r="N144" s="5">
        <v>0</v>
      </c>
      <c r="O144" s="5">
        <v>0</v>
      </c>
      <c r="P144" s="9">
        <v>0</v>
      </c>
      <c r="Q144" s="4">
        <v>0</v>
      </c>
      <c r="R144" s="5">
        <v>6.0356562229467977E-3</v>
      </c>
      <c r="S144" s="5">
        <v>8.5233185444103692E-4</v>
      </c>
      <c r="T144" s="5">
        <v>5.3127637486585352E-3</v>
      </c>
      <c r="U144" s="9">
        <v>0</v>
      </c>
    </row>
    <row r="145" spans="1:21" x14ac:dyDescent="0.25">
      <c r="A145">
        <v>142</v>
      </c>
      <c r="B145" t="s">
        <v>1104</v>
      </c>
      <c r="C145" t="s">
        <v>1105</v>
      </c>
      <c r="D145">
        <v>11</v>
      </c>
      <c r="E145">
        <v>8.48</v>
      </c>
      <c r="F145" t="s">
        <v>63</v>
      </c>
      <c r="G145" s="4">
        <v>0</v>
      </c>
      <c r="H145" s="5">
        <v>0</v>
      </c>
      <c r="I145" s="5">
        <v>0</v>
      </c>
      <c r="J145" s="5">
        <v>0</v>
      </c>
      <c r="K145" s="9">
        <v>0</v>
      </c>
      <c r="L145" s="4">
        <v>0</v>
      </c>
      <c r="M145" s="5">
        <v>0</v>
      </c>
      <c r="N145" s="5">
        <v>0</v>
      </c>
      <c r="O145" s="5">
        <v>0</v>
      </c>
      <c r="P145" s="9">
        <v>0</v>
      </c>
      <c r="Q145" s="4">
        <v>0</v>
      </c>
      <c r="R145" s="5">
        <v>0</v>
      </c>
      <c r="S145" s="5">
        <v>0</v>
      </c>
      <c r="T145" s="5">
        <v>0</v>
      </c>
      <c r="U145" s="9">
        <v>2.9412406281036595E-2</v>
      </c>
    </row>
    <row r="146" spans="1:21" x14ac:dyDescent="0.25">
      <c r="A146">
        <v>143</v>
      </c>
      <c r="B146" t="s">
        <v>1106</v>
      </c>
      <c r="C146" t="s">
        <v>1107</v>
      </c>
      <c r="D146">
        <v>43</v>
      </c>
      <c r="E146">
        <v>7.92</v>
      </c>
      <c r="F146" t="s">
        <v>63</v>
      </c>
      <c r="G146" s="4">
        <v>0</v>
      </c>
      <c r="H146" s="5">
        <v>0</v>
      </c>
      <c r="I146" s="5">
        <v>1.06165903275244E-3</v>
      </c>
      <c r="J146" s="5">
        <v>0</v>
      </c>
      <c r="K146" s="9">
        <v>0</v>
      </c>
      <c r="L146" s="4">
        <v>0</v>
      </c>
      <c r="M146" s="5">
        <v>0</v>
      </c>
      <c r="N146" s="5">
        <v>0</v>
      </c>
      <c r="O146" s="5">
        <v>0</v>
      </c>
      <c r="P146" s="9">
        <v>0</v>
      </c>
      <c r="Q146" s="4">
        <v>0</v>
      </c>
      <c r="R146" s="5">
        <v>0</v>
      </c>
      <c r="S146" s="5">
        <v>1.0619115137814009E-3</v>
      </c>
      <c r="T146" s="5">
        <v>4.1528477555285867E-4</v>
      </c>
      <c r="U146" s="9">
        <v>0</v>
      </c>
    </row>
    <row r="147" spans="1:21" x14ac:dyDescent="0.25">
      <c r="A147">
        <v>144</v>
      </c>
      <c r="B147" t="s">
        <v>825</v>
      </c>
      <c r="C147" t="s">
        <v>826</v>
      </c>
      <c r="D147">
        <v>29</v>
      </c>
      <c r="E147">
        <v>5.0599999999999996</v>
      </c>
      <c r="F147" t="s">
        <v>63</v>
      </c>
      <c r="G147" s="4">
        <v>0</v>
      </c>
      <c r="H147" s="5">
        <v>0</v>
      </c>
      <c r="I147" s="5">
        <v>1.354111007566827E-3</v>
      </c>
      <c r="J147" s="5">
        <v>0</v>
      </c>
      <c r="K147" s="9">
        <v>0</v>
      </c>
      <c r="L147" s="4">
        <v>0</v>
      </c>
      <c r="M147" s="5">
        <v>0</v>
      </c>
      <c r="N147" s="5">
        <v>0</v>
      </c>
      <c r="O147" s="5">
        <v>0</v>
      </c>
      <c r="P147" s="9">
        <v>0</v>
      </c>
      <c r="Q147" s="4">
        <v>0</v>
      </c>
      <c r="R147" s="5">
        <v>3.1218911498000681E-3</v>
      </c>
      <c r="S147" s="5">
        <v>1.3541277994583607E-3</v>
      </c>
      <c r="T147" s="5">
        <v>0</v>
      </c>
      <c r="U147" s="9">
        <v>0</v>
      </c>
    </row>
    <row r="148" spans="1:21" x14ac:dyDescent="0.25">
      <c r="A148">
        <v>145</v>
      </c>
      <c r="B148" t="s">
        <v>1110</v>
      </c>
      <c r="C148" t="s">
        <v>1111</v>
      </c>
      <c r="D148">
        <v>19</v>
      </c>
      <c r="E148">
        <v>5.3</v>
      </c>
      <c r="F148" t="s">
        <v>63</v>
      </c>
      <c r="G148" s="4">
        <v>0</v>
      </c>
      <c r="H148" s="5">
        <v>0</v>
      </c>
      <c r="I148" s="5">
        <v>0</v>
      </c>
      <c r="J148" s="5">
        <v>0</v>
      </c>
      <c r="K148" s="9">
        <v>0</v>
      </c>
      <c r="L148" s="4">
        <v>0</v>
      </c>
      <c r="M148" s="5">
        <v>0</v>
      </c>
      <c r="N148" s="5">
        <v>0</v>
      </c>
      <c r="O148" s="5">
        <v>0</v>
      </c>
      <c r="P148" s="9">
        <v>1.5370856682077347E-3</v>
      </c>
      <c r="Q148" s="4">
        <v>0</v>
      </c>
      <c r="R148" s="5">
        <v>0</v>
      </c>
      <c r="S148" s="5">
        <v>0</v>
      </c>
      <c r="T148" s="5">
        <v>0</v>
      </c>
      <c r="U148" s="9">
        <v>0</v>
      </c>
    </row>
    <row r="149" spans="1:21" x14ac:dyDescent="0.25">
      <c r="A149">
        <v>146</v>
      </c>
      <c r="B149" t="s">
        <v>1112</v>
      </c>
      <c r="C149" t="s">
        <v>1113</v>
      </c>
      <c r="D149">
        <v>57</v>
      </c>
      <c r="E149">
        <v>6.1</v>
      </c>
      <c r="F149" t="s">
        <v>63</v>
      </c>
      <c r="G149" s="4">
        <v>0</v>
      </c>
      <c r="H149" s="5">
        <v>0</v>
      </c>
      <c r="I149" s="5">
        <v>0</v>
      </c>
      <c r="J149" s="5">
        <v>1.7166369793736949E-3</v>
      </c>
      <c r="K149" s="9">
        <v>0</v>
      </c>
      <c r="L149" s="4">
        <v>0</v>
      </c>
      <c r="M149" s="5">
        <v>0</v>
      </c>
      <c r="N149" s="5">
        <v>0</v>
      </c>
      <c r="O149" s="5">
        <v>0</v>
      </c>
      <c r="P149" s="9">
        <v>0</v>
      </c>
      <c r="Q149" s="4">
        <v>0</v>
      </c>
      <c r="R149" s="5">
        <v>0</v>
      </c>
      <c r="S149" s="5">
        <v>0</v>
      </c>
      <c r="T149" s="5">
        <v>1.0920215099663769E-3</v>
      </c>
      <c r="U149" s="9">
        <v>0</v>
      </c>
    </row>
    <row r="150" spans="1:21" x14ac:dyDescent="0.25">
      <c r="A150">
        <v>147</v>
      </c>
      <c r="B150" t="s">
        <v>459</v>
      </c>
      <c r="C150" t="s">
        <v>460</v>
      </c>
      <c r="D150">
        <v>13</v>
      </c>
      <c r="E150">
        <v>8.6999999999999993</v>
      </c>
      <c r="F150" t="s">
        <v>63</v>
      </c>
      <c r="G150" s="4">
        <v>0</v>
      </c>
      <c r="H150" s="5">
        <v>0</v>
      </c>
      <c r="I150" s="5">
        <v>0</v>
      </c>
      <c r="J150" s="5">
        <v>0</v>
      </c>
      <c r="K150" s="9">
        <v>0</v>
      </c>
      <c r="L150" s="4">
        <v>0</v>
      </c>
      <c r="M150" s="5">
        <v>0</v>
      </c>
      <c r="N150" s="5">
        <v>0</v>
      </c>
      <c r="O150" s="5">
        <v>1.2188725227425668E-2</v>
      </c>
      <c r="P150" s="9">
        <v>2.4129667111728119E-3</v>
      </c>
      <c r="Q150" s="4">
        <v>0</v>
      </c>
      <c r="R150" s="5">
        <v>0</v>
      </c>
      <c r="S150" s="5">
        <v>0</v>
      </c>
      <c r="T150" s="5">
        <v>0</v>
      </c>
      <c r="U150" s="9">
        <v>0</v>
      </c>
    </row>
    <row r="151" spans="1:21" x14ac:dyDescent="0.25">
      <c r="A151">
        <v>148</v>
      </c>
      <c r="B151" t="s">
        <v>574</v>
      </c>
      <c r="C151" t="s">
        <v>575</v>
      </c>
      <c r="D151">
        <v>12</v>
      </c>
      <c r="E151">
        <v>4.72</v>
      </c>
      <c r="F151" t="s">
        <v>63</v>
      </c>
      <c r="G151" s="4">
        <v>0</v>
      </c>
      <c r="H151" s="5">
        <v>0</v>
      </c>
      <c r="I151" s="5">
        <v>2.7777980431216401E-3</v>
      </c>
      <c r="J151" s="5">
        <v>0</v>
      </c>
      <c r="K151" s="9">
        <v>0</v>
      </c>
      <c r="L151" s="4">
        <v>0</v>
      </c>
      <c r="M151" s="5">
        <v>0</v>
      </c>
      <c r="N151" s="5">
        <v>0</v>
      </c>
      <c r="O151" s="5">
        <v>6.6342016844575984E-3</v>
      </c>
      <c r="P151" s="9">
        <v>0</v>
      </c>
      <c r="Q151" s="4">
        <v>0</v>
      </c>
      <c r="R151" s="5">
        <v>0</v>
      </c>
      <c r="S151" s="5">
        <v>3.3105910459596132E-3</v>
      </c>
      <c r="T151" s="5">
        <v>0</v>
      </c>
      <c r="U151" s="9">
        <v>0</v>
      </c>
    </row>
    <row r="152" spans="1:21" x14ac:dyDescent="0.25">
      <c r="A152">
        <v>149</v>
      </c>
      <c r="B152" t="s">
        <v>1114</v>
      </c>
      <c r="C152" t="s">
        <v>1115</v>
      </c>
      <c r="D152">
        <v>18</v>
      </c>
      <c r="E152">
        <v>4.57</v>
      </c>
      <c r="F152" t="s">
        <v>63</v>
      </c>
      <c r="G152" s="4">
        <v>0</v>
      </c>
      <c r="H152" s="5">
        <v>0</v>
      </c>
      <c r="I152" s="5">
        <v>0</v>
      </c>
      <c r="J152" s="5">
        <v>0</v>
      </c>
      <c r="K152" s="9">
        <v>0</v>
      </c>
      <c r="L152" s="4">
        <v>0</v>
      </c>
      <c r="M152" s="5">
        <v>0</v>
      </c>
      <c r="N152" s="5">
        <v>0</v>
      </c>
      <c r="O152" s="5">
        <v>0</v>
      </c>
      <c r="P152" s="9">
        <v>0</v>
      </c>
      <c r="Q152" s="4">
        <v>8.221478065933879E-3</v>
      </c>
      <c r="R152" s="5">
        <v>3.9373008650197818E-3</v>
      </c>
      <c r="S152" s="5">
        <v>0</v>
      </c>
      <c r="T152" s="5">
        <v>1.953992445093256E-3</v>
      </c>
      <c r="U152" s="9">
        <v>0</v>
      </c>
    </row>
    <row r="153" spans="1:21" x14ac:dyDescent="0.25">
      <c r="A153">
        <v>150</v>
      </c>
      <c r="B153" t="s">
        <v>613</v>
      </c>
      <c r="C153" t="s">
        <v>614</v>
      </c>
      <c r="D153">
        <v>248</v>
      </c>
      <c r="E153">
        <v>8.35</v>
      </c>
      <c r="F153" t="s">
        <v>63</v>
      </c>
      <c r="G153" s="4">
        <v>0</v>
      </c>
      <c r="H153" s="5">
        <v>0</v>
      </c>
      <c r="I153" s="5">
        <v>0</v>
      </c>
      <c r="J153" s="5">
        <v>0</v>
      </c>
      <c r="K153" s="9">
        <v>0</v>
      </c>
      <c r="L153" s="4">
        <v>0</v>
      </c>
      <c r="M153" s="5">
        <v>0</v>
      </c>
      <c r="N153" s="5">
        <v>9.648136569494701E-4</v>
      </c>
      <c r="O153" s="5">
        <v>0</v>
      </c>
      <c r="P153" s="9">
        <v>6.6251373582533284E-4</v>
      </c>
      <c r="Q153" s="4">
        <v>0</v>
      </c>
      <c r="R153" s="5">
        <v>0</v>
      </c>
      <c r="S153" s="5">
        <v>0</v>
      </c>
      <c r="T153" s="5">
        <v>0</v>
      </c>
      <c r="U153" s="9">
        <v>0</v>
      </c>
    </row>
    <row r="154" spans="1:21" x14ac:dyDescent="0.25">
      <c r="A154">
        <v>151</v>
      </c>
      <c r="B154" t="s">
        <v>1118</v>
      </c>
      <c r="C154" t="s">
        <v>1119</v>
      </c>
      <c r="D154">
        <v>50</v>
      </c>
      <c r="E154">
        <v>4.6100000000000003</v>
      </c>
      <c r="F154" t="s">
        <v>63</v>
      </c>
      <c r="G154" s="4">
        <v>0</v>
      </c>
      <c r="H154" s="5">
        <v>0</v>
      </c>
      <c r="I154" s="5">
        <v>0</v>
      </c>
      <c r="J154" s="5">
        <v>0</v>
      </c>
      <c r="K154" s="9">
        <v>0</v>
      </c>
      <c r="L154" s="4">
        <v>0</v>
      </c>
      <c r="M154" s="5">
        <v>0</v>
      </c>
      <c r="N154" s="5">
        <v>0</v>
      </c>
      <c r="O154" s="5">
        <v>0</v>
      </c>
      <c r="P154" s="9">
        <v>1.0145917833096254E-2</v>
      </c>
      <c r="Q154" s="4">
        <v>0</v>
      </c>
      <c r="R154" s="5">
        <v>0</v>
      </c>
      <c r="S154" s="5">
        <v>0</v>
      </c>
      <c r="T154" s="5">
        <v>0</v>
      </c>
      <c r="U154" s="9">
        <v>0</v>
      </c>
    </row>
    <row r="155" spans="1:21" x14ac:dyDescent="0.25">
      <c r="A155">
        <v>152</v>
      </c>
      <c r="B155" t="s">
        <v>615</v>
      </c>
      <c r="C155" t="s">
        <v>616</v>
      </c>
      <c r="D155">
        <v>9</v>
      </c>
      <c r="E155">
        <v>9.17</v>
      </c>
      <c r="F155" t="s">
        <v>63</v>
      </c>
      <c r="G155" s="4">
        <v>0</v>
      </c>
      <c r="H155" s="5">
        <v>0</v>
      </c>
      <c r="I155" s="5">
        <v>0</v>
      </c>
      <c r="J155" s="5">
        <v>0</v>
      </c>
      <c r="K155" s="9">
        <v>0</v>
      </c>
      <c r="L155" s="4">
        <v>0</v>
      </c>
      <c r="M155" s="5">
        <v>0</v>
      </c>
      <c r="N155" s="5">
        <v>0</v>
      </c>
      <c r="O155" s="5">
        <v>0</v>
      </c>
      <c r="P155" s="9">
        <v>0</v>
      </c>
      <c r="Q155" s="4">
        <v>0</v>
      </c>
      <c r="R155" s="5">
        <v>0</v>
      </c>
      <c r="S155" s="5">
        <v>0</v>
      </c>
      <c r="T155" s="5">
        <v>1.9841383720858802E-3</v>
      </c>
      <c r="U155" s="9">
        <v>0</v>
      </c>
    </row>
    <row r="156" spans="1:21" x14ac:dyDescent="0.25">
      <c r="A156">
        <v>153</v>
      </c>
      <c r="B156" t="s">
        <v>1121</v>
      </c>
      <c r="C156" t="s">
        <v>1122</v>
      </c>
      <c r="D156">
        <v>50</v>
      </c>
      <c r="E156">
        <v>10.9</v>
      </c>
      <c r="F156" t="s">
        <v>63</v>
      </c>
      <c r="G156" s="4">
        <v>0</v>
      </c>
      <c r="H156" s="5">
        <v>0</v>
      </c>
      <c r="I156" s="5">
        <v>0</v>
      </c>
      <c r="J156" s="5">
        <v>0</v>
      </c>
      <c r="K156" s="9">
        <v>0</v>
      </c>
      <c r="L156" s="4">
        <v>0</v>
      </c>
      <c r="M156" s="5">
        <v>1.7755868087769549E-3</v>
      </c>
      <c r="N156" s="5">
        <v>3.1495412841967634E-3</v>
      </c>
      <c r="O156" s="5">
        <v>0</v>
      </c>
      <c r="P156" s="9">
        <v>0</v>
      </c>
      <c r="Q156" s="4">
        <v>0</v>
      </c>
      <c r="R156" s="5">
        <v>0</v>
      </c>
      <c r="S156" s="5">
        <v>0</v>
      </c>
      <c r="T156" s="5">
        <v>0</v>
      </c>
      <c r="U156" s="9">
        <v>0</v>
      </c>
    </row>
    <row r="157" spans="1:21" x14ac:dyDescent="0.25">
      <c r="A157">
        <v>154</v>
      </c>
      <c r="B157" t="s">
        <v>933</v>
      </c>
      <c r="C157" t="s">
        <v>934</v>
      </c>
      <c r="D157">
        <v>26</v>
      </c>
      <c r="E157">
        <v>8.2899999999999991</v>
      </c>
      <c r="F157" t="s">
        <v>63</v>
      </c>
      <c r="G157" s="4">
        <v>0</v>
      </c>
      <c r="H157" s="5">
        <v>0</v>
      </c>
      <c r="I157" s="5">
        <v>1.5103545853629994E-3</v>
      </c>
      <c r="J157" s="5">
        <v>0</v>
      </c>
      <c r="K157" s="9">
        <v>0</v>
      </c>
      <c r="L157" s="4">
        <v>0</v>
      </c>
      <c r="M157" s="5">
        <v>0</v>
      </c>
      <c r="N157" s="5">
        <v>0</v>
      </c>
      <c r="O157" s="5">
        <v>0</v>
      </c>
      <c r="P157" s="9">
        <v>0</v>
      </c>
      <c r="Q157" s="4">
        <v>0</v>
      </c>
      <c r="R157" s="5">
        <v>0</v>
      </c>
      <c r="S157" s="5">
        <v>1.5103733147804794E-3</v>
      </c>
      <c r="T157" s="5">
        <v>0</v>
      </c>
      <c r="U157" s="9">
        <v>0</v>
      </c>
    </row>
    <row r="158" spans="1:21" x14ac:dyDescent="0.25">
      <c r="A158">
        <v>155</v>
      </c>
      <c r="B158" t="s">
        <v>1124</v>
      </c>
      <c r="C158" t="s">
        <v>1125</v>
      </c>
      <c r="D158">
        <v>13</v>
      </c>
      <c r="E158">
        <v>8.4600000000000009</v>
      </c>
      <c r="F158" t="s">
        <v>63</v>
      </c>
      <c r="G158" s="4">
        <v>0</v>
      </c>
      <c r="H158" s="5">
        <v>0</v>
      </c>
      <c r="I158" s="5">
        <v>0</v>
      </c>
      <c r="J158" s="5">
        <v>0</v>
      </c>
      <c r="K158" s="9">
        <v>0</v>
      </c>
      <c r="L158" s="4">
        <v>0</v>
      </c>
      <c r="M158" s="5">
        <v>0</v>
      </c>
      <c r="N158" s="5">
        <v>0</v>
      </c>
      <c r="O158" s="5">
        <v>0</v>
      </c>
      <c r="P158" s="9">
        <v>6.6895352420166107E-3</v>
      </c>
      <c r="Q158" s="4">
        <v>0</v>
      </c>
      <c r="R158" s="5">
        <v>0</v>
      </c>
      <c r="S158" s="5">
        <v>0</v>
      </c>
      <c r="T158" s="5">
        <v>0</v>
      </c>
      <c r="U158" s="9">
        <v>1.0243523856144361E-2</v>
      </c>
    </row>
    <row r="159" spans="1:21" x14ac:dyDescent="0.25">
      <c r="A159">
        <v>156</v>
      </c>
      <c r="B159" t="s">
        <v>539</v>
      </c>
      <c r="C159" t="s">
        <v>540</v>
      </c>
      <c r="D159">
        <v>16</v>
      </c>
      <c r="E159">
        <v>8.4499999999999993</v>
      </c>
      <c r="F159" t="s">
        <v>63</v>
      </c>
      <c r="G159" s="4">
        <v>0</v>
      </c>
      <c r="H159" s="5">
        <v>0</v>
      </c>
      <c r="I159" s="5">
        <v>0</v>
      </c>
      <c r="J159" s="5">
        <v>0</v>
      </c>
      <c r="K159" s="9">
        <v>0</v>
      </c>
      <c r="L159" s="4">
        <v>0</v>
      </c>
      <c r="M159" s="5">
        <v>0</v>
      </c>
      <c r="N159" s="5">
        <v>0</v>
      </c>
      <c r="O159" s="5">
        <v>4.9940642318236309E-3</v>
      </c>
      <c r="P159" s="9">
        <v>0</v>
      </c>
      <c r="Q159" s="4">
        <v>0</v>
      </c>
      <c r="R159" s="5">
        <v>0</v>
      </c>
      <c r="S159" s="5">
        <v>0</v>
      </c>
      <c r="T159" s="5">
        <v>0</v>
      </c>
      <c r="U159" s="9">
        <v>0</v>
      </c>
    </row>
    <row r="160" spans="1:21" x14ac:dyDescent="0.25">
      <c r="A160">
        <v>157</v>
      </c>
      <c r="B160" t="s">
        <v>461</v>
      </c>
      <c r="C160" t="s">
        <v>462</v>
      </c>
      <c r="D160">
        <v>32</v>
      </c>
      <c r="E160">
        <v>8.07</v>
      </c>
      <c r="F160" t="s">
        <v>63</v>
      </c>
      <c r="G160" s="4">
        <v>0</v>
      </c>
      <c r="H160" s="5">
        <v>0</v>
      </c>
      <c r="I160" s="5">
        <v>0</v>
      </c>
      <c r="J160" s="5">
        <v>0</v>
      </c>
      <c r="K160" s="9">
        <v>0</v>
      </c>
      <c r="L160" s="4">
        <v>0</v>
      </c>
      <c r="M160" s="5">
        <v>0</v>
      </c>
      <c r="N160" s="5">
        <v>0</v>
      </c>
      <c r="O160" s="5">
        <v>3.7197476276566387E-3</v>
      </c>
      <c r="P160" s="9">
        <v>0</v>
      </c>
      <c r="Q160" s="4">
        <v>0</v>
      </c>
      <c r="R160" s="5">
        <v>0</v>
      </c>
      <c r="S160" s="5">
        <v>0</v>
      </c>
      <c r="T160" s="5">
        <v>0</v>
      </c>
      <c r="U160" s="9">
        <v>0</v>
      </c>
    </row>
    <row r="161" spans="1:21" x14ac:dyDescent="0.25">
      <c r="A161">
        <v>158</v>
      </c>
      <c r="B161" t="s">
        <v>929</v>
      </c>
      <c r="C161" t="s">
        <v>930</v>
      </c>
      <c r="D161">
        <v>52</v>
      </c>
      <c r="E161">
        <v>7.23</v>
      </c>
      <c r="F161" t="s">
        <v>63</v>
      </c>
      <c r="G161" s="4">
        <v>0</v>
      </c>
      <c r="H161" s="5">
        <v>0</v>
      </c>
      <c r="I161" s="5">
        <v>5.0810441787586585E-4</v>
      </c>
      <c r="J161" s="5">
        <v>0</v>
      </c>
      <c r="K161" s="9">
        <v>0</v>
      </c>
      <c r="L161" s="4">
        <v>0</v>
      </c>
      <c r="M161" s="5">
        <v>0</v>
      </c>
      <c r="N161" s="5">
        <v>0</v>
      </c>
      <c r="O161" s="5">
        <v>0</v>
      </c>
      <c r="P161" s="9">
        <v>0</v>
      </c>
      <c r="Q161" s="4">
        <v>0</v>
      </c>
      <c r="R161" s="5">
        <v>0</v>
      </c>
      <c r="S161" s="5">
        <v>5.0819397019795018E-4</v>
      </c>
      <c r="T161" s="5">
        <v>0</v>
      </c>
      <c r="U161" s="9">
        <v>0</v>
      </c>
    </row>
    <row r="162" spans="1:21" x14ac:dyDescent="0.25">
      <c r="A162">
        <v>159</v>
      </c>
      <c r="B162" t="s">
        <v>705</v>
      </c>
      <c r="C162" t="s">
        <v>706</v>
      </c>
      <c r="D162">
        <v>82</v>
      </c>
      <c r="E162">
        <v>6.05</v>
      </c>
      <c r="F162" t="s">
        <v>63</v>
      </c>
      <c r="G162" s="4">
        <v>0</v>
      </c>
      <c r="H162" s="5">
        <v>0</v>
      </c>
      <c r="I162" s="5">
        <v>0</v>
      </c>
      <c r="J162" s="5">
        <v>0</v>
      </c>
      <c r="K162" s="9">
        <v>0</v>
      </c>
      <c r="L162" s="4">
        <v>0</v>
      </c>
      <c r="M162" s="5">
        <v>0</v>
      </c>
      <c r="N162" s="5">
        <v>0</v>
      </c>
      <c r="O162" s="5">
        <v>0</v>
      </c>
      <c r="P162" s="9">
        <v>1.4562743312940523E-3</v>
      </c>
      <c r="Q162" s="4">
        <v>0</v>
      </c>
      <c r="R162" s="5">
        <v>0</v>
      </c>
      <c r="S162" s="5">
        <v>0</v>
      </c>
      <c r="T162" s="5">
        <v>0</v>
      </c>
      <c r="U162" s="9">
        <v>0</v>
      </c>
    </row>
    <row r="163" spans="1:21" x14ac:dyDescent="0.25">
      <c r="A163">
        <v>160</v>
      </c>
      <c r="B163" t="s">
        <v>1126</v>
      </c>
      <c r="C163" t="s">
        <v>1127</v>
      </c>
      <c r="D163">
        <v>87</v>
      </c>
      <c r="E163">
        <v>4.45</v>
      </c>
      <c r="F163" t="s">
        <v>63</v>
      </c>
      <c r="G163" s="4">
        <v>0</v>
      </c>
      <c r="H163" s="5">
        <v>0</v>
      </c>
      <c r="I163" s="5">
        <v>0</v>
      </c>
      <c r="J163" s="5">
        <v>0</v>
      </c>
      <c r="K163" s="9">
        <v>0</v>
      </c>
      <c r="L163" s="4">
        <v>0</v>
      </c>
      <c r="M163" s="5">
        <v>0</v>
      </c>
      <c r="N163" s="5">
        <v>0</v>
      </c>
      <c r="O163" s="5">
        <v>0</v>
      </c>
      <c r="P163" s="9">
        <v>0</v>
      </c>
      <c r="Q163" s="4">
        <v>0</v>
      </c>
      <c r="R163" s="5">
        <v>2.4172076645719777E-4</v>
      </c>
      <c r="S163" s="5">
        <v>0</v>
      </c>
      <c r="T163" s="5">
        <v>1.2286016027588025E-3</v>
      </c>
      <c r="U163" s="9">
        <v>0</v>
      </c>
    </row>
    <row r="164" spans="1:21" x14ac:dyDescent="0.25">
      <c r="A164">
        <v>161</v>
      </c>
      <c r="B164" t="s">
        <v>916</v>
      </c>
      <c r="C164" t="s">
        <v>984</v>
      </c>
      <c r="D164">
        <v>50</v>
      </c>
      <c r="E164">
        <v>9.5</v>
      </c>
      <c r="F164" t="s">
        <v>63</v>
      </c>
      <c r="G164" s="4">
        <v>0</v>
      </c>
      <c r="H164" s="5">
        <v>0</v>
      </c>
      <c r="I164" s="5">
        <v>2.5528476755667744E-4</v>
      </c>
      <c r="J164" s="5">
        <v>0</v>
      </c>
      <c r="K164" s="9">
        <v>0</v>
      </c>
      <c r="L164" s="4">
        <v>0</v>
      </c>
      <c r="M164" s="5">
        <v>0</v>
      </c>
      <c r="N164" s="5">
        <v>0</v>
      </c>
      <c r="O164" s="5">
        <v>0</v>
      </c>
      <c r="P164" s="9">
        <v>0</v>
      </c>
      <c r="Q164" s="4">
        <v>2.1328724691871558E-3</v>
      </c>
      <c r="R164" s="5">
        <v>0</v>
      </c>
      <c r="S164" s="5">
        <v>2.5569955633231108E-4</v>
      </c>
      <c r="T164" s="5">
        <v>0</v>
      </c>
      <c r="U164" s="9">
        <v>0</v>
      </c>
    </row>
    <row r="165" spans="1:21" x14ac:dyDescent="0.25">
      <c r="A165">
        <v>162</v>
      </c>
      <c r="B165" t="s">
        <v>852</v>
      </c>
      <c r="C165" t="s">
        <v>853</v>
      </c>
      <c r="D165">
        <v>250</v>
      </c>
      <c r="E165">
        <v>3.82</v>
      </c>
      <c r="F165" t="s">
        <v>63</v>
      </c>
      <c r="G165" s="4">
        <v>0</v>
      </c>
      <c r="H165" s="5">
        <v>0</v>
      </c>
      <c r="I165" s="5">
        <v>1.0601992336641644E-4</v>
      </c>
      <c r="J165" s="5">
        <v>0</v>
      </c>
      <c r="K165" s="9">
        <v>0</v>
      </c>
      <c r="L165" s="4">
        <v>0</v>
      </c>
      <c r="M165" s="5">
        <v>0</v>
      </c>
      <c r="N165" s="5">
        <v>0</v>
      </c>
      <c r="O165" s="5">
        <v>0</v>
      </c>
      <c r="P165" s="9">
        <v>0</v>
      </c>
      <c r="Q165" s="4">
        <v>0</v>
      </c>
      <c r="R165" s="5">
        <v>0</v>
      </c>
      <c r="S165" s="5">
        <v>1.0593891347070763E-4</v>
      </c>
      <c r="T165" s="5">
        <v>7.1428981395091693E-5</v>
      </c>
      <c r="U165" s="9">
        <v>0</v>
      </c>
    </row>
    <row r="166" spans="1:21" x14ac:dyDescent="0.25">
      <c r="A166">
        <v>163</v>
      </c>
      <c r="B166" t="s">
        <v>595</v>
      </c>
      <c r="C166" t="s">
        <v>596</v>
      </c>
      <c r="D166">
        <v>70</v>
      </c>
      <c r="E166">
        <v>5.82</v>
      </c>
      <c r="F166" t="s">
        <v>63</v>
      </c>
      <c r="G166" s="4">
        <v>0</v>
      </c>
      <c r="H166" s="5">
        <v>0</v>
      </c>
      <c r="I166" s="5">
        <v>3.7864258345148726E-4</v>
      </c>
      <c r="J166" s="5">
        <v>0</v>
      </c>
      <c r="K166" s="9">
        <v>0</v>
      </c>
      <c r="L166" s="4">
        <v>0</v>
      </c>
      <c r="M166" s="5">
        <v>0</v>
      </c>
      <c r="N166" s="5">
        <v>0</v>
      </c>
      <c r="O166" s="5">
        <v>0</v>
      </c>
      <c r="P166" s="9">
        <v>0</v>
      </c>
      <c r="Q166" s="4">
        <v>7.254026142136991E-4</v>
      </c>
      <c r="R166" s="5">
        <v>0</v>
      </c>
      <c r="S166" s="5">
        <v>3.7835326239538439E-4</v>
      </c>
      <c r="T166" s="5">
        <v>0</v>
      </c>
      <c r="U166" s="9">
        <v>0</v>
      </c>
    </row>
    <row r="167" spans="1:21" x14ac:dyDescent="0.25">
      <c r="A167">
        <v>164</v>
      </c>
      <c r="B167" t="s">
        <v>530</v>
      </c>
      <c r="C167" t="s">
        <v>861</v>
      </c>
      <c r="D167">
        <v>13</v>
      </c>
      <c r="E167">
        <v>4.8499999999999996</v>
      </c>
      <c r="F167" t="s">
        <v>63</v>
      </c>
      <c r="G167" s="4">
        <v>0</v>
      </c>
      <c r="H167" s="5">
        <v>0</v>
      </c>
      <c r="I167" s="5">
        <v>0</v>
      </c>
      <c r="J167" s="5">
        <v>0</v>
      </c>
      <c r="K167" s="9">
        <v>0</v>
      </c>
      <c r="L167" s="4">
        <v>0</v>
      </c>
      <c r="M167" s="5">
        <v>0</v>
      </c>
      <c r="N167" s="5">
        <v>0</v>
      </c>
      <c r="O167" s="5">
        <v>9.1563018526932636E-3</v>
      </c>
      <c r="P167" s="9">
        <v>0</v>
      </c>
      <c r="Q167" s="4">
        <v>0</v>
      </c>
      <c r="R167" s="5">
        <v>0</v>
      </c>
      <c r="S167" s="5">
        <v>0</v>
      </c>
      <c r="T167" s="5">
        <v>0</v>
      </c>
      <c r="U167" s="9">
        <v>0</v>
      </c>
    </row>
    <row r="168" spans="1:21" x14ac:dyDescent="0.25">
      <c r="A168">
        <v>165</v>
      </c>
      <c r="B168" t="s">
        <v>1133</v>
      </c>
      <c r="C168" t="s">
        <v>1134</v>
      </c>
      <c r="D168">
        <v>52</v>
      </c>
      <c r="E168">
        <v>8.64</v>
      </c>
      <c r="F168" t="s">
        <v>63</v>
      </c>
      <c r="G168" s="4">
        <v>0</v>
      </c>
      <c r="H168" s="5">
        <v>0</v>
      </c>
      <c r="I168" s="5">
        <v>6.1527205878161102E-4</v>
      </c>
      <c r="J168" s="5">
        <v>0</v>
      </c>
      <c r="K168" s="9">
        <v>0</v>
      </c>
      <c r="L168" s="4">
        <v>0</v>
      </c>
      <c r="M168" s="5">
        <v>0</v>
      </c>
      <c r="N168" s="5">
        <v>0</v>
      </c>
      <c r="O168" s="5">
        <v>0</v>
      </c>
      <c r="P168" s="9">
        <v>0</v>
      </c>
      <c r="Q168" s="4">
        <v>0</v>
      </c>
      <c r="R168" s="5">
        <v>0</v>
      </c>
      <c r="S168" s="5">
        <v>6.1579012421004574E-4</v>
      </c>
      <c r="T168" s="5">
        <v>0</v>
      </c>
      <c r="U168" s="9">
        <v>0</v>
      </c>
    </row>
    <row r="169" spans="1:21" x14ac:dyDescent="0.25">
      <c r="A169">
        <v>166</v>
      </c>
      <c r="B169" t="s">
        <v>636</v>
      </c>
      <c r="C169" t="s">
        <v>637</v>
      </c>
      <c r="D169">
        <v>100</v>
      </c>
      <c r="E169">
        <v>5.08</v>
      </c>
      <c r="F169" t="s">
        <v>63</v>
      </c>
      <c r="G169" s="4">
        <v>0</v>
      </c>
      <c r="H169" s="5">
        <v>0</v>
      </c>
      <c r="I169" s="5">
        <v>0</v>
      </c>
      <c r="J169" s="5">
        <v>0</v>
      </c>
      <c r="K169" s="9">
        <v>0</v>
      </c>
      <c r="L169" s="4">
        <v>0</v>
      </c>
      <c r="M169" s="5">
        <v>0</v>
      </c>
      <c r="N169" s="5">
        <v>0</v>
      </c>
      <c r="O169" s="5">
        <v>0</v>
      </c>
      <c r="P169" s="9">
        <v>8.9344539342723836E-4</v>
      </c>
      <c r="Q169" s="4">
        <v>0</v>
      </c>
      <c r="R169" s="5">
        <v>0</v>
      </c>
      <c r="S169" s="5">
        <v>0</v>
      </c>
      <c r="T169" s="5">
        <v>0</v>
      </c>
      <c r="U169" s="9">
        <v>0</v>
      </c>
    </row>
    <row r="170" spans="1:21" x14ac:dyDescent="0.25">
      <c r="A170">
        <v>167</v>
      </c>
      <c r="B170" t="s">
        <v>1136</v>
      </c>
      <c r="C170" t="s">
        <v>1137</v>
      </c>
      <c r="D170">
        <v>28</v>
      </c>
      <c r="E170">
        <v>4.43</v>
      </c>
      <c r="F170" t="s">
        <v>63</v>
      </c>
      <c r="G170" s="4">
        <v>0</v>
      </c>
      <c r="H170" s="5">
        <v>0</v>
      </c>
      <c r="I170" s="5">
        <v>0</v>
      </c>
      <c r="J170" s="5">
        <v>0</v>
      </c>
      <c r="K170" s="9">
        <v>0</v>
      </c>
      <c r="L170" s="4">
        <v>0</v>
      </c>
      <c r="M170" s="5">
        <v>0</v>
      </c>
      <c r="N170" s="5">
        <v>0</v>
      </c>
      <c r="O170" s="5">
        <v>0</v>
      </c>
      <c r="P170" s="9">
        <v>0</v>
      </c>
      <c r="Q170" s="4">
        <v>0</v>
      </c>
      <c r="R170" s="5">
        <v>0</v>
      </c>
      <c r="S170" s="5">
        <v>0</v>
      </c>
      <c r="T170" s="5">
        <v>2.5319444662278714E-3</v>
      </c>
      <c r="U170" s="9">
        <v>0</v>
      </c>
    </row>
    <row r="171" spans="1:21" x14ac:dyDescent="0.25">
      <c r="A171">
        <v>168</v>
      </c>
      <c r="B171" t="s">
        <v>1138</v>
      </c>
      <c r="C171" t="s">
        <v>1139</v>
      </c>
      <c r="D171">
        <v>44</v>
      </c>
      <c r="E171">
        <v>5.55</v>
      </c>
      <c r="F171" t="s">
        <v>63</v>
      </c>
      <c r="G171" s="4">
        <v>0</v>
      </c>
      <c r="H171" s="5">
        <v>0</v>
      </c>
      <c r="I171" s="5">
        <v>7.2808915028802987E-4</v>
      </c>
      <c r="J171" s="5">
        <v>0</v>
      </c>
      <c r="K171" s="9">
        <v>0</v>
      </c>
      <c r="L171" s="4">
        <v>0</v>
      </c>
      <c r="M171" s="5">
        <v>0</v>
      </c>
      <c r="N171" s="5">
        <v>0</v>
      </c>
      <c r="O171" s="5">
        <v>0</v>
      </c>
      <c r="P171" s="9">
        <v>0</v>
      </c>
      <c r="Q171" s="4">
        <v>0</v>
      </c>
      <c r="R171" s="5">
        <v>0</v>
      </c>
      <c r="S171" s="5">
        <v>7.2841835040032105E-4</v>
      </c>
      <c r="T171" s="5">
        <v>0</v>
      </c>
      <c r="U171" s="9">
        <v>0</v>
      </c>
    </row>
    <row r="172" spans="1:21" x14ac:dyDescent="0.25">
      <c r="A172">
        <v>169</v>
      </c>
      <c r="B172" t="s">
        <v>931</v>
      </c>
      <c r="C172" t="s">
        <v>932</v>
      </c>
      <c r="D172">
        <v>52</v>
      </c>
      <c r="E172">
        <v>7.36</v>
      </c>
      <c r="F172" t="s">
        <v>63</v>
      </c>
      <c r="G172" s="4">
        <v>0</v>
      </c>
      <c r="H172" s="5">
        <v>0</v>
      </c>
      <c r="I172" s="5">
        <v>2.4546612265065142E-4</v>
      </c>
      <c r="J172" s="5">
        <v>0</v>
      </c>
      <c r="K172" s="9">
        <v>0</v>
      </c>
      <c r="L172" s="4">
        <v>0</v>
      </c>
      <c r="M172" s="5">
        <v>0</v>
      </c>
      <c r="N172" s="5">
        <v>0</v>
      </c>
      <c r="O172" s="5">
        <v>0</v>
      </c>
      <c r="P172" s="9">
        <v>0</v>
      </c>
      <c r="Q172" s="4">
        <v>0</v>
      </c>
      <c r="R172" s="5">
        <v>0</v>
      </c>
      <c r="S172" s="5">
        <v>2.4586495801183755E-4</v>
      </c>
      <c r="T172" s="5">
        <v>0</v>
      </c>
      <c r="U172" s="9">
        <v>0</v>
      </c>
    </row>
    <row r="173" spans="1:21" x14ac:dyDescent="0.25">
      <c r="A173">
        <v>170</v>
      </c>
      <c r="B173" t="s">
        <v>1142</v>
      </c>
      <c r="C173" t="s">
        <v>1143</v>
      </c>
      <c r="D173">
        <v>94</v>
      </c>
      <c r="E173">
        <v>6.44</v>
      </c>
      <c r="F173" t="s">
        <v>63</v>
      </c>
      <c r="G173" s="4">
        <v>0</v>
      </c>
      <c r="H173" s="5">
        <v>0</v>
      </c>
      <c r="I173" s="5">
        <v>2.8107903967601085E-4</v>
      </c>
      <c r="J173" s="5">
        <v>0</v>
      </c>
      <c r="K173" s="9">
        <v>0</v>
      </c>
      <c r="L173" s="4">
        <v>0</v>
      </c>
      <c r="M173" s="5">
        <v>0</v>
      </c>
      <c r="N173" s="5">
        <v>0</v>
      </c>
      <c r="O173" s="5">
        <v>0</v>
      </c>
      <c r="P173" s="9">
        <v>0</v>
      </c>
      <c r="Q173" s="4">
        <v>0</v>
      </c>
      <c r="R173" s="5">
        <v>0</v>
      </c>
      <c r="S173" s="5">
        <v>2.8112857925844054E-4</v>
      </c>
      <c r="T173" s="5">
        <v>0</v>
      </c>
      <c r="U173" s="9">
        <v>0</v>
      </c>
    </row>
    <row r="174" spans="1:21" x14ac:dyDescent="0.25">
      <c r="A174">
        <v>171</v>
      </c>
      <c r="B174" t="s">
        <v>657</v>
      </c>
      <c r="C174" t="s">
        <v>862</v>
      </c>
      <c r="D174">
        <v>10</v>
      </c>
      <c r="E174">
        <v>7.04</v>
      </c>
      <c r="F174" t="s">
        <v>63</v>
      </c>
      <c r="G174" s="4">
        <v>0</v>
      </c>
      <c r="H174" s="5">
        <v>0</v>
      </c>
      <c r="I174" s="5">
        <v>0</v>
      </c>
      <c r="J174" s="5">
        <v>1.3463179444734803E-2</v>
      </c>
      <c r="K174" s="9">
        <v>0</v>
      </c>
      <c r="L174" s="4">
        <v>0</v>
      </c>
      <c r="M174" s="5">
        <v>0</v>
      </c>
      <c r="N174" s="5">
        <v>0</v>
      </c>
      <c r="O174" s="5">
        <v>7.9079410230423388E-3</v>
      </c>
      <c r="P174" s="9">
        <v>0</v>
      </c>
      <c r="Q174" s="4">
        <v>0</v>
      </c>
      <c r="R174" s="5">
        <v>0</v>
      </c>
      <c r="S174" s="5">
        <v>0</v>
      </c>
      <c r="T174" s="5">
        <v>0</v>
      </c>
      <c r="U174" s="9">
        <v>0</v>
      </c>
    </row>
    <row r="175" spans="1:21" x14ac:dyDescent="0.25">
      <c r="A175">
        <v>172</v>
      </c>
      <c r="B175" t="s">
        <v>750</v>
      </c>
      <c r="C175" t="s">
        <v>751</v>
      </c>
      <c r="D175">
        <v>435</v>
      </c>
      <c r="E175">
        <v>9.6</v>
      </c>
      <c r="F175" t="s">
        <v>63</v>
      </c>
      <c r="G175" s="4">
        <v>0</v>
      </c>
      <c r="H175" s="5">
        <v>0</v>
      </c>
      <c r="I175" s="5">
        <v>0</v>
      </c>
      <c r="J175" s="5">
        <v>0</v>
      </c>
      <c r="K175" s="9">
        <v>0</v>
      </c>
      <c r="L175" s="4">
        <v>0</v>
      </c>
      <c r="M175" s="5">
        <v>0</v>
      </c>
      <c r="N175" s="5">
        <v>0</v>
      </c>
      <c r="O175" s="5">
        <v>0</v>
      </c>
      <c r="P175" s="9">
        <v>1.6634860758216655E-4</v>
      </c>
      <c r="Q175" s="4">
        <v>0</v>
      </c>
      <c r="R175" s="5">
        <v>0</v>
      </c>
      <c r="S175" s="5">
        <v>0</v>
      </c>
      <c r="T175" s="5">
        <v>0</v>
      </c>
      <c r="U175" s="9">
        <v>0</v>
      </c>
    </row>
    <row r="176" spans="1:21" x14ac:dyDescent="0.25">
      <c r="A176">
        <v>173</v>
      </c>
      <c r="B176" t="s">
        <v>925</v>
      </c>
      <c r="C176" t="s">
        <v>926</v>
      </c>
      <c r="D176">
        <v>71</v>
      </c>
      <c r="E176">
        <v>8.26</v>
      </c>
      <c r="F176" t="s">
        <v>63</v>
      </c>
      <c r="G176" s="4">
        <v>0</v>
      </c>
      <c r="H176" s="5">
        <v>0</v>
      </c>
      <c r="I176" s="5">
        <v>1.809547815477882E-4</v>
      </c>
      <c r="J176" s="5">
        <v>0</v>
      </c>
      <c r="K176" s="9">
        <v>0</v>
      </c>
      <c r="L176" s="4">
        <v>0</v>
      </c>
      <c r="M176" s="5">
        <v>0</v>
      </c>
      <c r="N176" s="5">
        <v>0</v>
      </c>
      <c r="O176" s="5">
        <v>0</v>
      </c>
      <c r="P176" s="9">
        <v>0</v>
      </c>
      <c r="Q176" s="4">
        <v>0</v>
      </c>
      <c r="R176" s="5">
        <v>0</v>
      </c>
      <c r="S176" s="5">
        <v>1.8089605259153591E-4</v>
      </c>
      <c r="T176" s="5">
        <v>0</v>
      </c>
      <c r="U176" s="9">
        <v>0</v>
      </c>
    </row>
    <row r="177" spans="1:21" x14ac:dyDescent="0.25">
      <c r="A177">
        <v>174</v>
      </c>
      <c r="B177" t="s">
        <v>1144</v>
      </c>
      <c r="C177" t="s">
        <v>1145</v>
      </c>
      <c r="D177">
        <v>50</v>
      </c>
      <c r="E177">
        <v>4.6900000000000004</v>
      </c>
      <c r="F177" t="s">
        <v>63</v>
      </c>
      <c r="G177" s="4">
        <v>0</v>
      </c>
      <c r="H177" s="5">
        <v>0</v>
      </c>
      <c r="I177" s="5">
        <v>0</v>
      </c>
      <c r="J177" s="5">
        <v>0</v>
      </c>
      <c r="K177" s="9">
        <v>0</v>
      </c>
      <c r="L177" s="4">
        <v>0</v>
      </c>
      <c r="M177" s="5">
        <v>0</v>
      </c>
      <c r="N177" s="5">
        <v>0</v>
      </c>
      <c r="O177" s="5">
        <v>0</v>
      </c>
      <c r="P177" s="9">
        <v>0</v>
      </c>
      <c r="Q177" s="4">
        <v>0</v>
      </c>
      <c r="R177" s="5">
        <v>4.0230197629310987E-4</v>
      </c>
      <c r="S177" s="5">
        <v>0</v>
      </c>
      <c r="T177" s="5">
        <v>7.198778877127082E-4</v>
      </c>
      <c r="U177" s="9">
        <v>0</v>
      </c>
    </row>
    <row r="178" spans="1:21" x14ac:dyDescent="0.25">
      <c r="A178">
        <v>175</v>
      </c>
      <c r="B178" t="s">
        <v>829</v>
      </c>
      <c r="C178" t="s">
        <v>830</v>
      </c>
      <c r="D178">
        <v>26</v>
      </c>
      <c r="E178">
        <v>6.59</v>
      </c>
      <c r="F178" t="s">
        <v>63</v>
      </c>
      <c r="G178" s="4">
        <v>0</v>
      </c>
      <c r="H178" s="5">
        <v>0</v>
      </c>
      <c r="I178" s="5">
        <v>0</v>
      </c>
      <c r="J178" s="5">
        <v>0</v>
      </c>
      <c r="K178" s="9">
        <v>0</v>
      </c>
      <c r="L178" s="4">
        <v>0</v>
      </c>
      <c r="M178" s="5">
        <v>0</v>
      </c>
      <c r="N178" s="5">
        <v>0</v>
      </c>
      <c r="O178" s="5">
        <v>0</v>
      </c>
      <c r="P178" s="9">
        <v>0</v>
      </c>
      <c r="Q178" s="4">
        <v>1.9530070382676517E-3</v>
      </c>
      <c r="R178" s="5">
        <v>0</v>
      </c>
      <c r="S178" s="5">
        <v>0</v>
      </c>
      <c r="T178" s="5">
        <v>6.8681712879895863E-4</v>
      </c>
      <c r="U178" s="9">
        <v>0</v>
      </c>
    </row>
    <row r="179" spans="1:21" x14ac:dyDescent="0.25">
      <c r="A179">
        <v>176</v>
      </c>
      <c r="B179" t="s">
        <v>1146</v>
      </c>
      <c r="C179" t="s">
        <v>1147</v>
      </c>
      <c r="D179">
        <v>77</v>
      </c>
      <c r="E179">
        <v>4.8600000000000003</v>
      </c>
      <c r="F179" t="s">
        <v>63</v>
      </c>
      <c r="G179" s="4">
        <v>0</v>
      </c>
      <c r="H179" s="5">
        <v>0</v>
      </c>
      <c r="I179" s="5">
        <v>0</v>
      </c>
      <c r="J179" s="5">
        <v>0</v>
      </c>
      <c r="K179" s="9">
        <v>0</v>
      </c>
      <c r="L179" s="4">
        <v>0</v>
      </c>
      <c r="M179" s="5">
        <v>0</v>
      </c>
      <c r="N179" s="5">
        <v>0</v>
      </c>
      <c r="O179" s="5">
        <v>0</v>
      </c>
      <c r="P179" s="9">
        <v>0</v>
      </c>
      <c r="Q179" s="4">
        <v>0</v>
      </c>
      <c r="R179" s="5">
        <v>0</v>
      </c>
      <c r="S179" s="5">
        <v>0</v>
      </c>
      <c r="T179" s="5">
        <v>2.2486517744033365E-4</v>
      </c>
      <c r="U179" s="9">
        <v>0</v>
      </c>
    </row>
    <row r="180" spans="1:21" x14ac:dyDescent="0.25">
      <c r="A180">
        <v>177</v>
      </c>
      <c r="B180" t="s">
        <v>857</v>
      </c>
      <c r="C180" t="s">
        <v>858</v>
      </c>
      <c r="D180">
        <v>86</v>
      </c>
      <c r="E180">
        <v>7.07</v>
      </c>
      <c r="F180" t="s">
        <v>63</v>
      </c>
      <c r="G180" s="4">
        <v>0</v>
      </c>
      <c r="H180" s="5">
        <v>0</v>
      </c>
      <c r="I180" s="5">
        <v>0</v>
      </c>
      <c r="J180" s="5">
        <v>0</v>
      </c>
      <c r="K180" s="9">
        <v>0</v>
      </c>
      <c r="L180" s="4">
        <v>0</v>
      </c>
      <c r="M180" s="5">
        <v>0</v>
      </c>
      <c r="N180" s="5">
        <v>0</v>
      </c>
      <c r="O180" s="5">
        <v>0</v>
      </c>
      <c r="P180" s="9">
        <v>0</v>
      </c>
      <c r="Q180" s="4">
        <v>0</v>
      </c>
      <c r="R180" s="5">
        <v>0</v>
      </c>
      <c r="S180" s="5">
        <v>0</v>
      </c>
      <c r="T180" s="5">
        <v>2.0133277515006615E-4</v>
      </c>
      <c r="U180" s="9">
        <v>0</v>
      </c>
    </row>
    <row r="181" spans="1:21" x14ac:dyDescent="0.25">
      <c r="A181">
        <v>178</v>
      </c>
      <c r="B181" t="s">
        <v>923</v>
      </c>
      <c r="C181" t="s">
        <v>924</v>
      </c>
      <c r="D181">
        <v>69</v>
      </c>
      <c r="E181">
        <v>5.7</v>
      </c>
      <c r="F181" t="s">
        <v>63</v>
      </c>
      <c r="G181" s="4">
        <v>0</v>
      </c>
      <c r="H181" s="5">
        <v>0</v>
      </c>
      <c r="I181" s="5">
        <v>4.6428873351700455E-4</v>
      </c>
      <c r="J181" s="5">
        <v>0</v>
      </c>
      <c r="K181" s="9">
        <v>0</v>
      </c>
      <c r="L181" s="4">
        <v>0</v>
      </c>
      <c r="M181" s="5">
        <v>0</v>
      </c>
      <c r="N181" s="5">
        <v>0</v>
      </c>
      <c r="O181" s="5">
        <v>0</v>
      </c>
      <c r="P181" s="9">
        <v>0</v>
      </c>
      <c r="Q181" s="4">
        <v>0</v>
      </c>
      <c r="R181" s="5">
        <v>0</v>
      </c>
      <c r="S181" s="5">
        <v>4.6449865822629171E-4</v>
      </c>
      <c r="T181" s="5">
        <v>0</v>
      </c>
      <c r="U181" s="9">
        <v>0</v>
      </c>
    </row>
    <row r="182" spans="1:21" x14ac:dyDescent="0.25">
      <c r="A182">
        <v>179</v>
      </c>
      <c r="B182" t="s">
        <v>914</v>
      </c>
      <c r="C182" t="s">
        <v>915</v>
      </c>
      <c r="D182">
        <v>55</v>
      </c>
      <c r="E182">
        <v>7.01</v>
      </c>
      <c r="F182" t="s">
        <v>63</v>
      </c>
      <c r="G182" s="4">
        <v>0</v>
      </c>
      <c r="H182" s="5">
        <v>0</v>
      </c>
      <c r="I182" s="5">
        <v>2.335961725435084E-4</v>
      </c>
      <c r="J182" s="5">
        <v>0</v>
      </c>
      <c r="K182" s="9">
        <v>0</v>
      </c>
      <c r="L182" s="4">
        <v>0</v>
      </c>
      <c r="M182" s="5">
        <v>0</v>
      </c>
      <c r="N182" s="5">
        <v>0</v>
      </c>
      <c r="O182" s="5">
        <v>0</v>
      </c>
      <c r="P182" s="9">
        <v>0</v>
      </c>
      <c r="Q182" s="4">
        <v>0</v>
      </c>
      <c r="R182" s="5">
        <v>0</v>
      </c>
      <c r="S182" s="5">
        <v>2.3352035879998273E-4</v>
      </c>
      <c r="T182" s="5">
        <v>0</v>
      </c>
      <c r="U182" s="9">
        <v>0</v>
      </c>
    </row>
    <row r="183" spans="1:21" x14ac:dyDescent="0.25">
      <c r="A183">
        <v>180</v>
      </c>
      <c r="B183" t="s">
        <v>817</v>
      </c>
      <c r="C183" t="s">
        <v>818</v>
      </c>
      <c r="D183">
        <v>114</v>
      </c>
      <c r="E183">
        <v>4.66</v>
      </c>
      <c r="F183" t="s">
        <v>63</v>
      </c>
      <c r="G183" s="4">
        <v>0</v>
      </c>
      <c r="H183" s="5">
        <v>0</v>
      </c>
      <c r="I183" s="5">
        <v>0</v>
      </c>
      <c r="J183" s="5">
        <v>0</v>
      </c>
      <c r="K183" s="9">
        <v>0</v>
      </c>
      <c r="L183" s="4">
        <v>0</v>
      </c>
      <c r="M183" s="5">
        <v>0</v>
      </c>
      <c r="N183" s="5">
        <v>0</v>
      </c>
      <c r="O183" s="5">
        <v>0</v>
      </c>
      <c r="P183" s="9">
        <v>1.0474955716325638E-3</v>
      </c>
      <c r="Q183" s="4">
        <v>0</v>
      </c>
      <c r="R183" s="5">
        <v>0</v>
      </c>
      <c r="S183" s="5">
        <v>0</v>
      </c>
      <c r="T183" s="5">
        <v>0</v>
      </c>
      <c r="U183" s="9">
        <v>0</v>
      </c>
    </row>
    <row r="184" spans="1:21" x14ac:dyDescent="0.25">
      <c r="A184">
        <v>181</v>
      </c>
      <c r="B184" t="s">
        <v>850</v>
      </c>
      <c r="C184" t="s">
        <v>851</v>
      </c>
      <c r="D184">
        <v>31</v>
      </c>
      <c r="E184">
        <v>7.39</v>
      </c>
      <c r="F184" t="s">
        <v>63</v>
      </c>
      <c r="G184" s="4">
        <v>0</v>
      </c>
      <c r="H184" s="5">
        <v>0</v>
      </c>
      <c r="I184" s="5">
        <v>0</v>
      </c>
      <c r="J184" s="5">
        <v>0</v>
      </c>
      <c r="K184" s="9">
        <v>0</v>
      </c>
      <c r="L184" s="4">
        <v>0</v>
      </c>
      <c r="M184" s="5">
        <v>0</v>
      </c>
      <c r="N184" s="5">
        <v>0</v>
      </c>
      <c r="O184" s="5">
        <v>0</v>
      </c>
      <c r="P184" s="9">
        <v>0</v>
      </c>
      <c r="Q184" s="4">
        <v>0</v>
      </c>
      <c r="R184" s="5">
        <v>6.7837763489600651E-4</v>
      </c>
      <c r="S184" s="5">
        <v>0</v>
      </c>
      <c r="T184" s="5">
        <v>0</v>
      </c>
      <c r="U184" s="9">
        <v>0</v>
      </c>
    </row>
    <row r="185" spans="1:21" x14ac:dyDescent="0.25">
      <c r="A185">
        <v>182</v>
      </c>
      <c r="B185" t="s">
        <v>609</v>
      </c>
      <c r="C185" t="s">
        <v>1151</v>
      </c>
      <c r="D185">
        <v>8</v>
      </c>
      <c r="E185">
        <v>8.49</v>
      </c>
      <c r="F185" t="s">
        <v>63</v>
      </c>
      <c r="G185" s="4">
        <v>0</v>
      </c>
      <c r="H185" s="5">
        <v>0</v>
      </c>
      <c r="I185" s="5">
        <v>0</v>
      </c>
      <c r="J185" s="5">
        <v>0</v>
      </c>
      <c r="K185" s="9">
        <v>0</v>
      </c>
      <c r="L185" s="4">
        <v>0</v>
      </c>
      <c r="M185" s="5">
        <v>0</v>
      </c>
      <c r="N185" s="5">
        <v>0</v>
      </c>
      <c r="O185" s="5">
        <v>0</v>
      </c>
      <c r="P185" s="9">
        <v>1.479156567393281E-2</v>
      </c>
      <c r="Q185" s="4">
        <v>0</v>
      </c>
      <c r="R185" s="5">
        <v>0</v>
      </c>
      <c r="S185" s="5">
        <v>0</v>
      </c>
      <c r="T185" s="5">
        <v>0</v>
      </c>
      <c r="U185" s="9">
        <v>0</v>
      </c>
    </row>
    <row r="186" spans="1:21" x14ac:dyDescent="0.25">
      <c r="A186">
        <v>183</v>
      </c>
      <c r="B186" t="s">
        <v>683</v>
      </c>
      <c r="C186" t="s">
        <v>684</v>
      </c>
      <c r="D186">
        <v>36</v>
      </c>
      <c r="E186">
        <v>8.73</v>
      </c>
      <c r="F186" t="s">
        <v>63</v>
      </c>
      <c r="G186" s="4">
        <v>0</v>
      </c>
      <c r="H186" s="5">
        <v>0</v>
      </c>
      <c r="I186" s="5">
        <v>0</v>
      </c>
      <c r="J186" s="5">
        <v>0</v>
      </c>
      <c r="K186" s="9">
        <v>0</v>
      </c>
      <c r="L186" s="4">
        <v>0</v>
      </c>
      <c r="M186" s="5">
        <v>0</v>
      </c>
      <c r="N186" s="5">
        <v>0</v>
      </c>
      <c r="O186" s="5">
        <v>0</v>
      </c>
      <c r="P186" s="9">
        <v>1.6104436693743691E-3</v>
      </c>
      <c r="Q186" s="4">
        <v>0</v>
      </c>
      <c r="R186" s="5">
        <v>0</v>
      </c>
      <c r="S186" s="5">
        <v>0</v>
      </c>
      <c r="T186" s="5">
        <v>0</v>
      </c>
      <c r="U186" s="9">
        <v>0</v>
      </c>
    </row>
    <row r="187" spans="1:21" x14ac:dyDescent="0.25">
      <c r="A187">
        <v>184</v>
      </c>
      <c r="B187" t="s">
        <v>1152</v>
      </c>
      <c r="C187" t="s">
        <v>1153</v>
      </c>
      <c r="D187">
        <v>57</v>
      </c>
      <c r="E187">
        <v>5.83</v>
      </c>
      <c r="F187" t="s">
        <v>63</v>
      </c>
      <c r="G187" s="4">
        <v>0</v>
      </c>
      <c r="H187" s="5">
        <v>0</v>
      </c>
      <c r="I187" s="5">
        <v>0</v>
      </c>
      <c r="J187" s="5">
        <v>0</v>
      </c>
      <c r="K187" s="9">
        <v>0</v>
      </c>
      <c r="L187" s="4">
        <v>0</v>
      </c>
      <c r="M187" s="5">
        <v>0</v>
      </c>
      <c r="N187" s="5">
        <v>0</v>
      </c>
      <c r="O187" s="5">
        <v>0</v>
      </c>
      <c r="P187" s="9">
        <v>2.1101723384833993E-3</v>
      </c>
      <c r="Q187" s="4">
        <v>0</v>
      </c>
      <c r="R187" s="5">
        <v>0</v>
      </c>
      <c r="S187" s="5">
        <v>0</v>
      </c>
      <c r="T187" s="5">
        <v>0</v>
      </c>
      <c r="U187" s="9">
        <v>0</v>
      </c>
    </row>
    <row r="188" spans="1:21" x14ac:dyDescent="0.25">
      <c r="A188">
        <v>185</v>
      </c>
      <c r="B188" t="s">
        <v>1154</v>
      </c>
      <c r="C188" t="s">
        <v>1155</v>
      </c>
      <c r="D188">
        <v>58</v>
      </c>
      <c r="E188">
        <v>6.92</v>
      </c>
      <c r="F188" t="s">
        <v>63</v>
      </c>
      <c r="G188" s="4">
        <v>0</v>
      </c>
      <c r="H188" s="5">
        <v>0</v>
      </c>
      <c r="I188" s="5">
        <v>0</v>
      </c>
      <c r="J188" s="5">
        <v>0</v>
      </c>
      <c r="K188" s="9">
        <v>0</v>
      </c>
      <c r="L188" s="4">
        <v>0</v>
      </c>
      <c r="M188" s="5">
        <v>0</v>
      </c>
      <c r="N188" s="5">
        <v>0</v>
      </c>
      <c r="O188" s="5">
        <v>6.837570061879679E-4</v>
      </c>
      <c r="P188" s="9">
        <v>0</v>
      </c>
      <c r="Q188" s="4">
        <v>0</v>
      </c>
      <c r="R188" s="5">
        <v>0</v>
      </c>
      <c r="S188" s="5">
        <v>0</v>
      </c>
      <c r="T188" s="5">
        <v>0</v>
      </c>
      <c r="U188" s="9">
        <v>0</v>
      </c>
    </row>
    <row r="189" spans="1:21" x14ac:dyDescent="0.25">
      <c r="A189">
        <v>186</v>
      </c>
      <c r="B189" t="s">
        <v>1156</v>
      </c>
      <c r="C189" t="s">
        <v>1157</v>
      </c>
      <c r="D189">
        <v>59</v>
      </c>
      <c r="E189">
        <v>4.05</v>
      </c>
      <c r="F189" t="s">
        <v>63</v>
      </c>
      <c r="G189" s="4">
        <v>0</v>
      </c>
      <c r="H189" s="5">
        <v>0</v>
      </c>
      <c r="I189" s="5">
        <v>0</v>
      </c>
      <c r="J189" s="5">
        <v>0</v>
      </c>
      <c r="K189" s="9">
        <v>0</v>
      </c>
      <c r="L189" s="4">
        <v>0</v>
      </c>
      <c r="M189" s="5">
        <v>0</v>
      </c>
      <c r="N189" s="5">
        <v>0</v>
      </c>
      <c r="O189" s="5">
        <v>0</v>
      </c>
      <c r="P189" s="9">
        <v>0</v>
      </c>
      <c r="Q189" s="4">
        <v>0</v>
      </c>
      <c r="R189" s="5">
        <v>3.5643570647078313E-4</v>
      </c>
      <c r="S189" s="5">
        <v>0</v>
      </c>
      <c r="T189" s="5">
        <v>0</v>
      </c>
      <c r="U189" s="9">
        <v>0</v>
      </c>
    </row>
    <row r="190" spans="1:21" x14ac:dyDescent="0.25">
      <c r="A190">
        <v>187</v>
      </c>
      <c r="B190" t="s">
        <v>1158</v>
      </c>
      <c r="C190" t="s">
        <v>1159</v>
      </c>
      <c r="D190">
        <v>38</v>
      </c>
      <c r="E190">
        <v>4.3</v>
      </c>
      <c r="F190" t="s">
        <v>63</v>
      </c>
      <c r="G190" s="4">
        <v>0</v>
      </c>
      <c r="H190" s="5">
        <v>0</v>
      </c>
      <c r="I190" s="5">
        <v>3.3590100994299667E-4</v>
      </c>
      <c r="J190" s="5">
        <v>0</v>
      </c>
      <c r="K190" s="9">
        <v>0</v>
      </c>
      <c r="L190" s="4">
        <v>0</v>
      </c>
      <c r="M190" s="5">
        <v>0</v>
      </c>
      <c r="N190" s="5">
        <v>0</v>
      </c>
      <c r="O190" s="5">
        <v>0</v>
      </c>
      <c r="P190" s="9">
        <v>0</v>
      </c>
      <c r="Q190" s="4">
        <v>0</v>
      </c>
      <c r="R190" s="5">
        <v>0</v>
      </c>
      <c r="S190" s="5">
        <v>3.364467846477777E-4</v>
      </c>
      <c r="T190" s="5">
        <v>0</v>
      </c>
      <c r="U190" s="9">
        <v>0</v>
      </c>
    </row>
    <row r="191" spans="1:21" x14ac:dyDescent="0.25">
      <c r="A191">
        <v>188</v>
      </c>
      <c r="B191" t="s">
        <v>1163</v>
      </c>
      <c r="C191" t="s">
        <v>1164</v>
      </c>
      <c r="D191">
        <v>57</v>
      </c>
      <c r="E191">
        <v>6.55</v>
      </c>
      <c r="F191" t="s">
        <v>63</v>
      </c>
      <c r="G191" s="4">
        <v>0</v>
      </c>
      <c r="H191" s="5">
        <v>0</v>
      </c>
      <c r="I191" s="5">
        <v>0</v>
      </c>
      <c r="J191" s="5">
        <v>0</v>
      </c>
      <c r="K191" s="9">
        <v>0</v>
      </c>
      <c r="L191" s="4">
        <v>0</v>
      </c>
      <c r="M191" s="5">
        <v>0</v>
      </c>
      <c r="N191" s="5">
        <v>0</v>
      </c>
      <c r="O191" s="5">
        <v>0</v>
      </c>
      <c r="P191" s="9">
        <v>5.9946293640047721E-3</v>
      </c>
      <c r="Q191" s="4">
        <v>0</v>
      </c>
      <c r="R191" s="5">
        <v>0</v>
      </c>
      <c r="S191" s="5">
        <v>0</v>
      </c>
      <c r="T191" s="5">
        <v>0</v>
      </c>
      <c r="U191" s="9">
        <v>0</v>
      </c>
    </row>
    <row r="192" spans="1:21" x14ac:dyDescent="0.25">
      <c r="A192">
        <v>189</v>
      </c>
      <c r="B192" t="s">
        <v>624</v>
      </c>
      <c r="C192" t="s">
        <v>625</v>
      </c>
      <c r="D192">
        <v>27</v>
      </c>
      <c r="E192">
        <v>6.49</v>
      </c>
      <c r="F192" t="s">
        <v>63</v>
      </c>
      <c r="G192" s="4">
        <v>0</v>
      </c>
      <c r="H192" s="5">
        <v>0</v>
      </c>
      <c r="I192" s="5">
        <v>0</v>
      </c>
      <c r="J192" s="5">
        <v>0</v>
      </c>
      <c r="K192" s="9">
        <v>0</v>
      </c>
      <c r="L192" s="4">
        <v>0</v>
      </c>
      <c r="M192" s="5">
        <v>0</v>
      </c>
      <c r="N192" s="5">
        <v>0</v>
      </c>
      <c r="O192" s="5">
        <v>2.9397784343003809E-3</v>
      </c>
      <c r="P192" s="9">
        <v>0</v>
      </c>
      <c r="Q192" s="4">
        <v>0</v>
      </c>
      <c r="R192" s="5">
        <v>0</v>
      </c>
      <c r="S192" s="5">
        <v>0</v>
      </c>
      <c r="T192" s="5">
        <v>0</v>
      </c>
      <c r="U192" s="9">
        <v>0</v>
      </c>
    </row>
    <row r="193" spans="1:21" x14ac:dyDescent="0.25">
      <c r="A193">
        <v>190</v>
      </c>
      <c r="B193" t="s">
        <v>1165</v>
      </c>
      <c r="C193" t="s">
        <v>1166</v>
      </c>
      <c r="D193">
        <v>88</v>
      </c>
      <c r="E193">
        <v>5.04</v>
      </c>
      <c r="F193" t="s">
        <v>63</v>
      </c>
      <c r="G193" s="4">
        <v>0</v>
      </c>
      <c r="H193" s="5">
        <v>0</v>
      </c>
      <c r="I193" s="5">
        <v>0</v>
      </c>
      <c r="J193" s="5">
        <v>0</v>
      </c>
      <c r="K193" s="9">
        <v>0</v>
      </c>
      <c r="L193" s="4">
        <v>0</v>
      </c>
      <c r="M193" s="5">
        <v>0</v>
      </c>
      <c r="N193" s="5">
        <v>0</v>
      </c>
      <c r="O193" s="5">
        <v>4.4797163490365057E-4</v>
      </c>
      <c r="P193" s="9">
        <v>0</v>
      </c>
      <c r="Q193" s="4">
        <v>0</v>
      </c>
      <c r="R193" s="5">
        <v>0</v>
      </c>
      <c r="S193" s="5">
        <v>0</v>
      </c>
      <c r="T193" s="5">
        <v>0</v>
      </c>
      <c r="U193" s="9">
        <v>0</v>
      </c>
    </row>
    <row r="194" spans="1:21" x14ac:dyDescent="0.25">
      <c r="A194">
        <v>191</v>
      </c>
      <c r="B194" t="s">
        <v>1169</v>
      </c>
      <c r="C194" t="s">
        <v>1170</v>
      </c>
      <c r="D194">
        <v>17</v>
      </c>
      <c r="E194">
        <v>8.18</v>
      </c>
      <c r="F194" t="s">
        <v>63</v>
      </c>
      <c r="G194" s="4">
        <v>0</v>
      </c>
      <c r="H194" s="5">
        <v>0</v>
      </c>
      <c r="I194" s="5">
        <v>0</v>
      </c>
      <c r="J194" s="5">
        <v>0</v>
      </c>
      <c r="K194" s="9">
        <v>0</v>
      </c>
      <c r="L194" s="4">
        <v>0</v>
      </c>
      <c r="M194" s="5">
        <v>0</v>
      </c>
      <c r="N194" s="5">
        <v>0</v>
      </c>
      <c r="O194" s="5">
        <v>0</v>
      </c>
      <c r="P194" s="9">
        <v>1.7179192762321743E-3</v>
      </c>
      <c r="Q194" s="4">
        <v>0</v>
      </c>
      <c r="R194" s="5">
        <v>0</v>
      </c>
      <c r="S194" s="5">
        <v>0</v>
      </c>
      <c r="T194" s="5">
        <v>0</v>
      </c>
      <c r="U194" s="9">
        <v>0</v>
      </c>
    </row>
    <row r="195" spans="1:21" x14ac:dyDescent="0.25">
      <c r="A195">
        <v>192</v>
      </c>
      <c r="B195" t="s">
        <v>1171</v>
      </c>
      <c r="C195" t="s">
        <v>1172</v>
      </c>
      <c r="D195">
        <v>14</v>
      </c>
      <c r="E195">
        <v>5.2</v>
      </c>
      <c r="F195" t="s">
        <v>63</v>
      </c>
      <c r="G195" s="4">
        <v>0</v>
      </c>
      <c r="H195" s="5">
        <v>0</v>
      </c>
      <c r="I195" s="5">
        <v>0</v>
      </c>
      <c r="J195" s="5">
        <v>0</v>
      </c>
      <c r="K195" s="9">
        <v>0</v>
      </c>
      <c r="L195" s="4">
        <v>0</v>
      </c>
      <c r="M195" s="5">
        <v>0</v>
      </c>
      <c r="N195" s="5">
        <v>0</v>
      </c>
      <c r="O195" s="5">
        <v>0</v>
      </c>
      <c r="P195" s="9">
        <v>6.3817528101945591E-3</v>
      </c>
      <c r="Q195" s="4">
        <v>0</v>
      </c>
      <c r="R195" s="5">
        <v>0</v>
      </c>
      <c r="S195" s="5">
        <v>0</v>
      </c>
      <c r="T195" s="5">
        <v>0</v>
      </c>
      <c r="U195" s="9">
        <v>0</v>
      </c>
    </row>
    <row r="196" spans="1:21" x14ac:dyDescent="0.25">
      <c r="A196">
        <v>193</v>
      </c>
      <c r="B196" t="s">
        <v>812</v>
      </c>
      <c r="C196" t="s">
        <v>813</v>
      </c>
      <c r="D196">
        <v>61</v>
      </c>
      <c r="E196">
        <v>7.01</v>
      </c>
      <c r="F196" t="s">
        <v>63</v>
      </c>
      <c r="G196" s="4">
        <v>0</v>
      </c>
      <c r="H196" s="5">
        <v>0</v>
      </c>
      <c r="I196" s="5">
        <v>0</v>
      </c>
      <c r="J196" s="5">
        <v>0</v>
      </c>
      <c r="K196" s="9">
        <v>0</v>
      </c>
      <c r="L196" s="4">
        <v>0</v>
      </c>
      <c r="M196" s="5">
        <v>0</v>
      </c>
      <c r="N196" s="5">
        <v>0</v>
      </c>
      <c r="O196" s="5">
        <v>0</v>
      </c>
      <c r="P196" s="9">
        <v>1.4646645793889154E-3</v>
      </c>
      <c r="Q196" s="4">
        <v>0</v>
      </c>
      <c r="R196" s="5">
        <v>0</v>
      </c>
      <c r="S196" s="5">
        <v>0</v>
      </c>
      <c r="T196" s="5">
        <v>0</v>
      </c>
      <c r="U196" s="9">
        <v>0</v>
      </c>
    </row>
    <row r="197" spans="1:21" x14ac:dyDescent="0.25">
      <c r="A197">
        <v>194</v>
      </c>
      <c r="B197" t="s">
        <v>1173</v>
      </c>
      <c r="C197" t="s">
        <v>1174</v>
      </c>
      <c r="D197">
        <v>14</v>
      </c>
      <c r="E197">
        <v>9.07</v>
      </c>
      <c r="F197" t="s">
        <v>63</v>
      </c>
      <c r="G197" s="4">
        <v>0</v>
      </c>
      <c r="H197" s="5">
        <v>0</v>
      </c>
      <c r="I197" s="5">
        <v>0</v>
      </c>
      <c r="J197" s="5">
        <v>0</v>
      </c>
      <c r="K197" s="9">
        <v>0</v>
      </c>
      <c r="L197" s="4">
        <v>0</v>
      </c>
      <c r="M197" s="5">
        <v>0</v>
      </c>
      <c r="N197" s="5">
        <v>0</v>
      </c>
      <c r="O197" s="5">
        <v>5.6485293021730984E-3</v>
      </c>
      <c r="P197" s="9">
        <v>0</v>
      </c>
      <c r="Q197" s="4">
        <v>0</v>
      </c>
      <c r="R197" s="5">
        <v>0</v>
      </c>
      <c r="S197" s="5">
        <v>0</v>
      </c>
      <c r="T197" s="5">
        <v>0</v>
      </c>
      <c r="U197" s="9">
        <v>0</v>
      </c>
    </row>
    <row r="198" spans="1:21" x14ac:dyDescent="0.25">
      <c r="A198">
        <v>195</v>
      </c>
      <c r="B198" t="s">
        <v>1177</v>
      </c>
      <c r="C198" t="s">
        <v>1178</v>
      </c>
      <c r="D198">
        <v>50</v>
      </c>
      <c r="E198">
        <v>4.82</v>
      </c>
      <c r="F198" t="s">
        <v>63</v>
      </c>
      <c r="G198" s="4">
        <v>0</v>
      </c>
      <c r="H198" s="5">
        <v>0</v>
      </c>
      <c r="I198" s="5">
        <v>0</v>
      </c>
      <c r="J198" s="5">
        <v>0</v>
      </c>
      <c r="K198" s="9">
        <v>0</v>
      </c>
      <c r="L198" s="4">
        <v>0</v>
      </c>
      <c r="M198" s="5">
        <v>0</v>
      </c>
      <c r="N198" s="5">
        <v>0</v>
      </c>
      <c r="O198" s="5">
        <v>0</v>
      </c>
      <c r="P198" s="9">
        <v>0</v>
      </c>
      <c r="Q198" s="4">
        <v>0</v>
      </c>
      <c r="R198" s="5">
        <v>0</v>
      </c>
      <c r="S198" s="5">
        <v>0</v>
      </c>
      <c r="T198" s="5">
        <v>3.627329807372496E-4</v>
      </c>
      <c r="U198" s="9">
        <v>0</v>
      </c>
    </row>
  </sheetData>
  <mergeCells count="6">
    <mergeCell ref="AJ15:AN15"/>
    <mergeCell ref="G1:K1"/>
    <mergeCell ref="L1:P1"/>
    <mergeCell ref="Q1:U1"/>
    <mergeCell ref="Z15:AD15"/>
    <mergeCell ref="AE15:AI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E198"/>
  <sheetViews>
    <sheetView workbookViewId="0">
      <selection sqref="A1:XFD1048576"/>
    </sheetView>
  </sheetViews>
  <sheetFormatPr defaultRowHeight="15" x14ac:dyDescent="0.25"/>
  <cols>
    <col min="1" max="1" width="5.140625" bestFit="1" customWidth="1"/>
    <col min="2" max="2" width="64.5703125" customWidth="1"/>
    <col min="3" max="3" width="18.5703125" customWidth="1"/>
    <col min="4" max="4" width="8" customWidth="1"/>
    <col min="5" max="5" width="6.85546875" customWidth="1"/>
    <col min="6" max="6" width="16.28515625" bestFit="1" customWidth="1"/>
    <col min="7" max="10" width="13.28515625" style="1" bestFit="1" customWidth="1"/>
    <col min="11" max="11" width="13" style="1" bestFit="1" customWidth="1"/>
    <col min="12" max="15" width="13.7109375" bestFit="1" customWidth="1"/>
    <col min="16" max="16" width="13.42578125" bestFit="1" customWidth="1"/>
    <col min="17" max="20" width="15.140625" bestFit="1" customWidth="1"/>
    <col min="21" max="21" width="14.85546875" bestFit="1" customWidth="1"/>
    <col min="24" max="24" width="7.5703125" bestFit="1" customWidth="1"/>
    <col min="25" max="28" width="13.28515625" bestFit="1" customWidth="1"/>
    <col min="29" max="29" width="13" bestFit="1" customWidth="1"/>
    <col min="30" max="33" width="13.7109375" bestFit="1" customWidth="1"/>
    <col min="34" max="34" width="13.42578125" bestFit="1" customWidth="1"/>
    <col min="35" max="38" width="15.140625" bestFit="1" customWidth="1"/>
    <col min="39" max="39" width="14.85546875" bestFit="1" customWidth="1"/>
    <col min="40" max="41" width="11.42578125" customWidth="1"/>
    <col min="42" max="42" width="9" bestFit="1" customWidth="1"/>
    <col min="43" max="46" width="13.28515625" bestFit="1" customWidth="1"/>
    <col min="47" max="47" width="13" bestFit="1" customWidth="1"/>
    <col min="48" max="51" width="13.7109375" bestFit="1" customWidth="1"/>
    <col min="52" max="52" width="13.42578125" bestFit="1" customWidth="1"/>
    <col min="53" max="56" width="15.140625" bestFit="1" customWidth="1"/>
    <col min="57" max="57" width="14.85546875" bestFit="1" customWidth="1"/>
  </cols>
  <sheetData>
    <row r="1" spans="1:57" ht="16.5" thickBot="1" x14ac:dyDescent="0.3">
      <c r="A1" s="2"/>
      <c r="B1" s="2"/>
      <c r="C1" s="2"/>
      <c r="D1" s="2"/>
      <c r="E1" s="2"/>
      <c r="F1" s="2"/>
      <c r="G1" s="106" t="s">
        <v>867</v>
      </c>
      <c r="H1" s="106"/>
      <c r="I1" s="106"/>
      <c r="J1" s="106"/>
      <c r="K1" s="107"/>
      <c r="L1" s="106" t="s">
        <v>882</v>
      </c>
      <c r="M1" s="106"/>
      <c r="N1" s="106"/>
      <c r="O1" s="106"/>
      <c r="P1" s="107"/>
      <c r="Q1" s="106" t="s">
        <v>876</v>
      </c>
      <c r="R1" s="106"/>
      <c r="S1" s="106"/>
      <c r="T1" s="106"/>
      <c r="U1" s="107"/>
    </row>
    <row r="2" spans="1:57" ht="15.75" x14ac:dyDescent="0.25">
      <c r="A2" s="2"/>
      <c r="B2" s="2"/>
      <c r="C2" s="2"/>
      <c r="D2" s="2"/>
      <c r="E2" s="2"/>
      <c r="F2" s="2"/>
      <c r="G2" s="21">
        <v>4.7015944075635998</v>
      </c>
      <c r="H2" s="22">
        <v>9.3607290648314461</v>
      </c>
      <c r="I2" s="22">
        <v>50.97772923195226</v>
      </c>
      <c r="J2" s="22">
        <v>9.7026148290249434</v>
      </c>
      <c r="K2" s="23">
        <v>5.6990667454506054</v>
      </c>
      <c r="L2" s="21">
        <v>6.4987903532633196</v>
      </c>
      <c r="M2" s="22">
        <v>7.6527347107235899</v>
      </c>
      <c r="N2" s="22">
        <v>8.3649096667462413</v>
      </c>
      <c r="O2" s="22">
        <v>16.802718404587569</v>
      </c>
      <c r="P2" s="23">
        <v>22.417111006296352</v>
      </c>
      <c r="Q2" s="21">
        <v>12.995420704632309</v>
      </c>
      <c r="R2" s="22">
        <v>33.181586846759096</v>
      </c>
      <c r="S2" s="22">
        <v>50.974286887009988</v>
      </c>
      <c r="T2" s="22">
        <v>37.531404559152321</v>
      </c>
      <c r="U2" s="23">
        <v>12.463074181585073</v>
      </c>
    </row>
    <row r="3" spans="1:57" ht="16.5" thickBot="1" x14ac:dyDescent="0.3">
      <c r="A3" s="2" t="s">
        <v>6</v>
      </c>
      <c r="B3" s="2" t="s">
        <v>987</v>
      </c>
      <c r="C3" s="2" t="s">
        <v>7</v>
      </c>
      <c r="D3" s="2" t="s">
        <v>8</v>
      </c>
      <c r="E3" s="2" t="s">
        <v>860</v>
      </c>
      <c r="F3" s="2" t="s">
        <v>988</v>
      </c>
      <c r="G3" s="26" t="s">
        <v>1</v>
      </c>
      <c r="H3" s="24" t="s">
        <v>2</v>
      </c>
      <c r="I3" s="24" t="s">
        <v>3</v>
      </c>
      <c r="J3" s="24" t="s">
        <v>4</v>
      </c>
      <c r="K3" s="25" t="s">
        <v>5</v>
      </c>
      <c r="L3" s="26" t="s">
        <v>868</v>
      </c>
      <c r="M3" s="24" t="s">
        <v>869</v>
      </c>
      <c r="N3" s="24" t="s">
        <v>870</v>
      </c>
      <c r="O3" s="24" t="s">
        <v>871</v>
      </c>
      <c r="P3" s="25" t="s">
        <v>872</v>
      </c>
      <c r="Q3" s="26" t="s">
        <v>874</v>
      </c>
      <c r="R3" s="24" t="s">
        <v>875</v>
      </c>
      <c r="S3" s="24" t="s">
        <v>877</v>
      </c>
      <c r="T3" s="24" t="s">
        <v>878</v>
      </c>
      <c r="U3" s="25" t="s">
        <v>879</v>
      </c>
    </row>
    <row r="4" spans="1:57" x14ac:dyDescent="0.25">
      <c r="A4">
        <v>2</v>
      </c>
      <c r="B4" t="s">
        <v>95</v>
      </c>
      <c r="C4" t="s">
        <v>96</v>
      </c>
      <c r="D4">
        <v>54</v>
      </c>
      <c r="E4">
        <v>5.54</v>
      </c>
      <c r="F4" t="s">
        <v>63</v>
      </c>
      <c r="G4" s="53">
        <v>1.6511202407130433E-2</v>
      </c>
      <c r="H4" s="85">
        <v>0</v>
      </c>
      <c r="I4" s="86">
        <v>8.0173254528751375E-2</v>
      </c>
      <c r="J4" s="85">
        <v>0</v>
      </c>
      <c r="K4" s="87">
        <v>0</v>
      </c>
      <c r="L4" s="88">
        <v>0</v>
      </c>
      <c r="M4" s="85">
        <v>2.466092789967993E-3</v>
      </c>
      <c r="N4" s="86">
        <v>8.8619921082766142E-3</v>
      </c>
      <c r="O4" s="85">
        <v>4.4085897809263861E-3</v>
      </c>
      <c r="P4" s="87">
        <v>3.038643793286559E-3</v>
      </c>
      <c r="Q4" s="54">
        <v>0.11746326064310982</v>
      </c>
      <c r="R4" s="55">
        <v>5.9593219102357937E-2</v>
      </c>
      <c r="S4" s="55">
        <v>8.0180016992524569E-2</v>
      </c>
      <c r="T4" s="55">
        <v>8.6260639468334219E-2</v>
      </c>
      <c r="U4" s="56">
        <v>0.13644178053184686</v>
      </c>
    </row>
    <row r="5" spans="1:57" x14ac:dyDescent="0.25">
      <c r="A5">
        <v>21</v>
      </c>
      <c r="B5" t="s">
        <v>1039</v>
      </c>
      <c r="C5" t="s">
        <v>1040</v>
      </c>
      <c r="D5">
        <v>11</v>
      </c>
      <c r="E5">
        <v>7.34</v>
      </c>
      <c r="F5" t="s">
        <v>63</v>
      </c>
      <c r="G5" s="54">
        <v>0.18673497133020259</v>
      </c>
      <c r="H5" s="55">
        <v>0.18783742830796504</v>
      </c>
      <c r="I5" s="55">
        <v>2.3871449907113124E-2</v>
      </c>
      <c r="J5" s="55">
        <v>0.16962937987723423</v>
      </c>
      <c r="K5" s="56">
        <v>0.16979740221659886</v>
      </c>
      <c r="L5" s="54">
        <v>0.14890477226723739</v>
      </c>
      <c r="M5" s="55">
        <v>0.14288111292765082</v>
      </c>
      <c r="N5" s="55">
        <v>0.14464868920191398</v>
      </c>
      <c r="O5" s="55">
        <v>0.11181610429172968</v>
      </c>
      <c r="P5" s="56">
        <v>0.10029876342824767</v>
      </c>
      <c r="Q5" s="54">
        <v>6.2356281489337938E-2</v>
      </c>
      <c r="R5" s="55">
        <v>4.6514954549322508E-2</v>
      </c>
      <c r="S5" s="55">
        <v>2.3885191484712482E-2</v>
      </c>
      <c r="T5" s="55">
        <v>4.9273977559981585E-2</v>
      </c>
      <c r="U5" s="56">
        <v>0.10239502604392758</v>
      </c>
      <c r="Y5" s="35">
        <f t="shared" ref="Y5:AM5" si="0">SUMIF($E$4:$E$28,"&gt;8.99",G$4:G$28)</f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5">
        <f t="shared" si="0"/>
        <v>0</v>
      </c>
      <c r="AJ5" s="35">
        <f t="shared" si="0"/>
        <v>0</v>
      </c>
      <c r="AK5" s="35">
        <f t="shared" si="0"/>
        <v>0</v>
      </c>
      <c r="AL5" s="35">
        <f t="shared" si="0"/>
        <v>0</v>
      </c>
      <c r="AM5" s="35">
        <f t="shared" si="0"/>
        <v>0</v>
      </c>
      <c r="AN5" s="35"/>
      <c r="AQ5" s="35">
        <f t="shared" ref="AQ5:BE5" si="1">SUMIF($D$4:$D$28,"&gt;299",G$4:G$28)</f>
        <v>0</v>
      </c>
      <c r="AR5" s="35">
        <f t="shared" si="1"/>
        <v>0</v>
      </c>
      <c r="AS5" s="35">
        <f t="shared" si="1"/>
        <v>0</v>
      </c>
      <c r="AT5" s="35">
        <f t="shared" si="1"/>
        <v>0</v>
      </c>
      <c r="AU5" s="35">
        <f t="shared" si="1"/>
        <v>0</v>
      </c>
      <c r="AV5" s="35">
        <f t="shared" si="1"/>
        <v>0</v>
      </c>
      <c r="AW5" s="35">
        <f t="shared" si="1"/>
        <v>0</v>
      </c>
      <c r="AX5" s="35">
        <f t="shared" si="1"/>
        <v>0</v>
      </c>
      <c r="AY5" s="35">
        <f t="shared" si="1"/>
        <v>0</v>
      </c>
      <c r="AZ5" s="35">
        <f t="shared" si="1"/>
        <v>0</v>
      </c>
      <c r="BA5" s="35">
        <f t="shared" si="1"/>
        <v>0</v>
      </c>
      <c r="BB5" s="35">
        <f t="shared" si="1"/>
        <v>0</v>
      </c>
      <c r="BC5" s="35">
        <f t="shared" si="1"/>
        <v>0</v>
      </c>
      <c r="BD5" s="35">
        <f t="shared" si="1"/>
        <v>0</v>
      </c>
      <c r="BE5" s="35">
        <f t="shared" si="1"/>
        <v>0</v>
      </c>
    </row>
    <row r="6" spans="1:57" x14ac:dyDescent="0.25">
      <c r="A6">
        <v>12</v>
      </c>
      <c r="B6" t="s">
        <v>160</v>
      </c>
      <c r="C6" t="s">
        <v>161</v>
      </c>
      <c r="D6">
        <v>21</v>
      </c>
      <c r="E6">
        <v>4.79</v>
      </c>
      <c r="F6" t="s">
        <v>63</v>
      </c>
      <c r="G6" s="54">
        <v>7.7782810810203815E-2</v>
      </c>
      <c r="H6" s="55">
        <v>6.9325660118996615E-2</v>
      </c>
      <c r="I6" s="55">
        <v>4.1220246555396717E-2</v>
      </c>
      <c r="J6" s="55">
        <v>9.3256718390270651E-2</v>
      </c>
      <c r="K6" s="56">
        <v>5.5203945035074706E-3</v>
      </c>
      <c r="L6" s="54">
        <v>5.8748369214732039E-2</v>
      </c>
      <c r="M6" s="55">
        <v>6.0154159232805204E-2</v>
      </c>
      <c r="N6" s="55">
        <v>4.3508361369900266E-2</v>
      </c>
      <c r="O6" s="55">
        <v>2.73953126067361E-2</v>
      </c>
      <c r="P6" s="56">
        <v>1.2202150889101074E-2</v>
      </c>
      <c r="Q6" s="54">
        <v>0.11754180441693385</v>
      </c>
      <c r="R6" s="55">
        <v>4.9817936034076721E-2</v>
      </c>
      <c r="S6" s="55">
        <v>4.1218435989103581E-2</v>
      </c>
      <c r="T6" s="55">
        <v>4.3141205625576627E-2</v>
      </c>
      <c r="U6" s="56">
        <v>8.4007239367530948E-2</v>
      </c>
      <c r="Y6" s="35">
        <f t="shared" ref="Y6:AM6" si="2">SUMIF($E$4:$E$28,"&gt;7.99",G$4:G$28)</f>
        <v>0.1444774783912523</v>
      </c>
      <c r="Z6" s="35">
        <f t="shared" si="2"/>
        <v>0.132135666503059</v>
      </c>
      <c r="AA6" s="35">
        <f t="shared" si="2"/>
        <v>5.803863661232235E-2</v>
      </c>
      <c r="AB6" s="35">
        <f t="shared" si="2"/>
        <v>0.18969848392169528</v>
      </c>
      <c r="AC6" s="35">
        <f t="shared" si="2"/>
        <v>0.12558684457123448</v>
      </c>
      <c r="AD6" s="35">
        <f t="shared" si="2"/>
        <v>0.15599281021933273</v>
      </c>
      <c r="AE6" s="35">
        <f t="shared" si="2"/>
        <v>0.12289125572584657</v>
      </c>
      <c r="AF6" s="35">
        <f t="shared" si="2"/>
        <v>0.13849972310026207</v>
      </c>
      <c r="AG6" s="35">
        <f t="shared" si="2"/>
        <v>0.16081206100845469</v>
      </c>
      <c r="AH6" s="35">
        <f t="shared" si="2"/>
        <v>0.15354428510468029</v>
      </c>
      <c r="AI6" s="35">
        <f t="shared" si="2"/>
        <v>7.4081663295663597E-2</v>
      </c>
      <c r="AJ6" s="35">
        <f t="shared" si="2"/>
        <v>6.9373194703523808E-2</v>
      </c>
      <c r="AK6" s="35">
        <f t="shared" si="2"/>
        <v>5.7310267653890676E-2</v>
      </c>
      <c r="AL6" s="35">
        <f t="shared" si="2"/>
        <v>9.0268653113082242E-2</v>
      </c>
      <c r="AM6" s="35">
        <f t="shared" si="2"/>
        <v>9.6964402783858705E-2</v>
      </c>
      <c r="AN6" s="35"/>
      <c r="AO6" s="36"/>
      <c r="AQ6" s="35">
        <f t="shared" ref="AQ6:BE6" si="3">SUMIF($D$4:$D$28,"&gt;149",G$4:G$28)</f>
        <v>2.3357916116051432E-2</v>
      </c>
      <c r="AR6" s="35">
        <f t="shared" si="3"/>
        <v>1.6812242141396309E-2</v>
      </c>
      <c r="AS6" s="35">
        <f t="shared" si="3"/>
        <v>2.9713015574594041E-2</v>
      </c>
      <c r="AT6" s="35">
        <f t="shared" si="3"/>
        <v>1.8307538570150383E-2</v>
      </c>
      <c r="AU6" s="35">
        <f t="shared" si="3"/>
        <v>2.1163527779561354E-2</v>
      </c>
      <c r="AV6" s="35">
        <f t="shared" si="3"/>
        <v>1.195249856231512E-2</v>
      </c>
      <c r="AW6" s="35">
        <f t="shared" si="3"/>
        <v>1.5368732541694369E-2</v>
      </c>
      <c r="AX6" s="35">
        <f t="shared" si="3"/>
        <v>1.2674722202488668E-2</v>
      </c>
      <c r="AY6" s="35">
        <f t="shared" si="3"/>
        <v>1.0551807084198336E-2</v>
      </c>
      <c r="AZ6" s="35">
        <f t="shared" si="3"/>
        <v>6.7360462682360782E-3</v>
      </c>
      <c r="BA6" s="35">
        <f t="shared" si="3"/>
        <v>2.7317249357900593E-2</v>
      </c>
      <c r="BB6" s="35">
        <f t="shared" si="3"/>
        <v>2.575953598650867E-2</v>
      </c>
      <c r="BC6" s="35">
        <f t="shared" si="3"/>
        <v>2.9713714574847311E-2</v>
      </c>
      <c r="BD6" s="35">
        <f t="shared" si="3"/>
        <v>2.7594838570129111E-2</v>
      </c>
      <c r="BE6" s="35">
        <f t="shared" si="3"/>
        <v>3.0513820690224548E-2</v>
      </c>
    </row>
    <row r="7" spans="1:57" x14ac:dyDescent="0.25">
      <c r="A7">
        <v>14</v>
      </c>
      <c r="B7" t="s">
        <v>102</v>
      </c>
      <c r="C7" t="s">
        <v>103</v>
      </c>
      <c r="D7">
        <v>12</v>
      </c>
      <c r="E7">
        <v>5.68</v>
      </c>
      <c r="F7" t="s">
        <v>63</v>
      </c>
      <c r="G7" s="54">
        <v>0.18898826129398869</v>
      </c>
      <c r="H7" s="55">
        <v>0.1571986997703243</v>
      </c>
      <c r="I7" s="55">
        <v>2.8875902182252264E-2</v>
      </c>
      <c r="J7" s="55">
        <v>9.2183032899171069E-2</v>
      </c>
      <c r="K7" s="56">
        <v>0.15097837199839056</v>
      </c>
      <c r="L7" s="54">
        <v>0.17603213490730241</v>
      </c>
      <c r="M7" s="55">
        <v>0.16613089091273084</v>
      </c>
      <c r="N7" s="55">
        <v>0.15939525699147591</v>
      </c>
      <c r="O7" s="55">
        <v>0.16532130838184636</v>
      </c>
      <c r="P7" s="56">
        <v>0.11400617553457887</v>
      </c>
      <c r="Q7" s="54">
        <v>2.3334943345303921E-2</v>
      </c>
      <c r="R7" s="55">
        <v>4.6067442128248266E-2</v>
      </c>
      <c r="S7" s="55">
        <v>2.8879013285367478E-2</v>
      </c>
      <c r="T7" s="55">
        <v>4.7973438188967266E-2</v>
      </c>
      <c r="U7" s="56">
        <v>8.093816289508822E-2</v>
      </c>
      <c r="Y7" s="35">
        <f t="shared" ref="Y7:AM7" si="4">SUMIF($E$4:$E$28,"&gt;6.99",G$4:G$28)</f>
        <v>0.35584354753925157</v>
      </c>
      <c r="Z7" s="35">
        <f t="shared" si="4"/>
        <v>0.33481099989906926</v>
      </c>
      <c r="AA7" s="35">
        <f t="shared" si="4"/>
        <v>0.11739015231196977</v>
      </c>
      <c r="AB7" s="35">
        <f t="shared" si="4"/>
        <v>0.3713189906309588</v>
      </c>
      <c r="AC7" s="35">
        <f t="shared" si="4"/>
        <v>0.31029624428966457</v>
      </c>
      <c r="AD7" s="35">
        <f t="shared" si="4"/>
        <v>0.31396154445793278</v>
      </c>
      <c r="AE7" s="35">
        <f t="shared" si="4"/>
        <v>0.26871271096801114</v>
      </c>
      <c r="AF7" s="35">
        <f t="shared" si="4"/>
        <v>0.30588969171822605</v>
      </c>
      <c r="AG7" s="35">
        <f t="shared" si="4"/>
        <v>0.27843447611958372</v>
      </c>
      <c r="AH7" s="35">
        <f t="shared" si="4"/>
        <v>0.26611236557880313</v>
      </c>
      <c r="AI7" s="35">
        <f t="shared" si="4"/>
        <v>0.20775668246619799</v>
      </c>
      <c r="AJ7" s="35">
        <f t="shared" si="4"/>
        <v>0.15756397493233232</v>
      </c>
      <c r="AK7" s="35">
        <f t="shared" si="4"/>
        <v>0.11667622856755411</v>
      </c>
      <c r="AL7" s="35">
        <f t="shared" si="4"/>
        <v>0.17880175023038572</v>
      </c>
      <c r="AM7" s="35">
        <f t="shared" si="4"/>
        <v>0.27112321216261492</v>
      </c>
      <c r="AN7" s="35"/>
      <c r="AO7" s="36"/>
      <c r="AQ7" s="35">
        <f t="shared" ref="AQ7:BE7" si="5">SUMIF($D$4:$D$28,"&gt;99",G$4:G$28)</f>
        <v>2.3357916116051432E-2</v>
      </c>
      <c r="AR7" s="35">
        <f t="shared" si="5"/>
        <v>1.6812242141396309E-2</v>
      </c>
      <c r="AS7" s="35">
        <f t="shared" si="5"/>
        <v>2.9713015574594041E-2</v>
      </c>
      <c r="AT7" s="35">
        <f t="shared" si="5"/>
        <v>1.8307538570150383E-2</v>
      </c>
      <c r="AU7" s="35">
        <f t="shared" si="5"/>
        <v>2.1163527779561354E-2</v>
      </c>
      <c r="AV7" s="35">
        <f t="shared" si="5"/>
        <v>1.195249856231512E-2</v>
      </c>
      <c r="AW7" s="35">
        <f t="shared" si="5"/>
        <v>1.5368732541694369E-2</v>
      </c>
      <c r="AX7" s="35">
        <f t="shared" si="5"/>
        <v>1.2674722202488668E-2</v>
      </c>
      <c r="AY7" s="35">
        <f t="shared" si="5"/>
        <v>1.0551807084198336E-2</v>
      </c>
      <c r="AZ7" s="35">
        <f t="shared" si="5"/>
        <v>6.7360462682360782E-3</v>
      </c>
      <c r="BA7" s="35">
        <f t="shared" si="5"/>
        <v>2.7317249357900593E-2</v>
      </c>
      <c r="BB7" s="35">
        <f t="shared" si="5"/>
        <v>2.575953598650867E-2</v>
      </c>
      <c r="BC7" s="35">
        <f t="shared" si="5"/>
        <v>2.9713714574847311E-2</v>
      </c>
      <c r="BD7" s="35">
        <f t="shared" si="5"/>
        <v>2.7594838570129111E-2</v>
      </c>
      <c r="BE7" s="35">
        <f t="shared" si="5"/>
        <v>3.0513820690224548E-2</v>
      </c>
    </row>
    <row r="8" spans="1:57" x14ac:dyDescent="0.25">
      <c r="A8">
        <v>5</v>
      </c>
      <c r="B8" t="s">
        <v>123</v>
      </c>
      <c r="C8" t="s">
        <v>124</v>
      </c>
      <c r="D8">
        <v>49</v>
      </c>
      <c r="E8">
        <v>6.77</v>
      </c>
      <c r="F8" t="s">
        <v>63</v>
      </c>
      <c r="G8" s="54">
        <v>0.11832817697541992</v>
      </c>
      <c r="H8" s="55">
        <v>7.9711377939941874E-2</v>
      </c>
      <c r="I8" s="55">
        <v>2.0471616744640684E-2</v>
      </c>
      <c r="J8" s="55">
        <v>3.7810945827891788E-2</v>
      </c>
      <c r="K8" s="56">
        <v>0.20108642035417937</v>
      </c>
      <c r="L8" s="54">
        <v>4.819165081005522E-2</v>
      </c>
      <c r="M8" s="55">
        <v>6.3191762696377884E-2</v>
      </c>
      <c r="N8" s="55">
        <v>0.10593600343651539</v>
      </c>
      <c r="O8" s="55">
        <v>3.562057441177361E-2</v>
      </c>
      <c r="P8" s="56">
        <v>5.6804417691501623E-2</v>
      </c>
      <c r="Q8" s="54">
        <v>2.4606307532202526E-2</v>
      </c>
      <c r="R8" s="55">
        <v>2.2367721747024307E-2</v>
      </c>
      <c r="S8" s="55">
        <v>2.0470621395405928E-2</v>
      </c>
      <c r="T8" s="55">
        <v>1.1782149367663688E-2</v>
      </c>
      <c r="U8" s="56">
        <v>6.6810106204111666E-2</v>
      </c>
      <c r="Y8" s="35">
        <f t="shared" ref="Y8:AM8" si="6">SUMIF($E$4:$E$28,"&gt;5.99",G$4:G$28)</f>
        <v>0.54425126696750747</v>
      </c>
      <c r="Z8" s="35">
        <f t="shared" si="6"/>
        <v>0.45196163917177257</v>
      </c>
      <c r="AA8" s="35">
        <f t="shared" si="6"/>
        <v>0.1967013723703441</v>
      </c>
      <c r="AB8" s="35">
        <f t="shared" si="6"/>
        <v>0.44714834646416829</v>
      </c>
      <c r="AC8" s="35">
        <f t="shared" si="6"/>
        <v>0.56018075384401134</v>
      </c>
      <c r="AD8" s="35">
        <f t="shared" si="6"/>
        <v>0.4000955494728578</v>
      </c>
      <c r="AE8" s="35">
        <f t="shared" si="6"/>
        <v>0.38927971515502968</v>
      </c>
      <c r="AF8" s="35">
        <f t="shared" si="6"/>
        <v>0.4491141477237785</v>
      </c>
      <c r="AG8" s="35">
        <f t="shared" si="6"/>
        <v>0.34161945614029371</v>
      </c>
      <c r="AH8" s="35">
        <f t="shared" si="6"/>
        <v>0.33993629403594744</v>
      </c>
      <c r="AI8" s="35">
        <f t="shared" si="6"/>
        <v>0.30109196529256277</v>
      </c>
      <c r="AJ8" s="35">
        <f t="shared" si="6"/>
        <v>0.24134859386713375</v>
      </c>
      <c r="AK8" s="35">
        <f t="shared" si="6"/>
        <v>0.19598941626885794</v>
      </c>
      <c r="AL8" s="35">
        <f t="shared" si="6"/>
        <v>0.25739605087398421</v>
      </c>
      <c r="AM8" s="35">
        <f t="shared" si="6"/>
        <v>0.40943570463913481</v>
      </c>
      <c r="AN8" s="35"/>
      <c r="AO8" s="36"/>
      <c r="AQ8" s="35">
        <f t="shared" ref="AQ8:BE8" si="7">SUMIF($D$4:$D$28,"&gt;79",G$4:G$28)</f>
        <v>2.3357916116051432E-2</v>
      </c>
      <c r="AR8" s="35">
        <f t="shared" si="7"/>
        <v>1.6812242141396309E-2</v>
      </c>
      <c r="AS8" s="35">
        <f t="shared" si="7"/>
        <v>2.9713015574594041E-2</v>
      </c>
      <c r="AT8" s="35">
        <f t="shared" si="7"/>
        <v>1.8307538570150383E-2</v>
      </c>
      <c r="AU8" s="35">
        <f t="shared" si="7"/>
        <v>2.1163527779561354E-2</v>
      </c>
      <c r="AV8" s="35">
        <f t="shared" si="7"/>
        <v>1.195249856231512E-2</v>
      </c>
      <c r="AW8" s="35">
        <f t="shared" si="7"/>
        <v>1.5368732541694369E-2</v>
      </c>
      <c r="AX8" s="35">
        <f t="shared" si="7"/>
        <v>1.2674722202488668E-2</v>
      </c>
      <c r="AY8" s="35">
        <f t="shared" si="7"/>
        <v>1.0551807084198336E-2</v>
      </c>
      <c r="AZ8" s="35">
        <f t="shared" si="7"/>
        <v>6.7360462682360782E-3</v>
      </c>
      <c r="BA8" s="35">
        <f t="shared" si="7"/>
        <v>2.7317249357900593E-2</v>
      </c>
      <c r="BB8" s="35">
        <f t="shared" si="7"/>
        <v>2.575953598650867E-2</v>
      </c>
      <c r="BC8" s="35">
        <f t="shared" si="7"/>
        <v>2.9713714574847311E-2</v>
      </c>
      <c r="BD8" s="35">
        <f t="shared" si="7"/>
        <v>2.7594838570129111E-2</v>
      </c>
      <c r="BE8" s="35">
        <f t="shared" si="7"/>
        <v>3.0513820690224548E-2</v>
      </c>
    </row>
    <row r="9" spans="1:57" x14ac:dyDescent="0.25">
      <c r="A9">
        <v>7</v>
      </c>
      <c r="B9" t="s">
        <v>127</v>
      </c>
      <c r="C9" t="s">
        <v>128</v>
      </c>
      <c r="D9">
        <v>67</v>
      </c>
      <c r="E9">
        <v>7.31</v>
      </c>
      <c r="F9" t="s">
        <v>63</v>
      </c>
      <c r="G9" s="54">
        <v>1.8036458097597314E-2</v>
      </c>
      <c r="H9" s="55">
        <v>9.4864760970217472E-3</v>
      </c>
      <c r="I9" s="55">
        <v>2.5782077151766159E-2</v>
      </c>
      <c r="J9" s="55">
        <v>8.7756591383598443E-3</v>
      </c>
      <c r="K9" s="56">
        <v>1.0360108166408186E-2</v>
      </c>
      <c r="L9" s="54">
        <v>5.3527879569097688E-3</v>
      </c>
      <c r="M9" s="75">
        <v>0</v>
      </c>
      <c r="N9" s="55">
        <v>1.9641878031031002E-2</v>
      </c>
      <c r="O9" s="75">
        <v>3.8513448521987968E-3</v>
      </c>
      <c r="P9" s="56">
        <v>1.1341221906083124E-2</v>
      </c>
      <c r="Q9" s="54">
        <v>5.9530978720569803E-2</v>
      </c>
      <c r="R9" s="55">
        <v>3.2362557692373096E-2</v>
      </c>
      <c r="S9" s="55">
        <v>2.5782671741796076E-2</v>
      </c>
      <c r="T9" s="55">
        <v>3.0240934348905912E-2</v>
      </c>
      <c r="U9" s="56">
        <v>6.3426660562932238E-2</v>
      </c>
      <c r="Y9" s="35">
        <f t="shared" ref="Y9:AM9" si="8">SUMIF($E$4:$E$28,"&gt;4.99",G$4:G$28)</f>
        <v>0.77507706339389471</v>
      </c>
      <c r="Z9" s="35">
        <f t="shared" si="8"/>
        <v>0.63514351467978791</v>
      </c>
      <c r="AA9" s="35">
        <f t="shared" si="8"/>
        <v>0.41452902172664285</v>
      </c>
      <c r="AB9" s="35">
        <f t="shared" si="8"/>
        <v>0.56181078831366293</v>
      </c>
      <c r="AC9" s="35">
        <f t="shared" si="8"/>
        <v>0.73659938341225828</v>
      </c>
      <c r="AD9" s="35">
        <f t="shared" si="8"/>
        <v>0.59712979158018564</v>
      </c>
      <c r="AE9" s="35">
        <f t="shared" si="8"/>
        <v>0.57216823081966595</v>
      </c>
      <c r="AF9" s="35">
        <f t="shared" si="8"/>
        <v>0.64885478983977696</v>
      </c>
      <c r="AG9" s="35">
        <f t="shared" si="8"/>
        <v>0.52823806827689312</v>
      </c>
      <c r="AH9" s="35">
        <f t="shared" si="8"/>
        <v>0.47651336207329265</v>
      </c>
      <c r="AI9" s="35">
        <f t="shared" si="8"/>
        <v>0.52607921214240427</v>
      </c>
      <c r="AJ9" s="35">
        <f t="shared" si="8"/>
        <v>0.47086491363046984</v>
      </c>
      <c r="AK9" s="35">
        <f t="shared" si="8"/>
        <v>0.41383278426445758</v>
      </c>
      <c r="AL9" s="35">
        <f t="shared" si="8"/>
        <v>0.48456906864004406</v>
      </c>
      <c r="AM9" s="35">
        <f t="shared" si="8"/>
        <v>0.73408863700749705</v>
      </c>
      <c r="AN9" s="35"/>
      <c r="AO9" s="36"/>
      <c r="AQ9" s="35">
        <f t="shared" ref="AQ9:BE9" si="9">SUMIF($D$4:$D$28,"&gt;69",G$4:G$28)</f>
        <v>2.3357916116051432E-2</v>
      </c>
      <c r="AR9" s="35">
        <f t="shared" si="9"/>
        <v>1.6812242141396309E-2</v>
      </c>
      <c r="AS9" s="35">
        <f t="shared" si="9"/>
        <v>6.0919934951835605E-2</v>
      </c>
      <c r="AT9" s="35">
        <f t="shared" si="9"/>
        <v>1.8307538570150383E-2</v>
      </c>
      <c r="AU9" s="35">
        <f t="shared" si="9"/>
        <v>2.1163527779561354E-2</v>
      </c>
      <c r="AV9" s="35">
        <f t="shared" si="9"/>
        <v>1.195249856231512E-2</v>
      </c>
      <c r="AW9" s="35">
        <f t="shared" si="9"/>
        <v>1.5368732541694369E-2</v>
      </c>
      <c r="AX9" s="35">
        <f t="shared" si="9"/>
        <v>1.2674722202488668E-2</v>
      </c>
      <c r="AY9" s="35">
        <f t="shared" si="9"/>
        <v>1.0551807084198336E-2</v>
      </c>
      <c r="AZ9" s="35">
        <f t="shared" si="9"/>
        <v>6.7360462682360782E-3</v>
      </c>
      <c r="BA9" s="35">
        <f t="shared" si="9"/>
        <v>4.1318761855033734E-2</v>
      </c>
      <c r="BB9" s="35">
        <f t="shared" si="9"/>
        <v>5.4376460972150827E-2</v>
      </c>
      <c r="BC9" s="35">
        <f t="shared" si="9"/>
        <v>6.0921957230717971E-2</v>
      </c>
      <c r="BD9" s="35">
        <f t="shared" si="9"/>
        <v>4.4456999322735773E-2</v>
      </c>
      <c r="BE9" s="35">
        <f t="shared" si="9"/>
        <v>5.0052865773571341E-2</v>
      </c>
    </row>
    <row r="10" spans="1:57" x14ac:dyDescent="0.25">
      <c r="A10">
        <v>142</v>
      </c>
      <c r="B10" t="s">
        <v>1104</v>
      </c>
      <c r="C10" t="s">
        <v>1105</v>
      </c>
      <c r="D10">
        <v>11</v>
      </c>
      <c r="E10">
        <v>8.48</v>
      </c>
      <c r="F10" t="s">
        <v>63</v>
      </c>
      <c r="G10" s="89">
        <v>0</v>
      </c>
      <c r="H10" s="75">
        <v>0</v>
      </c>
      <c r="I10" s="75">
        <v>0</v>
      </c>
      <c r="J10" s="75">
        <v>0</v>
      </c>
      <c r="K10" s="90">
        <v>0</v>
      </c>
      <c r="L10" s="89">
        <v>0</v>
      </c>
      <c r="M10" s="75">
        <v>0</v>
      </c>
      <c r="N10" s="75">
        <v>0</v>
      </c>
      <c r="O10" s="75">
        <v>0</v>
      </c>
      <c r="P10" s="90">
        <v>0</v>
      </c>
      <c r="Q10" s="89">
        <v>0</v>
      </c>
      <c r="R10" s="75">
        <v>0</v>
      </c>
      <c r="S10" s="75">
        <v>0</v>
      </c>
      <c r="T10" s="75">
        <v>0</v>
      </c>
      <c r="U10" s="56">
        <v>2.9412406281036595E-2</v>
      </c>
      <c r="Y10" s="35">
        <f t="shared" ref="Y10:AM10" si="10">SUMIF($E$4:$E$28,"&gt;0.99",G$4:G$28)</f>
        <v>0.85285987420409837</v>
      </c>
      <c r="Z10" s="35">
        <f t="shared" si="10"/>
        <v>0.71215923523210223</v>
      </c>
      <c r="AA10" s="35">
        <f t="shared" si="10"/>
        <v>0.47060849624271617</v>
      </c>
      <c r="AB10" s="35">
        <f t="shared" si="10"/>
        <v>0.65506750670393354</v>
      </c>
      <c r="AC10" s="35">
        <f t="shared" si="10"/>
        <v>0.78438510323110711</v>
      </c>
      <c r="AD10" s="35">
        <f t="shared" si="10"/>
        <v>0.65587816079491768</v>
      </c>
      <c r="AE10" s="35">
        <f t="shared" si="10"/>
        <v>0.64191975535023393</v>
      </c>
      <c r="AF10" s="35">
        <f t="shared" si="10"/>
        <v>0.71230263345329969</v>
      </c>
      <c r="AG10" s="35">
        <f t="shared" si="10"/>
        <v>0.55563338088362924</v>
      </c>
      <c r="AH10" s="35">
        <f t="shared" si="10"/>
        <v>0.49864268400047418</v>
      </c>
      <c r="AI10" s="35">
        <f t="shared" si="10"/>
        <v>0.66556026567291515</v>
      </c>
      <c r="AJ10" s="35">
        <f t="shared" si="10"/>
        <v>0.53116251649944002</v>
      </c>
      <c r="AK10" s="35">
        <f t="shared" si="10"/>
        <v>0.46991022201091159</v>
      </c>
      <c r="AL10" s="35">
        <f t="shared" si="10"/>
        <v>0.5360499262268823</v>
      </c>
      <c r="AM10" s="35">
        <f t="shared" si="10"/>
        <v>0.84002082509632836</v>
      </c>
      <c r="AN10" s="35"/>
      <c r="AO10" s="36"/>
      <c r="AQ10" s="35">
        <f t="shared" ref="AQ10:BE10" si="11">SUMIF($D$4:$D$28,"&gt;59",G$4:G$28)</f>
        <v>0.11512717519058058</v>
      </c>
      <c r="AR10" s="35">
        <f t="shared" si="11"/>
        <v>9.9845966839181344E-2</v>
      </c>
      <c r="AS10" s="35">
        <f t="shared" si="11"/>
        <v>0.13908497111343579</v>
      </c>
      <c r="AT10" s="35">
        <f t="shared" si="11"/>
        <v>9.7475810382099098E-2</v>
      </c>
      <c r="AU10" s="35">
        <f t="shared" si="11"/>
        <v>0.1000765872093778</v>
      </c>
      <c r="AV10" s="35">
        <f t="shared" si="11"/>
        <v>0.11649811973983376</v>
      </c>
      <c r="AW10" s="35">
        <f t="shared" si="11"/>
        <v>0.11179303611761741</v>
      </c>
      <c r="AX10" s="35">
        <f t="shared" si="11"/>
        <v>0.11507366513946465</v>
      </c>
      <c r="AY10" s="35">
        <f t="shared" si="11"/>
        <v>5.2605820251430249E-2</v>
      </c>
      <c r="AZ10" s="35">
        <f t="shared" si="11"/>
        <v>8.6157554789121571E-2</v>
      </c>
      <c r="BA10" s="35">
        <f t="shared" si="11"/>
        <v>0.19515199507649375</v>
      </c>
      <c r="BB10" s="35">
        <f t="shared" si="11"/>
        <v>0.15303907987828155</v>
      </c>
      <c r="BC10" s="35">
        <f t="shared" si="11"/>
        <v>0.13889487771024733</v>
      </c>
      <c r="BD10" s="35">
        <f t="shared" si="11"/>
        <v>0.14742471785017636</v>
      </c>
      <c r="BE10" s="35">
        <f t="shared" si="11"/>
        <v>0.1831496140331324</v>
      </c>
    </row>
    <row r="11" spans="1:57" x14ac:dyDescent="0.25">
      <c r="A11">
        <v>6</v>
      </c>
      <c r="B11" t="s">
        <v>113</v>
      </c>
      <c r="C11" t="s">
        <v>114</v>
      </c>
      <c r="D11">
        <v>69</v>
      </c>
      <c r="E11">
        <v>6.21</v>
      </c>
      <c r="F11" t="s">
        <v>63</v>
      </c>
      <c r="G11" s="54">
        <v>5.3316266056983842E-2</v>
      </c>
      <c r="H11" s="55">
        <v>2.5978448182388619E-2</v>
      </c>
      <c r="I11" s="55">
        <v>2.1904009969643392E-2</v>
      </c>
      <c r="J11" s="55">
        <v>2.2926339128836765E-2</v>
      </c>
      <c r="K11" s="56">
        <v>3.2186450756029085E-2</v>
      </c>
      <c r="L11" s="54">
        <v>2.9701029657007608E-2</v>
      </c>
      <c r="M11" s="55">
        <v>4.4946851263460062E-2</v>
      </c>
      <c r="N11" s="55">
        <v>2.7713131751567435E-2</v>
      </c>
      <c r="O11" s="55">
        <v>1.8967564491938593E-2</v>
      </c>
      <c r="P11" s="56">
        <v>1.1211559637198687E-2</v>
      </c>
      <c r="Q11" s="54">
        <v>2.9512739479580847E-2</v>
      </c>
      <c r="R11" s="55">
        <v>2.7275733136057329E-2</v>
      </c>
      <c r="S11" s="55">
        <v>2.1904729010551256E-2</v>
      </c>
      <c r="T11" s="55">
        <v>2.80799193061924E-2</v>
      </c>
      <c r="U11" s="56">
        <v>2.7220599837673509E-2</v>
      </c>
      <c r="AP11" s="36"/>
      <c r="AQ11" s="35">
        <f t="shared" ref="AQ11:BE11" si="12">SUMIF($D$4:$D$28,"&gt;49",G$4:G$28)</f>
        <v>0.13163837759771099</v>
      </c>
      <c r="AR11" s="35">
        <f t="shared" si="12"/>
        <v>0.11626895387064404</v>
      </c>
      <c r="AS11" s="35">
        <f t="shared" si="12"/>
        <v>0.26195548590524459</v>
      </c>
      <c r="AT11" s="35">
        <f t="shared" si="12"/>
        <v>0.1331609742704416</v>
      </c>
      <c r="AU11" s="35">
        <f t="shared" si="12"/>
        <v>0.10230597729733273</v>
      </c>
      <c r="AV11" s="35">
        <f t="shared" si="12"/>
        <v>0.12395683142369235</v>
      </c>
      <c r="AW11" s="35">
        <f t="shared" si="12"/>
        <v>0.11425912890758541</v>
      </c>
      <c r="AX11" s="35">
        <f t="shared" si="12"/>
        <v>0.12530627024015775</v>
      </c>
      <c r="AY11" s="35">
        <f t="shared" si="12"/>
        <v>7.1051069023510341E-2</v>
      </c>
      <c r="AZ11" s="35">
        <f t="shared" si="12"/>
        <v>9.529815392623997E-2</v>
      </c>
      <c r="BA11" s="35">
        <f t="shared" si="12"/>
        <v>0.35549822978863482</v>
      </c>
      <c r="BB11" s="35">
        <f t="shared" si="12"/>
        <v>0.25968457423491398</v>
      </c>
      <c r="BC11" s="35">
        <f t="shared" si="12"/>
        <v>0.26177517836765485</v>
      </c>
      <c r="BD11" s="35">
        <f t="shared" si="12"/>
        <v>0.27956562056210332</v>
      </c>
      <c r="BE11" s="35">
        <f t="shared" si="12"/>
        <v>0.36528768647852772</v>
      </c>
    </row>
    <row r="12" spans="1:57" x14ac:dyDescent="0.25">
      <c r="A12">
        <v>13</v>
      </c>
      <c r="B12" t="s">
        <v>142</v>
      </c>
      <c r="C12" t="s">
        <v>143</v>
      </c>
      <c r="D12">
        <v>56</v>
      </c>
      <c r="E12">
        <v>8.3800000000000008</v>
      </c>
      <c r="F12" t="s">
        <v>63</v>
      </c>
      <c r="G12" s="89">
        <v>0</v>
      </c>
      <c r="H12" s="55">
        <v>1.0242375671076632E-2</v>
      </c>
      <c r="I12" s="55">
        <v>2.3465997558541025E-2</v>
      </c>
      <c r="J12" s="55">
        <v>2.5822724806770406E-2</v>
      </c>
      <c r="K12" s="90">
        <v>0</v>
      </c>
      <c r="L12" s="89">
        <v>2.6897065036934633E-3</v>
      </c>
      <c r="M12" s="75">
        <v>0</v>
      </c>
      <c r="N12" s="75">
        <v>1.3706129924164888E-3</v>
      </c>
      <c r="O12" s="75">
        <v>6.0226217692068975E-3</v>
      </c>
      <c r="P12" s="90">
        <v>1.852325206133732E-3</v>
      </c>
      <c r="Q12" s="54">
        <v>2.4788660117245152E-2</v>
      </c>
      <c r="R12" s="55">
        <v>2.3099515787545027E-2</v>
      </c>
      <c r="S12" s="55">
        <v>2.3467719982693227E-2</v>
      </c>
      <c r="T12" s="55">
        <v>2.6190616566249075E-2</v>
      </c>
      <c r="U12" s="56">
        <v>2.3980394024004991E-2</v>
      </c>
      <c r="AP12" s="36"/>
      <c r="AQ12" s="35">
        <f t="shared" ref="AQ12:BE12" si="13">SUMIF($D$4:$D$28,"&gt;39",G$4:G$28)</f>
        <v>0.24996655457313094</v>
      </c>
      <c r="AR12" s="35">
        <f t="shared" si="13"/>
        <v>0.19598033181058591</v>
      </c>
      <c r="AS12" s="35">
        <f t="shared" si="13"/>
        <v>0.28242710264988535</v>
      </c>
      <c r="AT12" s="35">
        <f t="shared" si="13"/>
        <v>0.1709719200983334</v>
      </c>
      <c r="AU12" s="35">
        <f t="shared" si="13"/>
        <v>0.30339239765151205</v>
      </c>
      <c r="AV12" s="35">
        <f t="shared" si="13"/>
        <v>0.17214848223374754</v>
      </c>
      <c r="AW12" s="35">
        <f t="shared" si="13"/>
        <v>0.1774508916039633</v>
      </c>
      <c r="AX12" s="35">
        <f t="shared" si="13"/>
        <v>0.23124227367667316</v>
      </c>
      <c r="AY12" s="35">
        <f t="shared" si="13"/>
        <v>0.10667164343528394</v>
      </c>
      <c r="AZ12" s="35">
        <f t="shared" si="13"/>
        <v>0.15210257161774163</v>
      </c>
      <c r="BA12" s="35">
        <f t="shared" si="13"/>
        <v>0.38010453732083743</v>
      </c>
      <c r="BB12" s="35">
        <f t="shared" si="13"/>
        <v>0.28205229598193826</v>
      </c>
      <c r="BC12" s="35">
        <f t="shared" si="13"/>
        <v>0.28224579976306086</v>
      </c>
      <c r="BD12" s="35">
        <f t="shared" si="13"/>
        <v>0.29134776992976702</v>
      </c>
      <c r="BE12" s="35">
        <f t="shared" si="13"/>
        <v>0.43209779268263937</v>
      </c>
    </row>
    <row r="13" spans="1:57" x14ac:dyDescent="0.25">
      <c r="A13">
        <v>4</v>
      </c>
      <c r="B13" t="s">
        <v>81</v>
      </c>
      <c r="C13" t="s">
        <v>82</v>
      </c>
      <c r="D13">
        <v>36</v>
      </c>
      <c r="E13">
        <v>8.31</v>
      </c>
      <c r="F13" t="s">
        <v>63</v>
      </c>
      <c r="G13" s="54">
        <v>0.12406094347130432</v>
      </c>
      <c r="H13" s="55">
        <v>7.4324490413607683E-2</v>
      </c>
      <c r="I13" s="55">
        <v>2.4346978834853001E-2</v>
      </c>
      <c r="J13" s="55">
        <v>0.11640948557017278</v>
      </c>
      <c r="K13" s="56">
        <v>8.9220344063855303E-2</v>
      </c>
      <c r="L13" s="54">
        <v>8.3811300152038012E-2</v>
      </c>
      <c r="M13" s="55">
        <v>7.1413803413383589E-2</v>
      </c>
      <c r="N13" s="55">
        <v>8.2085176953468023E-2</v>
      </c>
      <c r="O13" s="55">
        <v>0.13555433541615328</v>
      </c>
      <c r="P13" s="56">
        <v>8.8133697678926273E-2</v>
      </c>
      <c r="Q13" s="54">
        <v>1.9164223325466471E-2</v>
      </c>
      <c r="R13" s="55">
        <v>3.1156993662418753E-2</v>
      </c>
      <c r="S13" s="55">
        <v>2.3811951821454503E-2</v>
      </c>
      <c r="T13" s="55">
        <v>4.8606702576124761E-2</v>
      </c>
      <c r="U13" s="56">
        <v>2.319951599259595E-2</v>
      </c>
      <c r="AP13" s="36"/>
      <c r="AQ13" s="35">
        <f t="shared" ref="AQ13:BE13" si="14">SUMIF($D$4:$D$28,"&gt;29",G$4:G$28)</f>
        <v>0.39935383076970321</v>
      </c>
      <c r="AR13" s="35">
        <f t="shared" si="14"/>
        <v>0.2901073866014986</v>
      </c>
      <c r="AS13" s="35">
        <f t="shared" si="14"/>
        <v>0.35199226961285157</v>
      </c>
      <c r="AT13" s="35">
        <f t="shared" si="14"/>
        <v>0.29999837553725761</v>
      </c>
      <c r="AU13" s="35">
        <f t="shared" si="14"/>
        <v>0.41582360919726874</v>
      </c>
      <c r="AV13" s="35">
        <f t="shared" si="14"/>
        <v>0.27219288440564571</v>
      </c>
      <c r="AW13" s="35">
        <f t="shared" si="14"/>
        <v>0.26315622697928437</v>
      </c>
      <c r="AX13" s="35">
        <f t="shared" si="14"/>
        <v>0.34481084364638703</v>
      </c>
      <c r="AY13" s="35">
        <f t="shared" si="14"/>
        <v>0.25110065560331701</v>
      </c>
      <c r="AZ13" s="35">
        <f t="shared" si="14"/>
        <v>0.25551888786844956</v>
      </c>
      <c r="BA13" s="35">
        <f t="shared" si="14"/>
        <v>0.43721435087057742</v>
      </c>
      <c r="BB13" s="35">
        <f t="shared" si="14"/>
        <v>0.36579315617910962</v>
      </c>
      <c r="BC13" s="35">
        <f t="shared" si="14"/>
        <v>0.35127790703633777</v>
      </c>
      <c r="BD13" s="35">
        <f t="shared" si="14"/>
        <v>0.37897524064332727</v>
      </c>
      <c r="BE13" s="35">
        <f t="shared" si="14"/>
        <v>0.4994873997939917</v>
      </c>
    </row>
    <row r="14" spans="1:57" ht="15.75" thickBot="1" x14ac:dyDescent="0.3">
      <c r="A14">
        <v>3</v>
      </c>
      <c r="B14" t="s">
        <v>87</v>
      </c>
      <c r="C14" t="s">
        <v>88</v>
      </c>
      <c r="D14">
        <v>187</v>
      </c>
      <c r="E14">
        <v>6.34</v>
      </c>
      <c r="F14" t="s">
        <v>63</v>
      </c>
      <c r="G14" s="54">
        <v>1.6763276395852063E-2</v>
      </c>
      <c r="H14" s="55">
        <v>1.1460813150372831E-2</v>
      </c>
      <c r="I14" s="55">
        <v>2.0015026933825907E-2</v>
      </c>
      <c r="J14" s="55">
        <v>1.5092070876480903E-2</v>
      </c>
      <c r="K14" s="56">
        <v>1.6611638444138311E-2</v>
      </c>
      <c r="L14" s="54">
        <v>8.2413245478621718E-3</v>
      </c>
      <c r="M14" s="55">
        <v>1.242839022718064E-2</v>
      </c>
      <c r="N14" s="55">
        <v>9.5753208174696441E-3</v>
      </c>
      <c r="O14" s="55">
        <v>8.5968411169977509E-3</v>
      </c>
      <c r="P14" s="90">
        <v>5.8079511284440354E-3</v>
      </c>
      <c r="Q14" s="54">
        <v>1.5529490397273943E-2</v>
      </c>
      <c r="R14" s="55">
        <v>1.6446267999395758E-2</v>
      </c>
      <c r="S14" s="55">
        <v>2.0015616887692433E-2</v>
      </c>
      <c r="T14" s="55">
        <v>1.8576653361713141E-2</v>
      </c>
      <c r="U14" s="56">
        <v>2.2176697918328148E-2</v>
      </c>
      <c r="AP14" s="36"/>
      <c r="AQ14" s="35">
        <f t="shared" ref="AQ14:BE14" si="15">SUMIF($D$4:$D$28,"&gt;19",G$4:G$28)</f>
        <v>0.47713664157990704</v>
      </c>
      <c r="AR14" s="35">
        <f t="shared" si="15"/>
        <v>0.3594330467204952</v>
      </c>
      <c r="AS14" s="35">
        <f t="shared" si="15"/>
        <v>0.40116999121763275</v>
      </c>
      <c r="AT14" s="35">
        <f t="shared" si="15"/>
        <v>0.39325509392752833</v>
      </c>
      <c r="AU14" s="35">
        <f t="shared" si="15"/>
        <v>0.42134400370077624</v>
      </c>
      <c r="AV14" s="35">
        <f t="shared" si="15"/>
        <v>0.3309412536203778</v>
      </c>
      <c r="AW14" s="35">
        <f t="shared" si="15"/>
        <v>0.32331038621208952</v>
      </c>
      <c r="AX14" s="35">
        <f t="shared" si="15"/>
        <v>0.38831920501628731</v>
      </c>
      <c r="AY14" s="35">
        <f t="shared" si="15"/>
        <v>0.27849596821005312</v>
      </c>
      <c r="AZ14" s="35">
        <f t="shared" si="15"/>
        <v>0.26772103875755066</v>
      </c>
      <c r="BA14" s="35">
        <f t="shared" si="15"/>
        <v>0.5667002783592503</v>
      </c>
      <c r="BB14" s="35">
        <f t="shared" si="15"/>
        <v>0.4220778667377722</v>
      </c>
      <c r="BC14" s="35">
        <f t="shared" si="15"/>
        <v>0.40045362653724303</v>
      </c>
      <c r="BD14" s="35">
        <f t="shared" si="15"/>
        <v>0.42749451417191314</v>
      </c>
      <c r="BE14" s="35">
        <f t="shared" si="15"/>
        <v>0.59201071542468953</v>
      </c>
    </row>
    <row r="15" spans="1:57" ht="16.5" thickBot="1" x14ac:dyDescent="0.3">
      <c r="A15">
        <v>15</v>
      </c>
      <c r="B15" t="s">
        <v>212</v>
      </c>
      <c r="C15" t="s">
        <v>213</v>
      </c>
      <c r="D15">
        <v>63</v>
      </c>
      <c r="E15">
        <v>6.52</v>
      </c>
      <c r="F15" t="s">
        <v>63</v>
      </c>
      <c r="G15" s="89">
        <v>0</v>
      </c>
      <c r="H15" s="75">
        <v>0</v>
      </c>
      <c r="I15" s="55">
        <v>1.6920566410264383E-2</v>
      </c>
      <c r="J15" s="75">
        <v>0</v>
      </c>
      <c r="K15" s="90">
        <v>0</v>
      </c>
      <c r="L15" s="89">
        <v>0</v>
      </c>
      <c r="M15" s="75">
        <v>0</v>
      </c>
      <c r="N15" s="75">
        <v>0</v>
      </c>
      <c r="O15" s="75">
        <v>0</v>
      </c>
      <c r="P15" s="90">
        <v>0</v>
      </c>
      <c r="Q15" s="54">
        <v>2.3686745417307403E-2</v>
      </c>
      <c r="R15" s="55">
        <v>1.7694896052324091E-2</v>
      </c>
      <c r="S15" s="55">
        <v>1.6922220407654197E-2</v>
      </c>
      <c r="T15" s="55">
        <v>2.0155578608029266E-2</v>
      </c>
      <c r="U15" s="56">
        <v>2.2105088516406576E-2</v>
      </c>
      <c r="Y15" s="115" t="s">
        <v>867</v>
      </c>
      <c r="Z15" s="116"/>
      <c r="AA15" s="116"/>
      <c r="AB15" s="116"/>
      <c r="AC15" s="116"/>
      <c r="AD15" s="115" t="s">
        <v>882</v>
      </c>
      <c r="AE15" s="116"/>
      <c r="AF15" s="116"/>
      <c r="AG15" s="116"/>
      <c r="AH15" s="117"/>
      <c r="AI15" s="116" t="s">
        <v>876</v>
      </c>
      <c r="AJ15" s="116"/>
      <c r="AK15" s="116"/>
      <c r="AL15" s="116"/>
      <c r="AM15" s="117"/>
      <c r="AP15" s="36"/>
      <c r="AQ15" s="35">
        <f t="shared" ref="AQ15:BE15" si="16">SUMIF($D$4:$D$28,"&gt;0",G$4:G$28)</f>
        <v>0.85285987420409837</v>
      </c>
      <c r="AR15" s="35">
        <f t="shared" si="16"/>
        <v>0.71215923523210223</v>
      </c>
      <c r="AS15" s="35">
        <f t="shared" si="16"/>
        <v>0.47060849624271617</v>
      </c>
      <c r="AT15" s="35">
        <f t="shared" si="16"/>
        <v>0.65506750670393354</v>
      </c>
      <c r="AU15" s="35">
        <f t="shared" si="16"/>
        <v>0.78438510323110711</v>
      </c>
      <c r="AV15" s="35">
        <f t="shared" si="16"/>
        <v>0.65587816079491768</v>
      </c>
      <c r="AW15" s="35">
        <f t="shared" si="16"/>
        <v>0.64191975535023393</v>
      </c>
      <c r="AX15" s="35">
        <f t="shared" si="16"/>
        <v>0.71230263345329969</v>
      </c>
      <c r="AY15" s="35">
        <f t="shared" si="16"/>
        <v>0.55563338088362924</v>
      </c>
      <c r="AZ15" s="35">
        <f t="shared" si="16"/>
        <v>0.49864268400047418</v>
      </c>
      <c r="BA15" s="35">
        <f t="shared" si="16"/>
        <v>0.66556026567291515</v>
      </c>
      <c r="BB15" s="35">
        <f t="shared" si="16"/>
        <v>0.53116251649944002</v>
      </c>
      <c r="BC15" s="35">
        <f t="shared" si="16"/>
        <v>0.46991022201091159</v>
      </c>
      <c r="BD15" s="35">
        <f t="shared" si="16"/>
        <v>0.5360499262268823</v>
      </c>
      <c r="BE15" s="35">
        <f t="shared" si="16"/>
        <v>0.84002082509632836</v>
      </c>
    </row>
    <row r="16" spans="1:57" ht="16.5" thickBot="1" x14ac:dyDescent="0.3">
      <c r="A16">
        <v>29</v>
      </c>
      <c r="B16" t="s">
        <v>243</v>
      </c>
      <c r="C16" t="s">
        <v>244</v>
      </c>
      <c r="D16">
        <v>38</v>
      </c>
      <c r="E16">
        <v>5.15</v>
      </c>
      <c r="F16" t="s">
        <v>63</v>
      </c>
      <c r="G16" s="54">
        <v>1.8639344512096558E-2</v>
      </c>
      <c r="H16" s="55">
        <v>1.9802564377305001E-2</v>
      </c>
      <c r="I16" s="75">
        <v>7.4006546886566651E-3</v>
      </c>
      <c r="J16" s="75">
        <v>6.346242390014782E-3</v>
      </c>
      <c r="K16" s="56">
        <v>2.3210867481901376E-2</v>
      </c>
      <c r="L16" s="54">
        <v>1.6233102019860172E-2</v>
      </c>
      <c r="M16" s="55">
        <v>1.1427682270361736E-2</v>
      </c>
      <c r="N16" s="55">
        <v>3.1483393016245864E-2</v>
      </c>
      <c r="O16" s="55">
        <v>8.874676751879822E-3</v>
      </c>
      <c r="P16" s="56">
        <v>1.528261857178171E-2</v>
      </c>
      <c r="Q16" s="89">
        <v>6.1665367004770542E-3</v>
      </c>
      <c r="R16" s="75">
        <v>9.7230429145730643E-3</v>
      </c>
      <c r="S16" s="75">
        <v>7.4013450326227172E-3</v>
      </c>
      <c r="T16" s="75">
        <v>7.4807420813839355E-3</v>
      </c>
      <c r="U16" s="56">
        <v>2.1173386255193289E-2</v>
      </c>
      <c r="Y16" s="91" t="s">
        <v>1</v>
      </c>
      <c r="Z16" s="92" t="s">
        <v>2</v>
      </c>
      <c r="AA16" s="92" t="s">
        <v>3</v>
      </c>
      <c r="AB16" s="92" t="s">
        <v>4</v>
      </c>
      <c r="AC16" s="93" t="s">
        <v>5</v>
      </c>
      <c r="AD16" s="92" t="s">
        <v>868</v>
      </c>
      <c r="AE16" s="92" t="s">
        <v>869</v>
      </c>
      <c r="AF16" s="92" t="s">
        <v>870</v>
      </c>
      <c r="AG16" s="92" t="s">
        <v>871</v>
      </c>
      <c r="AH16" s="93" t="s">
        <v>872</v>
      </c>
      <c r="AI16" s="92" t="s">
        <v>874</v>
      </c>
      <c r="AJ16" s="92" t="s">
        <v>875</v>
      </c>
      <c r="AK16" s="92" t="s">
        <v>877</v>
      </c>
      <c r="AL16" s="92" t="s">
        <v>878</v>
      </c>
      <c r="AM16" s="93" t="s">
        <v>879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>
        <v>10</v>
      </c>
      <c r="B17" t="s">
        <v>187</v>
      </c>
      <c r="C17" t="s">
        <v>188</v>
      </c>
      <c r="D17">
        <v>70</v>
      </c>
      <c r="E17">
        <v>5.7</v>
      </c>
      <c r="F17" t="s">
        <v>63</v>
      </c>
      <c r="G17" s="89">
        <v>0</v>
      </c>
      <c r="H17" s="75">
        <v>0</v>
      </c>
      <c r="I17" s="55">
        <v>3.1206919377241557E-2</v>
      </c>
      <c r="J17" s="75">
        <v>0</v>
      </c>
      <c r="K17" s="90">
        <v>0</v>
      </c>
      <c r="L17" s="89">
        <v>0</v>
      </c>
      <c r="M17" s="75">
        <v>0</v>
      </c>
      <c r="N17" s="75">
        <v>0</v>
      </c>
      <c r="O17" s="75">
        <v>0</v>
      </c>
      <c r="P17" s="90">
        <v>0</v>
      </c>
      <c r="Q17" s="54">
        <v>1.4001512497133139E-2</v>
      </c>
      <c r="R17" s="55">
        <v>2.8616924985642153E-2</v>
      </c>
      <c r="S17" s="55">
        <v>3.120824265587066E-2</v>
      </c>
      <c r="T17" s="55">
        <v>1.6862160752606662E-2</v>
      </c>
      <c r="U17" s="56">
        <v>1.9539045083346796E-2</v>
      </c>
      <c r="X17" s="37" t="s">
        <v>896</v>
      </c>
      <c r="Y17" s="54">
        <v>3.2894512794924197E-2</v>
      </c>
      <c r="Z17" s="55">
        <v>3.7836625342557488E-2</v>
      </c>
      <c r="AA17" s="55">
        <v>1.3565871525160244E-2</v>
      </c>
      <c r="AB17" s="55">
        <v>2.4145785202696057E-2</v>
      </c>
      <c r="AC17" s="56">
        <v>3.0404930035378853E-2</v>
      </c>
      <c r="AD17" s="55">
        <v>4.4999209414565186E-2</v>
      </c>
      <c r="AE17" s="55">
        <v>3.7066956684194532E-2</v>
      </c>
      <c r="AF17" s="55">
        <v>3.9889048674682639E-2</v>
      </c>
      <c r="AG17" s="55">
        <v>2.5870100725096466E-2</v>
      </c>
      <c r="AH17" s="56">
        <v>1.8844304099456689E-2</v>
      </c>
      <c r="AI17" s="55">
        <v>0</v>
      </c>
      <c r="AJ17" s="55">
        <v>1.0648103973209288E-2</v>
      </c>
      <c r="AK17" s="55">
        <v>1.3566194361033056E-2</v>
      </c>
      <c r="AL17" s="55">
        <v>0</v>
      </c>
      <c r="AM17" s="56">
        <v>0</v>
      </c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>
        <v>27</v>
      </c>
      <c r="B18" t="s">
        <v>272</v>
      </c>
      <c r="C18" t="s">
        <v>273</v>
      </c>
      <c r="D18">
        <v>31</v>
      </c>
      <c r="E18">
        <v>5.5</v>
      </c>
      <c r="F18" t="s">
        <v>63</v>
      </c>
      <c r="G18" s="54">
        <v>6.6869882131714428E-3</v>
      </c>
      <c r="H18" s="75">
        <v>0</v>
      </c>
      <c r="I18" s="55">
        <v>2.1286998504411046E-2</v>
      </c>
      <c r="J18" s="75">
        <v>4.3429611112047748E-3</v>
      </c>
      <c r="K18" s="90">
        <v>0</v>
      </c>
      <c r="L18" s="89">
        <v>0</v>
      </c>
      <c r="M18" s="75">
        <v>2.8638496915757337E-3</v>
      </c>
      <c r="N18" s="75">
        <v>0</v>
      </c>
      <c r="O18" s="75">
        <v>0</v>
      </c>
      <c r="P18" s="90">
        <v>0</v>
      </c>
      <c r="Q18" s="54">
        <v>1.6755966846168226E-2</v>
      </c>
      <c r="R18" s="55">
        <v>2.1623994646257926E-2</v>
      </c>
      <c r="S18" s="55">
        <v>2.1288310998637493E-2</v>
      </c>
      <c r="T18" s="55">
        <v>1.5777943719297891E-2</v>
      </c>
      <c r="U18" s="56">
        <v>1.4768773799789123E-2</v>
      </c>
      <c r="X18" s="44" t="s">
        <v>897</v>
      </c>
      <c r="Y18" s="54">
        <v>0.1444774783912523</v>
      </c>
      <c r="Z18" s="55">
        <v>0.16643589954405669</v>
      </c>
      <c r="AA18" s="55">
        <v>4.7812976393394026E-2</v>
      </c>
      <c r="AB18" s="55">
        <v>0.21893883106240666</v>
      </c>
      <c r="AC18" s="56">
        <v>0.16036639584282053</v>
      </c>
      <c r="AD18" s="55">
        <v>0.21209933736551517</v>
      </c>
      <c r="AE18" s="55">
        <v>0.18119482295020145</v>
      </c>
      <c r="AF18" s="55">
        <v>0.189257247508966</v>
      </c>
      <c r="AG18" s="55">
        <v>0.26030945863510557</v>
      </c>
      <c r="AH18" s="56">
        <v>0.24117905304096049</v>
      </c>
      <c r="AI18" s="55">
        <v>9.9233439762714759E-2</v>
      </c>
      <c r="AJ18" s="55">
        <v>6.9373194703523808E-2</v>
      </c>
      <c r="AK18" s="55">
        <v>4.727967180414773E-2</v>
      </c>
      <c r="AL18" s="55">
        <v>9.0268653113082242E-2</v>
      </c>
      <c r="AM18" s="56">
        <v>9.6964402783858705E-2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>
        <v>22</v>
      </c>
      <c r="B19" t="s">
        <v>184</v>
      </c>
      <c r="C19" t="s">
        <v>185</v>
      </c>
      <c r="D19">
        <v>52</v>
      </c>
      <c r="E19">
        <v>5.32</v>
      </c>
      <c r="F19" t="s">
        <v>63</v>
      </c>
      <c r="G19" s="89">
        <v>0</v>
      </c>
      <c r="H19" s="75">
        <v>6.1806113603860595E-3</v>
      </c>
      <c r="I19" s="55">
        <v>1.1803829591181708E-2</v>
      </c>
      <c r="J19" s="55">
        <v>9.862439081572116E-3</v>
      </c>
      <c r="K19" s="90">
        <v>2.2293900879549406E-3</v>
      </c>
      <c r="L19" s="89">
        <v>4.7690051801651317E-3</v>
      </c>
      <c r="M19" s="75">
        <v>0</v>
      </c>
      <c r="N19" s="75">
        <v>0</v>
      </c>
      <c r="O19" s="55">
        <v>8.0140372219468081E-3</v>
      </c>
      <c r="P19" s="90">
        <v>4.2496301376981098E-3</v>
      </c>
      <c r="Q19" s="54">
        <v>1.5248417698193587E-2</v>
      </c>
      <c r="R19" s="55">
        <v>1.5230114105140415E-2</v>
      </c>
      <c r="S19" s="55">
        <v>1.1804757316473671E-2</v>
      </c>
      <c r="T19" s="55">
        <v>1.3012805260217039E-2</v>
      </c>
      <c r="U19" s="56">
        <v>1.3501405688710002E-2</v>
      </c>
      <c r="X19" s="49" t="s">
        <v>898</v>
      </c>
      <c r="Y19" s="54">
        <v>0.24580206534978447</v>
      </c>
      <c r="Z19" s="55">
        <v>0.28168057040875122</v>
      </c>
      <c r="AA19" s="55">
        <v>7.9077360573458544E-2</v>
      </c>
      <c r="AB19" s="55">
        <v>0.32933066986956094</v>
      </c>
      <c r="AC19" s="56">
        <v>0.24411931589080438</v>
      </c>
      <c r="AD19" s="55">
        <v>0.21126822087206337</v>
      </c>
      <c r="AE19" s="55">
        <v>0.22048328377379448</v>
      </c>
      <c r="AF19" s="55">
        <v>0.25372948333640766</v>
      </c>
      <c r="AG19" s="55">
        <v>0.28187228520040203</v>
      </c>
      <c r="AH19" s="56">
        <v>0.23237593843331861</v>
      </c>
      <c r="AI19" s="55">
        <v>0.13455640587408371</v>
      </c>
      <c r="AJ19" s="55">
        <v>9.6063389116635131E-2</v>
      </c>
      <c r="AK19" s="55">
        <v>7.9440004778056045E-2</v>
      </c>
      <c r="AL19" s="55">
        <v>0.11932222801156739</v>
      </c>
      <c r="AM19" s="56">
        <v>0.17415880937875622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5.75" thickBot="1" x14ac:dyDescent="0.3">
      <c r="A20">
        <v>63</v>
      </c>
      <c r="B20" t="s">
        <v>380</v>
      </c>
      <c r="C20" t="s">
        <v>381</v>
      </c>
      <c r="D20">
        <v>18</v>
      </c>
      <c r="E20">
        <v>4.87</v>
      </c>
      <c r="F20" t="s">
        <v>63</v>
      </c>
      <c r="G20" s="89">
        <v>0</v>
      </c>
      <c r="H20" s="55">
        <v>7.6900604333176329E-3</v>
      </c>
      <c r="I20" s="75">
        <v>6.9017529112922462E-3</v>
      </c>
      <c r="J20" s="75">
        <v>0</v>
      </c>
      <c r="K20" s="56">
        <v>4.2265325315341488E-2</v>
      </c>
      <c r="L20" s="89">
        <v>0</v>
      </c>
      <c r="M20" s="55">
        <v>9.597365297762896E-3</v>
      </c>
      <c r="N20" s="55">
        <v>1.9939482243622381E-2</v>
      </c>
      <c r="O20" s="75">
        <v>0</v>
      </c>
      <c r="P20" s="90">
        <v>9.9271710380804262E-3</v>
      </c>
      <c r="Q20" s="89">
        <v>9.9951260418380487E-3</v>
      </c>
      <c r="R20" s="75">
        <v>4.0128923103075363E-3</v>
      </c>
      <c r="S20" s="75">
        <v>6.901718245548717E-3</v>
      </c>
      <c r="T20" s="75">
        <v>2.9615840582522829E-3</v>
      </c>
      <c r="U20" s="56">
        <v>1.3408872458133375E-2</v>
      </c>
      <c r="X20" s="39" t="s">
        <v>899</v>
      </c>
      <c r="Y20" s="54">
        <v>0.22420679388622677</v>
      </c>
      <c r="Z20" s="55">
        <v>0.13833651581197853</v>
      </c>
      <c r="AA20" s="55">
        <v>0.13478572420017385</v>
      </c>
      <c r="AB20" s="55">
        <v>9.7192354445924667E-2</v>
      </c>
      <c r="AC20" s="56">
        <v>0.26999294571805404</v>
      </c>
      <c r="AD20" s="55">
        <v>0.10337925688587529</v>
      </c>
      <c r="AE20" s="55">
        <v>0.13326124337490269</v>
      </c>
      <c r="AF20" s="55">
        <v>0.14322445600555245</v>
      </c>
      <c r="AG20" s="55">
        <v>6.3184980020710046E-2</v>
      </c>
      <c r="AH20" s="56">
        <v>7.8891535220820319E-2</v>
      </c>
      <c r="AI20" s="55">
        <v>9.3335282826364802E-2</v>
      </c>
      <c r="AJ20" s="55">
        <v>0.1108984118255596</v>
      </c>
      <c r="AK20" s="55">
        <v>0.13479114319128085</v>
      </c>
      <c r="AL20" s="55">
        <v>0.10155480497694341</v>
      </c>
      <c r="AM20" s="56">
        <v>0.13831249247651989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6.5" thickBot="1" x14ac:dyDescent="0.3">
      <c r="A21">
        <v>74</v>
      </c>
      <c r="B21" t="s">
        <v>555</v>
      </c>
      <c r="C21" t="s">
        <v>556</v>
      </c>
      <c r="D21">
        <v>16</v>
      </c>
      <c r="E21">
        <v>5.58</v>
      </c>
      <c r="F21" t="s">
        <v>63</v>
      </c>
      <c r="G21" s="89">
        <v>0</v>
      </c>
      <c r="H21" s="75">
        <v>0</v>
      </c>
      <c r="I21" s="75">
        <v>9.7894000244258313E-3</v>
      </c>
      <c r="J21" s="75">
        <v>0</v>
      </c>
      <c r="K21" s="90">
        <v>0</v>
      </c>
      <c r="L21" s="89">
        <v>0</v>
      </c>
      <c r="M21" s="75">
        <v>0</v>
      </c>
      <c r="N21" s="75">
        <v>0</v>
      </c>
      <c r="O21" s="75">
        <v>0</v>
      </c>
      <c r="P21" s="90">
        <v>0</v>
      </c>
      <c r="Q21" s="89">
        <v>3.1736364371849342E-3</v>
      </c>
      <c r="R21" s="55">
        <v>1.2489360773789414E-2</v>
      </c>
      <c r="S21" s="75">
        <v>9.7906724580399188E-3</v>
      </c>
      <c r="T21" s="75">
        <v>8.3464122477678974E-3</v>
      </c>
      <c r="U21" s="56">
        <v>1.1612118137308697E-2</v>
      </c>
      <c r="X21" s="50" t="s">
        <v>900</v>
      </c>
      <c r="Y21" s="54">
        <v>0.23082579642638712</v>
      </c>
      <c r="Z21" s="55">
        <v>0.17700126414762918</v>
      </c>
      <c r="AA21" s="55">
        <v>0.23631191403847573</v>
      </c>
      <c r="AB21" s="55">
        <v>0.10204547198074321</v>
      </c>
      <c r="AC21" s="56">
        <v>0.17418923948029186</v>
      </c>
      <c r="AD21" s="55">
        <v>0.19226523692716246</v>
      </c>
      <c r="AE21" s="55">
        <v>0.17755857318309254</v>
      </c>
      <c r="AF21" s="55">
        <v>0.1997406421159984</v>
      </c>
      <c r="AG21" s="55">
        <v>0.1902500134941244</v>
      </c>
      <c r="AH21" s="56">
        <v>0.12928879410636074</v>
      </c>
      <c r="AI21" s="55">
        <v>0.25133262055476108</v>
      </c>
      <c r="AJ21" s="55">
        <v>0.24086124086830057</v>
      </c>
      <c r="AK21" s="55">
        <v>0.23632874630303291</v>
      </c>
      <c r="AL21" s="55">
        <v>0.23521214715337707</v>
      </c>
      <c r="AM21" s="56">
        <v>0.32465293236836223</v>
      </c>
      <c r="AP21" s="36"/>
      <c r="AQ21" s="105" t="s">
        <v>867</v>
      </c>
      <c r="AR21" s="106"/>
      <c r="AS21" s="106"/>
      <c r="AT21" s="106"/>
      <c r="AU21" s="106"/>
      <c r="AV21" s="105" t="s">
        <v>882</v>
      </c>
      <c r="AW21" s="106"/>
      <c r="AX21" s="106"/>
      <c r="AY21" s="106"/>
      <c r="AZ21" s="107"/>
      <c r="BA21" s="106" t="s">
        <v>876</v>
      </c>
      <c r="BB21" s="106"/>
      <c r="BC21" s="106"/>
      <c r="BD21" s="106"/>
      <c r="BE21" s="107"/>
    </row>
    <row r="22" spans="1:57" ht="16.5" thickBot="1" x14ac:dyDescent="0.3">
      <c r="A22">
        <v>155</v>
      </c>
      <c r="B22" t="s">
        <v>1124</v>
      </c>
      <c r="C22" t="s">
        <v>1125</v>
      </c>
      <c r="D22">
        <v>13</v>
      </c>
      <c r="E22">
        <v>8.4600000000000009</v>
      </c>
      <c r="F22" t="s">
        <v>63</v>
      </c>
      <c r="G22" s="89">
        <v>0</v>
      </c>
      <c r="H22" s="75">
        <v>0</v>
      </c>
      <c r="I22" s="75">
        <v>0</v>
      </c>
      <c r="J22" s="75">
        <v>0</v>
      </c>
      <c r="K22" s="90">
        <v>0</v>
      </c>
      <c r="L22" s="89">
        <v>0</v>
      </c>
      <c r="M22" s="75">
        <v>0</v>
      </c>
      <c r="N22" s="75">
        <v>0</v>
      </c>
      <c r="O22" s="75">
        <v>0</v>
      </c>
      <c r="P22" s="90">
        <v>6.6895352420166107E-3</v>
      </c>
      <c r="Q22" s="89">
        <v>0</v>
      </c>
      <c r="R22" s="75">
        <v>0</v>
      </c>
      <c r="S22" s="75">
        <v>0</v>
      </c>
      <c r="T22" s="75">
        <v>0</v>
      </c>
      <c r="U22" s="56">
        <v>1.0243523856144361E-2</v>
      </c>
      <c r="X22" s="51" t="s">
        <v>901</v>
      </c>
      <c r="Y22" s="72">
        <v>0.12052789470705882</v>
      </c>
      <c r="Z22" s="73">
        <v>0.1436366923572483</v>
      </c>
      <c r="AA22" s="73">
        <v>7.3788694663599497E-2</v>
      </c>
      <c r="AB22" s="73">
        <v>0.16914701745434257</v>
      </c>
      <c r="AC22" s="74">
        <v>0.11828668973698742</v>
      </c>
      <c r="AD22" s="73">
        <v>0.21701898133792574</v>
      </c>
      <c r="AE22" s="73">
        <v>0.22267787272410289</v>
      </c>
      <c r="AF22" s="73">
        <v>0.1493718223888657</v>
      </c>
      <c r="AG22" s="73">
        <v>6.4250946885759053E-2</v>
      </c>
      <c r="AH22" s="74">
        <v>0.16279860480038988</v>
      </c>
      <c r="AI22" s="73">
        <v>0.17143110598260047</v>
      </c>
      <c r="AJ22" s="73">
        <v>8.359948000705586E-2</v>
      </c>
      <c r="AK22" s="73">
        <v>7.3788825917750378E-2</v>
      </c>
      <c r="AL22" s="73">
        <v>8.7442609097749147E-2</v>
      </c>
      <c r="AM22" s="74">
        <v>0.10593218808883131</v>
      </c>
      <c r="AP22" s="36"/>
      <c r="AQ22" s="21" t="s">
        <v>1</v>
      </c>
      <c r="AR22" s="22" t="s">
        <v>2</v>
      </c>
      <c r="AS22" s="22" t="s">
        <v>3</v>
      </c>
      <c r="AT22" s="22" t="s">
        <v>4</v>
      </c>
      <c r="AU22" s="22" t="s">
        <v>5</v>
      </c>
      <c r="AV22" s="21" t="s">
        <v>868</v>
      </c>
      <c r="AW22" s="22" t="s">
        <v>869</v>
      </c>
      <c r="AX22" s="22" t="s">
        <v>870</v>
      </c>
      <c r="AY22" s="22" t="s">
        <v>871</v>
      </c>
      <c r="AZ22" s="23" t="s">
        <v>872</v>
      </c>
      <c r="BA22" s="22" t="s">
        <v>874</v>
      </c>
      <c r="BB22" s="22" t="s">
        <v>875</v>
      </c>
      <c r="BC22" s="22" t="s">
        <v>877</v>
      </c>
      <c r="BD22" s="22" t="s">
        <v>878</v>
      </c>
      <c r="BE22" s="23" t="s">
        <v>879</v>
      </c>
    </row>
    <row r="23" spans="1:57" x14ac:dyDescent="0.25">
      <c r="A23">
        <v>51</v>
      </c>
      <c r="B23" t="s">
        <v>477</v>
      </c>
      <c r="C23" t="s">
        <v>478</v>
      </c>
      <c r="D23">
        <v>63</v>
      </c>
      <c r="E23">
        <v>5.27</v>
      </c>
      <c r="F23" t="s">
        <v>63</v>
      </c>
      <c r="G23" s="89">
        <v>0</v>
      </c>
      <c r="H23" s="75">
        <v>0</v>
      </c>
      <c r="I23" s="75">
        <v>3.3327224109979598E-3</v>
      </c>
      <c r="J23" s="75">
        <v>0</v>
      </c>
      <c r="K23" s="90">
        <v>0</v>
      </c>
      <c r="L23" s="89">
        <v>0</v>
      </c>
      <c r="M23" s="75">
        <v>0</v>
      </c>
      <c r="N23" s="75">
        <v>0</v>
      </c>
      <c r="O23" s="75">
        <v>0</v>
      </c>
      <c r="P23" s="90">
        <v>0</v>
      </c>
      <c r="Q23" s="89">
        <v>1.0973989751049976E-2</v>
      </c>
      <c r="R23" s="75">
        <v>6.2127467718162089E-3</v>
      </c>
      <c r="S23" s="75">
        <v>3.3327034697848957E-3</v>
      </c>
      <c r="T23" s="75">
        <v>9.019952293604595E-3</v>
      </c>
      <c r="U23" s="56">
        <v>1.0215836712471916E-2</v>
      </c>
      <c r="X23" t="s">
        <v>895</v>
      </c>
      <c r="Y23" s="35">
        <f>SUM(Y17:Y22)</f>
        <v>0.99873454155563368</v>
      </c>
      <c r="Z23" s="35">
        <f t="shared" ref="Z23:AM23" si="17">SUM(Z17:Z22)</f>
        <v>0.94492756761222141</v>
      </c>
      <c r="AA23" s="35">
        <f t="shared" si="17"/>
        <v>0.58534254139426189</v>
      </c>
      <c r="AB23" s="35">
        <f t="shared" si="17"/>
        <v>0.94080013001567409</v>
      </c>
      <c r="AC23" s="35">
        <f t="shared" si="17"/>
        <v>0.99735951670433709</v>
      </c>
      <c r="AD23" s="35">
        <f t="shared" si="17"/>
        <v>0.98103024280310724</v>
      </c>
      <c r="AE23" s="35">
        <f t="shared" si="17"/>
        <v>0.97224275269028859</v>
      </c>
      <c r="AF23" s="35">
        <f t="shared" si="17"/>
        <v>0.97521270003047278</v>
      </c>
      <c r="AG23" s="35">
        <f t="shared" si="17"/>
        <v>0.88573778496119759</v>
      </c>
      <c r="AH23" s="35">
        <f t="shared" si="17"/>
        <v>0.86337822970130673</v>
      </c>
      <c r="AI23" s="35">
        <f t="shared" si="17"/>
        <v>0.74988885500052482</v>
      </c>
      <c r="AJ23" s="35">
        <f t="shared" si="17"/>
        <v>0.61144382049428425</v>
      </c>
      <c r="AK23" s="35">
        <f t="shared" si="17"/>
        <v>0.58519458635530097</v>
      </c>
      <c r="AL23" s="35">
        <f t="shared" si="17"/>
        <v>0.63380044235271926</v>
      </c>
      <c r="AM23" s="35">
        <f t="shared" si="17"/>
        <v>0.84002082509632836</v>
      </c>
      <c r="AP23" s="37" t="s">
        <v>884</v>
      </c>
      <c r="AQ23" s="53">
        <v>7.3045596793370549E-3</v>
      </c>
      <c r="AR23" s="86">
        <v>7.7446566247785327E-3</v>
      </c>
      <c r="AS23" s="86">
        <v>0</v>
      </c>
      <c r="AT23" s="86">
        <v>1.4493434611607679E-2</v>
      </c>
      <c r="AU23" s="86">
        <v>2.5026801614219767E-3</v>
      </c>
      <c r="AV23" s="53">
        <v>0</v>
      </c>
      <c r="AW23" s="86">
        <v>0</v>
      </c>
      <c r="AX23" s="86">
        <v>0</v>
      </c>
      <c r="AY23" s="86">
        <v>0</v>
      </c>
      <c r="AZ23" s="94">
        <v>0</v>
      </c>
      <c r="BA23" s="86">
        <v>0</v>
      </c>
      <c r="BB23" s="86">
        <v>0</v>
      </c>
      <c r="BC23" s="86">
        <v>0</v>
      </c>
      <c r="BD23" s="86">
        <v>0</v>
      </c>
      <c r="BE23" s="94">
        <v>0</v>
      </c>
    </row>
    <row r="24" spans="1:57" x14ac:dyDescent="0.25">
      <c r="A24">
        <v>8</v>
      </c>
      <c r="B24" t="s">
        <v>105</v>
      </c>
      <c r="C24" t="s">
        <v>106</v>
      </c>
      <c r="D24">
        <v>66</v>
      </c>
      <c r="E24">
        <v>8.33</v>
      </c>
      <c r="F24" t="s">
        <v>63</v>
      </c>
      <c r="G24" s="54">
        <v>2.0416534919947982E-2</v>
      </c>
      <c r="H24" s="55">
        <v>4.756880041837467E-2</v>
      </c>
      <c r="I24" s="75">
        <v>1.0225660218928324E-2</v>
      </c>
      <c r="J24" s="55">
        <v>4.7466273544752101E-2</v>
      </c>
      <c r="K24" s="56">
        <v>3.6366500507379169E-2</v>
      </c>
      <c r="L24" s="54">
        <v>6.9491803563601254E-2</v>
      </c>
      <c r="M24" s="55">
        <v>5.1477452312462979E-2</v>
      </c>
      <c r="N24" s="55">
        <v>5.5043933154377563E-2</v>
      </c>
      <c r="O24" s="55">
        <v>1.923510382309452E-2</v>
      </c>
      <c r="P24" s="56">
        <v>5.686872697760368E-2</v>
      </c>
      <c r="Q24" s="54">
        <v>3.0128779852951978E-2</v>
      </c>
      <c r="R24" s="55">
        <v>1.5116685253560025E-2</v>
      </c>
      <c r="S24" s="75">
        <v>1.0030595849742948E-2</v>
      </c>
      <c r="T24" s="55">
        <v>1.5471333970708412E-2</v>
      </c>
      <c r="U24" s="56">
        <v>1.0128562630076809E-2</v>
      </c>
      <c r="AN24" s="36"/>
      <c r="AO24" s="36"/>
      <c r="AP24" s="38" t="s">
        <v>885</v>
      </c>
      <c r="AQ24" s="54">
        <v>2.6452997575785557E-2</v>
      </c>
      <c r="AR24" s="55">
        <v>1.1460813150372829E-2</v>
      </c>
      <c r="AS24" s="55">
        <v>2.0015026933825907E-2</v>
      </c>
      <c r="AT24" s="55">
        <v>1.5092070876480903E-2</v>
      </c>
      <c r="AU24" s="55">
        <v>2.1163527779561354E-2</v>
      </c>
      <c r="AV24" s="54">
        <v>8.2413245478621718E-3</v>
      </c>
      <c r="AW24" s="55">
        <v>1.242839022718064E-2</v>
      </c>
      <c r="AX24" s="55">
        <v>9.5753208174696441E-3</v>
      </c>
      <c r="AY24" s="55">
        <v>8.5968411169977509E-3</v>
      </c>
      <c r="AZ24" s="56">
        <v>0</v>
      </c>
      <c r="BA24" s="55">
        <v>1.5529490397273943E-2</v>
      </c>
      <c r="BB24" s="55">
        <v>1.6446267999395758E-2</v>
      </c>
      <c r="BC24" s="55">
        <v>2.0015616887692433E-2</v>
      </c>
      <c r="BD24" s="55">
        <v>1.8576653361713141E-2</v>
      </c>
      <c r="BE24" s="56">
        <v>3.0513820690224548E-2</v>
      </c>
    </row>
    <row r="25" spans="1:57" x14ac:dyDescent="0.25">
      <c r="A25">
        <v>64</v>
      </c>
      <c r="B25" t="s">
        <v>449</v>
      </c>
      <c r="C25" t="s">
        <v>450</v>
      </c>
      <c r="D25">
        <v>28</v>
      </c>
      <c r="E25">
        <v>4.8</v>
      </c>
      <c r="F25" t="s">
        <v>63</v>
      </c>
      <c r="G25" s="89">
        <v>0</v>
      </c>
      <c r="H25" s="75">
        <v>0</v>
      </c>
      <c r="I25" s="75">
        <v>7.9574750493844448E-3</v>
      </c>
      <c r="J25" s="75">
        <v>0</v>
      </c>
      <c r="K25" s="90">
        <v>0</v>
      </c>
      <c r="L25" s="89">
        <v>0</v>
      </c>
      <c r="M25" s="75">
        <v>0</v>
      </c>
      <c r="N25" s="75">
        <v>0</v>
      </c>
      <c r="O25" s="75">
        <v>0</v>
      </c>
      <c r="P25" s="90">
        <v>0</v>
      </c>
      <c r="Q25" s="54">
        <v>1.1944123071738935E-2</v>
      </c>
      <c r="R25" s="75">
        <v>6.4667745245858546E-3</v>
      </c>
      <c r="S25" s="75">
        <v>7.9572835118016955E-3</v>
      </c>
      <c r="T25" s="75">
        <v>5.3780679030092293E-3</v>
      </c>
      <c r="U25" s="56">
        <v>8.5160762631668902E-3</v>
      </c>
      <c r="AN25" s="36"/>
      <c r="AO25" s="36"/>
      <c r="AP25" s="39" t="s">
        <v>886</v>
      </c>
      <c r="AQ25" s="54">
        <v>2.9918672868678789E-3</v>
      </c>
      <c r="AR25" s="55">
        <v>0</v>
      </c>
      <c r="AS25" s="55">
        <v>2.2183442765040782E-2</v>
      </c>
      <c r="AT25" s="55">
        <v>0</v>
      </c>
      <c r="AU25" s="55">
        <v>0</v>
      </c>
      <c r="AV25" s="54">
        <v>0</v>
      </c>
      <c r="AW25" s="55">
        <v>0</v>
      </c>
      <c r="AX25" s="55">
        <v>0</v>
      </c>
      <c r="AY25" s="55">
        <v>0</v>
      </c>
      <c r="AZ25" s="56">
        <v>0</v>
      </c>
      <c r="BA25" s="55">
        <v>0</v>
      </c>
      <c r="BB25" s="55">
        <v>0</v>
      </c>
      <c r="BC25" s="55">
        <v>2.2184662575892064E-2</v>
      </c>
      <c r="BD25" s="55">
        <v>1.3003430145598776E-2</v>
      </c>
      <c r="BE25" s="56">
        <v>0</v>
      </c>
    </row>
    <row r="26" spans="1:57" x14ac:dyDescent="0.25">
      <c r="A26">
        <v>9</v>
      </c>
      <c r="B26" t="s">
        <v>130</v>
      </c>
      <c r="C26" t="s">
        <v>131</v>
      </c>
      <c r="D26">
        <v>193</v>
      </c>
      <c r="E26">
        <v>7.08</v>
      </c>
      <c r="F26" t="s">
        <v>63</v>
      </c>
      <c r="G26" s="54">
        <v>6.5946397201993674E-3</v>
      </c>
      <c r="H26" s="75">
        <v>5.3514289910234795E-3</v>
      </c>
      <c r="I26" s="75">
        <v>9.6979886407681359E-3</v>
      </c>
      <c r="J26" s="75">
        <v>3.2154676936694804E-3</v>
      </c>
      <c r="K26" s="56">
        <v>4.5518893354230443E-3</v>
      </c>
      <c r="L26" s="89">
        <v>3.7111740144529491E-3</v>
      </c>
      <c r="M26" s="75">
        <v>2.9403423145137292E-3</v>
      </c>
      <c r="N26" s="75">
        <v>3.0994013850190231E-3</v>
      </c>
      <c r="O26" s="75">
        <v>1.9549659672005843E-3</v>
      </c>
      <c r="P26" s="90">
        <v>9.2809513979204316E-4</v>
      </c>
      <c r="Q26" s="89">
        <v>1.178775896062665E-2</v>
      </c>
      <c r="R26" s="75">
        <v>9.3132679871129123E-3</v>
      </c>
      <c r="S26" s="75">
        <v>9.6980976871548774E-3</v>
      </c>
      <c r="T26" s="75">
        <v>9.01818520841597E-3</v>
      </c>
      <c r="U26" s="56">
        <v>8.3371227718963981E-3</v>
      </c>
      <c r="AN26" s="36"/>
      <c r="AO26" s="36"/>
      <c r="AP26" s="40" t="s">
        <v>887</v>
      </c>
      <c r="AQ26" s="54">
        <v>0</v>
      </c>
      <c r="AR26" s="55">
        <v>0</v>
      </c>
      <c r="AS26" s="55">
        <v>0</v>
      </c>
      <c r="AT26" s="55">
        <v>0</v>
      </c>
      <c r="AU26" s="55">
        <v>0</v>
      </c>
      <c r="AV26" s="54">
        <v>0</v>
      </c>
      <c r="AW26" s="55">
        <v>0</v>
      </c>
      <c r="AX26" s="55">
        <v>0</v>
      </c>
      <c r="AY26" s="55">
        <v>0</v>
      </c>
      <c r="AZ26" s="56">
        <v>0</v>
      </c>
      <c r="BA26" s="55">
        <v>0</v>
      </c>
      <c r="BB26" s="55">
        <v>0</v>
      </c>
      <c r="BC26" s="55">
        <v>0</v>
      </c>
      <c r="BD26" s="55">
        <v>0</v>
      </c>
      <c r="BE26" s="56">
        <v>0</v>
      </c>
    </row>
    <row r="27" spans="1:57" x14ac:dyDescent="0.25">
      <c r="A27">
        <v>26</v>
      </c>
      <c r="B27" t="s">
        <v>315</v>
      </c>
      <c r="C27" t="s">
        <v>316</v>
      </c>
      <c r="D27">
        <v>36</v>
      </c>
      <c r="E27">
        <v>5.42</v>
      </c>
      <c r="F27" t="s">
        <v>63</v>
      </c>
      <c r="G27" s="89">
        <v>0</v>
      </c>
      <c r="H27" s="75">
        <v>0</v>
      </c>
      <c r="I27" s="55">
        <v>1.6530534935045461E-2</v>
      </c>
      <c r="J27" s="75">
        <v>1.9277663675318782E-3</v>
      </c>
      <c r="K27" s="90">
        <v>0</v>
      </c>
      <c r="L27" s="89">
        <v>0</v>
      </c>
      <c r="M27" s="75">
        <v>0</v>
      </c>
      <c r="N27" s="75">
        <v>0</v>
      </c>
      <c r="O27" s="75">
        <v>0</v>
      </c>
      <c r="P27" s="90">
        <v>0</v>
      </c>
      <c r="Q27" s="54">
        <v>1.5023086677628304E-2</v>
      </c>
      <c r="R27" s="55">
        <v>2.1236828973921641E-2</v>
      </c>
      <c r="S27" s="55">
        <v>1.653049942056219E-2</v>
      </c>
      <c r="T27" s="55">
        <v>1.5762082336753688E-2</v>
      </c>
      <c r="U27" s="56">
        <v>8.2479310637739531E-3</v>
      </c>
      <c r="AN27" s="36"/>
      <c r="AO27" s="36"/>
      <c r="AP27" s="41" t="s">
        <v>888</v>
      </c>
      <c r="AQ27" s="54">
        <v>0</v>
      </c>
      <c r="AR27" s="55">
        <v>0</v>
      </c>
      <c r="AS27" s="55">
        <v>3.1206919377241557E-2</v>
      </c>
      <c r="AT27" s="55">
        <v>0</v>
      </c>
      <c r="AU27" s="55">
        <v>0</v>
      </c>
      <c r="AV27" s="54">
        <v>0</v>
      </c>
      <c r="AW27" s="55">
        <v>1.0734412986644362E-2</v>
      </c>
      <c r="AX27" s="55">
        <v>0</v>
      </c>
      <c r="AY27" s="55">
        <v>0</v>
      </c>
      <c r="AZ27" s="56">
        <v>0</v>
      </c>
      <c r="BA27" s="55">
        <v>1.4001512497133141E-2</v>
      </c>
      <c r="BB27" s="55">
        <v>2.8616924985642157E-2</v>
      </c>
      <c r="BC27" s="55">
        <v>3.120824265587066E-2</v>
      </c>
      <c r="BD27" s="55">
        <v>1.6862160752606659E-2</v>
      </c>
      <c r="BE27" s="56">
        <v>1.9539045083346793E-2</v>
      </c>
    </row>
    <row r="28" spans="1:57" x14ac:dyDescent="0.25">
      <c r="A28">
        <v>49</v>
      </c>
      <c r="B28" t="s">
        <v>417</v>
      </c>
      <c r="C28" t="s">
        <v>418</v>
      </c>
      <c r="D28">
        <v>52</v>
      </c>
      <c r="E28">
        <v>5.16</v>
      </c>
      <c r="F28" t="s">
        <v>63</v>
      </c>
      <c r="G28" s="89">
        <v>0</v>
      </c>
      <c r="H28" s="75">
        <v>0</v>
      </c>
      <c r="I28" s="75">
        <v>7.4274331133346886E-3</v>
      </c>
      <c r="J28" s="75">
        <v>0</v>
      </c>
      <c r="K28" s="90">
        <v>0</v>
      </c>
      <c r="L28" s="89">
        <v>0</v>
      </c>
      <c r="M28" s="75">
        <v>0</v>
      </c>
      <c r="N28" s="75">
        <v>0</v>
      </c>
      <c r="O28" s="75">
        <v>0</v>
      </c>
      <c r="P28" s="90">
        <v>0</v>
      </c>
      <c r="Q28" s="89">
        <v>2.8458962535924969E-3</v>
      </c>
      <c r="R28" s="75">
        <v>8.7226453615890185E-3</v>
      </c>
      <c r="S28" s="75">
        <v>7.4278063657160264E-3</v>
      </c>
      <c r="T28" s="75">
        <v>6.6768414171266355E-3</v>
      </c>
      <c r="U28" s="56">
        <v>8.2144922008334613E-3</v>
      </c>
      <c r="AN28" s="36"/>
      <c r="AO28" s="36"/>
      <c r="AP28" s="42" t="s">
        <v>889</v>
      </c>
      <c r="AQ28" s="54">
        <v>0.11932716703611576</v>
      </c>
      <c r="AR28" s="55">
        <v>0.16329265979941196</v>
      </c>
      <c r="AS28" s="55">
        <v>6.4606653531673969E-2</v>
      </c>
      <c r="AT28" s="55">
        <v>0.15507568660784604</v>
      </c>
      <c r="AU28" s="55">
        <v>0.12317710754597293</v>
      </c>
      <c r="AV28" s="54">
        <v>0.2280124386807085</v>
      </c>
      <c r="AW28" s="55">
        <v>0.21939646304724994</v>
      </c>
      <c r="AX28" s="55">
        <v>0.17648801963900235</v>
      </c>
      <c r="AY28" s="55">
        <v>4.9721886774873027E-2</v>
      </c>
      <c r="AZ28" s="56">
        <v>0.19487561103521642</v>
      </c>
      <c r="BA28" s="55">
        <v>0.1847903628255545</v>
      </c>
      <c r="BB28" s="55">
        <v>9.2449872134314548E-2</v>
      </c>
      <c r="BC28" s="55">
        <v>6.4609621160001532E-2</v>
      </c>
      <c r="BD28" s="55">
        <v>0.10683172857825793</v>
      </c>
      <c r="BE28" s="56">
        <v>0.13309674825956105</v>
      </c>
    </row>
    <row r="29" spans="1:57" x14ac:dyDescent="0.25">
      <c r="A29">
        <v>25</v>
      </c>
      <c r="B29" t="s">
        <v>334</v>
      </c>
      <c r="C29" t="s">
        <v>335</v>
      </c>
      <c r="D29">
        <v>75</v>
      </c>
      <c r="E29">
        <v>5.37</v>
      </c>
      <c r="F29" t="s">
        <v>63</v>
      </c>
      <c r="G29" s="89">
        <v>0</v>
      </c>
      <c r="H29" s="75">
        <v>0</v>
      </c>
      <c r="I29" s="75">
        <v>9.8809663392162746E-3</v>
      </c>
      <c r="J29" s="75">
        <v>0</v>
      </c>
      <c r="K29" s="90">
        <v>0</v>
      </c>
      <c r="L29" s="89">
        <v>0</v>
      </c>
      <c r="M29" s="75">
        <v>0</v>
      </c>
      <c r="N29" s="75">
        <v>0</v>
      </c>
      <c r="O29" s="75">
        <v>0</v>
      </c>
      <c r="P29" s="90">
        <v>0</v>
      </c>
      <c r="Q29" s="89">
        <v>7.4963635807736365E-3</v>
      </c>
      <c r="R29" s="75">
        <v>9.3768040780978796E-3</v>
      </c>
      <c r="S29" s="75">
        <v>9.880214997584567E-3</v>
      </c>
      <c r="T29" s="75">
        <v>5.8107698966625813E-3</v>
      </c>
      <c r="U29" s="90">
        <v>8.2118029149690422E-3</v>
      </c>
      <c r="AN29" s="36"/>
      <c r="AO29" s="36"/>
      <c r="AP29" s="43" t="s">
        <v>890</v>
      </c>
      <c r="AQ29" s="54">
        <v>3.1698378342399025E-2</v>
      </c>
      <c r="AR29" s="55">
        <v>5.6942765164519016E-2</v>
      </c>
      <c r="AS29" s="55">
        <v>0.11544308167847406</v>
      </c>
      <c r="AT29" s="55">
        <v>7.5457944381592035E-2</v>
      </c>
      <c r="AU29" s="55">
        <v>1.9951567793370206E-2</v>
      </c>
      <c r="AV29" s="54">
        <v>9.8733703935202866E-2</v>
      </c>
      <c r="AW29" s="55">
        <v>9.0324099305923444E-2</v>
      </c>
      <c r="AX29" s="55">
        <v>5.3264141478565091E-2</v>
      </c>
      <c r="AY29" s="55">
        <v>1.6754655933123329E-2</v>
      </c>
      <c r="AZ29" s="56">
        <v>8.4391883996072919E-2</v>
      </c>
      <c r="BA29" s="55">
        <v>0.17066319997739782</v>
      </c>
      <c r="BB29" s="55">
        <v>9.7922848995043332E-2</v>
      </c>
      <c r="BC29" s="55">
        <v>0.11545249429169149</v>
      </c>
      <c r="BD29" s="55">
        <v>0.13776871241838756</v>
      </c>
      <c r="BE29" s="56">
        <v>0.18213807244539532</v>
      </c>
    </row>
    <row r="30" spans="1:57" x14ac:dyDescent="0.25">
      <c r="A30">
        <v>33</v>
      </c>
      <c r="B30" t="s">
        <v>327</v>
      </c>
      <c r="C30" t="s">
        <v>328</v>
      </c>
      <c r="D30">
        <v>40</v>
      </c>
      <c r="E30">
        <v>4.8899999999999997</v>
      </c>
      <c r="F30" t="s">
        <v>63</v>
      </c>
      <c r="G30" s="89">
        <v>0</v>
      </c>
      <c r="H30" s="75">
        <v>0</v>
      </c>
      <c r="I30" s="55">
        <v>1.537637542725514E-2</v>
      </c>
      <c r="J30" s="75">
        <v>0</v>
      </c>
      <c r="K30" s="90">
        <v>0</v>
      </c>
      <c r="L30" s="89">
        <v>0</v>
      </c>
      <c r="M30" s="75">
        <v>0</v>
      </c>
      <c r="N30" s="75">
        <v>0</v>
      </c>
      <c r="O30" s="75">
        <v>0</v>
      </c>
      <c r="P30" s="90">
        <v>0</v>
      </c>
      <c r="Q30" s="89">
        <v>1.3966360116099712E-3</v>
      </c>
      <c r="R30" s="55">
        <v>1.3580226501630295E-2</v>
      </c>
      <c r="S30" s="55">
        <v>1.5376823369121023E-2</v>
      </c>
      <c r="T30" s="55">
        <v>1.8414010982151903E-2</v>
      </c>
      <c r="U30" s="90">
        <v>8.045323474880026E-3</v>
      </c>
      <c r="AN30" s="36"/>
      <c r="AO30" s="36"/>
      <c r="AP30" s="44" t="s">
        <v>891</v>
      </c>
      <c r="AQ30" s="54">
        <v>0.15800339959873053</v>
      </c>
      <c r="AR30" s="55">
        <v>7.9711377939941847E-2</v>
      </c>
      <c r="AS30" s="55">
        <v>7.136820086017287E-2</v>
      </c>
      <c r="AT30" s="55">
        <v>7.0200729828927999E-2</v>
      </c>
      <c r="AU30" s="55">
        <v>0.20776010211331172</v>
      </c>
      <c r="AV30" s="54">
        <v>8.2988478397120258E-2</v>
      </c>
      <c r="AW30" s="55">
        <v>9.4396242915571749E-2</v>
      </c>
      <c r="AX30" s="55">
        <v>0.14078540172010021</v>
      </c>
      <c r="AY30" s="55">
        <v>0.11863468879570647</v>
      </c>
      <c r="AZ30" s="56">
        <v>0.11055522906966864</v>
      </c>
      <c r="BA30" s="55">
        <v>3.7275453196378594E-2</v>
      </c>
      <c r="BB30" s="55">
        <v>6.7644076079932003E-2</v>
      </c>
      <c r="BC30" s="55">
        <v>7.152539068221403E-2</v>
      </c>
      <c r="BD30" s="55">
        <v>5.9477425551954621E-2</v>
      </c>
      <c r="BE30" s="56">
        <v>6.6810106204111652E-2</v>
      </c>
    </row>
    <row r="31" spans="1:57" x14ac:dyDescent="0.25">
      <c r="A31">
        <v>46</v>
      </c>
      <c r="B31" t="s">
        <v>204</v>
      </c>
      <c r="C31" t="s">
        <v>205</v>
      </c>
      <c r="D31">
        <v>23</v>
      </c>
      <c r="E31">
        <v>9.0500000000000007</v>
      </c>
      <c r="F31" t="s">
        <v>63</v>
      </c>
      <c r="G31" s="54">
        <v>2.7546489249633932E-2</v>
      </c>
      <c r="H31" s="55">
        <v>2.9595810195376077E-2</v>
      </c>
      <c r="I31" s="75">
        <v>9.4432525434624427E-3</v>
      </c>
      <c r="J31" s="55">
        <v>2.4145785202696057E-2</v>
      </c>
      <c r="K31" s="56">
        <v>3.0404930035378853E-2</v>
      </c>
      <c r="L31" s="54">
        <v>3.7690441260706663E-2</v>
      </c>
      <c r="M31" s="55">
        <v>1.6949117007380696E-2</v>
      </c>
      <c r="N31" s="55">
        <v>2.4033943645787259E-2</v>
      </c>
      <c r="O31" s="55">
        <v>2.5870100725096466E-2</v>
      </c>
      <c r="P31" s="56">
        <v>1.8844304099456689E-2</v>
      </c>
      <c r="Q31" s="89">
        <v>3.1225795954074524E-3</v>
      </c>
      <c r="R31" s="75">
        <v>7.4547032795276103E-3</v>
      </c>
      <c r="S31" s="75">
        <v>9.4425920592663814E-3</v>
      </c>
      <c r="T31" s="75">
        <v>6.1708083457741557E-3</v>
      </c>
      <c r="U31" s="90">
        <v>7.9539413708066952E-3</v>
      </c>
      <c r="AN31" s="36"/>
      <c r="AO31" s="36"/>
      <c r="AP31" s="45" t="s">
        <v>892</v>
      </c>
      <c r="AQ31" s="54">
        <v>0.15304645020124458</v>
      </c>
      <c r="AR31" s="55">
        <v>0.15680128332970283</v>
      </c>
      <c r="AS31" s="55">
        <v>8.9359198477370505E-2</v>
      </c>
      <c r="AT31" s="55">
        <v>0.19654902519771816</v>
      </c>
      <c r="AU31" s="55">
        <v>0.18277320196128377</v>
      </c>
      <c r="AV31" s="54">
        <v>0.11909225391496636</v>
      </c>
      <c r="AW31" s="55">
        <v>0.12357987976457568</v>
      </c>
      <c r="AX31" s="55">
        <v>0.16228120998552498</v>
      </c>
      <c r="AY31" s="55">
        <v>0.2671219837431581</v>
      </c>
      <c r="AZ31" s="56">
        <v>0.17051177435834086</v>
      </c>
      <c r="BA31" s="55">
        <v>5.094327684926292E-2</v>
      </c>
      <c r="BB31" s="55">
        <v>8.6621359217018523E-2</v>
      </c>
      <c r="BC31" s="55">
        <v>8.901825078859954E-2</v>
      </c>
      <c r="BD31" s="55">
        <v>0.10132863274247489</v>
      </c>
      <c r="BE31" s="56">
        <v>6.7389607111352334E-2</v>
      </c>
    </row>
    <row r="32" spans="1:57" x14ac:dyDescent="0.25">
      <c r="A32">
        <v>56</v>
      </c>
      <c r="B32" t="s">
        <v>304</v>
      </c>
      <c r="C32" t="s">
        <v>305</v>
      </c>
      <c r="D32">
        <v>38</v>
      </c>
      <c r="E32">
        <v>6.49</v>
      </c>
      <c r="F32" t="s">
        <v>63</v>
      </c>
      <c r="G32" s="54">
        <v>3.6591740046722845E-3</v>
      </c>
      <c r="H32" s="55">
        <v>1.2100338908941905E-2</v>
      </c>
      <c r="I32" s="75">
        <v>5.3573524395777519E-3</v>
      </c>
      <c r="J32" s="75">
        <v>2.5749554690605424E-3</v>
      </c>
      <c r="K32" s="56">
        <v>6.196778213710584E-3</v>
      </c>
      <c r="L32" s="54">
        <v>8.1165510099300859E-3</v>
      </c>
      <c r="M32" s="55">
        <v>6.8824188368047335E-3</v>
      </c>
      <c r="N32" s="75">
        <v>0</v>
      </c>
      <c r="O32" s="75">
        <v>6.264838109737496E-3</v>
      </c>
      <c r="P32" s="90">
        <v>3.5267581319496249E-3</v>
      </c>
      <c r="Q32" s="89">
        <v>4.8014709865211785E-3</v>
      </c>
      <c r="R32" s="75">
        <v>5.5350884193688735E-3</v>
      </c>
      <c r="S32" s="75">
        <v>5.357048149687911E-3</v>
      </c>
      <c r="T32" s="75">
        <v>4.6784943287998997E-3</v>
      </c>
      <c r="U32" s="90">
        <v>7.7372618267930139E-3</v>
      </c>
      <c r="AN32" s="36"/>
      <c r="AO32" s="36"/>
      <c r="AP32" s="46" t="s">
        <v>893</v>
      </c>
      <c r="AQ32" s="54">
        <v>0.110677323605128</v>
      </c>
      <c r="AR32" s="55">
        <v>0.10716228546155415</v>
      </c>
      <c r="AS32" s="55">
        <v>4.1220246555396745E-2</v>
      </c>
      <c r="AT32" s="55">
        <v>0.11740250359296667</v>
      </c>
      <c r="AU32" s="55">
        <v>4.6942442587218025E-2</v>
      </c>
      <c r="AV32" s="54">
        <v>9.6438810475438563E-2</v>
      </c>
      <c r="AW32" s="55">
        <v>7.7103276240185759E-2</v>
      </c>
      <c r="AX32" s="55">
        <v>8.2822606714643698E-2</v>
      </c>
      <c r="AY32" s="55">
        <v>6.6242879594272164E-2</v>
      </c>
      <c r="AZ32" s="56">
        <v>4.2470362837669695E-2</v>
      </c>
      <c r="BA32" s="55">
        <v>0.15722792679214781</v>
      </c>
      <c r="BB32" s="55">
        <v>6.3956085464883128E-2</v>
      </c>
      <c r="BC32" s="55">
        <v>4.1218435989103575E-2</v>
      </c>
      <c r="BD32" s="55">
        <v>6.0908955155105082E-2</v>
      </c>
      <c r="BE32" s="56">
        <v>9.2523315630697822E-2</v>
      </c>
    </row>
    <row r="33" spans="1:57" ht="15.75" thickBot="1" x14ac:dyDescent="0.3">
      <c r="A33">
        <v>30</v>
      </c>
      <c r="B33" t="s">
        <v>376</v>
      </c>
      <c r="C33" t="s">
        <v>377</v>
      </c>
      <c r="D33">
        <v>11</v>
      </c>
      <c r="E33">
        <v>5.04</v>
      </c>
      <c r="F33" t="s">
        <v>63</v>
      </c>
      <c r="G33" s="89">
        <v>0</v>
      </c>
      <c r="H33" s="75">
        <v>0</v>
      </c>
      <c r="I33" s="55">
        <v>4.6434474919592204E-2</v>
      </c>
      <c r="J33" s="75">
        <v>0</v>
      </c>
      <c r="K33" s="90">
        <v>0</v>
      </c>
      <c r="L33" s="89">
        <v>0</v>
      </c>
      <c r="M33" s="75">
        <v>0</v>
      </c>
      <c r="N33" s="75">
        <v>0</v>
      </c>
      <c r="O33" s="75">
        <v>0</v>
      </c>
      <c r="P33" s="90">
        <v>0</v>
      </c>
      <c r="Q33" s="54">
        <v>2.1763433543748909E-2</v>
      </c>
      <c r="R33" s="55">
        <v>2.1865206722136543E-2</v>
      </c>
      <c r="S33" s="55">
        <v>4.6437905633596926E-2</v>
      </c>
      <c r="T33" s="55">
        <v>2.1795327897671829E-2</v>
      </c>
      <c r="U33" s="90">
        <v>7.5733157651986733E-3</v>
      </c>
      <c r="AN33" s="36"/>
      <c r="AO33" s="36"/>
      <c r="AP33" s="47" t="s">
        <v>894</v>
      </c>
      <c r="AQ33" s="72">
        <v>0.38923239823002531</v>
      </c>
      <c r="AR33" s="73">
        <v>0.36181172614194024</v>
      </c>
      <c r="AS33" s="73">
        <v>0.1299397712150655</v>
      </c>
      <c r="AT33" s="73">
        <v>0.2965287349185346</v>
      </c>
      <c r="AU33" s="73">
        <v>0.39308888676219711</v>
      </c>
      <c r="AV33" s="72">
        <v>0.34752323285180853</v>
      </c>
      <c r="AW33" s="73">
        <v>0.34427998820295702</v>
      </c>
      <c r="AX33" s="73">
        <v>0.34999599967516692</v>
      </c>
      <c r="AY33" s="73">
        <v>0.35866484900306672</v>
      </c>
      <c r="AZ33" s="74">
        <v>0.2605733684043382</v>
      </c>
      <c r="BA33" s="73">
        <v>0.11945763246537611</v>
      </c>
      <c r="BB33" s="73">
        <v>0.1577863856180548</v>
      </c>
      <c r="BC33" s="73">
        <v>0.12996187132423564</v>
      </c>
      <c r="BD33" s="73">
        <v>0.1190427436466206</v>
      </c>
      <c r="BE33" s="74">
        <v>0.24801010967163883</v>
      </c>
    </row>
    <row r="34" spans="1:57" x14ac:dyDescent="0.25">
      <c r="A34">
        <v>59</v>
      </c>
      <c r="B34" t="s">
        <v>521</v>
      </c>
      <c r="C34" t="s">
        <v>522</v>
      </c>
      <c r="D34">
        <v>25</v>
      </c>
      <c r="E34">
        <v>5.32</v>
      </c>
      <c r="F34" t="s">
        <v>63</v>
      </c>
      <c r="G34" s="89">
        <v>0</v>
      </c>
      <c r="H34" s="75">
        <v>0</v>
      </c>
      <c r="I34" s="75">
        <v>3.4146813645892613E-3</v>
      </c>
      <c r="J34" s="75">
        <v>0</v>
      </c>
      <c r="K34" s="90">
        <v>0</v>
      </c>
      <c r="L34" s="89">
        <v>0</v>
      </c>
      <c r="M34" s="75">
        <v>0</v>
      </c>
      <c r="N34" s="75">
        <v>0</v>
      </c>
      <c r="O34" s="75">
        <v>0</v>
      </c>
      <c r="P34" s="90">
        <v>0</v>
      </c>
      <c r="Q34" s="54">
        <v>2.7741999303475085E-2</v>
      </c>
      <c r="R34" s="55">
        <v>1.4138149430806447E-2</v>
      </c>
      <c r="S34" s="75">
        <v>3.4143986674169541E-3</v>
      </c>
      <c r="T34" s="55">
        <v>1.7767749529528518E-2</v>
      </c>
      <c r="U34" s="90">
        <v>7.5470117587998252E-3</v>
      </c>
      <c r="AN34" s="36"/>
      <c r="AO34" s="36"/>
      <c r="AP34" t="s">
        <v>895</v>
      </c>
      <c r="AQ34" s="48">
        <f t="shared" ref="AQ34:BE34" si="18">SUM(AQ23:AQ33)</f>
        <v>0.99873454155563368</v>
      </c>
      <c r="AR34" s="48">
        <f t="shared" si="18"/>
        <v>0.94492756761222141</v>
      </c>
      <c r="AS34" s="48">
        <f t="shared" si="18"/>
        <v>0.58534254139426189</v>
      </c>
      <c r="AT34" s="48">
        <f t="shared" si="18"/>
        <v>0.94080013001567409</v>
      </c>
      <c r="AU34" s="95">
        <f t="shared" si="18"/>
        <v>0.99735951670433709</v>
      </c>
      <c r="AV34" s="48">
        <f t="shared" si="18"/>
        <v>0.98103024280310724</v>
      </c>
      <c r="AW34" s="48">
        <f t="shared" si="18"/>
        <v>0.97224275269028859</v>
      </c>
      <c r="AX34" s="48">
        <f t="shared" si="18"/>
        <v>0.97521270003047289</v>
      </c>
      <c r="AY34" s="48">
        <f t="shared" si="18"/>
        <v>0.88573778496119748</v>
      </c>
      <c r="AZ34" s="48">
        <f t="shared" si="18"/>
        <v>0.86337822970130673</v>
      </c>
      <c r="BA34" s="48">
        <f t="shared" si="18"/>
        <v>0.74988885500052482</v>
      </c>
      <c r="BB34" s="48">
        <f t="shared" si="18"/>
        <v>0.61144382049428425</v>
      </c>
      <c r="BC34" s="48">
        <f t="shared" si="18"/>
        <v>0.58519458635530097</v>
      </c>
      <c r="BD34" s="48">
        <f t="shared" si="18"/>
        <v>0.63380044235271926</v>
      </c>
      <c r="BE34" s="48">
        <f t="shared" si="18"/>
        <v>0.84002082509632836</v>
      </c>
    </row>
    <row r="35" spans="1:57" x14ac:dyDescent="0.25">
      <c r="A35">
        <v>11</v>
      </c>
      <c r="B35" t="s">
        <v>136</v>
      </c>
      <c r="C35" t="s">
        <v>137</v>
      </c>
      <c r="D35">
        <v>62</v>
      </c>
      <c r="E35">
        <v>4.8899999999999997</v>
      </c>
      <c r="F35" t="s">
        <v>63</v>
      </c>
      <c r="G35" s="54">
        <v>2.7557907961586626E-2</v>
      </c>
      <c r="H35" s="55">
        <v>3.0986468733238019E-2</v>
      </c>
      <c r="I35" s="75">
        <v>5.5888842933391469E-3</v>
      </c>
      <c r="J35" s="55">
        <v>3.6117518570822481E-2</v>
      </c>
      <c r="K35" s="56">
        <v>2.4541156634714411E-2</v>
      </c>
      <c r="L35" s="54">
        <v>3.8210480651943601E-2</v>
      </c>
      <c r="M35" s="55">
        <v>3.7209589019496989E-2</v>
      </c>
      <c r="N35" s="55">
        <v>2.2423209001374952E-2</v>
      </c>
      <c r="O35" s="55">
        <v>1.1519218459839914E-2</v>
      </c>
      <c r="P35" s="56">
        <v>4.6369777165112813E-2</v>
      </c>
      <c r="Q35" s="54">
        <v>1.677934288809332E-2</v>
      </c>
      <c r="R35" s="75">
        <v>9.8751111740980196E-3</v>
      </c>
      <c r="S35" s="75">
        <v>5.5894864423291883E-3</v>
      </c>
      <c r="T35" s="55">
        <v>1.2883962344421929E-2</v>
      </c>
      <c r="U35" s="90">
        <v>7.2440555849185599E-3</v>
      </c>
    </row>
    <row r="36" spans="1:57" x14ac:dyDescent="0.25">
      <c r="A36">
        <v>18</v>
      </c>
      <c r="B36" t="s">
        <v>269</v>
      </c>
      <c r="C36" t="s">
        <v>270</v>
      </c>
      <c r="D36">
        <v>106</v>
      </c>
      <c r="E36">
        <v>6.85</v>
      </c>
      <c r="F36" t="s">
        <v>63</v>
      </c>
      <c r="G36" s="89">
        <v>0</v>
      </c>
      <c r="H36" s="75">
        <v>0</v>
      </c>
      <c r="I36" s="55">
        <v>1.0663379079322452E-2</v>
      </c>
      <c r="J36" s="75">
        <v>0</v>
      </c>
      <c r="K36" s="90">
        <v>0</v>
      </c>
      <c r="L36" s="89">
        <v>0</v>
      </c>
      <c r="M36" s="75">
        <v>0</v>
      </c>
      <c r="N36" s="75">
        <v>0</v>
      </c>
      <c r="O36" s="75">
        <v>0</v>
      </c>
      <c r="P36" s="90">
        <v>0</v>
      </c>
      <c r="Q36" s="89">
        <v>9.0237839468413905E-3</v>
      </c>
      <c r="R36" s="75">
        <v>9.5635850980832927E-3</v>
      </c>
      <c r="S36" s="55">
        <v>1.0663930436505592E-2</v>
      </c>
      <c r="T36" s="75">
        <v>7.2908843147151048E-3</v>
      </c>
      <c r="U36" s="90">
        <v>6.3339122873848777E-3</v>
      </c>
    </row>
    <row r="37" spans="1:57" x14ac:dyDescent="0.25">
      <c r="A37">
        <v>57</v>
      </c>
      <c r="B37" t="s">
        <v>518</v>
      </c>
      <c r="C37" t="s">
        <v>519</v>
      </c>
      <c r="D37">
        <v>55</v>
      </c>
      <c r="E37">
        <v>5.74</v>
      </c>
      <c r="F37" t="s">
        <v>63</v>
      </c>
      <c r="G37" s="89">
        <v>0</v>
      </c>
      <c r="H37" s="75">
        <v>0</v>
      </c>
      <c r="I37" s="75">
        <v>5.3541339743591876E-3</v>
      </c>
      <c r="J37" s="75">
        <v>0</v>
      </c>
      <c r="K37" s="90">
        <v>0</v>
      </c>
      <c r="L37" s="89">
        <v>0</v>
      </c>
      <c r="M37" s="75">
        <v>0</v>
      </c>
      <c r="N37" s="75">
        <v>0</v>
      </c>
      <c r="O37" s="75">
        <v>0</v>
      </c>
      <c r="P37" s="90">
        <v>0</v>
      </c>
      <c r="Q37" s="89">
        <v>4.2142684706074187E-3</v>
      </c>
      <c r="R37" s="75">
        <v>5.2957810510263969E-3</v>
      </c>
      <c r="S37" s="75">
        <v>5.3544268258818488E-3</v>
      </c>
      <c r="T37" s="75">
        <v>3.8695097637670172E-3</v>
      </c>
      <c r="U37" s="90">
        <v>5.8511443453672903E-3</v>
      </c>
    </row>
    <row r="38" spans="1:57" x14ac:dyDescent="0.25">
      <c r="A38">
        <v>19</v>
      </c>
      <c r="B38" t="s">
        <v>297</v>
      </c>
      <c r="C38" t="s">
        <v>298</v>
      </c>
      <c r="D38">
        <v>101</v>
      </c>
      <c r="E38">
        <v>6.78</v>
      </c>
      <c r="F38" t="s">
        <v>63</v>
      </c>
      <c r="G38" s="89">
        <v>0</v>
      </c>
      <c r="H38" s="75">
        <v>0</v>
      </c>
      <c r="I38" s="55">
        <v>1.1520063685718326E-2</v>
      </c>
      <c r="J38" s="75">
        <v>0</v>
      </c>
      <c r="K38" s="90">
        <v>0</v>
      </c>
      <c r="L38" s="89">
        <v>0</v>
      </c>
      <c r="M38" s="75">
        <v>0</v>
      </c>
      <c r="N38" s="75">
        <v>0</v>
      </c>
      <c r="O38" s="75">
        <v>0</v>
      </c>
      <c r="P38" s="90">
        <v>0</v>
      </c>
      <c r="Q38" s="89">
        <v>3.5482695337308323E-3</v>
      </c>
      <c r="R38" s="75">
        <v>9.0320658680290034E-3</v>
      </c>
      <c r="S38" s="55">
        <v>1.1520732139386472E-2</v>
      </c>
      <c r="T38" s="75">
        <v>7.4722483992370158E-3</v>
      </c>
      <c r="U38" s="90">
        <v>5.5471591521175645E-3</v>
      </c>
    </row>
    <row r="39" spans="1:57" x14ac:dyDescent="0.25">
      <c r="A39">
        <v>37</v>
      </c>
      <c r="B39" t="s">
        <v>453</v>
      </c>
      <c r="C39" t="s">
        <v>454</v>
      </c>
      <c r="D39">
        <v>72</v>
      </c>
      <c r="E39">
        <v>6.8</v>
      </c>
      <c r="F39" t="s">
        <v>63</v>
      </c>
      <c r="G39" s="89">
        <v>0</v>
      </c>
      <c r="H39" s="75">
        <v>0</v>
      </c>
      <c r="I39" s="75">
        <v>8.8393577373840227E-3</v>
      </c>
      <c r="J39" s="75">
        <v>0</v>
      </c>
      <c r="K39" s="90">
        <v>0</v>
      </c>
      <c r="L39" s="89">
        <v>0</v>
      </c>
      <c r="M39" s="75">
        <v>0</v>
      </c>
      <c r="N39" s="75">
        <v>0</v>
      </c>
      <c r="O39" s="75">
        <v>0</v>
      </c>
      <c r="P39" s="90">
        <v>0</v>
      </c>
      <c r="Q39" s="89">
        <v>4.2721811098868773E-3</v>
      </c>
      <c r="R39" s="75">
        <v>7.9448152106217518E-3</v>
      </c>
      <c r="S39" s="75">
        <v>8.8387601185058329E-3</v>
      </c>
      <c r="T39" s="75">
        <v>4.8049252470068601E-3</v>
      </c>
      <c r="U39" s="90">
        <v>5.5470106940409001E-3</v>
      </c>
    </row>
    <row r="40" spans="1:57" x14ac:dyDescent="0.25">
      <c r="A40">
        <v>47</v>
      </c>
      <c r="B40" t="s">
        <v>402</v>
      </c>
      <c r="C40" t="s">
        <v>403</v>
      </c>
      <c r="D40">
        <v>39</v>
      </c>
      <c r="E40">
        <v>6.15</v>
      </c>
      <c r="F40" t="s">
        <v>63</v>
      </c>
      <c r="G40" s="89">
        <v>0</v>
      </c>
      <c r="H40" s="75">
        <v>0</v>
      </c>
      <c r="I40" s="55">
        <v>1.3429547186499892E-2</v>
      </c>
      <c r="J40" s="75">
        <v>0</v>
      </c>
      <c r="K40" s="90">
        <v>0</v>
      </c>
      <c r="L40" s="89">
        <v>0</v>
      </c>
      <c r="M40" s="75">
        <v>0</v>
      </c>
      <c r="N40" s="75">
        <v>0</v>
      </c>
      <c r="O40" s="75">
        <v>0</v>
      </c>
      <c r="P40" s="90">
        <v>0</v>
      </c>
      <c r="Q40" s="89">
        <v>7.2732631541982387E-3</v>
      </c>
      <c r="R40" s="55">
        <v>1.2603541934420268E-2</v>
      </c>
      <c r="S40" s="55">
        <v>1.3429449861016421E-2</v>
      </c>
      <c r="T40" s="75">
        <v>6.8380068483782112E-3</v>
      </c>
      <c r="U40" s="90">
        <v>5.4759670428034439E-3</v>
      </c>
    </row>
    <row r="41" spans="1:57" x14ac:dyDescent="0.25">
      <c r="A41">
        <v>35</v>
      </c>
      <c r="B41" t="s">
        <v>295</v>
      </c>
      <c r="C41" t="s">
        <v>296</v>
      </c>
      <c r="D41">
        <v>95</v>
      </c>
      <c r="E41">
        <v>5.87</v>
      </c>
      <c r="F41" t="s">
        <v>63</v>
      </c>
      <c r="G41" s="89">
        <v>0</v>
      </c>
      <c r="H41" s="75">
        <v>0</v>
      </c>
      <c r="I41" s="75">
        <v>6.1961430248490589E-3</v>
      </c>
      <c r="J41" s="75">
        <v>4.0031445242302696E-3</v>
      </c>
      <c r="K41" s="90">
        <v>0</v>
      </c>
      <c r="L41" s="89">
        <v>0</v>
      </c>
      <c r="M41" s="75">
        <v>0</v>
      </c>
      <c r="N41" s="75">
        <v>0</v>
      </c>
      <c r="O41" s="75">
        <v>0</v>
      </c>
      <c r="P41" s="90">
        <v>0</v>
      </c>
      <c r="Q41" s="89">
        <v>4.0931744407761419E-3</v>
      </c>
      <c r="R41" s="75">
        <v>5.4966840660651195E-3</v>
      </c>
      <c r="S41" s="75">
        <v>6.1962826138373421E-3</v>
      </c>
      <c r="T41" s="75">
        <v>3.5519685294430094E-3</v>
      </c>
      <c r="U41" s="90">
        <v>5.0509263654710005E-3</v>
      </c>
    </row>
    <row r="42" spans="1:57" x14ac:dyDescent="0.25">
      <c r="A42">
        <v>17</v>
      </c>
      <c r="B42" t="s">
        <v>152</v>
      </c>
      <c r="C42" t="s">
        <v>153</v>
      </c>
      <c r="D42">
        <v>59</v>
      </c>
      <c r="E42">
        <v>4.88</v>
      </c>
      <c r="F42" t="s">
        <v>63</v>
      </c>
      <c r="G42" s="54">
        <v>9.6554560536970205E-3</v>
      </c>
      <c r="H42" s="55">
        <v>2.05724296799383E-2</v>
      </c>
      <c r="I42" s="75">
        <v>5.5334155194304924E-3</v>
      </c>
      <c r="J42" s="55">
        <v>2.268362977190988E-2</v>
      </c>
      <c r="K42" s="56">
        <v>1.9951567793370231E-2</v>
      </c>
      <c r="L42" s="54">
        <v>4.08400803653447E-2</v>
      </c>
      <c r="M42" s="55">
        <v>1.9236815820377954E-2</v>
      </c>
      <c r="N42" s="55">
        <v>2.2219719202385937E-2</v>
      </c>
      <c r="O42" s="55">
        <v>8.7406187111765156E-3</v>
      </c>
      <c r="P42" s="56">
        <v>3.0005782628888339E-2</v>
      </c>
      <c r="Q42" s="54">
        <v>1.3162861518849196E-2</v>
      </c>
      <c r="R42" s="75">
        <v>6.4712339178076908E-3</v>
      </c>
      <c r="S42" s="75">
        <v>5.5341451166512554E-3</v>
      </c>
      <c r="T42" s="75">
        <v>7.2399749705660448E-3</v>
      </c>
      <c r="U42" s="90">
        <v>4.9842759258894439E-3</v>
      </c>
    </row>
    <row r="43" spans="1:57" x14ac:dyDescent="0.25">
      <c r="A43">
        <v>82</v>
      </c>
      <c r="B43" t="s">
        <v>441</v>
      </c>
      <c r="C43" t="s">
        <v>442</v>
      </c>
      <c r="D43">
        <v>33</v>
      </c>
      <c r="E43">
        <v>6.66</v>
      </c>
      <c r="F43" t="s">
        <v>63</v>
      </c>
      <c r="G43" s="89">
        <v>0</v>
      </c>
      <c r="H43" s="75">
        <v>0</v>
      </c>
      <c r="I43" s="75">
        <v>4.5542441441795726E-3</v>
      </c>
      <c r="J43" s="75">
        <v>0</v>
      </c>
      <c r="K43" s="56">
        <v>7.2379761908643358E-3</v>
      </c>
      <c r="L43" s="89">
        <v>0</v>
      </c>
      <c r="M43" s="75">
        <v>0</v>
      </c>
      <c r="N43" s="75">
        <v>0</v>
      </c>
      <c r="O43" s="75">
        <v>0</v>
      </c>
      <c r="P43" s="90">
        <v>8.7185892125849461E-4</v>
      </c>
      <c r="Q43" s="89">
        <v>0</v>
      </c>
      <c r="R43" s="75">
        <v>3.3393415490317532E-3</v>
      </c>
      <c r="S43" s="75">
        <v>4.5541694357279601E-3</v>
      </c>
      <c r="T43" s="75">
        <v>5.2468541402744514E-4</v>
      </c>
      <c r="U43" s="90">
        <v>4.8759536211394096E-3</v>
      </c>
    </row>
    <row r="44" spans="1:57" x14ac:dyDescent="0.25">
      <c r="A44">
        <v>16</v>
      </c>
      <c r="B44" t="s">
        <v>156</v>
      </c>
      <c r="C44" t="s">
        <v>157</v>
      </c>
      <c r="D44">
        <v>139</v>
      </c>
      <c r="E44">
        <v>6.59</v>
      </c>
      <c r="F44" t="s">
        <v>63</v>
      </c>
      <c r="G44" s="54">
        <v>2.9918672868678776E-3</v>
      </c>
      <c r="H44" s="75">
        <v>0</v>
      </c>
      <c r="I44" s="75">
        <v>7.9167704396988555E-3</v>
      </c>
      <c r="J44" s="75">
        <v>1.220675752388061E-3</v>
      </c>
      <c r="K44" s="90">
        <v>0</v>
      </c>
      <c r="L44" s="89">
        <v>0</v>
      </c>
      <c r="M44" s="75">
        <v>0</v>
      </c>
      <c r="N44" s="75">
        <v>5.8846563103331256E-4</v>
      </c>
      <c r="O44" s="75">
        <v>4.2806641487569694E-3</v>
      </c>
      <c r="P44" s="90">
        <v>4.1966671120246121E-3</v>
      </c>
      <c r="Q44" s="89">
        <v>2.9148234717100534E-3</v>
      </c>
      <c r="R44" s="75">
        <v>7.3687400988324972E-3</v>
      </c>
      <c r="S44" s="75">
        <v>7.9166036257356208E-3</v>
      </c>
      <c r="T44" s="75">
        <v>4.9195016806742025E-3</v>
      </c>
      <c r="U44" s="90">
        <v>4.8092455653602111E-3</v>
      </c>
    </row>
    <row r="45" spans="1:57" x14ac:dyDescent="0.25">
      <c r="A45">
        <v>41</v>
      </c>
      <c r="B45" t="s">
        <v>253</v>
      </c>
      <c r="C45" t="s">
        <v>254</v>
      </c>
      <c r="D45">
        <v>77</v>
      </c>
      <c r="E45">
        <v>7.13</v>
      </c>
      <c r="F45" t="s">
        <v>63</v>
      </c>
      <c r="G45" s="89">
        <v>0</v>
      </c>
      <c r="H45" s="75">
        <v>5.0129340208353588E-3</v>
      </c>
      <c r="I45" s="75">
        <v>4.7573056885826534E-3</v>
      </c>
      <c r="J45" s="75">
        <v>3.1319118288384643E-3</v>
      </c>
      <c r="K45" s="90">
        <v>0</v>
      </c>
      <c r="L45" s="89">
        <v>0</v>
      </c>
      <c r="M45" s="55">
        <v>1.0734412986644362E-2</v>
      </c>
      <c r="N45" s="75">
        <v>4.137004052830461E-3</v>
      </c>
      <c r="O45" s="75">
        <v>2.05783672670823E-3</v>
      </c>
      <c r="P45" s="90">
        <v>2.116945390426291E-3</v>
      </c>
      <c r="Q45" s="89">
        <v>2.699285571237458E-3</v>
      </c>
      <c r="R45" s="75">
        <v>4.049947966849589E-3</v>
      </c>
      <c r="S45" s="75">
        <v>4.7571467058613376E-3</v>
      </c>
      <c r="T45" s="75">
        <v>5.9935099552722417E-3</v>
      </c>
      <c r="U45" s="90">
        <v>4.5400229021765734E-3</v>
      </c>
    </row>
    <row r="46" spans="1:57" x14ac:dyDescent="0.25">
      <c r="A46">
        <v>31</v>
      </c>
      <c r="B46" t="s">
        <v>409</v>
      </c>
      <c r="C46" t="s">
        <v>410</v>
      </c>
      <c r="D46">
        <v>83</v>
      </c>
      <c r="E46">
        <v>4.16</v>
      </c>
      <c r="F46" t="s">
        <v>63</v>
      </c>
      <c r="G46" s="89">
        <v>0</v>
      </c>
      <c r="H46" s="75">
        <v>0</v>
      </c>
      <c r="I46" s="75">
        <v>7.0753299077568098E-3</v>
      </c>
      <c r="J46" s="75">
        <v>0</v>
      </c>
      <c r="K46" s="90">
        <v>0</v>
      </c>
      <c r="L46" s="89">
        <v>0</v>
      </c>
      <c r="M46" s="75">
        <v>0</v>
      </c>
      <c r="N46" s="75">
        <v>0</v>
      </c>
      <c r="O46" s="75">
        <v>0</v>
      </c>
      <c r="P46" s="90">
        <v>0</v>
      </c>
      <c r="Q46" s="89">
        <v>4.6236664386059461E-3</v>
      </c>
      <c r="R46" s="75">
        <v>8.3571465265701375E-3</v>
      </c>
      <c r="S46" s="75">
        <v>7.0763051943405096E-3</v>
      </c>
      <c r="T46" s="75">
        <v>8.6640266159552001E-3</v>
      </c>
      <c r="U46" s="90">
        <v>3.8428879557447695E-3</v>
      </c>
    </row>
    <row r="47" spans="1:57" x14ac:dyDescent="0.25">
      <c r="A47">
        <v>40</v>
      </c>
      <c r="B47" t="s">
        <v>221</v>
      </c>
      <c r="C47" t="s">
        <v>222</v>
      </c>
      <c r="D47">
        <v>65</v>
      </c>
      <c r="E47">
        <v>8.17</v>
      </c>
      <c r="F47" t="s">
        <v>63</v>
      </c>
      <c r="G47" s="89">
        <v>0</v>
      </c>
      <c r="H47" s="55">
        <v>2.3065665168222532E-2</v>
      </c>
      <c r="I47" s="75">
        <v>2.9143684509119268E-3</v>
      </c>
      <c r="J47" s="55">
        <v>2.0079841826298062E-2</v>
      </c>
      <c r="K47" s="90">
        <v>0</v>
      </c>
      <c r="L47" s="54">
        <v>3.651781087444355E-2</v>
      </c>
      <c r="M47" s="55">
        <v>2.4749383534212428E-2</v>
      </c>
      <c r="N47" s="55">
        <v>2.1526919419734548E-2</v>
      </c>
      <c r="O47" s="75">
        <v>2.1226963623126828E-3</v>
      </c>
      <c r="P47" s="56">
        <v>2.3813002382692985E-2</v>
      </c>
      <c r="Q47" s="54">
        <v>1.3030443780109513E-2</v>
      </c>
      <c r="R47" s="75">
        <v>4.0098154715524342E-3</v>
      </c>
      <c r="S47" s="75">
        <v>2.9149128413421522E-3</v>
      </c>
      <c r="T47" s="75">
        <v>4.9292583895733802E-3</v>
      </c>
      <c r="U47" s="90">
        <v>3.6675970024512357E-3</v>
      </c>
    </row>
    <row r="48" spans="1:57" x14ac:dyDescent="0.25">
      <c r="A48">
        <v>24</v>
      </c>
      <c r="B48" t="s">
        <v>197</v>
      </c>
      <c r="C48" t="s">
        <v>198</v>
      </c>
      <c r="D48">
        <v>163</v>
      </c>
      <c r="E48">
        <v>6.43</v>
      </c>
      <c r="F48" t="s">
        <v>63</v>
      </c>
      <c r="G48" s="54">
        <v>3.0950814597341266E-3</v>
      </c>
      <c r="H48" s="75">
        <v>4.0875629420722084E-4</v>
      </c>
      <c r="I48" s="75">
        <v>4.9756944037577661E-3</v>
      </c>
      <c r="J48" s="75">
        <v>0</v>
      </c>
      <c r="K48" s="90">
        <v>0</v>
      </c>
      <c r="L48" s="89">
        <v>0</v>
      </c>
      <c r="M48" s="75">
        <v>0</v>
      </c>
      <c r="N48" s="75">
        <v>0</v>
      </c>
      <c r="O48" s="75">
        <v>2.4184971700319784E-4</v>
      </c>
      <c r="P48" s="90">
        <v>0</v>
      </c>
      <c r="Q48" s="89">
        <v>1.0948647494093816E-3</v>
      </c>
      <c r="R48" s="75">
        <v>3.7000510328903031E-3</v>
      </c>
      <c r="S48" s="75">
        <v>4.9757793999702796E-3</v>
      </c>
      <c r="T48" s="75">
        <v>3.2755040543519499E-3</v>
      </c>
      <c r="U48" s="90">
        <v>3.2845132126658612E-3</v>
      </c>
    </row>
    <row r="49" spans="1:21" x14ac:dyDescent="0.25">
      <c r="A49">
        <v>62</v>
      </c>
      <c r="B49" t="s">
        <v>491</v>
      </c>
      <c r="C49" t="s">
        <v>492</v>
      </c>
      <c r="D49">
        <v>57</v>
      </c>
      <c r="E49">
        <v>6.89</v>
      </c>
      <c r="F49" t="s">
        <v>63</v>
      </c>
      <c r="G49" s="89">
        <v>0</v>
      </c>
      <c r="H49" s="75">
        <v>0</v>
      </c>
      <c r="I49" s="75">
        <v>4.2399348190648211E-3</v>
      </c>
      <c r="J49" s="75">
        <v>0</v>
      </c>
      <c r="K49" s="90">
        <v>0</v>
      </c>
      <c r="L49" s="89">
        <v>0</v>
      </c>
      <c r="M49" s="75">
        <v>0</v>
      </c>
      <c r="N49" s="75">
        <v>0</v>
      </c>
      <c r="O49" s="75">
        <v>0</v>
      </c>
      <c r="P49" s="90">
        <v>0</v>
      </c>
      <c r="Q49" s="89">
        <v>4.0918259733818199E-3</v>
      </c>
      <c r="R49" s="75">
        <v>2.8078177701645348E-3</v>
      </c>
      <c r="S49" s="75">
        <v>4.239835499677309E-3</v>
      </c>
      <c r="T49" s="75">
        <v>2.022356761904123E-3</v>
      </c>
      <c r="U49" s="90">
        <v>3.2605301825663472E-3</v>
      </c>
    </row>
    <row r="50" spans="1:21" x14ac:dyDescent="0.25">
      <c r="A50">
        <v>79</v>
      </c>
      <c r="B50" t="s">
        <v>576</v>
      </c>
      <c r="C50" t="s">
        <v>577</v>
      </c>
      <c r="D50">
        <v>50</v>
      </c>
      <c r="E50">
        <v>6.04</v>
      </c>
      <c r="F50" t="s">
        <v>63</v>
      </c>
      <c r="G50" s="89">
        <v>0</v>
      </c>
      <c r="H50" s="75">
        <v>0</v>
      </c>
      <c r="I50" s="75">
        <v>1.578862787395701E-3</v>
      </c>
      <c r="J50" s="75">
        <v>0</v>
      </c>
      <c r="K50" s="90">
        <v>0</v>
      </c>
      <c r="L50" s="89">
        <v>0</v>
      </c>
      <c r="M50" s="75">
        <v>0</v>
      </c>
      <c r="N50" s="75">
        <v>0</v>
      </c>
      <c r="O50" s="75">
        <v>0</v>
      </c>
      <c r="P50" s="90">
        <v>0</v>
      </c>
      <c r="Q50" s="89">
        <v>3.0904635451121077E-3</v>
      </c>
      <c r="R50" s="75">
        <v>4.0238083679162038E-3</v>
      </c>
      <c r="S50" s="75">
        <v>1.5787631363684866E-3</v>
      </c>
      <c r="T50" s="75">
        <v>3.7261696465392042E-3</v>
      </c>
      <c r="U50" s="90">
        <v>3.21812938995201E-3</v>
      </c>
    </row>
    <row r="51" spans="1:21" x14ac:dyDescent="0.25">
      <c r="A51">
        <v>36</v>
      </c>
      <c r="B51" t="s">
        <v>366</v>
      </c>
      <c r="C51" t="s">
        <v>367</v>
      </c>
      <c r="D51">
        <v>52</v>
      </c>
      <c r="E51">
        <v>6.21</v>
      </c>
      <c r="F51" t="s">
        <v>63</v>
      </c>
      <c r="G51" s="89">
        <v>0</v>
      </c>
      <c r="H51" s="75">
        <v>0</v>
      </c>
      <c r="I51" s="75">
        <v>1.0219848333984599E-2</v>
      </c>
      <c r="J51" s="75">
        <v>0</v>
      </c>
      <c r="K51" s="90">
        <v>0</v>
      </c>
      <c r="L51" s="89">
        <v>0</v>
      </c>
      <c r="M51" s="75">
        <v>0</v>
      </c>
      <c r="N51" s="75">
        <v>0</v>
      </c>
      <c r="O51" s="75">
        <v>0</v>
      </c>
      <c r="P51" s="90">
        <v>0</v>
      </c>
      <c r="Q51" s="89">
        <v>4.9945670406847604E-3</v>
      </c>
      <c r="R51" s="75">
        <v>1.0200364477731219E-2</v>
      </c>
      <c r="S51" s="75">
        <v>1.0219152091439421E-2</v>
      </c>
      <c r="T51" s="55">
        <v>1.2304651123587267E-2</v>
      </c>
      <c r="U51" s="90">
        <v>3.0943551826461638E-3</v>
      </c>
    </row>
    <row r="52" spans="1:21" x14ac:dyDescent="0.25">
      <c r="A52">
        <v>20</v>
      </c>
      <c r="B52" t="s">
        <v>247</v>
      </c>
      <c r="C52" t="s">
        <v>248</v>
      </c>
      <c r="D52">
        <v>45</v>
      </c>
      <c r="E52">
        <v>6.56</v>
      </c>
      <c r="F52" t="s">
        <v>63</v>
      </c>
      <c r="G52" s="54">
        <v>1.2543786100862419E-2</v>
      </c>
      <c r="H52" s="75">
        <v>2.2209091985258998E-3</v>
      </c>
      <c r="I52" s="55">
        <v>1.9861514190258781E-2</v>
      </c>
      <c r="J52" s="55">
        <v>8.5243430682798941E-3</v>
      </c>
      <c r="K52" s="56">
        <v>6.6736817591323593E-3</v>
      </c>
      <c r="L52" s="89">
        <v>0</v>
      </c>
      <c r="M52" s="55">
        <v>5.8118203510795531E-3</v>
      </c>
      <c r="N52" s="75">
        <v>0</v>
      </c>
      <c r="O52" s="75">
        <v>7.056801491996125E-3</v>
      </c>
      <c r="P52" s="90">
        <v>0</v>
      </c>
      <c r="Q52" s="89">
        <v>6.7789646928252262E-3</v>
      </c>
      <c r="R52" s="55">
        <v>1.4510250956337796E-2</v>
      </c>
      <c r="S52" s="55">
        <v>1.9863843053068538E-2</v>
      </c>
      <c r="T52" s="55">
        <v>1.0655853209757605E-2</v>
      </c>
      <c r="U52" s="90">
        <v>3.0873026150219922E-3</v>
      </c>
    </row>
    <row r="53" spans="1:21" x14ac:dyDescent="0.25">
      <c r="A53">
        <v>50</v>
      </c>
      <c r="B53" t="s">
        <v>421</v>
      </c>
      <c r="C53" t="s">
        <v>422</v>
      </c>
      <c r="D53">
        <v>45</v>
      </c>
      <c r="E53">
        <v>5.05</v>
      </c>
      <c r="F53" t="s">
        <v>63</v>
      </c>
      <c r="G53" s="89">
        <v>0</v>
      </c>
      <c r="H53" s="75">
        <v>0</v>
      </c>
      <c r="I53" s="75">
        <v>7.5891091558879034E-3</v>
      </c>
      <c r="J53" s="75">
        <v>0</v>
      </c>
      <c r="K53" s="90">
        <v>0</v>
      </c>
      <c r="L53" s="89">
        <v>0</v>
      </c>
      <c r="M53" s="75">
        <v>0</v>
      </c>
      <c r="N53" s="75">
        <v>0</v>
      </c>
      <c r="O53" s="75">
        <v>0</v>
      </c>
      <c r="P53" s="90">
        <v>0</v>
      </c>
      <c r="Q53" s="89">
        <v>9.7373431170963698E-3</v>
      </c>
      <c r="R53" s="75">
        <v>8.9618706416275465E-3</v>
      </c>
      <c r="S53" s="75">
        <v>7.5882041711197142E-3</v>
      </c>
      <c r="T53" s="75">
        <v>8.1000507112963301E-3</v>
      </c>
      <c r="U53" s="90">
        <v>2.9573625514636159E-3</v>
      </c>
    </row>
    <row r="54" spans="1:21" x14ac:dyDescent="0.25">
      <c r="A54">
        <v>83</v>
      </c>
      <c r="B54" t="s">
        <v>558</v>
      </c>
      <c r="C54" t="s">
        <v>559</v>
      </c>
      <c r="D54">
        <v>65</v>
      </c>
      <c r="E54">
        <v>6.41</v>
      </c>
      <c r="F54" t="s">
        <v>63</v>
      </c>
      <c r="G54" s="89">
        <v>0</v>
      </c>
      <c r="H54" s="75">
        <v>0</v>
      </c>
      <c r="I54" s="75">
        <v>1.2020575001225671E-3</v>
      </c>
      <c r="J54" s="75">
        <v>0</v>
      </c>
      <c r="K54" s="90">
        <v>0</v>
      </c>
      <c r="L54" s="89">
        <v>0</v>
      </c>
      <c r="M54" s="75">
        <v>0</v>
      </c>
      <c r="N54" s="75">
        <v>0</v>
      </c>
      <c r="O54" s="75">
        <v>0</v>
      </c>
      <c r="P54" s="90">
        <v>0</v>
      </c>
      <c r="Q54" s="89">
        <v>0</v>
      </c>
      <c r="R54" s="75">
        <v>2.0188919661511396E-3</v>
      </c>
      <c r="S54" s="75">
        <v>1.2021641218268543E-3</v>
      </c>
      <c r="T54" s="75">
        <v>4.5127451271671512E-3</v>
      </c>
      <c r="U54" s="90">
        <v>2.9026968303076258E-3</v>
      </c>
    </row>
    <row r="55" spans="1:21" x14ac:dyDescent="0.25">
      <c r="A55">
        <v>52</v>
      </c>
      <c r="B55" t="s">
        <v>415</v>
      </c>
      <c r="C55" t="s">
        <v>416</v>
      </c>
      <c r="D55">
        <v>77</v>
      </c>
      <c r="E55">
        <v>4.59</v>
      </c>
      <c r="F55" t="s">
        <v>63</v>
      </c>
      <c r="G55" s="89">
        <v>0</v>
      </c>
      <c r="H55" s="75">
        <v>0</v>
      </c>
      <c r="I55" s="75">
        <v>4.6785918006597071E-3</v>
      </c>
      <c r="J55" s="75">
        <v>0</v>
      </c>
      <c r="K55" s="90">
        <v>0</v>
      </c>
      <c r="L55" s="89">
        <v>0</v>
      </c>
      <c r="M55" s="75">
        <v>0</v>
      </c>
      <c r="N55" s="75">
        <v>0</v>
      </c>
      <c r="O55" s="75">
        <v>0</v>
      </c>
      <c r="P55" s="90">
        <v>0</v>
      </c>
      <c r="Q55" s="89">
        <v>2.6662514318255108E-3</v>
      </c>
      <c r="R55" s="75">
        <v>3.6638149413083542E-3</v>
      </c>
      <c r="S55" s="75">
        <v>4.6785442853957276E-3</v>
      </c>
      <c r="T55" s="75">
        <v>4.6054547722221137E-3</v>
      </c>
      <c r="U55" s="90">
        <v>2.4129076648953143E-3</v>
      </c>
    </row>
    <row r="56" spans="1:21" x14ac:dyDescent="0.25">
      <c r="A56">
        <v>72</v>
      </c>
      <c r="B56" t="s">
        <v>628</v>
      </c>
      <c r="C56" t="s">
        <v>629</v>
      </c>
      <c r="D56">
        <v>24</v>
      </c>
      <c r="E56">
        <v>4.66</v>
      </c>
      <c r="F56" t="s">
        <v>63</v>
      </c>
      <c r="G56" s="89">
        <v>0</v>
      </c>
      <c r="H56" s="75">
        <v>0</v>
      </c>
      <c r="I56" s="75">
        <v>7.3815817906003984E-3</v>
      </c>
      <c r="J56" s="75">
        <v>0</v>
      </c>
      <c r="K56" s="90">
        <v>0</v>
      </c>
      <c r="L56" s="89">
        <v>0</v>
      </c>
      <c r="M56" s="75">
        <v>0</v>
      </c>
      <c r="N56" s="75">
        <v>0</v>
      </c>
      <c r="O56" s="75">
        <v>0</v>
      </c>
      <c r="P56" s="90">
        <v>0</v>
      </c>
      <c r="Q56" s="89">
        <v>0</v>
      </c>
      <c r="R56" s="75">
        <v>7.9448152106217518E-3</v>
      </c>
      <c r="S56" s="75">
        <v>7.3809059682436355E-3</v>
      </c>
      <c r="T56" s="75">
        <v>3.3146564327430519E-3</v>
      </c>
      <c r="U56" s="90">
        <v>2.3164157980888715E-3</v>
      </c>
    </row>
    <row r="57" spans="1:21" x14ac:dyDescent="0.25">
      <c r="A57">
        <v>60</v>
      </c>
      <c r="B57" t="s">
        <v>398</v>
      </c>
      <c r="C57" t="s">
        <v>399</v>
      </c>
      <c r="D57">
        <v>60</v>
      </c>
      <c r="E57">
        <v>7.52</v>
      </c>
      <c r="F57" t="s">
        <v>63</v>
      </c>
      <c r="G57" s="89">
        <v>0</v>
      </c>
      <c r="H57" s="75">
        <v>0</v>
      </c>
      <c r="I57" s="75">
        <v>5.0143247963112042E-3</v>
      </c>
      <c r="J57" s="75">
        <v>0</v>
      </c>
      <c r="K57" s="90">
        <v>0</v>
      </c>
      <c r="L57" s="89">
        <v>0</v>
      </c>
      <c r="M57" s="75">
        <v>0</v>
      </c>
      <c r="N57" s="75">
        <v>0</v>
      </c>
      <c r="O57" s="75">
        <v>0</v>
      </c>
      <c r="P57" s="90">
        <v>2.738390108078042E-3</v>
      </c>
      <c r="Q57" s="89">
        <v>0</v>
      </c>
      <c r="R57" s="75">
        <v>2.6901043152426341E-3</v>
      </c>
      <c r="S57" s="75">
        <v>5.0147660721968244E-3</v>
      </c>
      <c r="T57" s="75">
        <v>2.223381568670693E-3</v>
      </c>
      <c r="U57" s="90">
        <v>2.3154769612664943E-3</v>
      </c>
    </row>
    <row r="58" spans="1:21" x14ac:dyDescent="0.25">
      <c r="A58">
        <v>32</v>
      </c>
      <c r="B58" t="s">
        <v>345</v>
      </c>
      <c r="C58" t="s">
        <v>346</v>
      </c>
      <c r="D58">
        <v>122</v>
      </c>
      <c r="E58">
        <v>5.5</v>
      </c>
      <c r="F58" t="s">
        <v>63</v>
      </c>
      <c r="G58" s="89">
        <v>0</v>
      </c>
      <c r="H58" s="75">
        <v>0</v>
      </c>
      <c r="I58" s="75">
        <v>4.6009770873544128E-3</v>
      </c>
      <c r="J58" s="75">
        <v>0</v>
      </c>
      <c r="K58" s="90">
        <v>0</v>
      </c>
      <c r="L58" s="89">
        <v>0</v>
      </c>
      <c r="M58" s="75">
        <v>0</v>
      </c>
      <c r="N58" s="75">
        <v>0</v>
      </c>
      <c r="O58" s="75">
        <v>0</v>
      </c>
      <c r="P58" s="90">
        <v>0</v>
      </c>
      <c r="Q58" s="89">
        <v>4.6738783215260161E-3</v>
      </c>
      <c r="R58" s="75">
        <v>4.94725919913672E-3</v>
      </c>
      <c r="S58" s="75">
        <v>4.6013494348130469E-3</v>
      </c>
      <c r="T58" s="75">
        <v>4.5858701968188838E-3</v>
      </c>
      <c r="U58" s="90">
        <v>2.2064332699027749E-3</v>
      </c>
    </row>
    <row r="59" spans="1:21" x14ac:dyDescent="0.25">
      <c r="A59">
        <v>76</v>
      </c>
      <c r="B59" t="s">
        <v>451</v>
      </c>
      <c r="C59" t="s">
        <v>452</v>
      </c>
      <c r="D59">
        <v>51</v>
      </c>
      <c r="E59">
        <v>7.92</v>
      </c>
      <c r="F59" t="s">
        <v>63</v>
      </c>
      <c r="G59" s="89">
        <v>0</v>
      </c>
      <c r="H59" s="55">
        <v>1.1065886421746452E-2</v>
      </c>
      <c r="I59" s="75">
        <v>4.0168209857973963E-4</v>
      </c>
      <c r="J59" s="75">
        <v>2.0411643891514006E-3</v>
      </c>
      <c r="K59" s="90">
        <v>0</v>
      </c>
      <c r="L59" s="89">
        <v>0</v>
      </c>
      <c r="M59" s="75">
        <v>3.3860283449137266E-3</v>
      </c>
      <c r="N59" s="75">
        <v>3.0877855727419242E-3</v>
      </c>
      <c r="O59" s="75">
        <v>2.7256506080844504E-3</v>
      </c>
      <c r="P59" s="90">
        <v>5.2555611378072853E-3</v>
      </c>
      <c r="Q59" s="89">
        <v>0</v>
      </c>
      <c r="R59" s="75">
        <v>0</v>
      </c>
      <c r="S59" s="75">
        <v>4.0120907746111345E-4</v>
      </c>
      <c r="T59" s="75">
        <v>0</v>
      </c>
      <c r="U59" s="90">
        <v>2.1790515313514351E-3</v>
      </c>
    </row>
    <row r="60" spans="1:21" x14ac:dyDescent="0.25">
      <c r="A60">
        <v>54</v>
      </c>
      <c r="B60" t="s">
        <v>337</v>
      </c>
      <c r="C60" t="s">
        <v>338</v>
      </c>
      <c r="D60">
        <v>62</v>
      </c>
      <c r="E60">
        <v>7.91</v>
      </c>
      <c r="F60" t="s">
        <v>63</v>
      </c>
      <c r="G60" s="89">
        <v>0</v>
      </c>
      <c r="H60" s="55">
        <v>1.4972233327391208E-2</v>
      </c>
      <c r="I60" s="75">
        <v>1.2856575108963499E-3</v>
      </c>
      <c r="J60" s="55">
        <v>1.0549549084363508E-2</v>
      </c>
      <c r="K60" s="90">
        <v>0</v>
      </c>
      <c r="L60" s="54">
        <v>2.6460103201370308E-2</v>
      </c>
      <c r="M60" s="55">
        <v>2.7459003227474982E-2</v>
      </c>
      <c r="N60" s="55">
        <v>1.48180319984873E-2</v>
      </c>
      <c r="O60" s="75">
        <v>5.43978740444494E-3</v>
      </c>
      <c r="P60" s="56">
        <v>1.9724476363291044E-2</v>
      </c>
      <c r="Q60" s="89">
        <v>1.0419764987977758E-2</v>
      </c>
      <c r="R60" s="75">
        <v>2.1530962241390777E-3</v>
      </c>
      <c r="S60" s="75">
        <v>1.2855858832163125E-3</v>
      </c>
      <c r="T60" s="75">
        <v>2.2869175823993673E-3</v>
      </c>
      <c r="U60" s="90">
        <v>2.0070500563982786E-3</v>
      </c>
    </row>
    <row r="61" spans="1:21" x14ac:dyDescent="0.25">
      <c r="A61">
        <v>125</v>
      </c>
      <c r="B61" t="s">
        <v>626</v>
      </c>
      <c r="C61" t="s">
        <v>627</v>
      </c>
      <c r="D61">
        <v>65</v>
      </c>
      <c r="E61">
        <v>4.9000000000000004</v>
      </c>
      <c r="F61" t="s">
        <v>63</v>
      </c>
      <c r="G61" s="89">
        <v>0</v>
      </c>
      <c r="H61" s="75">
        <v>0</v>
      </c>
      <c r="I61" s="75">
        <v>0</v>
      </c>
      <c r="J61" s="75">
        <v>0</v>
      </c>
      <c r="K61" s="56">
        <v>8.947301611587884E-3</v>
      </c>
      <c r="L61" s="89">
        <v>0</v>
      </c>
      <c r="M61" s="75">
        <v>0</v>
      </c>
      <c r="N61" s="75">
        <v>0</v>
      </c>
      <c r="O61" s="75">
        <v>0</v>
      </c>
      <c r="P61" s="90">
        <v>4.4263606771585115E-4</v>
      </c>
      <c r="Q61" s="89">
        <v>0</v>
      </c>
      <c r="R61" s="75">
        <v>3.0946305868700762E-4</v>
      </c>
      <c r="S61" s="75">
        <v>0</v>
      </c>
      <c r="T61" s="75">
        <v>0</v>
      </c>
      <c r="U61" s="90">
        <v>1.7097173553680494E-3</v>
      </c>
    </row>
    <row r="62" spans="1:21" x14ac:dyDescent="0.25">
      <c r="A62">
        <v>55</v>
      </c>
      <c r="B62" t="s">
        <v>526</v>
      </c>
      <c r="C62" t="s">
        <v>527</v>
      </c>
      <c r="D62">
        <v>48</v>
      </c>
      <c r="E62">
        <v>5.19</v>
      </c>
      <c r="F62" t="s">
        <v>63</v>
      </c>
      <c r="G62" s="89">
        <v>0</v>
      </c>
      <c r="H62" s="75">
        <v>0</v>
      </c>
      <c r="I62" s="75">
        <v>7.3696692248706635E-3</v>
      </c>
      <c r="J62" s="75">
        <v>0</v>
      </c>
      <c r="K62" s="90">
        <v>0</v>
      </c>
      <c r="L62" s="89">
        <v>0</v>
      </c>
      <c r="M62" s="75">
        <v>0</v>
      </c>
      <c r="N62" s="75">
        <v>0</v>
      </c>
      <c r="O62" s="75">
        <v>0</v>
      </c>
      <c r="P62" s="90">
        <v>0</v>
      </c>
      <c r="Q62" s="89">
        <v>0</v>
      </c>
      <c r="R62" s="75">
        <v>6.2965517122531151E-3</v>
      </c>
      <c r="S62" s="75">
        <v>7.370155378981E-3</v>
      </c>
      <c r="T62" s="75">
        <v>3.8870790764561221E-3</v>
      </c>
      <c r="U62" s="90">
        <v>1.5554637937086658E-3</v>
      </c>
    </row>
    <row r="63" spans="1:21" x14ac:dyDescent="0.25">
      <c r="A63">
        <v>1</v>
      </c>
      <c r="B63" t="s">
        <v>61</v>
      </c>
      <c r="C63" t="s">
        <v>62</v>
      </c>
      <c r="D63">
        <v>516</v>
      </c>
      <c r="E63">
        <v>7.04</v>
      </c>
      <c r="F63" t="s">
        <v>63</v>
      </c>
      <c r="G63" s="54">
        <v>7.3045596793370549E-3</v>
      </c>
      <c r="H63" s="55">
        <v>7.7446566247785327E-3</v>
      </c>
      <c r="I63" s="75">
        <v>9.5168137734191732E-3</v>
      </c>
      <c r="J63" s="55">
        <v>1.4493434611607679E-2</v>
      </c>
      <c r="K63" s="56">
        <v>2.5026801614219767E-3</v>
      </c>
      <c r="L63" s="89">
        <v>1.9192546328664992E-3</v>
      </c>
      <c r="M63" s="75">
        <v>4.1455050663790904E-3</v>
      </c>
      <c r="N63" s="75">
        <v>1.3069802361326301E-3</v>
      </c>
      <c r="O63" s="75">
        <v>3.6523713704892289E-3</v>
      </c>
      <c r="P63" s="90">
        <v>1.2374008453061511E-3</v>
      </c>
      <c r="Q63" s="89">
        <v>3.5654179618804607E-3</v>
      </c>
      <c r="R63" s="75">
        <v>8.20388486126763E-3</v>
      </c>
      <c r="S63" s="75">
        <v>9.5168740218716172E-3</v>
      </c>
      <c r="T63" s="75">
        <v>8.3200138630710706E-3</v>
      </c>
      <c r="U63" s="90">
        <v>1.4570150622227251E-3</v>
      </c>
    </row>
    <row r="64" spans="1:21" x14ac:dyDescent="0.25">
      <c r="A64">
        <v>44</v>
      </c>
      <c r="B64" t="s">
        <v>391</v>
      </c>
      <c r="C64" t="s">
        <v>392</v>
      </c>
      <c r="D64">
        <v>100</v>
      </c>
      <c r="E64">
        <v>5.49</v>
      </c>
      <c r="F64" t="s">
        <v>63</v>
      </c>
      <c r="G64" s="89">
        <v>0</v>
      </c>
      <c r="H64" s="75">
        <v>0</v>
      </c>
      <c r="I64" s="75">
        <v>5.5610941270501915E-3</v>
      </c>
      <c r="J64" s="75">
        <v>0</v>
      </c>
      <c r="K64" s="90">
        <v>0</v>
      </c>
      <c r="L64" s="89">
        <v>0</v>
      </c>
      <c r="M64" s="75">
        <v>0</v>
      </c>
      <c r="N64" s="75">
        <v>0</v>
      </c>
      <c r="O64" s="75">
        <v>0</v>
      </c>
      <c r="P64" s="90">
        <v>0</v>
      </c>
      <c r="Q64" s="89">
        <v>3.3552976014405451E-3</v>
      </c>
      <c r="R64" s="75">
        <v>4.9978900068647983E-3</v>
      </c>
      <c r="S64" s="75">
        <v>5.5613905452971055E-3</v>
      </c>
      <c r="T64" s="75">
        <v>3.9954253452112462E-3</v>
      </c>
      <c r="U64" s="90">
        <v>1.3316581012987668E-3</v>
      </c>
    </row>
    <row r="65" spans="1:21" x14ac:dyDescent="0.25">
      <c r="A65">
        <v>65</v>
      </c>
      <c r="B65" t="s">
        <v>537</v>
      </c>
      <c r="C65" t="s">
        <v>538</v>
      </c>
      <c r="D65">
        <v>52</v>
      </c>
      <c r="E65">
        <v>6.23</v>
      </c>
      <c r="F65" t="s">
        <v>63</v>
      </c>
      <c r="G65" s="89">
        <v>0</v>
      </c>
      <c r="H65" s="75">
        <v>0</v>
      </c>
      <c r="I65" s="75">
        <v>3.7758864634074986E-3</v>
      </c>
      <c r="J65" s="75">
        <v>0</v>
      </c>
      <c r="K65" s="90">
        <v>0</v>
      </c>
      <c r="L65" s="89">
        <v>0</v>
      </c>
      <c r="M65" s="75">
        <v>0</v>
      </c>
      <c r="N65" s="75">
        <v>0</v>
      </c>
      <c r="O65" s="75">
        <v>0</v>
      </c>
      <c r="P65" s="90">
        <v>0</v>
      </c>
      <c r="Q65" s="89">
        <v>9.2076064992783861E-4</v>
      </c>
      <c r="R65" s="75">
        <v>3.8952127771344183E-3</v>
      </c>
      <c r="S65" s="75">
        <v>3.7759332869511989E-3</v>
      </c>
      <c r="T65" s="75">
        <v>2.7425177015907229E-3</v>
      </c>
      <c r="U65" s="90">
        <v>9.5720848843610219E-4</v>
      </c>
    </row>
    <row r="66" spans="1:21" x14ac:dyDescent="0.25">
      <c r="A66">
        <v>139</v>
      </c>
      <c r="B66" t="s">
        <v>1102</v>
      </c>
      <c r="C66" t="s">
        <v>1103</v>
      </c>
      <c r="D66">
        <v>112</v>
      </c>
      <c r="E66">
        <v>5.33</v>
      </c>
      <c r="F66" t="s">
        <v>63</v>
      </c>
      <c r="G66" s="89">
        <v>0</v>
      </c>
      <c r="H66" s="75">
        <v>0</v>
      </c>
      <c r="I66" s="75">
        <v>0</v>
      </c>
      <c r="J66" s="75">
        <v>0</v>
      </c>
      <c r="K66" s="90">
        <v>0</v>
      </c>
      <c r="L66" s="89">
        <v>0</v>
      </c>
      <c r="M66" s="75">
        <v>0</v>
      </c>
      <c r="N66" s="75">
        <v>0</v>
      </c>
      <c r="O66" s="75">
        <v>0</v>
      </c>
      <c r="P66" s="90">
        <v>0</v>
      </c>
      <c r="Q66" s="89">
        <v>0</v>
      </c>
      <c r="R66" s="75">
        <v>0</v>
      </c>
      <c r="S66" s="75">
        <v>0</v>
      </c>
      <c r="T66" s="75">
        <v>0</v>
      </c>
      <c r="U66" s="90">
        <v>9.4079304065009114E-4</v>
      </c>
    </row>
    <row r="67" spans="1:21" x14ac:dyDescent="0.25">
      <c r="A67">
        <v>38</v>
      </c>
      <c r="B67" t="s">
        <v>262</v>
      </c>
      <c r="C67" t="s">
        <v>263</v>
      </c>
      <c r="D67">
        <v>91</v>
      </c>
      <c r="E67">
        <v>7.25</v>
      </c>
      <c r="F67" t="s">
        <v>63</v>
      </c>
      <c r="G67" s="89">
        <v>0</v>
      </c>
      <c r="H67" s="75">
        <v>0</v>
      </c>
      <c r="I67" s="75">
        <v>5.0479048926296609E-3</v>
      </c>
      <c r="J67" s="75">
        <v>3.7386652187704223E-3</v>
      </c>
      <c r="K67" s="90">
        <v>0</v>
      </c>
      <c r="L67" s="89">
        <v>0</v>
      </c>
      <c r="M67" s="75">
        <v>0</v>
      </c>
      <c r="N67" s="75">
        <v>0</v>
      </c>
      <c r="O67" s="75">
        <v>8.7224195303417919E-4</v>
      </c>
      <c r="P67" s="90">
        <v>3.4470953016754453E-4</v>
      </c>
      <c r="Q67" s="89">
        <v>1.6662038248010337E-3</v>
      </c>
      <c r="R67" s="75">
        <v>5.8287797015606976E-3</v>
      </c>
      <c r="S67" s="75">
        <v>5.0473365627687504E-3</v>
      </c>
      <c r="T67" s="75">
        <v>5.7508394185924365E-3</v>
      </c>
      <c r="U67" s="90">
        <v>9.1545575183720233E-4</v>
      </c>
    </row>
    <row r="68" spans="1:21" x14ac:dyDescent="0.25">
      <c r="A68">
        <v>80</v>
      </c>
      <c r="B68" t="s">
        <v>546</v>
      </c>
      <c r="C68" t="s">
        <v>547</v>
      </c>
      <c r="D68">
        <v>106</v>
      </c>
      <c r="E68">
        <v>4.2300000000000004</v>
      </c>
      <c r="F68" t="s">
        <v>63</v>
      </c>
      <c r="G68" s="89">
        <v>0</v>
      </c>
      <c r="H68" s="75">
        <v>0</v>
      </c>
      <c r="I68" s="75">
        <v>1.7840830140606154E-3</v>
      </c>
      <c r="J68" s="75">
        <v>0</v>
      </c>
      <c r="K68" s="90">
        <v>0</v>
      </c>
      <c r="L68" s="89">
        <v>0</v>
      </c>
      <c r="M68" s="75">
        <v>0</v>
      </c>
      <c r="N68" s="75">
        <v>0</v>
      </c>
      <c r="O68" s="75">
        <v>0</v>
      </c>
      <c r="P68" s="90">
        <v>0</v>
      </c>
      <c r="Q68" s="89">
        <v>2.1866487347491329E-3</v>
      </c>
      <c r="R68" s="75">
        <v>4.6589061278320298E-4</v>
      </c>
      <c r="S68" s="75">
        <v>1.784238039196075E-3</v>
      </c>
      <c r="T68" s="75">
        <v>1.4257408299068457E-3</v>
      </c>
      <c r="U68" s="90">
        <v>5.2394008438481389E-4</v>
      </c>
    </row>
    <row r="69" spans="1:21" x14ac:dyDescent="0.25">
      <c r="A69">
        <v>45</v>
      </c>
      <c r="B69" t="s">
        <v>351</v>
      </c>
      <c r="C69" t="s">
        <v>352</v>
      </c>
      <c r="D69">
        <v>188</v>
      </c>
      <c r="E69">
        <v>6.49</v>
      </c>
      <c r="F69" t="s">
        <v>63</v>
      </c>
      <c r="G69" s="89">
        <v>0</v>
      </c>
      <c r="H69" s="75">
        <v>0</v>
      </c>
      <c r="I69" s="75">
        <v>2.5063236972192884E-3</v>
      </c>
      <c r="J69" s="75">
        <v>0</v>
      </c>
      <c r="K69" s="90">
        <v>0</v>
      </c>
      <c r="L69" s="89">
        <v>0</v>
      </c>
      <c r="M69" s="75">
        <v>0</v>
      </c>
      <c r="N69" s="75">
        <v>0</v>
      </c>
      <c r="O69" s="75">
        <v>0</v>
      </c>
      <c r="P69" s="90">
        <v>0</v>
      </c>
      <c r="Q69" s="89">
        <v>5.247751956979071E-4</v>
      </c>
      <c r="R69" s="75">
        <v>2.2984139041106063E-3</v>
      </c>
      <c r="S69" s="75">
        <v>2.5064210279405201E-3</v>
      </c>
      <c r="T69" s="75">
        <v>1.9856345382118748E-3</v>
      </c>
      <c r="U69" s="90">
        <v>2.957126550751751E-4</v>
      </c>
    </row>
    <row r="70" spans="1:21" x14ac:dyDescent="0.25">
      <c r="A70">
        <v>48</v>
      </c>
      <c r="B70" t="s">
        <v>359</v>
      </c>
      <c r="C70" t="s">
        <v>360</v>
      </c>
      <c r="D70">
        <v>263</v>
      </c>
      <c r="E70">
        <v>5.45</v>
      </c>
      <c r="F70" t="s">
        <v>63</v>
      </c>
      <c r="G70" s="89">
        <v>0</v>
      </c>
      <c r="H70" s="75">
        <v>0</v>
      </c>
      <c r="I70" s="75">
        <v>1.969043624059114E-3</v>
      </c>
      <c r="J70" s="75">
        <v>0</v>
      </c>
      <c r="K70" s="90">
        <v>0</v>
      </c>
      <c r="L70" s="89">
        <v>0</v>
      </c>
      <c r="M70" s="75">
        <v>0</v>
      </c>
      <c r="N70" s="75">
        <v>0</v>
      </c>
      <c r="O70" s="75">
        <v>0</v>
      </c>
      <c r="P70" s="90">
        <v>0</v>
      </c>
      <c r="Q70" s="89">
        <v>1.8205153534694906E-4</v>
      </c>
      <c r="R70" s="75">
        <v>1.5247701820672625E-3</v>
      </c>
      <c r="S70" s="75">
        <v>1.968872403188424E-3</v>
      </c>
      <c r="T70" s="75">
        <v>1.0500441322895814E-3</v>
      </c>
      <c r="U70" s="90">
        <v>2.1116976785091359E-4</v>
      </c>
    </row>
    <row r="71" spans="1:21" x14ac:dyDescent="0.25">
      <c r="A71">
        <v>23</v>
      </c>
      <c r="B71" t="s">
        <v>134</v>
      </c>
      <c r="C71" t="s">
        <v>135</v>
      </c>
      <c r="D71">
        <v>36</v>
      </c>
      <c r="E71">
        <v>7.66</v>
      </c>
      <c r="F71" t="s">
        <v>63</v>
      </c>
      <c r="G71" s="89">
        <v>0</v>
      </c>
      <c r="H71" s="55">
        <v>5.0573889629848323E-2</v>
      </c>
      <c r="I71" s="55">
        <v>1.3765139016561007E-2</v>
      </c>
      <c r="J71" s="55">
        <v>8.0139539627545484E-2</v>
      </c>
      <c r="K71" s="56">
        <v>5.6907236010952288E-2</v>
      </c>
      <c r="L71" s="54">
        <v>1.0931300733138088E-2</v>
      </c>
      <c r="M71" s="55">
        <v>3.3855975244025546E-2</v>
      </c>
      <c r="N71" s="55">
        <v>4.8712640015811083E-2</v>
      </c>
      <c r="O71" s="55">
        <v>7.9872636389164545E-2</v>
      </c>
      <c r="P71" s="56">
        <v>5.6143722721652828E-2</v>
      </c>
      <c r="Q71" s="89">
        <v>2.1157576247899557E-3</v>
      </c>
      <c r="R71" s="75">
        <v>9.4762073347648933E-3</v>
      </c>
      <c r="S71" s="55">
        <v>1.3958038686929025E-2</v>
      </c>
      <c r="T71" s="55">
        <v>2.1181904110298511E-2</v>
      </c>
      <c r="U71" s="90">
        <v>0</v>
      </c>
    </row>
    <row r="72" spans="1:21" x14ac:dyDescent="0.25">
      <c r="A72">
        <v>58</v>
      </c>
      <c r="B72" t="s">
        <v>389</v>
      </c>
      <c r="C72" t="s">
        <v>390</v>
      </c>
      <c r="D72">
        <v>41</v>
      </c>
      <c r="E72">
        <v>7.95</v>
      </c>
      <c r="F72" t="s">
        <v>63</v>
      </c>
      <c r="G72" s="54">
        <v>2.7131436522448163E-2</v>
      </c>
      <c r="H72" s="75">
        <v>0</v>
      </c>
      <c r="I72" s="55">
        <v>1.5658694498018256E-2</v>
      </c>
      <c r="J72" s="55">
        <v>2.3865440932756249E-2</v>
      </c>
      <c r="K72" s="90">
        <v>0</v>
      </c>
      <c r="L72" s="54">
        <v>1.347040005101767E-2</v>
      </c>
      <c r="M72" s="75">
        <v>0</v>
      </c>
      <c r="N72" s="55">
        <v>1.5750777879905319E-2</v>
      </c>
      <c r="O72" s="55">
        <v>7.4974123245481375E-2</v>
      </c>
      <c r="P72" s="56">
        <v>3.3916018628063947E-2</v>
      </c>
      <c r="Q72" s="54">
        <v>1.2669145664175976E-2</v>
      </c>
      <c r="R72" s="55">
        <v>1.7185876874939523E-2</v>
      </c>
      <c r="S72" s="55">
        <v>1.5814102864618457E-2</v>
      </c>
      <c r="T72" s="55">
        <v>1.862541199238139E-2</v>
      </c>
      <c r="U72" s="90">
        <v>0</v>
      </c>
    </row>
    <row r="73" spans="1:21" x14ac:dyDescent="0.25">
      <c r="A73">
        <v>28</v>
      </c>
      <c r="B73" t="s">
        <v>225</v>
      </c>
      <c r="C73" t="s">
        <v>226</v>
      </c>
      <c r="D73">
        <v>129</v>
      </c>
      <c r="E73">
        <v>4.51</v>
      </c>
      <c r="F73" t="s">
        <v>63</v>
      </c>
      <c r="G73" s="89">
        <v>0</v>
      </c>
      <c r="H73" s="75">
        <v>0</v>
      </c>
      <c r="I73" s="75">
        <v>1.1609304585963424E-3</v>
      </c>
      <c r="J73" s="75">
        <v>0</v>
      </c>
      <c r="K73" s="90">
        <v>0</v>
      </c>
      <c r="L73" s="89">
        <v>0</v>
      </c>
      <c r="M73" s="75">
        <v>0</v>
      </c>
      <c r="N73" s="75">
        <v>0</v>
      </c>
      <c r="O73" s="75">
        <v>0</v>
      </c>
      <c r="P73" s="90">
        <v>0</v>
      </c>
      <c r="Q73" s="89">
        <v>7.6117068981602087E-3</v>
      </c>
      <c r="R73" s="75">
        <v>7.04280152335805E-3</v>
      </c>
      <c r="S73" s="75">
        <v>1.1612471632023878E-3</v>
      </c>
      <c r="T73" s="55">
        <v>1.3003430145598774E-2</v>
      </c>
      <c r="U73" s="90">
        <v>0</v>
      </c>
    </row>
    <row r="74" spans="1:21" x14ac:dyDescent="0.25">
      <c r="A74">
        <v>73</v>
      </c>
      <c r="B74" t="s">
        <v>848</v>
      </c>
      <c r="C74" t="s">
        <v>849</v>
      </c>
      <c r="D74">
        <v>14</v>
      </c>
      <c r="E74">
        <v>9.48</v>
      </c>
      <c r="F74" t="s">
        <v>63</v>
      </c>
      <c r="G74" s="89">
        <v>0</v>
      </c>
      <c r="H74" s="75">
        <v>0</v>
      </c>
      <c r="I74" s="55">
        <v>1.3565871525160244E-2</v>
      </c>
      <c r="J74" s="75">
        <v>0</v>
      </c>
      <c r="K74" s="90">
        <v>0</v>
      </c>
      <c r="L74" s="89">
        <v>0</v>
      </c>
      <c r="M74" s="75">
        <v>0</v>
      </c>
      <c r="N74" s="75">
        <v>0</v>
      </c>
      <c r="O74" s="75">
        <v>0</v>
      </c>
      <c r="P74" s="90">
        <v>0</v>
      </c>
      <c r="Q74" s="89">
        <v>9.4309082112026613E-3</v>
      </c>
      <c r="R74" s="55">
        <v>1.0648103973209288E-2</v>
      </c>
      <c r="S74" s="55">
        <v>1.3566194361033056E-2</v>
      </c>
      <c r="T74" s="75">
        <v>9.5287781514458263E-3</v>
      </c>
      <c r="U74" s="90">
        <v>0</v>
      </c>
    </row>
    <row r="75" spans="1:21" x14ac:dyDescent="0.25">
      <c r="A75">
        <v>126</v>
      </c>
      <c r="B75" t="s">
        <v>699</v>
      </c>
      <c r="C75" t="s">
        <v>700</v>
      </c>
      <c r="D75">
        <v>193</v>
      </c>
      <c r="E75">
        <v>7.28</v>
      </c>
      <c r="F75" t="s">
        <v>63</v>
      </c>
      <c r="G75" s="89">
        <v>0</v>
      </c>
      <c r="H75" s="75">
        <v>0</v>
      </c>
      <c r="I75" s="75">
        <v>9.9037694475369292E-3</v>
      </c>
      <c r="J75" s="75">
        <v>0</v>
      </c>
      <c r="K75" s="90">
        <v>0</v>
      </c>
      <c r="L75" s="89">
        <v>0</v>
      </c>
      <c r="M75" s="75">
        <v>0</v>
      </c>
      <c r="N75" s="75">
        <v>0</v>
      </c>
      <c r="O75" s="75">
        <v>0</v>
      </c>
      <c r="P75" s="90">
        <v>0</v>
      </c>
      <c r="Q75" s="89">
        <v>0</v>
      </c>
      <c r="R75" s="75">
        <v>6.3594994156607994E-3</v>
      </c>
      <c r="S75" s="75">
        <v>9.9037856228689908E-3</v>
      </c>
      <c r="T75" s="75">
        <v>9.2943951205845757E-3</v>
      </c>
      <c r="U75" s="90">
        <v>0</v>
      </c>
    </row>
    <row r="76" spans="1:21" x14ac:dyDescent="0.25">
      <c r="A76">
        <v>107</v>
      </c>
      <c r="B76" t="s">
        <v>469</v>
      </c>
      <c r="C76" t="s">
        <v>470</v>
      </c>
      <c r="D76">
        <v>29</v>
      </c>
      <c r="E76">
        <v>4.3600000000000003</v>
      </c>
      <c r="F76" t="s">
        <v>63</v>
      </c>
      <c r="G76" s="89">
        <v>0</v>
      </c>
      <c r="H76" s="75">
        <v>0</v>
      </c>
      <c r="I76" s="75">
        <v>0</v>
      </c>
      <c r="J76" s="75">
        <v>0</v>
      </c>
      <c r="K76" s="90">
        <v>0</v>
      </c>
      <c r="L76" s="89">
        <v>0</v>
      </c>
      <c r="M76" s="75">
        <v>0</v>
      </c>
      <c r="N76" s="75">
        <v>0</v>
      </c>
      <c r="O76" s="75">
        <v>0</v>
      </c>
      <c r="P76" s="90">
        <v>0</v>
      </c>
      <c r="Q76" s="89">
        <v>1.7509718274123771E-3</v>
      </c>
      <c r="R76" s="75">
        <v>4.1625215330667572E-3</v>
      </c>
      <c r="S76" s="75">
        <v>0</v>
      </c>
      <c r="T76" s="75">
        <v>8.551548310995331E-3</v>
      </c>
      <c r="U76" s="90">
        <v>0</v>
      </c>
    </row>
    <row r="77" spans="1:21" x14ac:dyDescent="0.25">
      <c r="A77">
        <v>61</v>
      </c>
      <c r="B77" t="s">
        <v>374</v>
      </c>
      <c r="C77" t="s">
        <v>375</v>
      </c>
      <c r="D77">
        <v>26</v>
      </c>
      <c r="E77">
        <v>8.58</v>
      </c>
      <c r="F77" t="s">
        <v>63</v>
      </c>
      <c r="G77" s="89">
        <v>0</v>
      </c>
      <c r="H77" s="75">
        <v>5.4795146916452415E-3</v>
      </c>
      <c r="I77" s="75">
        <v>4.7781366308946313E-3</v>
      </c>
      <c r="J77" s="75">
        <v>6.512753425496994E-3</v>
      </c>
      <c r="K77" s="56">
        <v>1.101711804833159E-2</v>
      </c>
      <c r="L77" s="89">
        <v>0</v>
      </c>
      <c r="M77" s="75">
        <v>0</v>
      </c>
      <c r="N77" s="55">
        <v>1.5280301698956328E-2</v>
      </c>
      <c r="O77" s="55">
        <v>1.2977466262439605E-2</v>
      </c>
      <c r="P77" s="56">
        <v>1.1423907849111931E-2</v>
      </c>
      <c r="Q77" s="89">
        <v>0</v>
      </c>
      <c r="R77" s="75">
        <v>7.7556816280527144E-3</v>
      </c>
      <c r="S77" s="75">
        <v>4.7781126315337274E-3</v>
      </c>
      <c r="T77" s="75">
        <v>7.4933111467064715E-3</v>
      </c>
      <c r="U77" s="90">
        <v>0</v>
      </c>
    </row>
    <row r="78" spans="1:21" x14ac:dyDescent="0.25">
      <c r="A78">
        <v>53</v>
      </c>
      <c r="B78" t="s">
        <v>393</v>
      </c>
      <c r="C78" t="s">
        <v>394</v>
      </c>
      <c r="D78">
        <v>47</v>
      </c>
      <c r="E78">
        <v>5.31</v>
      </c>
      <c r="F78" t="s">
        <v>63</v>
      </c>
      <c r="G78" s="89">
        <v>0</v>
      </c>
      <c r="H78" s="75">
        <v>0</v>
      </c>
      <c r="I78" s="75">
        <v>8.348320050543187E-3</v>
      </c>
      <c r="J78" s="75">
        <v>0</v>
      </c>
      <c r="K78" s="90">
        <v>0</v>
      </c>
      <c r="L78" s="89">
        <v>0</v>
      </c>
      <c r="M78" s="75">
        <v>0</v>
      </c>
      <c r="N78" s="75">
        <v>0</v>
      </c>
      <c r="O78" s="75">
        <v>0</v>
      </c>
      <c r="P78" s="90">
        <v>0</v>
      </c>
      <c r="Q78" s="89">
        <v>0</v>
      </c>
      <c r="R78" s="75">
        <v>7.0145923059526305E-3</v>
      </c>
      <c r="S78" s="75">
        <v>8.3480204108610373E-3</v>
      </c>
      <c r="T78" s="75">
        <v>7.1970008653413327E-3</v>
      </c>
      <c r="U78" s="90">
        <v>0</v>
      </c>
    </row>
    <row r="79" spans="1:21" x14ac:dyDescent="0.25">
      <c r="A79">
        <v>92</v>
      </c>
      <c r="B79" t="s">
        <v>600</v>
      </c>
      <c r="C79" t="s">
        <v>601</v>
      </c>
      <c r="D79">
        <v>11</v>
      </c>
      <c r="E79">
        <v>6.6</v>
      </c>
      <c r="F79" t="s">
        <v>63</v>
      </c>
      <c r="G79" s="89">
        <v>0</v>
      </c>
      <c r="H79" s="75">
        <v>0</v>
      </c>
      <c r="I79" s="75">
        <v>1.0632407294587837E-2</v>
      </c>
      <c r="J79" s="75">
        <v>0</v>
      </c>
      <c r="K79" s="90">
        <v>0</v>
      </c>
      <c r="L79" s="89">
        <v>0</v>
      </c>
      <c r="M79" s="75">
        <v>0</v>
      </c>
      <c r="N79" s="75">
        <v>0</v>
      </c>
      <c r="O79" s="75">
        <v>0</v>
      </c>
      <c r="P79" s="90">
        <v>0</v>
      </c>
      <c r="Q79" s="89">
        <v>0</v>
      </c>
      <c r="R79" s="75">
        <v>1.0059597731964383E-2</v>
      </c>
      <c r="S79" s="75">
        <v>1.0634755335864257E-2</v>
      </c>
      <c r="T79" s="75">
        <v>6.4449495503982176E-3</v>
      </c>
      <c r="U79" s="90">
        <v>0</v>
      </c>
    </row>
    <row r="80" spans="1:21" x14ac:dyDescent="0.25">
      <c r="A80">
        <v>66</v>
      </c>
      <c r="B80" t="s">
        <v>514</v>
      </c>
      <c r="C80" t="s">
        <v>515</v>
      </c>
      <c r="D80">
        <v>11</v>
      </c>
      <c r="E80">
        <v>4.3600000000000003</v>
      </c>
      <c r="F80" t="s">
        <v>63</v>
      </c>
      <c r="G80" s="89">
        <v>0</v>
      </c>
      <c r="H80" s="75">
        <v>0</v>
      </c>
      <c r="I80" s="55">
        <v>1.7192072680947749E-2</v>
      </c>
      <c r="J80" s="75">
        <v>0</v>
      </c>
      <c r="K80" s="90">
        <v>0</v>
      </c>
      <c r="L80" s="89">
        <v>0</v>
      </c>
      <c r="M80" s="75">
        <v>0</v>
      </c>
      <c r="N80" s="75">
        <v>0</v>
      </c>
      <c r="O80" s="75">
        <v>0</v>
      </c>
      <c r="P80" s="90">
        <v>0</v>
      </c>
      <c r="Q80" s="54">
        <v>1.2002974086985205E-2</v>
      </c>
      <c r="R80" s="55">
        <v>2.0201317471348693E-2</v>
      </c>
      <c r="S80" s="55">
        <v>1.7193566559525815E-2</v>
      </c>
      <c r="T80" s="75">
        <v>5.6960219322783542E-3</v>
      </c>
      <c r="U80" s="90">
        <v>0</v>
      </c>
    </row>
    <row r="81" spans="1:21" x14ac:dyDescent="0.25">
      <c r="A81">
        <v>69</v>
      </c>
      <c r="B81" t="s">
        <v>488</v>
      </c>
      <c r="C81" t="s">
        <v>489</v>
      </c>
      <c r="D81">
        <v>21</v>
      </c>
      <c r="E81">
        <v>5.92</v>
      </c>
      <c r="F81" t="s">
        <v>63</v>
      </c>
      <c r="G81" s="89">
        <v>0</v>
      </c>
      <c r="H81" s="75">
        <v>0</v>
      </c>
      <c r="I81" s="75">
        <v>9.3923356700508168E-3</v>
      </c>
      <c r="J81" s="75">
        <v>0</v>
      </c>
      <c r="K81" s="90">
        <v>0</v>
      </c>
      <c r="L81" s="89">
        <v>0</v>
      </c>
      <c r="M81" s="75">
        <v>0</v>
      </c>
      <c r="N81" s="75">
        <v>0</v>
      </c>
      <c r="O81" s="75">
        <v>0</v>
      </c>
      <c r="P81" s="90">
        <v>0</v>
      </c>
      <c r="Q81" s="89">
        <v>0</v>
      </c>
      <c r="R81" s="75">
        <v>7.2500976947071196E-3</v>
      </c>
      <c r="S81" s="75">
        <v>9.3906981780249813E-3</v>
      </c>
      <c r="T81" s="75">
        <v>5.4892540680254774E-3</v>
      </c>
      <c r="U81" s="90">
        <v>0</v>
      </c>
    </row>
    <row r="82" spans="1:21" x14ac:dyDescent="0.25">
      <c r="A82">
        <v>141</v>
      </c>
      <c r="B82" t="s">
        <v>798</v>
      </c>
      <c r="C82" t="s">
        <v>799</v>
      </c>
      <c r="D82">
        <v>15</v>
      </c>
      <c r="E82">
        <v>9.3800000000000008</v>
      </c>
      <c r="F82" t="s">
        <v>63</v>
      </c>
      <c r="G82" s="89">
        <v>0</v>
      </c>
      <c r="H82" s="75">
        <v>0</v>
      </c>
      <c r="I82" s="75">
        <v>8.5094922518892484E-4</v>
      </c>
      <c r="J82" s="75">
        <v>0</v>
      </c>
      <c r="K82" s="90">
        <v>0</v>
      </c>
      <c r="L82" s="89">
        <v>0</v>
      </c>
      <c r="M82" s="75">
        <v>0</v>
      </c>
      <c r="N82" s="75">
        <v>0</v>
      </c>
      <c r="O82" s="75">
        <v>0</v>
      </c>
      <c r="P82" s="90">
        <v>0</v>
      </c>
      <c r="Q82" s="89">
        <v>0</v>
      </c>
      <c r="R82" s="75">
        <v>6.0356562229467977E-3</v>
      </c>
      <c r="S82" s="75">
        <v>8.5233185444103692E-4</v>
      </c>
      <c r="T82" s="75">
        <v>5.3127637486585352E-3</v>
      </c>
      <c r="U82" s="90">
        <v>0</v>
      </c>
    </row>
    <row r="83" spans="1:21" x14ac:dyDescent="0.25">
      <c r="A83">
        <v>100</v>
      </c>
      <c r="B83" t="s">
        <v>610</v>
      </c>
      <c r="C83" t="s">
        <v>611</v>
      </c>
      <c r="D83">
        <v>24</v>
      </c>
      <c r="E83">
        <v>8.4600000000000009</v>
      </c>
      <c r="F83" t="s">
        <v>63</v>
      </c>
      <c r="G83" s="89">
        <v>0</v>
      </c>
      <c r="H83" s="75">
        <v>0</v>
      </c>
      <c r="I83" s="75">
        <v>4.0905436686914558E-3</v>
      </c>
      <c r="J83" s="75">
        <v>0</v>
      </c>
      <c r="K83" s="90">
        <v>0</v>
      </c>
      <c r="L83" s="89">
        <v>0</v>
      </c>
      <c r="M83" s="75">
        <v>0</v>
      </c>
      <c r="N83" s="75">
        <v>0</v>
      </c>
      <c r="O83" s="75">
        <v>0</v>
      </c>
      <c r="P83" s="90">
        <v>0</v>
      </c>
      <c r="Q83" s="89">
        <v>0</v>
      </c>
      <c r="R83" s="75">
        <v>5.8680773402642579E-3</v>
      </c>
      <c r="S83" s="75">
        <v>4.0905943941971319E-3</v>
      </c>
      <c r="T83" s="75">
        <v>5.1922488870791627E-3</v>
      </c>
      <c r="U83" s="90">
        <v>0</v>
      </c>
    </row>
    <row r="84" spans="1:21" x14ac:dyDescent="0.25">
      <c r="A84">
        <v>70</v>
      </c>
      <c r="B84" t="s">
        <v>215</v>
      </c>
      <c r="C84" t="s">
        <v>216</v>
      </c>
      <c r="D84">
        <v>51</v>
      </c>
      <c r="E84">
        <v>4.6900000000000004</v>
      </c>
      <c r="F84" t="s">
        <v>63</v>
      </c>
      <c r="G84" s="89">
        <v>0</v>
      </c>
      <c r="H84" s="75">
        <v>5.2256687024138824E-3</v>
      </c>
      <c r="I84" s="75">
        <v>0</v>
      </c>
      <c r="J84" s="75">
        <v>0</v>
      </c>
      <c r="K84" s="90">
        <v>0</v>
      </c>
      <c r="L84" s="54">
        <v>3.1202657748741914E-2</v>
      </c>
      <c r="M84" s="55">
        <v>3.5026790299121591E-2</v>
      </c>
      <c r="N84" s="75">
        <v>0</v>
      </c>
      <c r="O84" s="75">
        <v>0</v>
      </c>
      <c r="P84" s="56">
        <v>2.7461267518330251E-2</v>
      </c>
      <c r="Q84" s="89">
        <v>1.1102357095923499E-2</v>
      </c>
      <c r="R84" s="75">
        <v>0</v>
      </c>
      <c r="S84" s="75">
        <v>0</v>
      </c>
      <c r="T84" s="75">
        <v>4.8868224819568588E-3</v>
      </c>
      <c r="U84" s="90">
        <v>0</v>
      </c>
    </row>
    <row r="85" spans="1:21" x14ac:dyDescent="0.25">
      <c r="A85">
        <v>106</v>
      </c>
      <c r="B85" t="s">
        <v>620</v>
      </c>
      <c r="C85" t="s">
        <v>621</v>
      </c>
      <c r="D85">
        <v>22</v>
      </c>
      <c r="E85">
        <v>8.48</v>
      </c>
      <c r="F85" t="s">
        <v>63</v>
      </c>
      <c r="G85" s="89">
        <v>0</v>
      </c>
      <c r="H85" s="75">
        <v>0</v>
      </c>
      <c r="I85" s="75">
        <v>3.2595383074100173E-3</v>
      </c>
      <c r="J85" s="75">
        <v>0</v>
      </c>
      <c r="K85" s="90">
        <v>0</v>
      </c>
      <c r="L85" s="89">
        <v>0</v>
      </c>
      <c r="M85" s="75">
        <v>0</v>
      </c>
      <c r="N85" s="75">
        <v>0</v>
      </c>
      <c r="O85" s="75">
        <v>0</v>
      </c>
      <c r="P85" s="90">
        <v>0</v>
      </c>
      <c r="Q85" s="89">
        <v>0</v>
      </c>
      <c r="R85" s="75">
        <v>3.2214279804707313E-3</v>
      </c>
      <c r="S85" s="75">
        <v>3.2599480932611817E-3</v>
      </c>
      <c r="T85" s="75">
        <v>4.8338960342794801E-3</v>
      </c>
      <c r="U85" s="90">
        <v>0</v>
      </c>
    </row>
    <row r="86" spans="1:21" x14ac:dyDescent="0.25">
      <c r="A86">
        <v>39</v>
      </c>
      <c r="B86" t="s">
        <v>340</v>
      </c>
      <c r="C86" t="s">
        <v>341</v>
      </c>
      <c r="D86">
        <v>52</v>
      </c>
      <c r="E86">
        <v>4.8099999999999996</v>
      </c>
      <c r="F86" t="s">
        <v>63</v>
      </c>
      <c r="G86" s="54">
        <v>5.5317198815715528E-3</v>
      </c>
      <c r="H86" s="55">
        <v>1.506207339175763E-2</v>
      </c>
      <c r="I86" s="75">
        <v>2.1436021927966646E-3</v>
      </c>
      <c r="J86" s="55">
        <v>1.708915072133961E-2</v>
      </c>
      <c r="K86" s="90">
        <v>0</v>
      </c>
      <c r="L86" s="54">
        <v>2.6690965821116241E-2</v>
      </c>
      <c r="M86" s="55">
        <v>3.6060493186424021E-2</v>
      </c>
      <c r="N86" s="55">
        <v>2.2182430167902539E-2</v>
      </c>
      <c r="O86" s="75">
        <v>6.8621205242981424E-3</v>
      </c>
      <c r="P86" s="56">
        <v>2.6924833848854347E-2</v>
      </c>
      <c r="Q86" s="89">
        <v>9.4798378191994475E-3</v>
      </c>
      <c r="R86" s="75">
        <v>3.8514578947824903E-3</v>
      </c>
      <c r="S86" s="75">
        <v>2.1431913577550261E-3</v>
      </c>
      <c r="T86" s="75">
        <v>4.7928451265346114E-3</v>
      </c>
      <c r="U86" s="90">
        <v>0</v>
      </c>
    </row>
    <row r="87" spans="1:21" x14ac:dyDescent="0.25">
      <c r="A87">
        <v>84</v>
      </c>
      <c r="B87" t="s">
        <v>585</v>
      </c>
      <c r="C87" t="s">
        <v>586</v>
      </c>
      <c r="D87">
        <v>16</v>
      </c>
      <c r="E87">
        <v>7.32</v>
      </c>
      <c r="F87" t="s">
        <v>63</v>
      </c>
      <c r="G87" s="89">
        <v>0</v>
      </c>
      <c r="H87" s="75">
        <v>0</v>
      </c>
      <c r="I87" s="75">
        <v>3.6588064658923392E-3</v>
      </c>
      <c r="J87" s="55">
        <v>8.4144871529592529E-3</v>
      </c>
      <c r="K87" s="90">
        <v>0</v>
      </c>
      <c r="L87" s="54">
        <v>6.1488566623901751E-3</v>
      </c>
      <c r="M87" s="55">
        <v>5.5527793879987389E-3</v>
      </c>
      <c r="N87" s="55">
        <v>1.0157466209259074E-2</v>
      </c>
      <c r="O87" s="75">
        <v>0</v>
      </c>
      <c r="P87" s="90">
        <v>9.2751550759281823E-3</v>
      </c>
      <c r="Q87" s="89">
        <v>6.1661085494504097E-3</v>
      </c>
      <c r="R87" s="75">
        <v>3.7722851393417489E-3</v>
      </c>
      <c r="S87" s="75">
        <v>3.6584459865806902E-3</v>
      </c>
      <c r="T87" s="75">
        <v>4.4396341811515734E-3</v>
      </c>
      <c r="U87" s="90">
        <v>0</v>
      </c>
    </row>
    <row r="88" spans="1:21" x14ac:dyDescent="0.25">
      <c r="A88">
        <v>127</v>
      </c>
      <c r="B88" t="s">
        <v>485</v>
      </c>
      <c r="C88" t="s">
        <v>486</v>
      </c>
      <c r="D88">
        <v>27</v>
      </c>
      <c r="E88">
        <v>8.8699999999999992</v>
      </c>
      <c r="F88" t="s">
        <v>63</v>
      </c>
      <c r="G88" s="89">
        <v>0</v>
      </c>
      <c r="H88" s="75">
        <v>0</v>
      </c>
      <c r="I88" s="75">
        <v>9.7857147146463027E-4</v>
      </c>
      <c r="J88" s="75">
        <v>0</v>
      </c>
      <c r="K88" s="90">
        <v>0</v>
      </c>
      <c r="L88" s="89">
        <v>0</v>
      </c>
      <c r="M88" s="75">
        <v>0</v>
      </c>
      <c r="N88" s="75">
        <v>0</v>
      </c>
      <c r="O88" s="75">
        <v>0</v>
      </c>
      <c r="P88" s="90">
        <v>0</v>
      </c>
      <c r="Q88" s="89">
        <v>0</v>
      </c>
      <c r="R88" s="75">
        <v>3.7258528016400169E-3</v>
      </c>
      <c r="S88" s="75">
        <v>9.787439426034595E-4</v>
      </c>
      <c r="T88" s="75">
        <v>3.9539528867084056E-3</v>
      </c>
      <c r="U88" s="90">
        <v>0</v>
      </c>
    </row>
    <row r="89" spans="1:21" x14ac:dyDescent="0.25">
      <c r="A89">
        <v>89</v>
      </c>
      <c r="B89" t="s">
        <v>544</v>
      </c>
      <c r="C89" t="s">
        <v>545</v>
      </c>
      <c r="D89">
        <v>37</v>
      </c>
      <c r="E89">
        <v>6.02</v>
      </c>
      <c r="F89" t="s">
        <v>63</v>
      </c>
      <c r="G89" s="89">
        <v>0</v>
      </c>
      <c r="H89" s="75">
        <v>0</v>
      </c>
      <c r="I89" s="75">
        <v>5.8482542334545402E-3</v>
      </c>
      <c r="J89" s="75">
        <v>0</v>
      </c>
      <c r="K89" s="90">
        <v>0</v>
      </c>
      <c r="L89" s="89">
        <v>0</v>
      </c>
      <c r="M89" s="75">
        <v>0</v>
      </c>
      <c r="N89" s="75">
        <v>0</v>
      </c>
      <c r="O89" s="75">
        <v>0</v>
      </c>
      <c r="P89" s="90">
        <v>0</v>
      </c>
      <c r="Q89" s="89">
        <v>0</v>
      </c>
      <c r="R89" s="75">
        <v>2.3365650080719802E-3</v>
      </c>
      <c r="S89" s="75">
        <v>5.8481656341472414E-3</v>
      </c>
      <c r="T89" s="75">
        <v>3.8912318254740977E-3</v>
      </c>
      <c r="U89" s="90">
        <v>0</v>
      </c>
    </row>
    <row r="90" spans="1:21" x14ac:dyDescent="0.25">
      <c r="A90">
        <v>91</v>
      </c>
      <c r="B90" t="s">
        <v>909</v>
      </c>
      <c r="C90" t="s">
        <v>985</v>
      </c>
      <c r="D90">
        <v>42</v>
      </c>
      <c r="E90">
        <v>5.15</v>
      </c>
      <c r="F90" t="s">
        <v>63</v>
      </c>
      <c r="G90" s="89">
        <v>0</v>
      </c>
      <c r="H90" s="75">
        <v>0</v>
      </c>
      <c r="I90" s="75">
        <v>3.0391043756747315E-4</v>
      </c>
      <c r="J90" s="75">
        <v>0</v>
      </c>
      <c r="K90" s="90">
        <v>0</v>
      </c>
      <c r="L90" s="89">
        <v>0</v>
      </c>
      <c r="M90" s="75">
        <v>0</v>
      </c>
      <c r="N90" s="75">
        <v>0</v>
      </c>
      <c r="O90" s="55">
        <v>8.0399911384515139E-3</v>
      </c>
      <c r="P90" s="90">
        <v>7.4687064869634638E-4</v>
      </c>
      <c r="Q90" s="89">
        <v>1.330129534866639E-3</v>
      </c>
      <c r="R90" s="75">
        <v>1.2299918770790428E-3</v>
      </c>
      <c r="S90" s="75">
        <v>3.0440423372894173E-4</v>
      </c>
      <c r="T90" s="75">
        <v>3.8273230837995256E-3</v>
      </c>
      <c r="U90" s="90">
        <v>0</v>
      </c>
    </row>
    <row r="91" spans="1:21" x14ac:dyDescent="0.25">
      <c r="A91">
        <v>67</v>
      </c>
      <c r="B91" t="s">
        <v>308</v>
      </c>
      <c r="C91" t="s">
        <v>309</v>
      </c>
      <c r="D91">
        <v>38</v>
      </c>
      <c r="E91">
        <v>8.0299999999999994</v>
      </c>
      <c r="F91" t="s">
        <v>63</v>
      </c>
      <c r="G91" s="89">
        <v>0</v>
      </c>
      <c r="H91" s="75">
        <v>0</v>
      </c>
      <c r="I91" s="75">
        <v>0</v>
      </c>
      <c r="J91" s="75">
        <v>0</v>
      </c>
      <c r="K91" s="90">
        <v>0</v>
      </c>
      <c r="L91" s="89">
        <v>0</v>
      </c>
      <c r="M91" s="75">
        <v>0</v>
      </c>
      <c r="N91" s="75">
        <v>0</v>
      </c>
      <c r="O91" s="55">
        <v>3.5518854934976397E-2</v>
      </c>
      <c r="P91" s="90">
        <v>4.7023441759328332E-3</v>
      </c>
      <c r="Q91" s="89">
        <v>0</v>
      </c>
      <c r="R91" s="75">
        <v>1.5883305849859995E-3</v>
      </c>
      <c r="S91" s="75">
        <v>0</v>
      </c>
      <c r="T91" s="75">
        <v>3.7457791352574726E-3</v>
      </c>
      <c r="U91" s="90">
        <v>0</v>
      </c>
    </row>
    <row r="92" spans="1:21" x14ac:dyDescent="0.25">
      <c r="A92">
        <v>101</v>
      </c>
      <c r="B92" t="s">
        <v>691</v>
      </c>
      <c r="C92" t="s">
        <v>692</v>
      </c>
      <c r="D92">
        <v>57</v>
      </c>
      <c r="E92">
        <v>4.95</v>
      </c>
      <c r="F92" t="s">
        <v>63</v>
      </c>
      <c r="G92" s="89">
        <v>0</v>
      </c>
      <c r="H92" s="75">
        <v>0</v>
      </c>
      <c r="I92" s="75">
        <v>1.1461004135807625E-3</v>
      </c>
      <c r="J92" s="75">
        <v>0</v>
      </c>
      <c r="K92" s="90">
        <v>0</v>
      </c>
      <c r="L92" s="89">
        <v>0</v>
      </c>
      <c r="M92" s="75">
        <v>0</v>
      </c>
      <c r="N92" s="75">
        <v>0</v>
      </c>
      <c r="O92" s="75">
        <v>0</v>
      </c>
      <c r="P92" s="90">
        <v>0</v>
      </c>
      <c r="Q92" s="89">
        <v>0</v>
      </c>
      <c r="R92" s="75">
        <v>3.6894222248730178E-4</v>
      </c>
      <c r="S92" s="75">
        <v>1.1460766516392668E-3</v>
      </c>
      <c r="T92" s="75">
        <v>3.7360464650188566E-3</v>
      </c>
      <c r="U92" s="90">
        <v>0</v>
      </c>
    </row>
    <row r="93" spans="1:21" x14ac:dyDescent="0.25">
      <c r="A93">
        <v>88</v>
      </c>
      <c r="B93" t="s">
        <v>569</v>
      </c>
      <c r="C93" t="s">
        <v>570</v>
      </c>
      <c r="D93">
        <v>25</v>
      </c>
      <c r="E93">
        <v>6.52</v>
      </c>
      <c r="F93" t="s">
        <v>63</v>
      </c>
      <c r="G93" s="89">
        <v>0</v>
      </c>
      <c r="H93" s="75">
        <v>0</v>
      </c>
      <c r="I93" s="75">
        <v>2.3578241754074608E-3</v>
      </c>
      <c r="J93" s="75">
        <v>0</v>
      </c>
      <c r="K93" s="90">
        <v>0</v>
      </c>
      <c r="L93" s="89">
        <v>0</v>
      </c>
      <c r="M93" s="75">
        <v>0</v>
      </c>
      <c r="N93" s="75">
        <v>0</v>
      </c>
      <c r="O93" s="75">
        <v>3.1749607090444123E-3</v>
      </c>
      <c r="P93" s="90">
        <v>0</v>
      </c>
      <c r="Q93" s="89">
        <v>8.2558269754371433E-3</v>
      </c>
      <c r="R93" s="75">
        <v>2.7984976238394446E-3</v>
      </c>
      <c r="S93" s="75">
        <v>2.3573552094052178E-3</v>
      </c>
      <c r="T93" s="75">
        <v>3.5556556898879241E-3</v>
      </c>
      <c r="U93" s="90">
        <v>0</v>
      </c>
    </row>
    <row r="94" spans="1:21" x14ac:dyDescent="0.25">
      <c r="A94">
        <v>98</v>
      </c>
      <c r="B94" t="s">
        <v>531</v>
      </c>
      <c r="C94" t="s">
        <v>532</v>
      </c>
      <c r="D94">
        <v>11</v>
      </c>
      <c r="E94">
        <v>6.52</v>
      </c>
      <c r="F94" t="s">
        <v>63</v>
      </c>
      <c r="G94" s="54">
        <v>1.3509165605833992E-2</v>
      </c>
      <c r="H94" s="55">
        <v>9.085537630333226E-3</v>
      </c>
      <c r="I94" s="75">
        <v>0</v>
      </c>
      <c r="J94" s="55">
        <v>1.2838655544435225E-2</v>
      </c>
      <c r="K94" s="90">
        <v>0</v>
      </c>
      <c r="L94" s="54">
        <v>9.1287008610202395E-3</v>
      </c>
      <c r="M94" s="75">
        <v>0</v>
      </c>
      <c r="N94" s="75">
        <v>0</v>
      </c>
      <c r="O94" s="75">
        <v>3.6320467140535501E-3</v>
      </c>
      <c r="P94" s="56">
        <v>1.0875557892120052E-2</v>
      </c>
      <c r="Q94" s="89">
        <v>0</v>
      </c>
      <c r="R94" s="75">
        <v>0</v>
      </c>
      <c r="S94" s="75">
        <v>0</v>
      </c>
      <c r="T94" s="75">
        <v>3.2228425181607431E-3</v>
      </c>
      <c r="U94" s="90">
        <v>0</v>
      </c>
    </row>
    <row r="95" spans="1:21" x14ac:dyDescent="0.25">
      <c r="A95">
        <v>167</v>
      </c>
      <c r="B95" t="s">
        <v>1136</v>
      </c>
      <c r="C95" t="s">
        <v>1137</v>
      </c>
      <c r="D95">
        <v>28</v>
      </c>
      <c r="E95">
        <v>4.43</v>
      </c>
      <c r="F95" t="s">
        <v>63</v>
      </c>
      <c r="G95" s="89">
        <v>0</v>
      </c>
      <c r="H95" s="75">
        <v>0</v>
      </c>
      <c r="I95" s="75">
        <v>0</v>
      </c>
      <c r="J95" s="75">
        <v>0</v>
      </c>
      <c r="K95" s="90">
        <v>0</v>
      </c>
      <c r="L95" s="89">
        <v>0</v>
      </c>
      <c r="M95" s="75">
        <v>0</v>
      </c>
      <c r="N95" s="75">
        <v>0</v>
      </c>
      <c r="O95" s="75">
        <v>0</v>
      </c>
      <c r="P95" s="90">
        <v>0</v>
      </c>
      <c r="Q95" s="89">
        <v>0</v>
      </c>
      <c r="R95" s="75">
        <v>0</v>
      </c>
      <c r="S95" s="75">
        <v>0</v>
      </c>
      <c r="T95" s="75">
        <v>2.5319444662278714E-3</v>
      </c>
      <c r="U95" s="90">
        <v>0</v>
      </c>
    </row>
    <row r="96" spans="1:21" x14ac:dyDescent="0.25">
      <c r="A96">
        <v>118</v>
      </c>
      <c r="B96" t="s">
        <v>541</v>
      </c>
      <c r="C96" t="s">
        <v>542</v>
      </c>
      <c r="D96">
        <v>26</v>
      </c>
      <c r="E96">
        <v>9.4499999999999993</v>
      </c>
      <c r="F96" t="s">
        <v>63</v>
      </c>
      <c r="G96" s="54">
        <v>5.3480235452902621E-3</v>
      </c>
      <c r="H96" s="55">
        <v>8.2408151471814114E-3</v>
      </c>
      <c r="I96" s="75">
        <v>0</v>
      </c>
      <c r="J96" s="75">
        <v>0</v>
      </c>
      <c r="K96" s="90">
        <v>0</v>
      </c>
      <c r="L96" s="89">
        <v>0</v>
      </c>
      <c r="M96" s="75">
        <v>0</v>
      </c>
      <c r="N96" s="75">
        <v>6.0981173188059167E-3</v>
      </c>
      <c r="O96" s="75">
        <v>0</v>
      </c>
      <c r="P96" s="90">
        <v>3.4363284362586093E-3</v>
      </c>
      <c r="Q96" s="89">
        <v>0</v>
      </c>
      <c r="R96" s="75">
        <v>1.5824925190935271E-3</v>
      </c>
      <c r="S96" s="75">
        <v>0</v>
      </c>
      <c r="T96" s="75">
        <v>2.399109137191244E-3</v>
      </c>
      <c r="U96" s="90">
        <v>0</v>
      </c>
    </row>
    <row r="97" spans="1:21" x14ac:dyDescent="0.25">
      <c r="A97">
        <v>87</v>
      </c>
      <c r="B97" t="s">
        <v>842</v>
      </c>
      <c r="C97" t="s">
        <v>843</v>
      </c>
      <c r="D97">
        <v>23</v>
      </c>
      <c r="E97">
        <v>5.85</v>
      </c>
      <c r="F97" t="s">
        <v>63</v>
      </c>
      <c r="G97" s="89">
        <v>0</v>
      </c>
      <c r="H97" s="75">
        <v>0</v>
      </c>
      <c r="I97" s="75">
        <v>7.3862126439832752E-3</v>
      </c>
      <c r="J97" s="75">
        <v>0</v>
      </c>
      <c r="K97" s="90">
        <v>0</v>
      </c>
      <c r="L97" s="89">
        <v>0</v>
      </c>
      <c r="M97" s="75">
        <v>0</v>
      </c>
      <c r="N97" s="75">
        <v>0</v>
      </c>
      <c r="O97" s="75">
        <v>0</v>
      </c>
      <c r="P97" s="90">
        <v>0</v>
      </c>
      <c r="Q97" s="89">
        <v>0</v>
      </c>
      <c r="R97" s="75">
        <v>3.0217175552032616E-3</v>
      </c>
      <c r="S97" s="75">
        <v>7.3866575440207456E-3</v>
      </c>
      <c r="T97" s="75">
        <v>2.3474278947153526E-3</v>
      </c>
      <c r="U97" s="90">
        <v>0</v>
      </c>
    </row>
    <row r="98" spans="1:21" x14ac:dyDescent="0.25">
      <c r="A98">
        <v>102</v>
      </c>
      <c r="B98" t="s">
        <v>607</v>
      </c>
      <c r="C98" t="s">
        <v>608</v>
      </c>
      <c r="D98">
        <v>67</v>
      </c>
      <c r="E98">
        <v>8.17</v>
      </c>
      <c r="F98" t="s">
        <v>63</v>
      </c>
      <c r="G98" s="89">
        <v>0</v>
      </c>
      <c r="H98" s="75">
        <v>0</v>
      </c>
      <c r="I98" s="75">
        <v>7.8994642643506155E-4</v>
      </c>
      <c r="J98" s="75">
        <v>0</v>
      </c>
      <c r="K98" s="90">
        <v>0</v>
      </c>
      <c r="L98" s="89">
        <v>0</v>
      </c>
      <c r="M98" s="75">
        <v>0</v>
      </c>
      <c r="N98" s="75">
        <v>0</v>
      </c>
      <c r="O98" s="75">
        <v>0</v>
      </c>
      <c r="P98" s="90">
        <v>0</v>
      </c>
      <c r="Q98" s="89">
        <v>0</v>
      </c>
      <c r="R98" s="75">
        <v>1.4946376374734343E-3</v>
      </c>
      <c r="S98" s="75">
        <v>7.8971365399955692E-4</v>
      </c>
      <c r="T98" s="75">
        <v>2.259819875495749E-3</v>
      </c>
      <c r="U98" s="90">
        <v>0</v>
      </c>
    </row>
    <row r="99" spans="1:21" x14ac:dyDescent="0.25">
      <c r="A99">
        <v>42</v>
      </c>
      <c r="B99" t="s">
        <v>206</v>
      </c>
      <c r="C99" t="s">
        <v>207</v>
      </c>
      <c r="D99">
        <v>60</v>
      </c>
      <c r="E99">
        <v>8.16</v>
      </c>
      <c r="F99" t="s">
        <v>63</v>
      </c>
      <c r="G99" s="89">
        <v>0</v>
      </c>
      <c r="H99" s="55">
        <v>1.1234567872775153E-2</v>
      </c>
      <c r="I99" s="75">
        <v>4.5523971172370484E-4</v>
      </c>
      <c r="J99" s="55">
        <v>9.1605053144132899E-3</v>
      </c>
      <c r="K99" s="56">
        <v>1.0775589869854172E-2</v>
      </c>
      <c r="L99" s="54">
        <v>2.2278422775432391E-2</v>
      </c>
      <c r="M99" s="55">
        <v>3.3554183690142472E-2</v>
      </c>
      <c r="N99" s="55">
        <v>1.5320916282429506E-2</v>
      </c>
      <c r="O99" s="75">
        <v>4.298698397560482E-3</v>
      </c>
      <c r="P99" s="56">
        <v>2.5546846603234096E-2</v>
      </c>
      <c r="Q99" s="54">
        <v>1.2121332686941655E-2</v>
      </c>
      <c r="R99" s="75">
        <v>2.5224784917871716E-3</v>
      </c>
      <c r="S99" s="75">
        <v>4.5470362112259524E-4</v>
      </c>
      <c r="T99" s="75">
        <v>2.2211880436892122E-3</v>
      </c>
      <c r="U99" s="90">
        <v>0</v>
      </c>
    </row>
    <row r="100" spans="1:21" x14ac:dyDescent="0.25">
      <c r="A100">
        <v>115</v>
      </c>
      <c r="B100" t="s">
        <v>467</v>
      </c>
      <c r="C100" t="s">
        <v>468</v>
      </c>
      <c r="D100">
        <v>13</v>
      </c>
      <c r="E100">
        <v>8.4600000000000009</v>
      </c>
      <c r="F100" t="s">
        <v>63</v>
      </c>
      <c r="G100" s="89">
        <v>0</v>
      </c>
      <c r="H100" s="75">
        <v>0</v>
      </c>
      <c r="I100" s="75">
        <v>2.0388446801233931E-3</v>
      </c>
      <c r="J100" s="75">
        <v>0</v>
      </c>
      <c r="K100" s="56">
        <v>1.2986843353400309E-2</v>
      </c>
      <c r="L100" s="89">
        <v>0</v>
      </c>
      <c r="M100" s="75">
        <v>0</v>
      </c>
      <c r="N100" s="75">
        <v>0</v>
      </c>
      <c r="O100" s="55">
        <v>2.1376781598532579E-2</v>
      </c>
      <c r="P100" s="56">
        <v>2.0601305875458709E-2</v>
      </c>
      <c r="Q100" s="89">
        <v>0</v>
      </c>
      <c r="R100" s="75">
        <v>0</v>
      </c>
      <c r="S100" s="75">
        <v>2.5312721718981873E-3</v>
      </c>
      <c r="T100" s="75">
        <v>2.0604513863968759E-3</v>
      </c>
      <c r="U100" s="90">
        <v>0</v>
      </c>
    </row>
    <row r="101" spans="1:21" x14ac:dyDescent="0.25">
      <c r="A101">
        <v>75</v>
      </c>
      <c r="B101" t="s">
        <v>535</v>
      </c>
      <c r="C101" t="s">
        <v>536</v>
      </c>
      <c r="D101">
        <v>80</v>
      </c>
      <c r="E101">
        <v>6.14</v>
      </c>
      <c r="F101" t="s">
        <v>63</v>
      </c>
      <c r="G101" s="89">
        <v>0</v>
      </c>
      <c r="H101" s="75">
        <v>0</v>
      </c>
      <c r="I101" s="75">
        <v>1.7978048307118733E-3</v>
      </c>
      <c r="J101" s="75">
        <v>0</v>
      </c>
      <c r="K101" s="90">
        <v>0</v>
      </c>
      <c r="L101" s="89">
        <v>0</v>
      </c>
      <c r="M101" s="75">
        <v>0</v>
      </c>
      <c r="N101" s="75">
        <v>0</v>
      </c>
      <c r="O101" s="75">
        <v>0</v>
      </c>
      <c r="P101" s="90">
        <v>0</v>
      </c>
      <c r="Q101" s="89">
        <v>0</v>
      </c>
      <c r="R101" s="75">
        <v>1.2744833957432505E-3</v>
      </c>
      <c r="S101" s="75">
        <v>1.7979557569166424E-3</v>
      </c>
      <c r="T101" s="75">
        <v>1.9955766932191715E-3</v>
      </c>
      <c r="U101" s="90">
        <v>0</v>
      </c>
    </row>
    <row r="102" spans="1:21" x14ac:dyDescent="0.25">
      <c r="A102">
        <v>152</v>
      </c>
      <c r="B102" t="s">
        <v>615</v>
      </c>
      <c r="C102" t="s">
        <v>616</v>
      </c>
      <c r="D102">
        <v>9</v>
      </c>
      <c r="E102">
        <v>9.17</v>
      </c>
      <c r="F102" t="s">
        <v>63</v>
      </c>
      <c r="G102" s="89">
        <v>0</v>
      </c>
      <c r="H102" s="75">
        <v>0</v>
      </c>
      <c r="I102" s="75">
        <v>0</v>
      </c>
      <c r="J102" s="75">
        <v>0</v>
      </c>
      <c r="K102" s="90">
        <v>0</v>
      </c>
      <c r="L102" s="89">
        <v>0</v>
      </c>
      <c r="M102" s="75">
        <v>0</v>
      </c>
      <c r="N102" s="75">
        <v>0</v>
      </c>
      <c r="O102" s="75">
        <v>0</v>
      </c>
      <c r="P102" s="90">
        <v>0</v>
      </c>
      <c r="Q102" s="89">
        <v>0</v>
      </c>
      <c r="R102" s="75">
        <v>0</v>
      </c>
      <c r="S102" s="75">
        <v>0</v>
      </c>
      <c r="T102" s="75">
        <v>1.9841383720858802E-3</v>
      </c>
      <c r="U102" s="90">
        <v>0</v>
      </c>
    </row>
    <row r="103" spans="1:21" x14ac:dyDescent="0.25">
      <c r="A103">
        <v>149</v>
      </c>
      <c r="B103" t="s">
        <v>1114</v>
      </c>
      <c r="C103" t="s">
        <v>1115</v>
      </c>
      <c r="D103">
        <v>18</v>
      </c>
      <c r="E103">
        <v>4.57</v>
      </c>
      <c r="F103" t="s">
        <v>63</v>
      </c>
      <c r="G103" s="89">
        <v>0</v>
      </c>
      <c r="H103" s="75">
        <v>0</v>
      </c>
      <c r="I103" s="75">
        <v>0</v>
      </c>
      <c r="J103" s="75">
        <v>0</v>
      </c>
      <c r="K103" s="90">
        <v>0</v>
      </c>
      <c r="L103" s="89">
        <v>0</v>
      </c>
      <c r="M103" s="75">
        <v>0</v>
      </c>
      <c r="N103" s="75">
        <v>0</v>
      </c>
      <c r="O103" s="75">
        <v>0</v>
      </c>
      <c r="P103" s="90">
        <v>0</v>
      </c>
      <c r="Q103" s="89">
        <v>8.221478065933879E-3</v>
      </c>
      <c r="R103" s="75">
        <v>3.9373008650197818E-3</v>
      </c>
      <c r="S103" s="75">
        <v>0</v>
      </c>
      <c r="T103" s="75">
        <v>1.953992445093256E-3</v>
      </c>
      <c r="U103" s="90">
        <v>0</v>
      </c>
    </row>
    <row r="104" spans="1:21" x14ac:dyDescent="0.25">
      <c r="A104">
        <v>86</v>
      </c>
      <c r="B104" t="s">
        <v>1065</v>
      </c>
      <c r="C104" t="s">
        <v>1066</v>
      </c>
      <c r="D104">
        <v>14</v>
      </c>
      <c r="E104">
        <v>4.8499999999999996</v>
      </c>
      <c r="F104" t="s">
        <v>63</v>
      </c>
      <c r="G104" s="89">
        <v>0</v>
      </c>
      <c r="H104" s="75">
        <v>0</v>
      </c>
      <c r="I104" s="75">
        <v>5.1918819177826257E-3</v>
      </c>
      <c r="J104" s="75">
        <v>0</v>
      </c>
      <c r="K104" s="56">
        <v>1.7060943878465934E-2</v>
      </c>
      <c r="L104" s="89">
        <v>0</v>
      </c>
      <c r="M104" s="75">
        <v>0</v>
      </c>
      <c r="N104" s="75">
        <v>0</v>
      </c>
      <c r="O104" s="75">
        <v>0</v>
      </c>
      <c r="P104" s="90">
        <v>2.2406119460890391E-3</v>
      </c>
      <c r="Q104" s="89">
        <v>0</v>
      </c>
      <c r="R104" s="75">
        <v>0</v>
      </c>
      <c r="S104" s="75">
        <v>5.1881164847279856E-3</v>
      </c>
      <c r="T104" s="75">
        <v>1.9132762873685274E-3</v>
      </c>
      <c r="U104" s="90">
        <v>0</v>
      </c>
    </row>
    <row r="105" spans="1:21" x14ac:dyDescent="0.25">
      <c r="A105">
        <v>104</v>
      </c>
      <c r="B105" t="s">
        <v>760</v>
      </c>
      <c r="C105" t="s">
        <v>761</v>
      </c>
      <c r="D105">
        <v>48</v>
      </c>
      <c r="E105">
        <v>4.04</v>
      </c>
      <c r="F105" t="s">
        <v>63</v>
      </c>
      <c r="G105" s="89">
        <v>0</v>
      </c>
      <c r="H105" s="75">
        <v>0</v>
      </c>
      <c r="I105" s="75">
        <v>1.3702958346050436E-3</v>
      </c>
      <c r="J105" s="75">
        <v>0</v>
      </c>
      <c r="K105" s="90">
        <v>0</v>
      </c>
      <c r="L105" s="89">
        <v>0</v>
      </c>
      <c r="M105" s="75">
        <v>0</v>
      </c>
      <c r="N105" s="75">
        <v>0</v>
      </c>
      <c r="O105" s="75">
        <v>0</v>
      </c>
      <c r="P105" s="90">
        <v>0</v>
      </c>
      <c r="Q105" s="89">
        <v>3.2192328594917788E-3</v>
      </c>
      <c r="R105" s="75">
        <v>1.6766102903515462E-3</v>
      </c>
      <c r="S105" s="75">
        <v>1.3698840531660287E-3</v>
      </c>
      <c r="T105" s="75">
        <v>1.8491620989231096E-3</v>
      </c>
      <c r="U105" s="90">
        <v>0</v>
      </c>
    </row>
    <row r="106" spans="1:21" x14ac:dyDescent="0.25">
      <c r="A106">
        <v>71</v>
      </c>
      <c r="B106" t="s">
        <v>659</v>
      </c>
      <c r="C106" t="s">
        <v>660</v>
      </c>
      <c r="D106">
        <v>39</v>
      </c>
      <c r="E106">
        <v>5.52</v>
      </c>
      <c r="F106" t="s">
        <v>63</v>
      </c>
      <c r="G106" s="89">
        <v>0</v>
      </c>
      <c r="H106" s="75">
        <v>0</v>
      </c>
      <c r="I106" s="75">
        <v>6.7199620667231395E-3</v>
      </c>
      <c r="J106" s="75">
        <v>0</v>
      </c>
      <c r="K106" s="90">
        <v>0</v>
      </c>
      <c r="L106" s="89">
        <v>0</v>
      </c>
      <c r="M106" s="75">
        <v>0</v>
      </c>
      <c r="N106" s="75">
        <v>0</v>
      </c>
      <c r="O106" s="75">
        <v>0</v>
      </c>
      <c r="P106" s="90">
        <v>0</v>
      </c>
      <c r="Q106" s="89">
        <v>3.9901920869479411E-3</v>
      </c>
      <c r="R106" s="75">
        <v>3.6227058258244053E-3</v>
      </c>
      <c r="S106" s="75">
        <v>6.7198370388394839E-3</v>
      </c>
      <c r="T106" s="75">
        <v>1.821388382010902E-3</v>
      </c>
      <c r="U106" s="90">
        <v>0</v>
      </c>
    </row>
    <row r="107" spans="1:21" x14ac:dyDescent="0.25">
      <c r="A107">
        <v>77</v>
      </c>
      <c r="B107" t="s">
        <v>551</v>
      </c>
      <c r="C107" t="s">
        <v>552</v>
      </c>
      <c r="D107">
        <v>51</v>
      </c>
      <c r="E107">
        <v>8.58</v>
      </c>
      <c r="F107" t="s">
        <v>63</v>
      </c>
      <c r="G107" s="89">
        <v>0</v>
      </c>
      <c r="H107" s="75">
        <v>0</v>
      </c>
      <c r="I107" s="75">
        <v>2.7116361703113851E-3</v>
      </c>
      <c r="J107" s="75">
        <v>0</v>
      </c>
      <c r="K107" s="90">
        <v>0</v>
      </c>
      <c r="L107" s="89">
        <v>0</v>
      </c>
      <c r="M107" s="75">
        <v>0</v>
      </c>
      <c r="N107" s="75">
        <v>0</v>
      </c>
      <c r="O107" s="75">
        <v>0</v>
      </c>
      <c r="P107" s="90">
        <v>0</v>
      </c>
      <c r="Q107" s="89">
        <v>0</v>
      </c>
      <c r="R107" s="75">
        <v>2.7701940061647268E-3</v>
      </c>
      <c r="S107" s="75">
        <v>2.7111917941841993E-3</v>
      </c>
      <c r="T107" s="75">
        <v>1.7402292235912415E-3</v>
      </c>
      <c r="U107" s="90">
        <v>0</v>
      </c>
    </row>
    <row r="108" spans="1:21" x14ac:dyDescent="0.25">
      <c r="A108">
        <v>97</v>
      </c>
      <c r="B108" t="s">
        <v>666</v>
      </c>
      <c r="C108" t="s">
        <v>667</v>
      </c>
      <c r="D108">
        <v>79</v>
      </c>
      <c r="E108">
        <v>5.18</v>
      </c>
      <c r="F108" t="s">
        <v>63</v>
      </c>
      <c r="G108" s="89">
        <v>0</v>
      </c>
      <c r="H108" s="75">
        <v>0</v>
      </c>
      <c r="I108" s="75">
        <v>2.1560679404880249E-3</v>
      </c>
      <c r="J108" s="75">
        <v>0</v>
      </c>
      <c r="K108" s="90">
        <v>0</v>
      </c>
      <c r="L108" s="89">
        <v>0</v>
      </c>
      <c r="M108" s="75">
        <v>0</v>
      </c>
      <c r="N108" s="75">
        <v>0</v>
      </c>
      <c r="O108" s="75">
        <v>0</v>
      </c>
      <c r="P108" s="90">
        <v>0</v>
      </c>
      <c r="Q108" s="89">
        <v>0</v>
      </c>
      <c r="R108" s="75">
        <v>0</v>
      </c>
      <c r="S108" s="75">
        <v>2.155964416721624E-3</v>
      </c>
      <c r="T108" s="75">
        <v>1.464371526778651E-3</v>
      </c>
      <c r="U108" s="90">
        <v>0</v>
      </c>
    </row>
    <row r="109" spans="1:21" x14ac:dyDescent="0.25">
      <c r="A109">
        <v>117</v>
      </c>
      <c r="B109" t="s">
        <v>553</v>
      </c>
      <c r="C109" t="s">
        <v>554</v>
      </c>
      <c r="D109">
        <v>38</v>
      </c>
      <c r="E109">
        <v>7.42</v>
      </c>
      <c r="F109" t="s">
        <v>63</v>
      </c>
      <c r="G109" s="89">
        <v>0</v>
      </c>
      <c r="H109" s="75">
        <v>0</v>
      </c>
      <c r="I109" s="75">
        <v>2.7929525106610183E-3</v>
      </c>
      <c r="J109" s="75">
        <v>0</v>
      </c>
      <c r="K109" s="90">
        <v>0</v>
      </c>
      <c r="L109" s="89">
        <v>0</v>
      </c>
      <c r="M109" s="75">
        <v>0</v>
      </c>
      <c r="N109" s="75">
        <v>0</v>
      </c>
      <c r="O109" s="55">
        <v>7.3014802509840286E-3</v>
      </c>
      <c r="P109" s="90">
        <v>0</v>
      </c>
      <c r="Q109" s="89">
        <v>0</v>
      </c>
      <c r="R109" s="75">
        <v>2.0940513646119738E-3</v>
      </c>
      <c r="S109" s="75">
        <v>2.7929581897290731E-3</v>
      </c>
      <c r="T109" s="75">
        <v>1.4208116204856077E-3</v>
      </c>
      <c r="U109" s="90">
        <v>0</v>
      </c>
    </row>
    <row r="110" spans="1:21" x14ac:dyDescent="0.25">
      <c r="A110">
        <v>96</v>
      </c>
      <c r="B110" t="s">
        <v>717</v>
      </c>
      <c r="C110" t="s">
        <v>718</v>
      </c>
      <c r="D110">
        <v>38</v>
      </c>
      <c r="E110">
        <v>6.6</v>
      </c>
      <c r="F110" t="s">
        <v>63</v>
      </c>
      <c r="G110" s="89">
        <v>0</v>
      </c>
      <c r="H110" s="75">
        <v>0</v>
      </c>
      <c r="I110" s="75">
        <v>3.0895514928264436E-3</v>
      </c>
      <c r="J110" s="75">
        <v>0</v>
      </c>
      <c r="K110" s="90">
        <v>0</v>
      </c>
      <c r="L110" s="89">
        <v>0</v>
      </c>
      <c r="M110" s="75">
        <v>0</v>
      </c>
      <c r="N110" s="75">
        <v>0</v>
      </c>
      <c r="O110" s="75">
        <v>0</v>
      </c>
      <c r="P110" s="90">
        <v>0</v>
      </c>
      <c r="Q110" s="89">
        <v>1.2599882577959895E-3</v>
      </c>
      <c r="R110" s="75">
        <v>2.3585754834166317E-3</v>
      </c>
      <c r="S110" s="75">
        <v>3.0897466869220518E-3</v>
      </c>
      <c r="T110" s="75">
        <v>1.4028556065405551E-3</v>
      </c>
      <c r="U110" s="90">
        <v>0</v>
      </c>
    </row>
    <row r="111" spans="1:21" x14ac:dyDescent="0.25">
      <c r="A111">
        <v>133</v>
      </c>
      <c r="B111" t="s">
        <v>605</v>
      </c>
      <c r="C111" t="s">
        <v>606</v>
      </c>
      <c r="D111">
        <v>13</v>
      </c>
      <c r="E111">
        <v>10.02</v>
      </c>
      <c r="F111" t="s">
        <v>63</v>
      </c>
      <c r="G111" s="89">
        <v>0</v>
      </c>
      <c r="H111" s="75">
        <v>0</v>
      </c>
      <c r="I111" s="75">
        <v>0</v>
      </c>
      <c r="J111" s="75">
        <v>0</v>
      </c>
      <c r="K111" s="90">
        <v>0</v>
      </c>
      <c r="L111" s="89">
        <v>0</v>
      </c>
      <c r="M111" s="75">
        <v>0</v>
      </c>
      <c r="N111" s="75">
        <v>0</v>
      </c>
      <c r="O111" s="75">
        <v>0</v>
      </c>
      <c r="P111" s="90">
        <v>0</v>
      </c>
      <c r="Q111" s="89">
        <v>0</v>
      </c>
      <c r="R111" s="75">
        <v>0</v>
      </c>
      <c r="S111" s="75">
        <v>0</v>
      </c>
      <c r="T111" s="75">
        <v>1.3951268489894215E-3</v>
      </c>
      <c r="U111" s="90">
        <v>0</v>
      </c>
    </row>
    <row r="112" spans="1:21" x14ac:dyDescent="0.25">
      <c r="A112">
        <v>105</v>
      </c>
      <c r="B112" t="s">
        <v>652</v>
      </c>
      <c r="C112" t="s">
        <v>653</v>
      </c>
      <c r="D112">
        <v>52</v>
      </c>
      <c r="E112">
        <v>7.02</v>
      </c>
      <c r="F112" t="s">
        <v>63</v>
      </c>
      <c r="G112" s="89">
        <v>0</v>
      </c>
      <c r="H112" s="75">
        <v>0</v>
      </c>
      <c r="I112" s="75">
        <v>2.0106762930290748E-3</v>
      </c>
      <c r="J112" s="75">
        <v>0</v>
      </c>
      <c r="K112" s="90">
        <v>0</v>
      </c>
      <c r="L112" s="89">
        <v>0</v>
      </c>
      <c r="M112" s="75">
        <v>0</v>
      </c>
      <c r="N112" s="75">
        <v>0</v>
      </c>
      <c r="O112" s="75">
        <v>0</v>
      </c>
      <c r="P112" s="90">
        <v>0</v>
      </c>
      <c r="Q112" s="89">
        <v>0</v>
      </c>
      <c r="R112" s="75">
        <v>9.7608301453270369E-4</v>
      </c>
      <c r="S112" s="75">
        <v>2.010899122481518E-3</v>
      </c>
      <c r="T112" s="75">
        <v>1.3635102961449298E-3</v>
      </c>
      <c r="U112" s="90">
        <v>0</v>
      </c>
    </row>
    <row r="113" spans="1:21" x14ac:dyDescent="0.25">
      <c r="A113">
        <v>114</v>
      </c>
      <c r="B113" t="s">
        <v>560</v>
      </c>
      <c r="C113" t="s">
        <v>561</v>
      </c>
      <c r="D113">
        <v>53</v>
      </c>
      <c r="E113">
        <v>5.21</v>
      </c>
      <c r="F113" t="s">
        <v>63</v>
      </c>
      <c r="G113" s="89">
        <v>0</v>
      </c>
      <c r="H113" s="75">
        <v>0</v>
      </c>
      <c r="I113" s="75">
        <v>1.1274529480566925E-3</v>
      </c>
      <c r="J113" s="75">
        <v>0</v>
      </c>
      <c r="K113" s="90">
        <v>0</v>
      </c>
      <c r="L113" s="89">
        <v>0</v>
      </c>
      <c r="M113" s="75">
        <v>0</v>
      </c>
      <c r="N113" s="75">
        <v>0</v>
      </c>
      <c r="O113" s="75">
        <v>0</v>
      </c>
      <c r="P113" s="90">
        <v>0</v>
      </c>
      <c r="Q113" s="89">
        <v>0</v>
      </c>
      <c r="R113" s="75">
        <v>2.2604556506521886E-3</v>
      </c>
      <c r="S113" s="75">
        <v>1.1270069648077218E-3</v>
      </c>
      <c r="T113" s="75">
        <v>1.3325119190839014E-3</v>
      </c>
      <c r="U113" s="90">
        <v>0</v>
      </c>
    </row>
    <row r="114" spans="1:21" x14ac:dyDescent="0.25">
      <c r="A114">
        <v>123</v>
      </c>
      <c r="B114" t="s">
        <v>917</v>
      </c>
      <c r="C114" t="s">
        <v>918</v>
      </c>
      <c r="D114">
        <v>40</v>
      </c>
      <c r="E114">
        <v>5.0999999999999996</v>
      </c>
      <c r="F114" t="s">
        <v>63</v>
      </c>
      <c r="G114" s="89">
        <v>0</v>
      </c>
      <c r="H114" s="75">
        <v>0</v>
      </c>
      <c r="I114" s="75">
        <v>1.5997073528321885E-3</v>
      </c>
      <c r="J114" s="75">
        <v>0</v>
      </c>
      <c r="K114" s="90">
        <v>0</v>
      </c>
      <c r="L114" s="89">
        <v>0</v>
      </c>
      <c r="M114" s="75">
        <v>0</v>
      </c>
      <c r="N114" s="75">
        <v>0</v>
      </c>
      <c r="O114" s="75">
        <v>0</v>
      </c>
      <c r="P114" s="90">
        <v>0</v>
      </c>
      <c r="Q114" s="89">
        <v>0</v>
      </c>
      <c r="R114" s="75">
        <v>7.2044087748886047E-4</v>
      </c>
      <c r="S114" s="75">
        <v>1.601054322946119E-3</v>
      </c>
      <c r="T114" s="75">
        <v>1.3294225387413064E-3</v>
      </c>
      <c r="U114" s="90">
        <v>0</v>
      </c>
    </row>
    <row r="115" spans="1:21" x14ac:dyDescent="0.25">
      <c r="A115">
        <v>99</v>
      </c>
      <c r="B115" t="s">
        <v>778</v>
      </c>
      <c r="C115" t="s">
        <v>779</v>
      </c>
      <c r="D115">
        <v>86</v>
      </c>
      <c r="E115">
        <v>6.19</v>
      </c>
      <c r="F115" t="s">
        <v>63</v>
      </c>
      <c r="G115" s="89">
        <v>0</v>
      </c>
      <c r="H115" s="75">
        <v>0</v>
      </c>
      <c r="I115" s="75">
        <v>1.1420328326119129E-3</v>
      </c>
      <c r="J115" s="75">
        <v>0</v>
      </c>
      <c r="K115" s="90">
        <v>0</v>
      </c>
      <c r="L115" s="89">
        <v>0</v>
      </c>
      <c r="M115" s="75">
        <v>0</v>
      </c>
      <c r="N115" s="75">
        <v>0</v>
      </c>
      <c r="O115" s="75">
        <v>0</v>
      </c>
      <c r="P115" s="90">
        <v>0</v>
      </c>
      <c r="Q115" s="89">
        <v>0</v>
      </c>
      <c r="R115" s="75">
        <v>1.515337242156443E-3</v>
      </c>
      <c r="S115" s="75">
        <v>1.1419021676677083E-3</v>
      </c>
      <c r="T115" s="75">
        <v>1.2445121079541928E-3</v>
      </c>
      <c r="U115" s="90">
        <v>0</v>
      </c>
    </row>
    <row r="116" spans="1:21" x14ac:dyDescent="0.25">
      <c r="A116">
        <v>160</v>
      </c>
      <c r="B116" t="s">
        <v>1126</v>
      </c>
      <c r="C116" t="s">
        <v>1127</v>
      </c>
      <c r="D116">
        <v>87</v>
      </c>
      <c r="E116">
        <v>4.45</v>
      </c>
      <c r="F116" t="s">
        <v>63</v>
      </c>
      <c r="G116" s="89">
        <v>0</v>
      </c>
      <c r="H116" s="75">
        <v>0</v>
      </c>
      <c r="I116" s="75">
        <v>0</v>
      </c>
      <c r="J116" s="75">
        <v>0</v>
      </c>
      <c r="K116" s="90">
        <v>0</v>
      </c>
      <c r="L116" s="89">
        <v>0</v>
      </c>
      <c r="M116" s="75">
        <v>0</v>
      </c>
      <c r="N116" s="75">
        <v>0</v>
      </c>
      <c r="O116" s="75">
        <v>0</v>
      </c>
      <c r="P116" s="90">
        <v>0</v>
      </c>
      <c r="Q116" s="89">
        <v>0</v>
      </c>
      <c r="R116" s="75">
        <v>2.4172076645719777E-4</v>
      </c>
      <c r="S116" s="75">
        <v>0</v>
      </c>
      <c r="T116" s="75">
        <v>1.2286016027588025E-3</v>
      </c>
      <c r="U116" s="90">
        <v>0</v>
      </c>
    </row>
    <row r="117" spans="1:21" x14ac:dyDescent="0.25">
      <c r="A117">
        <v>43</v>
      </c>
      <c r="B117" t="s">
        <v>235</v>
      </c>
      <c r="C117" t="s">
        <v>236</v>
      </c>
      <c r="D117">
        <v>501</v>
      </c>
      <c r="E117">
        <v>5.77</v>
      </c>
      <c r="F117" t="s">
        <v>63</v>
      </c>
      <c r="G117" s="89">
        <v>1.2654584443664316E-3</v>
      </c>
      <c r="H117" s="75">
        <v>2.762895964066215E-4</v>
      </c>
      <c r="I117" s="75">
        <v>7.4390151139676894E-4</v>
      </c>
      <c r="J117" s="75">
        <v>2.3364429625988541E-3</v>
      </c>
      <c r="K117" s="90">
        <v>0</v>
      </c>
      <c r="L117" s="89">
        <v>4.1925595165489106E-4</v>
      </c>
      <c r="M117" s="75">
        <v>0</v>
      </c>
      <c r="N117" s="75">
        <v>0</v>
      </c>
      <c r="O117" s="75">
        <v>8.7066723550821101E-4</v>
      </c>
      <c r="P117" s="90">
        <v>1.783324138577322E-4</v>
      </c>
      <c r="Q117" s="89">
        <v>0</v>
      </c>
      <c r="R117" s="75">
        <v>7.2011722028269122E-4</v>
      </c>
      <c r="S117" s="75">
        <v>7.5745313097360864E-4</v>
      </c>
      <c r="T117" s="75">
        <v>1.2239273491063223E-3</v>
      </c>
      <c r="U117" s="90">
        <v>0</v>
      </c>
    </row>
    <row r="118" spans="1:21" x14ac:dyDescent="0.25">
      <c r="A118">
        <v>68</v>
      </c>
      <c r="B118" t="s">
        <v>631</v>
      </c>
      <c r="C118" t="s">
        <v>632</v>
      </c>
      <c r="D118">
        <v>45</v>
      </c>
      <c r="E118">
        <v>5.87</v>
      </c>
      <c r="F118" t="s">
        <v>63</v>
      </c>
      <c r="G118" s="89">
        <v>0</v>
      </c>
      <c r="H118" s="75">
        <v>0</v>
      </c>
      <c r="I118" s="75">
        <v>6.2494417370878505E-3</v>
      </c>
      <c r="J118" s="75">
        <v>0</v>
      </c>
      <c r="K118" s="90">
        <v>0</v>
      </c>
      <c r="L118" s="89">
        <v>0</v>
      </c>
      <c r="M118" s="75">
        <v>0</v>
      </c>
      <c r="N118" s="75">
        <v>0</v>
      </c>
      <c r="O118" s="75">
        <v>0</v>
      </c>
      <c r="P118" s="90">
        <v>0</v>
      </c>
      <c r="Q118" s="89">
        <v>0</v>
      </c>
      <c r="R118" s="75">
        <v>2.4488504692899526E-3</v>
      </c>
      <c r="S118" s="75">
        <v>6.2500246942147385E-3</v>
      </c>
      <c r="T118" s="75">
        <v>1.1817089233256055E-3</v>
      </c>
      <c r="U118" s="90">
        <v>0</v>
      </c>
    </row>
    <row r="119" spans="1:21" x14ac:dyDescent="0.25">
      <c r="A119">
        <v>94</v>
      </c>
      <c r="B119" t="s">
        <v>840</v>
      </c>
      <c r="C119" t="s">
        <v>841</v>
      </c>
      <c r="D119">
        <v>54</v>
      </c>
      <c r="E119">
        <v>5.71</v>
      </c>
      <c r="F119" t="s">
        <v>63</v>
      </c>
      <c r="G119" s="89">
        <v>0</v>
      </c>
      <c r="H119" s="75">
        <v>0</v>
      </c>
      <c r="I119" s="75">
        <v>2.5534952547216958E-3</v>
      </c>
      <c r="J119" s="75">
        <v>0</v>
      </c>
      <c r="K119" s="90">
        <v>0</v>
      </c>
      <c r="L119" s="89">
        <v>0</v>
      </c>
      <c r="M119" s="75">
        <v>0</v>
      </c>
      <c r="N119" s="75">
        <v>0</v>
      </c>
      <c r="O119" s="75">
        <v>0</v>
      </c>
      <c r="P119" s="90">
        <v>0</v>
      </c>
      <c r="Q119" s="89">
        <v>0</v>
      </c>
      <c r="R119" s="75">
        <v>1.8544578094577796E-3</v>
      </c>
      <c r="S119" s="75">
        <v>2.5531858713621247E-3</v>
      </c>
      <c r="T119" s="75">
        <v>1.155126621610599E-3</v>
      </c>
      <c r="U119" s="90">
        <v>0</v>
      </c>
    </row>
    <row r="120" spans="1:21" x14ac:dyDescent="0.25">
      <c r="A120">
        <v>146</v>
      </c>
      <c r="B120" t="s">
        <v>1112</v>
      </c>
      <c r="C120" t="s">
        <v>1113</v>
      </c>
      <c r="D120">
        <v>57</v>
      </c>
      <c r="E120">
        <v>6.1</v>
      </c>
      <c r="F120" t="s">
        <v>63</v>
      </c>
      <c r="G120" s="89">
        <v>0</v>
      </c>
      <c r="H120" s="75">
        <v>0</v>
      </c>
      <c r="I120" s="75">
        <v>0</v>
      </c>
      <c r="J120" s="75">
        <v>1.7166369793736949E-3</v>
      </c>
      <c r="K120" s="90">
        <v>0</v>
      </c>
      <c r="L120" s="89">
        <v>0</v>
      </c>
      <c r="M120" s="75">
        <v>0</v>
      </c>
      <c r="N120" s="75">
        <v>0</v>
      </c>
      <c r="O120" s="75">
        <v>0</v>
      </c>
      <c r="P120" s="90">
        <v>0</v>
      </c>
      <c r="Q120" s="89">
        <v>0</v>
      </c>
      <c r="R120" s="75">
        <v>0</v>
      </c>
      <c r="S120" s="75">
        <v>0</v>
      </c>
      <c r="T120" s="75">
        <v>1.0920215099663769E-3</v>
      </c>
      <c r="U120" s="90">
        <v>0</v>
      </c>
    </row>
    <row r="121" spans="1:21" x14ac:dyDescent="0.25">
      <c r="A121">
        <v>122</v>
      </c>
      <c r="B121" t="s">
        <v>282</v>
      </c>
      <c r="C121" t="s">
        <v>283</v>
      </c>
      <c r="D121">
        <v>87</v>
      </c>
      <c r="E121">
        <v>4.8499999999999996</v>
      </c>
      <c r="F121" t="s">
        <v>63</v>
      </c>
      <c r="G121" s="89">
        <v>0</v>
      </c>
      <c r="H121" s="75">
        <v>0</v>
      </c>
      <c r="I121" s="75">
        <v>0</v>
      </c>
      <c r="J121" s="75">
        <v>4.3233488021486022E-3</v>
      </c>
      <c r="K121" s="90">
        <v>0</v>
      </c>
      <c r="L121" s="89">
        <v>0</v>
      </c>
      <c r="M121" s="75">
        <v>0</v>
      </c>
      <c r="N121" s="75">
        <v>0</v>
      </c>
      <c r="O121" s="75">
        <v>1.1389053984123094E-3</v>
      </c>
      <c r="P121" s="90">
        <v>0</v>
      </c>
      <c r="Q121" s="89">
        <v>0</v>
      </c>
      <c r="R121" s="75">
        <v>0</v>
      </c>
      <c r="S121" s="75">
        <v>0</v>
      </c>
      <c r="T121" s="75">
        <v>8.0543005379797247E-4</v>
      </c>
      <c r="U121" s="90">
        <v>0</v>
      </c>
    </row>
    <row r="122" spans="1:21" x14ac:dyDescent="0.25">
      <c r="A122">
        <v>90</v>
      </c>
      <c r="B122" t="s">
        <v>823</v>
      </c>
      <c r="C122" t="s">
        <v>824</v>
      </c>
      <c r="D122">
        <v>103</v>
      </c>
      <c r="E122">
        <v>6.97</v>
      </c>
      <c r="F122" t="s">
        <v>63</v>
      </c>
      <c r="G122" s="89">
        <v>0</v>
      </c>
      <c r="H122" s="75">
        <v>0</v>
      </c>
      <c r="I122" s="75">
        <v>1.3387256675239957E-3</v>
      </c>
      <c r="J122" s="75">
        <v>0</v>
      </c>
      <c r="K122" s="90">
        <v>0</v>
      </c>
      <c r="L122" s="89">
        <v>0</v>
      </c>
      <c r="M122" s="75">
        <v>0</v>
      </c>
      <c r="N122" s="75">
        <v>0</v>
      </c>
      <c r="O122" s="75">
        <v>0</v>
      </c>
      <c r="P122" s="90">
        <v>0</v>
      </c>
      <c r="Q122" s="89">
        <v>0</v>
      </c>
      <c r="R122" s="75">
        <v>1.1719720821255916E-3</v>
      </c>
      <c r="S122" s="75">
        <v>1.3385634665393665E-3</v>
      </c>
      <c r="T122" s="75">
        <v>7.7633756866807421E-4</v>
      </c>
      <c r="U122" s="90">
        <v>0</v>
      </c>
    </row>
    <row r="123" spans="1:21" x14ac:dyDescent="0.25">
      <c r="A123">
        <v>174</v>
      </c>
      <c r="B123" t="s">
        <v>1144</v>
      </c>
      <c r="C123" t="s">
        <v>1145</v>
      </c>
      <c r="D123">
        <v>50</v>
      </c>
      <c r="E123">
        <v>4.6900000000000004</v>
      </c>
      <c r="F123" t="s">
        <v>63</v>
      </c>
      <c r="G123" s="89">
        <v>0</v>
      </c>
      <c r="H123" s="75">
        <v>0</v>
      </c>
      <c r="I123" s="75">
        <v>0</v>
      </c>
      <c r="J123" s="75">
        <v>0</v>
      </c>
      <c r="K123" s="90">
        <v>0</v>
      </c>
      <c r="L123" s="89">
        <v>0</v>
      </c>
      <c r="M123" s="75">
        <v>0</v>
      </c>
      <c r="N123" s="75">
        <v>0</v>
      </c>
      <c r="O123" s="75">
        <v>0</v>
      </c>
      <c r="P123" s="90">
        <v>0</v>
      </c>
      <c r="Q123" s="89">
        <v>0</v>
      </c>
      <c r="R123" s="75">
        <v>4.0230197629310987E-4</v>
      </c>
      <c r="S123" s="75">
        <v>0</v>
      </c>
      <c r="T123" s="75">
        <v>7.198778877127082E-4</v>
      </c>
      <c r="U123" s="90">
        <v>0</v>
      </c>
    </row>
    <row r="124" spans="1:21" x14ac:dyDescent="0.25">
      <c r="A124">
        <v>175</v>
      </c>
      <c r="B124" t="s">
        <v>829</v>
      </c>
      <c r="C124" t="s">
        <v>830</v>
      </c>
      <c r="D124">
        <v>26</v>
      </c>
      <c r="E124">
        <v>6.59</v>
      </c>
      <c r="F124" t="s">
        <v>63</v>
      </c>
      <c r="G124" s="89">
        <v>0</v>
      </c>
      <c r="H124" s="75">
        <v>0</v>
      </c>
      <c r="I124" s="75">
        <v>0</v>
      </c>
      <c r="J124" s="75">
        <v>0</v>
      </c>
      <c r="K124" s="90">
        <v>0</v>
      </c>
      <c r="L124" s="89">
        <v>0</v>
      </c>
      <c r="M124" s="75">
        <v>0</v>
      </c>
      <c r="N124" s="75">
        <v>0</v>
      </c>
      <c r="O124" s="75">
        <v>0</v>
      </c>
      <c r="P124" s="90">
        <v>0</v>
      </c>
      <c r="Q124" s="89">
        <v>1.9530070382676517E-3</v>
      </c>
      <c r="R124" s="75">
        <v>0</v>
      </c>
      <c r="S124" s="75">
        <v>0</v>
      </c>
      <c r="T124" s="75">
        <v>6.8681712879895863E-4</v>
      </c>
      <c r="U124" s="90">
        <v>0</v>
      </c>
    </row>
    <row r="125" spans="1:21" x14ac:dyDescent="0.25">
      <c r="A125">
        <v>34</v>
      </c>
      <c r="B125" t="s">
        <v>299</v>
      </c>
      <c r="C125" t="s">
        <v>300</v>
      </c>
      <c r="D125">
        <v>282</v>
      </c>
      <c r="E125">
        <v>10.24</v>
      </c>
      <c r="F125" t="s">
        <v>63</v>
      </c>
      <c r="G125" s="89">
        <v>0</v>
      </c>
      <c r="H125" s="75">
        <v>6.0855060202314286E-3</v>
      </c>
      <c r="I125" s="75">
        <v>0</v>
      </c>
      <c r="J125" s="75">
        <v>3.7676494720090335E-3</v>
      </c>
      <c r="K125" s="90">
        <v>4.1109320770800316E-4</v>
      </c>
      <c r="L125" s="89">
        <v>4.0060607767954358E-3</v>
      </c>
      <c r="M125" s="75">
        <v>5.1007997762134378E-3</v>
      </c>
      <c r="N125" s="75">
        <v>9.8457783940117112E-4</v>
      </c>
      <c r="O125" s="75">
        <v>4.2063516080012445E-4</v>
      </c>
      <c r="P125" s="90">
        <v>4.7439273366820913E-3</v>
      </c>
      <c r="Q125" s="89">
        <v>3.4985013046527147E-4</v>
      </c>
      <c r="R125" s="75">
        <v>3.8915236590243794E-4</v>
      </c>
      <c r="S125" s="75">
        <v>0</v>
      </c>
      <c r="T125" s="75">
        <v>6.3095949178580473E-4</v>
      </c>
      <c r="U125" s="90">
        <v>0</v>
      </c>
    </row>
    <row r="126" spans="1:21" x14ac:dyDescent="0.25">
      <c r="A126">
        <v>109</v>
      </c>
      <c r="B126" t="s">
        <v>649</v>
      </c>
      <c r="C126" t="s">
        <v>650</v>
      </c>
      <c r="D126">
        <v>92</v>
      </c>
      <c r="E126">
        <v>6.33</v>
      </c>
      <c r="F126" t="s">
        <v>63</v>
      </c>
      <c r="G126" s="89">
        <v>0</v>
      </c>
      <c r="H126" s="75">
        <v>0</v>
      </c>
      <c r="I126" s="75">
        <v>1.1360151269726342E-3</v>
      </c>
      <c r="J126" s="75">
        <v>0</v>
      </c>
      <c r="K126" s="90">
        <v>0</v>
      </c>
      <c r="L126" s="89">
        <v>0</v>
      </c>
      <c r="M126" s="75">
        <v>0</v>
      </c>
      <c r="N126" s="75">
        <v>0</v>
      </c>
      <c r="O126" s="75">
        <v>0</v>
      </c>
      <c r="P126" s="90">
        <v>0</v>
      </c>
      <c r="Q126" s="89">
        <v>0</v>
      </c>
      <c r="R126" s="75">
        <v>1.1928365998313858E-3</v>
      </c>
      <c r="S126" s="75">
        <v>1.1362764501124693E-3</v>
      </c>
      <c r="T126" s="75">
        <v>4.7935311615288122E-4</v>
      </c>
      <c r="U126" s="90">
        <v>0</v>
      </c>
    </row>
    <row r="127" spans="1:21" x14ac:dyDescent="0.25">
      <c r="A127">
        <v>128</v>
      </c>
      <c r="B127" t="s">
        <v>729</v>
      </c>
      <c r="C127" t="s">
        <v>730</v>
      </c>
      <c r="D127">
        <v>76</v>
      </c>
      <c r="E127">
        <v>5.37</v>
      </c>
      <c r="F127" t="s">
        <v>63</v>
      </c>
      <c r="G127" s="89">
        <v>0</v>
      </c>
      <c r="H127" s="75">
        <v>0</v>
      </c>
      <c r="I127" s="75">
        <v>9.4300088430251114E-4</v>
      </c>
      <c r="J127" s="75">
        <v>0</v>
      </c>
      <c r="K127" s="90">
        <v>0</v>
      </c>
      <c r="L127" s="89">
        <v>0</v>
      </c>
      <c r="M127" s="75">
        <v>0</v>
      </c>
      <c r="N127" s="75">
        <v>0</v>
      </c>
      <c r="O127" s="75">
        <v>0</v>
      </c>
      <c r="P127" s="90">
        <v>0</v>
      </c>
      <c r="Q127" s="89">
        <v>0</v>
      </c>
      <c r="R127" s="75">
        <v>5.2949293966858535E-4</v>
      </c>
      <c r="S127" s="75">
        <v>9.4328338280334539E-4</v>
      </c>
      <c r="T127" s="75">
        <v>4.7360387349520261E-4</v>
      </c>
      <c r="U127" s="90">
        <v>0</v>
      </c>
    </row>
    <row r="128" spans="1:21" x14ac:dyDescent="0.25">
      <c r="A128">
        <v>137</v>
      </c>
      <c r="B128" t="s">
        <v>1099</v>
      </c>
      <c r="C128" t="s">
        <v>1100</v>
      </c>
      <c r="D128">
        <v>113</v>
      </c>
      <c r="E128">
        <v>5.03</v>
      </c>
      <c r="F128" t="s">
        <v>63</v>
      </c>
      <c r="G128" s="89">
        <v>0</v>
      </c>
      <c r="H128" s="75">
        <v>0</v>
      </c>
      <c r="I128" s="75">
        <v>0</v>
      </c>
      <c r="J128" s="75">
        <v>0</v>
      </c>
      <c r="K128" s="90">
        <v>0</v>
      </c>
      <c r="L128" s="89">
        <v>0</v>
      </c>
      <c r="M128" s="75">
        <v>0</v>
      </c>
      <c r="N128" s="75">
        <v>0</v>
      </c>
      <c r="O128" s="75">
        <v>0</v>
      </c>
      <c r="P128" s="90">
        <v>0</v>
      </c>
      <c r="Q128" s="89">
        <v>0</v>
      </c>
      <c r="R128" s="75">
        <v>0</v>
      </c>
      <c r="S128" s="75">
        <v>0</v>
      </c>
      <c r="T128" s="75">
        <v>4.6928415363231449E-4</v>
      </c>
      <c r="U128" s="90">
        <v>0</v>
      </c>
    </row>
    <row r="129" spans="1:21" x14ac:dyDescent="0.25">
      <c r="A129">
        <v>78</v>
      </c>
      <c r="B129" t="s">
        <v>383</v>
      </c>
      <c r="C129" t="s">
        <v>384</v>
      </c>
      <c r="D129">
        <v>252</v>
      </c>
      <c r="E129">
        <v>5.95</v>
      </c>
      <c r="F129" t="s">
        <v>63</v>
      </c>
      <c r="G129" s="89">
        <v>0</v>
      </c>
      <c r="H129" s="75">
        <v>0</v>
      </c>
      <c r="I129" s="75">
        <v>4.6538742087030242E-4</v>
      </c>
      <c r="J129" s="75">
        <v>0</v>
      </c>
      <c r="K129" s="90">
        <v>0</v>
      </c>
      <c r="L129" s="89">
        <v>0</v>
      </c>
      <c r="M129" s="75">
        <v>0</v>
      </c>
      <c r="N129" s="75">
        <v>0</v>
      </c>
      <c r="O129" s="75">
        <v>0</v>
      </c>
      <c r="P129" s="90">
        <v>0</v>
      </c>
      <c r="Q129" s="89">
        <v>6.1752972774194311E-4</v>
      </c>
      <c r="R129" s="75">
        <v>0</v>
      </c>
      <c r="S129" s="75">
        <v>4.6556512391651873E-4</v>
      </c>
      <c r="T129" s="75">
        <v>4.5962322404586594E-4</v>
      </c>
      <c r="U129" s="90">
        <v>0</v>
      </c>
    </row>
    <row r="130" spans="1:21" x14ac:dyDescent="0.25">
      <c r="A130">
        <v>143</v>
      </c>
      <c r="B130" t="s">
        <v>1106</v>
      </c>
      <c r="C130" t="s">
        <v>1107</v>
      </c>
      <c r="D130">
        <v>43</v>
      </c>
      <c r="E130">
        <v>7.92</v>
      </c>
      <c r="F130" t="s">
        <v>63</v>
      </c>
      <c r="G130" s="89">
        <v>0</v>
      </c>
      <c r="H130" s="75">
        <v>0</v>
      </c>
      <c r="I130" s="75">
        <v>1.06165903275244E-3</v>
      </c>
      <c r="J130" s="75">
        <v>0</v>
      </c>
      <c r="K130" s="90">
        <v>0</v>
      </c>
      <c r="L130" s="89">
        <v>0</v>
      </c>
      <c r="M130" s="75">
        <v>0</v>
      </c>
      <c r="N130" s="75">
        <v>0</v>
      </c>
      <c r="O130" s="75">
        <v>0</v>
      </c>
      <c r="P130" s="90">
        <v>0</v>
      </c>
      <c r="Q130" s="89">
        <v>0</v>
      </c>
      <c r="R130" s="75">
        <v>0</v>
      </c>
      <c r="S130" s="75">
        <v>1.0619115137814009E-3</v>
      </c>
      <c r="T130" s="75">
        <v>4.1528477555285867E-4</v>
      </c>
      <c r="U130" s="90">
        <v>0</v>
      </c>
    </row>
    <row r="131" spans="1:21" x14ac:dyDescent="0.25">
      <c r="A131">
        <v>103</v>
      </c>
      <c r="B131" t="s">
        <v>919</v>
      </c>
      <c r="C131" t="s">
        <v>920</v>
      </c>
      <c r="D131">
        <v>46</v>
      </c>
      <c r="E131">
        <v>6.33</v>
      </c>
      <c r="F131" t="s">
        <v>63</v>
      </c>
      <c r="G131" s="89">
        <v>0</v>
      </c>
      <c r="H131" s="75">
        <v>0</v>
      </c>
      <c r="I131" s="75">
        <v>2.2835525930539145E-3</v>
      </c>
      <c r="J131" s="75">
        <v>0</v>
      </c>
      <c r="K131" s="90">
        <v>0</v>
      </c>
      <c r="L131" s="89">
        <v>0</v>
      </c>
      <c r="M131" s="75">
        <v>0</v>
      </c>
      <c r="N131" s="75">
        <v>0</v>
      </c>
      <c r="O131" s="75">
        <v>0</v>
      </c>
      <c r="P131" s="90">
        <v>0</v>
      </c>
      <c r="Q131" s="89">
        <v>0</v>
      </c>
      <c r="R131" s="75">
        <v>1.3416784401010338E-3</v>
      </c>
      <c r="S131" s="75">
        <v>2.2831334942665614E-3</v>
      </c>
      <c r="T131" s="75">
        <v>3.7640475354142798E-4</v>
      </c>
      <c r="U131" s="90">
        <v>0</v>
      </c>
    </row>
    <row r="132" spans="1:21" x14ac:dyDescent="0.25">
      <c r="A132">
        <v>195</v>
      </c>
      <c r="B132" t="s">
        <v>1177</v>
      </c>
      <c r="C132" t="s">
        <v>1178</v>
      </c>
      <c r="D132">
        <v>50</v>
      </c>
      <c r="E132">
        <v>4.82</v>
      </c>
      <c r="F132" t="s">
        <v>63</v>
      </c>
      <c r="G132" s="89">
        <v>0</v>
      </c>
      <c r="H132" s="75">
        <v>0</v>
      </c>
      <c r="I132" s="75">
        <v>0</v>
      </c>
      <c r="J132" s="75">
        <v>0</v>
      </c>
      <c r="K132" s="90">
        <v>0</v>
      </c>
      <c r="L132" s="89">
        <v>0</v>
      </c>
      <c r="M132" s="75">
        <v>0</v>
      </c>
      <c r="N132" s="75">
        <v>0</v>
      </c>
      <c r="O132" s="75">
        <v>0</v>
      </c>
      <c r="P132" s="90">
        <v>0</v>
      </c>
      <c r="Q132" s="89">
        <v>0</v>
      </c>
      <c r="R132" s="75">
        <v>0</v>
      </c>
      <c r="S132" s="75">
        <v>0</v>
      </c>
      <c r="T132" s="75">
        <v>3.627329807372496E-4</v>
      </c>
      <c r="U132" s="90">
        <v>0</v>
      </c>
    </row>
    <row r="133" spans="1:21" x14ac:dyDescent="0.25">
      <c r="A133">
        <v>108</v>
      </c>
      <c r="B133" t="s">
        <v>788</v>
      </c>
      <c r="C133" t="s">
        <v>789</v>
      </c>
      <c r="D133">
        <v>55</v>
      </c>
      <c r="E133">
        <v>6.24</v>
      </c>
      <c r="F133" t="s">
        <v>63</v>
      </c>
      <c r="G133" s="89">
        <v>0</v>
      </c>
      <c r="H133" s="75">
        <v>0</v>
      </c>
      <c r="I133" s="75">
        <v>2.1411978564051704E-3</v>
      </c>
      <c r="J133" s="75">
        <v>0</v>
      </c>
      <c r="K133" s="90">
        <v>0</v>
      </c>
      <c r="L133" s="89">
        <v>0</v>
      </c>
      <c r="M133" s="75">
        <v>0</v>
      </c>
      <c r="N133" s="75">
        <v>0</v>
      </c>
      <c r="O133" s="75">
        <v>0</v>
      </c>
      <c r="P133" s="90">
        <v>0</v>
      </c>
      <c r="Q133" s="89">
        <v>0</v>
      </c>
      <c r="R133" s="75">
        <v>5.4859360403605891E-4</v>
      </c>
      <c r="S133" s="75">
        <v>2.14145086534883E-3</v>
      </c>
      <c r="T133" s="75">
        <v>3.1481124841646705E-4</v>
      </c>
      <c r="U133" s="90">
        <v>0</v>
      </c>
    </row>
    <row r="134" spans="1:21" x14ac:dyDescent="0.25">
      <c r="A134">
        <v>95</v>
      </c>
      <c r="B134" t="s">
        <v>171</v>
      </c>
      <c r="C134" t="s">
        <v>172</v>
      </c>
      <c r="D134">
        <v>281</v>
      </c>
      <c r="E134">
        <v>5.95</v>
      </c>
      <c r="F134" t="s">
        <v>63</v>
      </c>
      <c r="G134" s="89">
        <v>0</v>
      </c>
      <c r="H134" s="75">
        <v>1.2622968993521834E-3</v>
      </c>
      <c r="I134" s="75">
        <v>0</v>
      </c>
      <c r="J134" s="75">
        <v>1.4768630762186815E-3</v>
      </c>
      <c r="K134" s="90">
        <v>0</v>
      </c>
      <c r="L134" s="89">
        <v>0</v>
      </c>
      <c r="M134" s="75">
        <v>0</v>
      </c>
      <c r="N134" s="75">
        <v>0</v>
      </c>
      <c r="O134" s="75">
        <v>6.3540172999116968E-4</v>
      </c>
      <c r="P134" s="90">
        <v>5.6699502649273448E-4</v>
      </c>
      <c r="Q134" s="89">
        <v>0</v>
      </c>
      <c r="R134" s="75">
        <v>7.4838813814150188E-5</v>
      </c>
      <c r="S134" s="75">
        <v>0</v>
      </c>
      <c r="T134" s="75">
        <v>2.8213680086441151E-4</v>
      </c>
      <c r="U134" s="90">
        <v>0</v>
      </c>
    </row>
    <row r="135" spans="1:21" x14ac:dyDescent="0.25">
      <c r="A135">
        <v>176</v>
      </c>
      <c r="B135" t="s">
        <v>1146</v>
      </c>
      <c r="C135" t="s">
        <v>1147</v>
      </c>
      <c r="D135">
        <v>77</v>
      </c>
      <c r="E135">
        <v>4.8600000000000003</v>
      </c>
      <c r="F135" t="s">
        <v>63</v>
      </c>
      <c r="G135" s="89">
        <v>0</v>
      </c>
      <c r="H135" s="75">
        <v>0</v>
      </c>
      <c r="I135" s="75">
        <v>0</v>
      </c>
      <c r="J135" s="75">
        <v>0</v>
      </c>
      <c r="K135" s="90">
        <v>0</v>
      </c>
      <c r="L135" s="89">
        <v>0</v>
      </c>
      <c r="M135" s="75">
        <v>0</v>
      </c>
      <c r="N135" s="75">
        <v>0</v>
      </c>
      <c r="O135" s="75">
        <v>0</v>
      </c>
      <c r="P135" s="90">
        <v>0</v>
      </c>
      <c r="Q135" s="89">
        <v>0</v>
      </c>
      <c r="R135" s="75">
        <v>0</v>
      </c>
      <c r="S135" s="75">
        <v>0</v>
      </c>
      <c r="T135" s="75">
        <v>2.2486517744033365E-4</v>
      </c>
      <c r="U135" s="90">
        <v>0</v>
      </c>
    </row>
    <row r="136" spans="1:21" x14ac:dyDescent="0.25">
      <c r="A136">
        <v>177</v>
      </c>
      <c r="B136" t="s">
        <v>857</v>
      </c>
      <c r="C136" t="s">
        <v>858</v>
      </c>
      <c r="D136">
        <v>86</v>
      </c>
      <c r="E136">
        <v>7.07</v>
      </c>
      <c r="F136" t="s">
        <v>63</v>
      </c>
      <c r="G136" s="89">
        <v>0</v>
      </c>
      <c r="H136" s="75">
        <v>0</v>
      </c>
      <c r="I136" s="75">
        <v>0</v>
      </c>
      <c r="J136" s="75">
        <v>0</v>
      </c>
      <c r="K136" s="90">
        <v>0</v>
      </c>
      <c r="L136" s="89">
        <v>0</v>
      </c>
      <c r="M136" s="75">
        <v>0</v>
      </c>
      <c r="N136" s="75">
        <v>0</v>
      </c>
      <c r="O136" s="75">
        <v>0</v>
      </c>
      <c r="P136" s="90">
        <v>0</v>
      </c>
      <c r="Q136" s="89">
        <v>0</v>
      </c>
      <c r="R136" s="75">
        <v>0</v>
      </c>
      <c r="S136" s="75">
        <v>0</v>
      </c>
      <c r="T136" s="75">
        <v>2.0133277515006615E-4</v>
      </c>
      <c r="U136" s="90">
        <v>0</v>
      </c>
    </row>
    <row r="137" spans="1:21" x14ac:dyDescent="0.25">
      <c r="A137">
        <v>162</v>
      </c>
      <c r="B137" t="s">
        <v>852</v>
      </c>
      <c r="C137" t="s">
        <v>853</v>
      </c>
      <c r="D137">
        <v>250</v>
      </c>
      <c r="E137">
        <v>3.82</v>
      </c>
      <c r="F137" t="s">
        <v>63</v>
      </c>
      <c r="G137" s="89">
        <v>0</v>
      </c>
      <c r="H137" s="75">
        <v>0</v>
      </c>
      <c r="I137" s="75">
        <v>1.0601992336641644E-4</v>
      </c>
      <c r="J137" s="75">
        <v>0</v>
      </c>
      <c r="K137" s="90">
        <v>0</v>
      </c>
      <c r="L137" s="89">
        <v>0</v>
      </c>
      <c r="M137" s="75">
        <v>0</v>
      </c>
      <c r="N137" s="75">
        <v>0</v>
      </c>
      <c r="O137" s="75">
        <v>0</v>
      </c>
      <c r="P137" s="90">
        <v>0</v>
      </c>
      <c r="Q137" s="89">
        <v>0</v>
      </c>
      <c r="R137" s="75">
        <v>0</v>
      </c>
      <c r="S137" s="75">
        <v>1.0593891347070763E-4</v>
      </c>
      <c r="T137" s="75">
        <v>7.1428981395091693E-5</v>
      </c>
      <c r="U137" s="90">
        <v>0</v>
      </c>
    </row>
    <row r="138" spans="1:21" x14ac:dyDescent="0.25">
      <c r="A138">
        <v>121</v>
      </c>
      <c r="B138" t="s">
        <v>593</v>
      </c>
      <c r="C138" t="s">
        <v>594</v>
      </c>
      <c r="D138">
        <v>36</v>
      </c>
      <c r="E138">
        <v>7.41</v>
      </c>
      <c r="F138" t="s">
        <v>63</v>
      </c>
      <c r="G138" s="89">
        <v>0</v>
      </c>
      <c r="H138" s="75">
        <v>0</v>
      </c>
      <c r="I138" s="75">
        <v>9.049651123685264E-3</v>
      </c>
      <c r="J138" s="75">
        <v>0</v>
      </c>
      <c r="K138" s="90">
        <v>0</v>
      </c>
      <c r="L138" s="89">
        <v>0</v>
      </c>
      <c r="M138" s="75">
        <v>0</v>
      </c>
      <c r="N138" s="75">
        <v>0</v>
      </c>
      <c r="O138" s="75">
        <v>0</v>
      </c>
      <c r="P138" s="56">
        <v>1.0951735385980111E-2</v>
      </c>
      <c r="Q138" s="89">
        <v>0</v>
      </c>
      <c r="R138" s="75">
        <v>4.536109228633566E-3</v>
      </c>
      <c r="S138" s="75">
        <v>9.4187978055930762E-3</v>
      </c>
      <c r="T138" s="75">
        <v>0</v>
      </c>
      <c r="U138" s="90">
        <v>0</v>
      </c>
    </row>
    <row r="139" spans="1:21" x14ac:dyDescent="0.25">
      <c r="A139">
        <v>135</v>
      </c>
      <c r="B139" t="s">
        <v>493</v>
      </c>
      <c r="C139" t="s">
        <v>494</v>
      </c>
      <c r="D139">
        <v>39</v>
      </c>
      <c r="E139">
        <v>7.11</v>
      </c>
      <c r="F139" t="s">
        <v>63</v>
      </c>
      <c r="G139" s="89">
        <v>0</v>
      </c>
      <c r="H139" s="75">
        <v>0</v>
      </c>
      <c r="I139" s="75">
        <v>7.2228341279221954E-3</v>
      </c>
      <c r="J139" s="75">
        <v>0</v>
      </c>
      <c r="K139" s="90">
        <v>0</v>
      </c>
      <c r="L139" s="89">
        <v>0</v>
      </c>
      <c r="M139" s="75">
        <v>0</v>
      </c>
      <c r="N139" s="75">
        <v>0</v>
      </c>
      <c r="O139" s="75">
        <v>0</v>
      </c>
      <c r="P139" s="90">
        <v>0</v>
      </c>
      <c r="Q139" s="89">
        <v>0</v>
      </c>
      <c r="R139" s="75">
        <v>0</v>
      </c>
      <c r="S139" s="75">
        <v>7.2278269768735609E-3</v>
      </c>
      <c r="T139" s="75">
        <v>0</v>
      </c>
      <c r="U139" s="90">
        <v>0</v>
      </c>
    </row>
    <row r="140" spans="1:21" x14ac:dyDescent="0.25">
      <c r="A140">
        <v>129</v>
      </c>
      <c r="B140" t="s">
        <v>805</v>
      </c>
      <c r="C140" t="s">
        <v>806</v>
      </c>
      <c r="D140">
        <v>24</v>
      </c>
      <c r="E140">
        <v>4.76</v>
      </c>
      <c r="F140" t="s">
        <v>63</v>
      </c>
      <c r="G140" s="89">
        <v>0</v>
      </c>
      <c r="H140" s="75">
        <v>0</v>
      </c>
      <c r="I140" s="75">
        <v>5.9944234172074756E-3</v>
      </c>
      <c r="J140" s="75">
        <v>0</v>
      </c>
      <c r="K140" s="90">
        <v>0</v>
      </c>
      <c r="L140" s="89">
        <v>0</v>
      </c>
      <c r="M140" s="75">
        <v>0</v>
      </c>
      <c r="N140" s="75">
        <v>0</v>
      </c>
      <c r="O140" s="75">
        <v>0</v>
      </c>
      <c r="P140" s="90">
        <v>0</v>
      </c>
      <c r="Q140" s="89">
        <v>0</v>
      </c>
      <c r="R140" s="75">
        <v>1.2007347958147676E-3</v>
      </c>
      <c r="S140" s="75">
        <v>5.9944075630009646E-3</v>
      </c>
      <c r="T140" s="75">
        <v>0</v>
      </c>
      <c r="U140" s="90">
        <v>0</v>
      </c>
    </row>
    <row r="141" spans="1:21" x14ac:dyDescent="0.25">
      <c r="A141">
        <v>148</v>
      </c>
      <c r="B141" t="s">
        <v>574</v>
      </c>
      <c r="C141" t="s">
        <v>575</v>
      </c>
      <c r="D141">
        <v>12</v>
      </c>
      <c r="E141">
        <v>4.72</v>
      </c>
      <c r="F141" t="s">
        <v>63</v>
      </c>
      <c r="G141" s="89">
        <v>0</v>
      </c>
      <c r="H141" s="75">
        <v>0</v>
      </c>
      <c r="I141" s="75">
        <v>2.7777980431216401E-3</v>
      </c>
      <c r="J141" s="75">
        <v>0</v>
      </c>
      <c r="K141" s="90">
        <v>0</v>
      </c>
      <c r="L141" s="89">
        <v>0</v>
      </c>
      <c r="M141" s="75">
        <v>0</v>
      </c>
      <c r="N141" s="75">
        <v>0</v>
      </c>
      <c r="O141" s="75">
        <v>6.6342016844575984E-3</v>
      </c>
      <c r="P141" s="90">
        <v>0</v>
      </c>
      <c r="Q141" s="89">
        <v>0</v>
      </c>
      <c r="R141" s="75">
        <v>0</v>
      </c>
      <c r="S141" s="75">
        <v>3.3105910459596132E-3</v>
      </c>
      <c r="T141" s="75">
        <v>0</v>
      </c>
      <c r="U141" s="90">
        <v>0</v>
      </c>
    </row>
    <row r="142" spans="1:21" x14ac:dyDescent="0.25">
      <c r="A142">
        <v>110</v>
      </c>
      <c r="B142" t="s">
        <v>912</v>
      </c>
      <c r="C142" t="s">
        <v>913</v>
      </c>
      <c r="D142">
        <v>53</v>
      </c>
      <c r="E142">
        <v>6.68</v>
      </c>
      <c r="F142" t="s">
        <v>63</v>
      </c>
      <c r="G142" s="89">
        <v>0</v>
      </c>
      <c r="H142" s="75">
        <v>0</v>
      </c>
      <c r="I142" s="75">
        <v>2.4804688492457562E-3</v>
      </c>
      <c r="J142" s="75">
        <v>0</v>
      </c>
      <c r="K142" s="90">
        <v>0</v>
      </c>
      <c r="L142" s="89">
        <v>0</v>
      </c>
      <c r="M142" s="75">
        <v>0</v>
      </c>
      <c r="N142" s="75">
        <v>0</v>
      </c>
      <c r="O142" s="75">
        <v>0</v>
      </c>
      <c r="P142" s="90">
        <v>0</v>
      </c>
      <c r="Q142" s="89">
        <v>0</v>
      </c>
      <c r="R142" s="75">
        <v>7.4201614240927867E-4</v>
      </c>
      <c r="S142" s="75">
        <v>2.4801929657840608E-3</v>
      </c>
      <c r="T142" s="75">
        <v>0</v>
      </c>
      <c r="U142" s="90">
        <v>0</v>
      </c>
    </row>
    <row r="143" spans="1:21" x14ac:dyDescent="0.25">
      <c r="A143">
        <v>112</v>
      </c>
      <c r="B143" t="s">
        <v>833</v>
      </c>
      <c r="C143" t="s">
        <v>834</v>
      </c>
      <c r="D143">
        <v>53</v>
      </c>
      <c r="E143">
        <v>6.27</v>
      </c>
      <c r="F143" t="s">
        <v>63</v>
      </c>
      <c r="G143" s="89">
        <v>0</v>
      </c>
      <c r="H143" s="75">
        <v>0</v>
      </c>
      <c r="I143" s="75">
        <v>2.3516274213994247E-3</v>
      </c>
      <c r="J143" s="75">
        <v>0</v>
      </c>
      <c r="K143" s="90">
        <v>0</v>
      </c>
      <c r="L143" s="89">
        <v>0</v>
      </c>
      <c r="M143" s="75">
        <v>0</v>
      </c>
      <c r="N143" s="75">
        <v>0</v>
      </c>
      <c r="O143" s="75">
        <v>0</v>
      </c>
      <c r="P143" s="90">
        <v>0</v>
      </c>
      <c r="Q143" s="89">
        <v>0</v>
      </c>
      <c r="R143" s="75">
        <v>1.6996824962904221E-3</v>
      </c>
      <c r="S143" s="75">
        <v>2.3515032616927604E-3</v>
      </c>
      <c r="T143" s="75">
        <v>0</v>
      </c>
      <c r="U143" s="90">
        <v>0</v>
      </c>
    </row>
    <row r="144" spans="1:21" x14ac:dyDescent="0.25">
      <c r="A144">
        <v>134</v>
      </c>
      <c r="B144" t="s">
        <v>820</v>
      </c>
      <c r="C144" t="s">
        <v>821</v>
      </c>
      <c r="D144">
        <v>35</v>
      </c>
      <c r="E144">
        <v>5.36</v>
      </c>
      <c r="F144" t="s">
        <v>63</v>
      </c>
      <c r="G144" s="89">
        <v>0</v>
      </c>
      <c r="H144" s="75">
        <v>0</v>
      </c>
      <c r="I144" s="75">
        <v>1.8653128005163974E-3</v>
      </c>
      <c r="J144" s="75">
        <v>0</v>
      </c>
      <c r="K144" s="90">
        <v>0</v>
      </c>
      <c r="L144" s="89">
        <v>0</v>
      </c>
      <c r="M144" s="75">
        <v>0</v>
      </c>
      <c r="N144" s="75">
        <v>0</v>
      </c>
      <c r="O144" s="75">
        <v>0</v>
      </c>
      <c r="P144" s="90">
        <v>0</v>
      </c>
      <c r="Q144" s="89">
        <v>0</v>
      </c>
      <c r="R144" s="75">
        <v>1.1236244442197651E-3</v>
      </c>
      <c r="S144" s="75">
        <v>1.8656299481356134E-3</v>
      </c>
      <c r="T144" s="75">
        <v>0</v>
      </c>
      <c r="U144" s="90">
        <v>0</v>
      </c>
    </row>
    <row r="145" spans="1:21" x14ac:dyDescent="0.25">
      <c r="A145">
        <v>154</v>
      </c>
      <c r="B145" t="s">
        <v>933</v>
      </c>
      <c r="C145" t="s">
        <v>934</v>
      </c>
      <c r="D145">
        <v>26</v>
      </c>
      <c r="E145">
        <v>8.2899999999999991</v>
      </c>
      <c r="F145" t="s">
        <v>63</v>
      </c>
      <c r="G145" s="89">
        <v>0</v>
      </c>
      <c r="H145" s="75">
        <v>0</v>
      </c>
      <c r="I145" s="75">
        <v>1.5103545853629994E-3</v>
      </c>
      <c r="J145" s="75">
        <v>0</v>
      </c>
      <c r="K145" s="90">
        <v>0</v>
      </c>
      <c r="L145" s="89">
        <v>0</v>
      </c>
      <c r="M145" s="75">
        <v>0</v>
      </c>
      <c r="N145" s="75">
        <v>0</v>
      </c>
      <c r="O145" s="75">
        <v>0</v>
      </c>
      <c r="P145" s="90">
        <v>0</v>
      </c>
      <c r="Q145" s="89">
        <v>0</v>
      </c>
      <c r="R145" s="75">
        <v>0</v>
      </c>
      <c r="S145" s="75">
        <v>1.5103733147804794E-3</v>
      </c>
      <c r="T145" s="75">
        <v>0</v>
      </c>
      <c r="U145" s="90">
        <v>0</v>
      </c>
    </row>
    <row r="146" spans="1:21" x14ac:dyDescent="0.25">
      <c r="A146">
        <v>81</v>
      </c>
      <c r="B146" t="s">
        <v>854</v>
      </c>
      <c r="C146" t="s">
        <v>855</v>
      </c>
      <c r="D146">
        <v>105</v>
      </c>
      <c r="E146">
        <v>6.74</v>
      </c>
      <c r="F146" t="s">
        <v>63</v>
      </c>
      <c r="G146" s="89">
        <v>0</v>
      </c>
      <c r="H146" s="75">
        <v>0</v>
      </c>
      <c r="I146" s="75">
        <v>1.49597025597859E-3</v>
      </c>
      <c r="J146" s="75">
        <v>0</v>
      </c>
      <c r="K146" s="90">
        <v>0</v>
      </c>
      <c r="L146" s="89">
        <v>0</v>
      </c>
      <c r="M146" s="75">
        <v>0</v>
      </c>
      <c r="N146" s="75">
        <v>0</v>
      </c>
      <c r="O146" s="75">
        <v>0</v>
      </c>
      <c r="P146" s="90">
        <v>0</v>
      </c>
      <c r="Q146" s="89">
        <v>0</v>
      </c>
      <c r="R146" s="75">
        <v>1.7374853866317548E-3</v>
      </c>
      <c r="S146" s="75">
        <v>1.4959888070206651E-3</v>
      </c>
      <c r="T146" s="75">
        <v>0</v>
      </c>
      <c r="U146" s="90">
        <v>0</v>
      </c>
    </row>
    <row r="147" spans="1:21" x14ac:dyDescent="0.25">
      <c r="A147">
        <v>130</v>
      </c>
      <c r="B147" t="s">
        <v>921</v>
      </c>
      <c r="C147" t="s">
        <v>922</v>
      </c>
      <c r="D147">
        <v>66</v>
      </c>
      <c r="E147">
        <v>7.53</v>
      </c>
      <c r="F147" t="s">
        <v>63</v>
      </c>
      <c r="G147" s="89">
        <v>0</v>
      </c>
      <c r="H147" s="75">
        <v>0</v>
      </c>
      <c r="I147" s="75">
        <v>1.3962705187054176E-3</v>
      </c>
      <c r="J147" s="75">
        <v>0</v>
      </c>
      <c r="K147" s="90">
        <v>0</v>
      </c>
      <c r="L147" s="89">
        <v>0</v>
      </c>
      <c r="M147" s="75">
        <v>0</v>
      </c>
      <c r="N147" s="75">
        <v>0</v>
      </c>
      <c r="O147" s="75">
        <v>0</v>
      </c>
      <c r="P147" s="90">
        <v>0</v>
      </c>
      <c r="Q147" s="89">
        <v>0</v>
      </c>
      <c r="R147" s="75">
        <v>5.9586144769229962E-4</v>
      </c>
      <c r="S147" s="75">
        <v>1.3962303036904702E-3</v>
      </c>
      <c r="T147" s="75">
        <v>0</v>
      </c>
      <c r="U147" s="90">
        <v>0</v>
      </c>
    </row>
    <row r="148" spans="1:21" x14ac:dyDescent="0.25">
      <c r="A148">
        <v>144</v>
      </c>
      <c r="B148" t="s">
        <v>825</v>
      </c>
      <c r="C148" t="s">
        <v>826</v>
      </c>
      <c r="D148">
        <v>29</v>
      </c>
      <c r="E148">
        <v>5.0599999999999996</v>
      </c>
      <c r="F148" t="s">
        <v>63</v>
      </c>
      <c r="G148" s="89">
        <v>0</v>
      </c>
      <c r="H148" s="75">
        <v>0</v>
      </c>
      <c r="I148" s="75">
        <v>1.354111007566827E-3</v>
      </c>
      <c r="J148" s="75">
        <v>0</v>
      </c>
      <c r="K148" s="90">
        <v>0</v>
      </c>
      <c r="L148" s="89">
        <v>0</v>
      </c>
      <c r="M148" s="75">
        <v>0</v>
      </c>
      <c r="N148" s="75">
        <v>0</v>
      </c>
      <c r="O148" s="75">
        <v>0</v>
      </c>
      <c r="P148" s="90">
        <v>0</v>
      </c>
      <c r="Q148" s="89">
        <v>0</v>
      </c>
      <c r="R148" s="75">
        <v>3.1218911498000681E-3</v>
      </c>
      <c r="S148" s="75">
        <v>1.3541277994583607E-3</v>
      </c>
      <c r="T148" s="75">
        <v>0</v>
      </c>
      <c r="U148" s="90">
        <v>0</v>
      </c>
    </row>
    <row r="149" spans="1:21" x14ac:dyDescent="0.25">
      <c r="A149">
        <v>124</v>
      </c>
      <c r="B149" t="s">
        <v>910</v>
      </c>
      <c r="C149" t="s">
        <v>911</v>
      </c>
      <c r="D149">
        <v>12</v>
      </c>
      <c r="E149">
        <v>5.69</v>
      </c>
      <c r="F149" t="s">
        <v>63</v>
      </c>
      <c r="G149" s="89">
        <v>0</v>
      </c>
      <c r="H149" s="75">
        <v>0</v>
      </c>
      <c r="I149" s="75">
        <v>2.2087484034670089E-3</v>
      </c>
      <c r="J149" s="75">
        <v>0</v>
      </c>
      <c r="K149" s="90">
        <v>0</v>
      </c>
      <c r="L149" s="89">
        <v>0</v>
      </c>
      <c r="M149" s="75">
        <v>0</v>
      </c>
      <c r="N149" s="75">
        <v>0</v>
      </c>
      <c r="O149" s="75">
        <v>3.3293761545490873E-3</v>
      </c>
      <c r="P149" s="90">
        <v>0</v>
      </c>
      <c r="Q149" s="89">
        <v>0</v>
      </c>
      <c r="R149" s="75">
        <v>0</v>
      </c>
      <c r="S149" s="75">
        <v>1.1367590528064881E-3</v>
      </c>
      <c r="T149" s="75">
        <v>0</v>
      </c>
      <c r="U149" s="90">
        <v>0</v>
      </c>
    </row>
    <row r="150" spans="1:21" x14ac:dyDescent="0.25">
      <c r="A150">
        <v>168</v>
      </c>
      <c r="B150" t="s">
        <v>1138</v>
      </c>
      <c r="C150" t="s">
        <v>1139</v>
      </c>
      <c r="D150">
        <v>44</v>
      </c>
      <c r="E150">
        <v>5.55</v>
      </c>
      <c r="F150" t="s">
        <v>63</v>
      </c>
      <c r="G150" s="89">
        <v>0</v>
      </c>
      <c r="H150" s="75">
        <v>0</v>
      </c>
      <c r="I150" s="75">
        <v>7.2808915028802987E-4</v>
      </c>
      <c r="J150" s="75">
        <v>0</v>
      </c>
      <c r="K150" s="90">
        <v>0</v>
      </c>
      <c r="L150" s="89">
        <v>0</v>
      </c>
      <c r="M150" s="75">
        <v>0</v>
      </c>
      <c r="N150" s="75">
        <v>0</v>
      </c>
      <c r="O150" s="75">
        <v>0</v>
      </c>
      <c r="P150" s="90">
        <v>0</v>
      </c>
      <c r="Q150" s="89">
        <v>0</v>
      </c>
      <c r="R150" s="75">
        <v>0</v>
      </c>
      <c r="S150" s="75">
        <v>7.2841835040032105E-4</v>
      </c>
      <c r="T150" s="75">
        <v>0</v>
      </c>
      <c r="U150" s="90">
        <v>0</v>
      </c>
    </row>
    <row r="151" spans="1:21" x14ac:dyDescent="0.25">
      <c r="A151">
        <v>165</v>
      </c>
      <c r="B151" t="s">
        <v>1133</v>
      </c>
      <c r="C151" t="s">
        <v>1134</v>
      </c>
      <c r="D151">
        <v>52</v>
      </c>
      <c r="E151">
        <v>8.64</v>
      </c>
      <c r="F151" t="s">
        <v>63</v>
      </c>
      <c r="G151" s="89">
        <v>0</v>
      </c>
      <c r="H151" s="75">
        <v>0</v>
      </c>
      <c r="I151" s="75">
        <v>6.1527205878161102E-4</v>
      </c>
      <c r="J151" s="75">
        <v>0</v>
      </c>
      <c r="K151" s="90">
        <v>0</v>
      </c>
      <c r="L151" s="89">
        <v>0</v>
      </c>
      <c r="M151" s="75">
        <v>0</v>
      </c>
      <c r="N151" s="75">
        <v>0</v>
      </c>
      <c r="O151" s="75">
        <v>0</v>
      </c>
      <c r="P151" s="90">
        <v>0</v>
      </c>
      <c r="Q151" s="89">
        <v>0</v>
      </c>
      <c r="R151" s="75">
        <v>0</v>
      </c>
      <c r="S151" s="75">
        <v>6.1579012421004574E-4</v>
      </c>
      <c r="T151" s="75">
        <v>0</v>
      </c>
      <c r="U151" s="90">
        <v>0</v>
      </c>
    </row>
    <row r="152" spans="1:21" x14ac:dyDescent="0.25">
      <c r="A152">
        <v>158</v>
      </c>
      <c r="B152" t="s">
        <v>929</v>
      </c>
      <c r="C152" t="s">
        <v>930</v>
      </c>
      <c r="D152">
        <v>52</v>
      </c>
      <c r="E152">
        <v>7.23</v>
      </c>
      <c r="F152" t="s">
        <v>63</v>
      </c>
      <c r="G152" s="89">
        <v>0</v>
      </c>
      <c r="H152" s="75">
        <v>0</v>
      </c>
      <c r="I152" s="75">
        <v>5.0810441787586585E-4</v>
      </c>
      <c r="J152" s="75">
        <v>0</v>
      </c>
      <c r="K152" s="90">
        <v>0</v>
      </c>
      <c r="L152" s="89">
        <v>0</v>
      </c>
      <c r="M152" s="75">
        <v>0</v>
      </c>
      <c r="N152" s="75">
        <v>0</v>
      </c>
      <c r="O152" s="75">
        <v>0</v>
      </c>
      <c r="P152" s="90">
        <v>0</v>
      </c>
      <c r="Q152" s="89">
        <v>0</v>
      </c>
      <c r="R152" s="75">
        <v>0</v>
      </c>
      <c r="S152" s="75">
        <v>5.0819397019795018E-4</v>
      </c>
      <c r="T152" s="75">
        <v>0</v>
      </c>
      <c r="U152" s="90">
        <v>0</v>
      </c>
    </row>
    <row r="153" spans="1:21" x14ac:dyDescent="0.25">
      <c r="A153">
        <v>178</v>
      </c>
      <c r="B153" t="s">
        <v>923</v>
      </c>
      <c r="C153" t="s">
        <v>924</v>
      </c>
      <c r="D153">
        <v>69</v>
      </c>
      <c r="E153">
        <v>5.7</v>
      </c>
      <c r="F153" t="s">
        <v>63</v>
      </c>
      <c r="G153" s="89">
        <v>0</v>
      </c>
      <c r="H153" s="75">
        <v>0</v>
      </c>
      <c r="I153" s="75">
        <v>4.6428873351700455E-4</v>
      </c>
      <c r="J153" s="75">
        <v>0</v>
      </c>
      <c r="K153" s="90">
        <v>0</v>
      </c>
      <c r="L153" s="89">
        <v>0</v>
      </c>
      <c r="M153" s="75">
        <v>0</v>
      </c>
      <c r="N153" s="75">
        <v>0</v>
      </c>
      <c r="O153" s="75">
        <v>0</v>
      </c>
      <c r="P153" s="90">
        <v>0</v>
      </c>
      <c r="Q153" s="89">
        <v>0</v>
      </c>
      <c r="R153" s="75">
        <v>0</v>
      </c>
      <c r="S153" s="75">
        <v>4.6449865822629171E-4</v>
      </c>
      <c r="T153" s="75">
        <v>0</v>
      </c>
      <c r="U153" s="90">
        <v>0</v>
      </c>
    </row>
    <row r="154" spans="1:21" x14ac:dyDescent="0.25">
      <c r="A154">
        <v>163</v>
      </c>
      <c r="B154" t="s">
        <v>595</v>
      </c>
      <c r="C154" t="s">
        <v>596</v>
      </c>
      <c r="D154">
        <v>70</v>
      </c>
      <c r="E154">
        <v>5.82</v>
      </c>
      <c r="F154" t="s">
        <v>63</v>
      </c>
      <c r="G154" s="89">
        <v>0</v>
      </c>
      <c r="H154" s="75">
        <v>0</v>
      </c>
      <c r="I154" s="75">
        <v>3.7864258345148726E-4</v>
      </c>
      <c r="J154" s="75">
        <v>0</v>
      </c>
      <c r="K154" s="90">
        <v>0</v>
      </c>
      <c r="L154" s="89">
        <v>0</v>
      </c>
      <c r="M154" s="75">
        <v>0</v>
      </c>
      <c r="N154" s="75">
        <v>0</v>
      </c>
      <c r="O154" s="75">
        <v>0</v>
      </c>
      <c r="P154" s="90">
        <v>0</v>
      </c>
      <c r="Q154" s="89">
        <v>7.254026142136991E-4</v>
      </c>
      <c r="R154" s="75">
        <v>0</v>
      </c>
      <c r="S154" s="75">
        <v>3.7835326239538439E-4</v>
      </c>
      <c r="T154" s="75">
        <v>0</v>
      </c>
      <c r="U154" s="90">
        <v>0</v>
      </c>
    </row>
    <row r="155" spans="1:21" x14ac:dyDescent="0.25">
      <c r="A155">
        <v>187</v>
      </c>
      <c r="B155" t="s">
        <v>1158</v>
      </c>
      <c r="C155" t="s">
        <v>1159</v>
      </c>
      <c r="D155">
        <v>38</v>
      </c>
      <c r="E155">
        <v>4.3</v>
      </c>
      <c r="F155" t="s">
        <v>63</v>
      </c>
      <c r="G155" s="89">
        <v>0</v>
      </c>
      <c r="H155" s="75">
        <v>0</v>
      </c>
      <c r="I155" s="75">
        <v>3.3590100994299667E-4</v>
      </c>
      <c r="J155" s="75">
        <v>0</v>
      </c>
      <c r="K155" s="90">
        <v>0</v>
      </c>
      <c r="L155" s="89">
        <v>0</v>
      </c>
      <c r="M155" s="75">
        <v>0</v>
      </c>
      <c r="N155" s="75">
        <v>0</v>
      </c>
      <c r="O155" s="75">
        <v>0</v>
      </c>
      <c r="P155" s="90">
        <v>0</v>
      </c>
      <c r="Q155" s="89">
        <v>0</v>
      </c>
      <c r="R155" s="75">
        <v>0</v>
      </c>
      <c r="S155" s="75">
        <v>3.364467846477777E-4</v>
      </c>
      <c r="T155" s="75">
        <v>0</v>
      </c>
      <c r="U155" s="90">
        <v>0</v>
      </c>
    </row>
    <row r="156" spans="1:21" x14ac:dyDescent="0.25">
      <c r="A156">
        <v>170</v>
      </c>
      <c r="B156" t="s">
        <v>1142</v>
      </c>
      <c r="C156" t="s">
        <v>1143</v>
      </c>
      <c r="D156">
        <v>94</v>
      </c>
      <c r="E156">
        <v>6.44</v>
      </c>
      <c r="F156" t="s">
        <v>63</v>
      </c>
      <c r="G156" s="89">
        <v>0</v>
      </c>
      <c r="H156" s="75">
        <v>0</v>
      </c>
      <c r="I156" s="75">
        <v>2.8107903967601085E-4</v>
      </c>
      <c r="J156" s="75">
        <v>0</v>
      </c>
      <c r="K156" s="90">
        <v>0</v>
      </c>
      <c r="L156" s="89">
        <v>0</v>
      </c>
      <c r="M156" s="75">
        <v>0</v>
      </c>
      <c r="N156" s="75">
        <v>0</v>
      </c>
      <c r="O156" s="75">
        <v>0</v>
      </c>
      <c r="P156" s="90">
        <v>0</v>
      </c>
      <c r="Q156" s="89">
        <v>0</v>
      </c>
      <c r="R156" s="75">
        <v>0</v>
      </c>
      <c r="S156" s="75">
        <v>2.8112857925844054E-4</v>
      </c>
      <c r="T156" s="75">
        <v>0</v>
      </c>
      <c r="U156" s="90">
        <v>0</v>
      </c>
    </row>
    <row r="157" spans="1:21" x14ac:dyDescent="0.25">
      <c r="A157">
        <v>161</v>
      </c>
      <c r="B157" t="s">
        <v>916</v>
      </c>
      <c r="C157" t="s">
        <v>984</v>
      </c>
      <c r="D157">
        <v>50</v>
      </c>
      <c r="E157">
        <v>9.5</v>
      </c>
      <c r="F157" t="s">
        <v>63</v>
      </c>
      <c r="G157" s="89">
        <v>0</v>
      </c>
      <c r="H157" s="75">
        <v>0</v>
      </c>
      <c r="I157" s="75">
        <v>2.5528476755667744E-4</v>
      </c>
      <c r="J157" s="75">
        <v>0</v>
      </c>
      <c r="K157" s="90">
        <v>0</v>
      </c>
      <c r="L157" s="89">
        <v>0</v>
      </c>
      <c r="M157" s="75">
        <v>0</v>
      </c>
      <c r="N157" s="75">
        <v>0</v>
      </c>
      <c r="O157" s="75">
        <v>0</v>
      </c>
      <c r="P157" s="90">
        <v>0</v>
      </c>
      <c r="Q157" s="89">
        <v>2.1328724691871558E-3</v>
      </c>
      <c r="R157" s="75">
        <v>0</v>
      </c>
      <c r="S157" s="75">
        <v>2.5569955633231108E-4</v>
      </c>
      <c r="T157" s="75">
        <v>0</v>
      </c>
      <c r="U157" s="90">
        <v>0</v>
      </c>
    </row>
    <row r="158" spans="1:21" x14ac:dyDescent="0.25">
      <c r="A158">
        <v>169</v>
      </c>
      <c r="B158" t="s">
        <v>931</v>
      </c>
      <c r="C158" t="s">
        <v>932</v>
      </c>
      <c r="D158">
        <v>52</v>
      </c>
      <c r="E158">
        <v>7.36</v>
      </c>
      <c r="F158" t="s">
        <v>63</v>
      </c>
      <c r="G158" s="89">
        <v>0</v>
      </c>
      <c r="H158" s="75">
        <v>0</v>
      </c>
      <c r="I158" s="75">
        <v>2.4546612265065142E-4</v>
      </c>
      <c r="J158" s="75">
        <v>0</v>
      </c>
      <c r="K158" s="90">
        <v>0</v>
      </c>
      <c r="L158" s="89">
        <v>0</v>
      </c>
      <c r="M158" s="75">
        <v>0</v>
      </c>
      <c r="N158" s="75">
        <v>0</v>
      </c>
      <c r="O158" s="75">
        <v>0</v>
      </c>
      <c r="P158" s="90">
        <v>0</v>
      </c>
      <c r="Q158" s="89">
        <v>0</v>
      </c>
      <c r="R158" s="75">
        <v>0</v>
      </c>
      <c r="S158" s="75">
        <v>2.4586495801183755E-4</v>
      </c>
      <c r="T158" s="75">
        <v>0</v>
      </c>
      <c r="U158" s="90">
        <v>0</v>
      </c>
    </row>
    <row r="159" spans="1:21" x14ac:dyDescent="0.25">
      <c r="A159">
        <v>179</v>
      </c>
      <c r="B159" t="s">
        <v>914</v>
      </c>
      <c r="C159" t="s">
        <v>915</v>
      </c>
      <c r="D159">
        <v>55</v>
      </c>
      <c r="E159">
        <v>7.01</v>
      </c>
      <c r="F159" t="s">
        <v>63</v>
      </c>
      <c r="G159" s="89">
        <v>0</v>
      </c>
      <c r="H159" s="75">
        <v>0</v>
      </c>
      <c r="I159" s="75">
        <v>2.335961725435084E-4</v>
      </c>
      <c r="J159" s="75">
        <v>0</v>
      </c>
      <c r="K159" s="90">
        <v>0</v>
      </c>
      <c r="L159" s="89">
        <v>0</v>
      </c>
      <c r="M159" s="75">
        <v>0</v>
      </c>
      <c r="N159" s="75">
        <v>0</v>
      </c>
      <c r="O159" s="75">
        <v>0</v>
      </c>
      <c r="P159" s="90">
        <v>0</v>
      </c>
      <c r="Q159" s="89">
        <v>0</v>
      </c>
      <c r="R159" s="75">
        <v>0</v>
      </c>
      <c r="S159" s="75">
        <v>2.3352035879998273E-4</v>
      </c>
      <c r="T159" s="75">
        <v>0</v>
      </c>
      <c r="U159" s="90">
        <v>0</v>
      </c>
    </row>
    <row r="160" spans="1:21" x14ac:dyDescent="0.25">
      <c r="A160">
        <v>131</v>
      </c>
      <c r="B160" t="s">
        <v>927</v>
      </c>
      <c r="C160" t="s">
        <v>928</v>
      </c>
      <c r="D160">
        <v>92</v>
      </c>
      <c r="E160">
        <v>4.4800000000000004</v>
      </c>
      <c r="F160" t="s">
        <v>63</v>
      </c>
      <c r="G160" s="89">
        <v>0</v>
      </c>
      <c r="H160" s="75">
        <v>0</v>
      </c>
      <c r="I160" s="75">
        <v>2.0811258224729139E-4</v>
      </c>
      <c r="J160" s="75">
        <v>0</v>
      </c>
      <c r="K160" s="90">
        <v>0</v>
      </c>
      <c r="L160" s="89">
        <v>0</v>
      </c>
      <c r="M160" s="75">
        <v>0</v>
      </c>
      <c r="N160" s="75">
        <v>0</v>
      </c>
      <c r="O160" s="75">
        <v>0</v>
      </c>
      <c r="P160" s="90">
        <v>0</v>
      </c>
      <c r="Q160" s="89">
        <v>0</v>
      </c>
      <c r="R160" s="75">
        <v>0</v>
      </c>
      <c r="S160" s="75">
        <v>2.0845072527090575E-4</v>
      </c>
      <c r="T160" s="75">
        <v>0</v>
      </c>
      <c r="U160" s="90">
        <v>0</v>
      </c>
    </row>
    <row r="161" spans="1:21" x14ac:dyDescent="0.25">
      <c r="A161">
        <v>173</v>
      </c>
      <c r="B161" t="s">
        <v>925</v>
      </c>
      <c r="C161" t="s">
        <v>926</v>
      </c>
      <c r="D161">
        <v>71</v>
      </c>
      <c r="E161">
        <v>8.26</v>
      </c>
      <c r="F161" t="s">
        <v>63</v>
      </c>
      <c r="G161" s="89">
        <v>0</v>
      </c>
      <c r="H161" s="75">
        <v>0</v>
      </c>
      <c r="I161" s="75">
        <v>1.809547815477882E-4</v>
      </c>
      <c r="J161" s="75">
        <v>0</v>
      </c>
      <c r="K161" s="90">
        <v>0</v>
      </c>
      <c r="L161" s="89">
        <v>0</v>
      </c>
      <c r="M161" s="75">
        <v>0</v>
      </c>
      <c r="N161" s="75">
        <v>0</v>
      </c>
      <c r="O161" s="75">
        <v>0</v>
      </c>
      <c r="P161" s="90">
        <v>0</v>
      </c>
      <c r="Q161" s="89">
        <v>0</v>
      </c>
      <c r="R161" s="75">
        <v>0</v>
      </c>
      <c r="S161" s="75">
        <v>1.8089605259153591E-4</v>
      </c>
      <c r="T161" s="75">
        <v>0</v>
      </c>
      <c r="U161" s="90">
        <v>0</v>
      </c>
    </row>
    <row r="162" spans="1:21" x14ac:dyDescent="0.25">
      <c r="A162">
        <v>120</v>
      </c>
      <c r="B162" t="s">
        <v>581</v>
      </c>
      <c r="C162" t="s">
        <v>582</v>
      </c>
      <c r="D162">
        <v>13</v>
      </c>
      <c r="E162">
        <v>9.8699999999999992</v>
      </c>
      <c r="F162" t="s">
        <v>63</v>
      </c>
      <c r="G162" s="89">
        <v>0</v>
      </c>
      <c r="H162" s="75">
        <v>0</v>
      </c>
      <c r="I162" s="75">
        <v>0</v>
      </c>
      <c r="J162" s="75">
        <v>0</v>
      </c>
      <c r="K162" s="90">
        <v>0</v>
      </c>
      <c r="L162" s="89">
        <v>0</v>
      </c>
      <c r="M162" s="55">
        <v>2.011783967681384E-2</v>
      </c>
      <c r="N162" s="75">
        <v>0</v>
      </c>
      <c r="O162" s="75">
        <v>0</v>
      </c>
      <c r="P162" s="90">
        <v>0</v>
      </c>
      <c r="Q162" s="89">
        <v>0</v>
      </c>
      <c r="R162" s="75">
        <v>1.547315293435038E-3</v>
      </c>
      <c r="S162" s="75">
        <v>0</v>
      </c>
      <c r="T162" s="75">
        <v>0</v>
      </c>
      <c r="U162" s="90">
        <v>0</v>
      </c>
    </row>
    <row r="163" spans="1:21" x14ac:dyDescent="0.25">
      <c r="A163">
        <v>181</v>
      </c>
      <c r="B163" t="s">
        <v>850</v>
      </c>
      <c r="C163" t="s">
        <v>851</v>
      </c>
      <c r="D163">
        <v>31</v>
      </c>
      <c r="E163">
        <v>7.39</v>
      </c>
      <c r="F163" t="s">
        <v>63</v>
      </c>
      <c r="G163" s="89">
        <v>0</v>
      </c>
      <c r="H163" s="75">
        <v>0</v>
      </c>
      <c r="I163" s="75">
        <v>0</v>
      </c>
      <c r="J163" s="75">
        <v>0</v>
      </c>
      <c r="K163" s="90">
        <v>0</v>
      </c>
      <c r="L163" s="89">
        <v>0</v>
      </c>
      <c r="M163" s="75">
        <v>0</v>
      </c>
      <c r="N163" s="75">
        <v>0</v>
      </c>
      <c r="O163" s="75">
        <v>0</v>
      </c>
      <c r="P163" s="90">
        <v>0</v>
      </c>
      <c r="Q163" s="89">
        <v>0</v>
      </c>
      <c r="R163" s="75">
        <v>6.7837763489600651E-4</v>
      </c>
      <c r="S163" s="75">
        <v>0</v>
      </c>
      <c r="T163" s="75">
        <v>0</v>
      </c>
      <c r="U163" s="90">
        <v>0</v>
      </c>
    </row>
    <row r="164" spans="1:21" x14ac:dyDescent="0.25">
      <c r="A164">
        <v>186</v>
      </c>
      <c r="B164" t="s">
        <v>1156</v>
      </c>
      <c r="C164" t="s">
        <v>1157</v>
      </c>
      <c r="D164">
        <v>59</v>
      </c>
      <c r="E164">
        <v>4.05</v>
      </c>
      <c r="F164" t="s">
        <v>63</v>
      </c>
      <c r="G164" s="89">
        <v>0</v>
      </c>
      <c r="H164" s="75">
        <v>0</v>
      </c>
      <c r="I164" s="75">
        <v>0</v>
      </c>
      <c r="J164" s="75">
        <v>0</v>
      </c>
      <c r="K164" s="90">
        <v>0</v>
      </c>
      <c r="L164" s="89">
        <v>0</v>
      </c>
      <c r="M164" s="75">
        <v>0</v>
      </c>
      <c r="N164" s="75">
        <v>0</v>
      </c>
      <c r="O164" s="75">
        <v>0</v>
      </c>
      <c r="P164" s="90">
        <v>0</v>
      </c>
      <c r="Q164" s="89">
        <v>0</v>
      </c>
      <c r="R164" s="75">
        <v>3.5643570647078313E-4</v>
      </c>
      <c r="S164" s="75">
        <v>0</v>
      </c>
      <c r="T164" s="75">
        <v>0</v>
      </c>
      <c r="U164" s="90">
        <v>0</v>
      </c>
    </row>
    <row r="165" spans="1:21" x14ac:dyDescent="0.25">
      <c r="A165">
        <v>85</v>
      </c>
      <c r="B165" t="s">
        <v>479</v>
      </c>
      <c r="C165" t="s">
        <v>480</v>
      </c>
      <c r="D165">
        <v>48</v>
      </c>
      <c r="E165">
        <v>4.67</v>
      </c>
      <c r="F165" t="s">
        <v>63</v>
      </c>
      <c r="G165" s="89">
        <v>0</v>
      </c>
      <c r="H165" s="75">
        <v>4.7400066266874551E-3</v>
      </c>
      <c r="I165" s="75">
        <v>0</v>
      </c>
      <c r="J165" s="75">
        <v>0</v>
      </c>
      <c r="K165" s="90">
        <v>0</v>
      </c>
      <c r="L165" s="54">
        <v>2.1326427536047344E-2</v>
      </c>
      <c r="M165" s="55">
        <v>2.5392659868114283E-2</v>
      </c>
      <c r="N165" s="55">
        <v>1.9098620403679521E-2</v>
      </c>
      <c r="O165" s="75">
        <v>0</v>
      </c>
      <c r="P165" s="56">
        <v>1.9834792750103098E-2</v>
      </c>
      <c r="Q165" s="89">
        <v>4.3830962025000883E-3</v>
      </c>
      <c r="R165" s="75">
        <v>0</v>
      </c>
      <c r="S165" s="75">
        <v>0</v>
      </c>
      <c r="T165" s="75">
        <v>0</v>
      </c>
      <c r="U165" s="90">
        <v>0</v>
      </c>
    </row>
    <row r="166" spans="1:21" x14ac:dyDescent="0.25">
      <c r="A166">
        <v>116</v>
      </c>
      <c r="B166" t="s">
        <v>583</v>
      </c>
      <c r="C166" t="s">
        <v>584</v>
      </c>
      <c r="D166">
        <v>34</v>
      </c>
      <c r="E166">
        <v>6.77</v>
      </c>
      <c r="F166" t="s">
        <v>63</v>
      </c>
      <c r="G166" s="89">
        <v>0</v>
      </c>
      <c r="H166" s="75">
        <v>6.3017998184328435E-3</v>
      </c>
      <c r="I166" s="75">
        <v>0</v>
      </c>
      <c r="J166" s="75">
        <v>0</v>
      </c>
      <c r="K166" s="90">
        <v>0</v>
      </c>
      <c r="L166" s="89">
        <v>0</v>
      </c>
      <c r="M166" s="75">
        <v>5.0790425173705888E-3</v>
      </c>
      <c r="N166" s="75">
        <v>0</v>
      </c>
      <c r="O166" s="75">
        <v>4.0997613896332739E-3</v>
      </c>
      <c r="P166" s="90">
        <v>2.6277805689036426E-3</v>
      </c>
      <c r="Q166" s="89">
        <v>1.6431011901293776E-3</v>
      </c>
      <c r="R166" s="75">
        <v>0</v>
      </c>
      <c r="S166" s="75">
        <v>0</v>
      </c>
      <c r="T166" s="75">
        <v>0</v>
      </c>
      <c r="U166" s="90">
        <v>0</v>
      </c>
    </row>
    <row r="167" spans="1:21" x14ac:dyDescent="0.25">
      <c r="A167">
        <v>182</v>
      </c>
      <c r="B167" t="s">
        <v>609</v>
      </c>
      <c r="C167" t="s">
        <v>1151</v>
      </c>
      <c r="D167">
        <v>8</v>
      </c>
      <c r="E167">
        <v>8.49</v>
      </c>
      <c r="F167" t="s">
        <v>63</v>
      </c>
      <c r="G167" s="89">
        <v>0</v>
      </c>
      <c r="H167" s="75">
        <v>0</v>
      </c>
      <c r="I167" s="75">
        <v>0</v>
      </c>
      <c r="J167" s="75">
        <v>0</v>
      </c>
      <c r="K167" s="90">
        <v>0</v>
      </c>
      <c r="L167" s="89">
        <v>0</v>
      </c>
      <c r="M167" s="75">
        <v>0</v>
      </c>
      <c r="N167" s="75">
        <v>0</v>
      </c>
      <c r="O167" s="75">
        <v>0</v>
      </c>
      <c r="P167" s="56">
        <v>1.479156567393281E-2</v>
      </c>
      <c r="Q167" s="89">
        <v>0</v>
      </c>
      <c r="R167" s="75">
        <v>0</v>
      </c>
      <c r="S167" s="75">
        <v>0</v>
      </c>
      <c r="T167" s="75">
        <v>0</v>
      </c>
      <c r="U167" s="90">
        <v>0</v>
      </c>
    </row>
    <row r="168" spans="1:21" x14ac:dyDescent="0.25">
      <c r="A168">
        <v>151</v>
      </c>
      <c r="B168" t="s">
        <v>1118</v>
      </c>
      <c r="C168" t="s">
        <v>1119</v>
      </c>
      <c r="D168">
        <v>50</v>
      </c>
      <c r="E168">
        <v>4.6100000000000003</v>
      </c>
      <c r="F168" t="s">
        <v>63</v>
      </c>
      <c r="G168" s="89">
        <v>0</v>
      </c>
      <c r="H168" s="75">
        <v>0</v>
      </c>
      <c r="I168" s="75">
        <v>0</v>
      </c>
      <c r="J168" s="75">
        <v>0</v>
      </c>
      <c r="K168" s="90">
        <v>0</v>
      </c>
      <c r="L168" s="89">
        <v>0</v>
      </c>
      <c r="M168" s="75">
        <v>0</v>
      </c>
      <c r="N168" s="75">
        <v>0</v>
      </c>
      <c r="O168" s="75">
        <v>0</v>
      </c>
      <c r="P168" s="90">
        <v>1.0145917833096254E-2</v>
      </c>
      <c r="Q168" s="89">
        <v>0</v>
      </c>
      <c r="R168" s="75">
        <v>0</v>
      </c>
      <c r="S168" s="75">
        <v>0</v>
      </c>
      <c r="T168" s="75">
        <v>0</v>
      </c>
      <c r="U168" s="90">
        <v>0</v>
      </c>
    </row>
    <row r="169" spans="1:21" x14ac:dyDescent="0.25">
      <c r="A169">
        <v>113</v>
      </c>
      <c r="B169" t="s">
        <v>697</v>
      </c>
      <c r="C169" t="s">
        <v>698</v>
      </c>
      <c r="D169">
        <v>16</v>
      </c>
      <c r="E169">
        <v>4.05</v>
      </c>
      <c r="F169" t="s">
        <v>63</v>
      </c>
      <c r="G169" s="89">
        <v>0</v>
      </c>
      <c r="H169" s="75">
        <v>0</v>
      </c>
      <c r="I169" s="75">
        <v>0</v>
      </c>
      <c r="J169" s="75">
        <v>0</v>
      </c>
      <c r="K169" s="90">
        <v>0</v>
      </c>
      <c r="L169" s="89">
        <v>0</v>
      </c>
      <c r="M169" s="75">
        <v>0</v>
      </c>
      <c r="N169" s="75">
        <v>0</v>
      </c>
      <c r="O169" s="55">
        <v>7.4394952553132774E-3</v>
      </c>
      <c r="P169" s="90">
        <v>9.3563182897943142E-3</v>
      </c>
      <c r="Q169" s="89">
        <v>0</v>
      </c>
      <c r="R169" s="75">
        <v>0</v>
      </c>
      <c r="S169" s="75">
        <v>0</v>
      </c>
      <c r="T169" s="75">
        <v>0</v>
      </c>
      <c r="U169" s="90">
        <v>0</v>
      </c>
    </row>
    <row r="170" spans="1:21" x14ac:dyDescent="0.25">
      <c r="A170">
        <v>192</v>
      </c>
      <c r="B170" t="s">
        <v>1171</v>
      </c>
      <c r="C170" t="s">
        <v>1172</v>
      </c>
      <c r="D170">
        <v>14</v>
      </c>
      <c r="E170">
        <v>5.2</v>
      </c>
      <c r="F170" t="s">
        <v>63</v>
      </c>
      <c r="G170" s="89">
        <v>0</v>
      </c>
      <c r="H170" s="75">
        <v>0</v>
      </c>
      <c r="I170" s="75">
        <v>0</v>
      </c>
      <c r="J170" s="75">
        <v>0</v>
      </c>
      <c r="K170" s="90">
        <v>0</v>
      </c>
      <c r="L170" s="89">
        <v>0</v>
      </c>
      <c r="M170" s="75">
        <v>0</v>
      </c>
      <c r="N170" s="75">
        <v>0</v>
      </c>
      <c r="O170" s="75">
        <v>0</v>
      </c>
      <c r="P170" s="90">
        <v>6.3817528101945591E-3</v>
      </c>
      <c r="Q170" s="89">
        <v>0</v>
      </c>
      <c r="R170" s="75">
        <v>0</v>
      </c>
      <c r="S170" s="75">
        <v>0</v>
      </c>
      <c r="T170" s="75">
        <v>0</v>
      </c>
      <c r="U170" s="90">
        <v>0</v>
      </c>
    </row>
    <row r="171" spans="1:21" x14ac:dyDescent="0.25">
      <c r="A171">
        <v>188</v>
      </c>
      <c r="B171" t="s">
        <v>1163</v>
      </c>
      <c r="C171" t="s">
        <v>1164</v>
      </c>
      <c r="D171">
        <v>57</v>
      </c>
      <c r="E171">
        <v>6.55</v>
      </c>
      <c r="F171" t="s">
        <v>63</v>
      </c>
      <c r="G171" s="89">
        <v>0</v>
      </c>
      <c r="H171" s="75">
        <v>0</v>
      </c>
      <c r="I171" s="75">
        <v>0</v>
      </c>
      <c r="J171" s="75">
        <v>0</v>
      </c>
      <c r="K171" s="90">
        <v>0</v>
      </c>
      <c r="L171" s="89">
        <v>0</v>
      </c>
      <c r="M171" s="75">
        <v>0</v>
      </c>
      <c r="N171" s="75">
        <v>0</v>
      </c>
      <c r="O171" s="75">
        <v>0</v>
      </c>
      <c r="P171" s="90">
        <v>5.9946293640047721E-3</v>
      </c>
      <c r="Q171" s="89">
        <v>0</v>
      </c>
      <c r="R171" s="75">
        <v>0</v>
      </c>
      <c r="S171" s="75">
        <v>0</v>
      </c>
      <c r="T171" s="75">
        <v>0</v>
      </c>
      <c r="U171" s="90">
        <v>0</v>
      </c>
    </row>
    <row r="172" spans="1:21" x14ac:dyDescent="0.25">
      <c r="A172">
        <v>93</v>
      </c>
      <c r="B172" t="s">
        <v>669</v>
      </c>
      <c r="C172" t="s">
        <v>670</v>
      </c>
      <c r="D172">
        <v>15</v>
      </c>
      <c r="E172">
        <v>9.09</v>
      </c>
      <c r="F172" t="s">
        <v>63</v>
      </c>
      <c r="G172" s="89">
        <v>0</v>
      </c>
      <c r="H172" s="75">
        <v>0</v>
      </c>
      <c r="I172" s="75">
        <v>0</v>
      </c>
      <c r="J172" s="75">
        <v>6.5232205216200411E-3</v>
      </c>
      <c r="K172" s="90">
        <v>0</v>
      </c>
      <c r="L172" s="54">
        <v>7.3087681538585208E-3</v>
      </c>
      <c r="M172" s="75">
        <v>0</v>
      </c>
      <c r="N172" s="55">
        <v>1.5855105028895384E-2</v>
      </c>
      <c r="O172" s="75">
        <v>0</v>
      </c>
      <c r="P172" s="90">
        <v>2.8771344401530325E-3</v>
      </c>
      <c r="Q172" s="89">
        <v>0</v>
      </c>
      <c r="R172" s="75">
        <v>0</v>
      </c>
      <c r="S172" s="75">
        <v>0</v>
      </c>
      <c r="T172" s="75">
        <v>0</v>
      </c>
      <c r="U172" s="90">
        <v>0</v>
      </c>
    </row>
    <row r="173" spans="1:21" x14ac:dyDescent="0.25">
      <c r="A173">
        <v>147</v>
      </c>
      <c r="B173" t="s">
        <v>459</v>
      </c>
      <c r="C173" t="s">
        <v>460</v>
      </c>
      <c r="D173">
        <v>13</v>
      </c>
      <c r="E173">
        <v>8.6999999999999993</v>
      </c>
      <c r="F173" t="s">
        <v>63</v>
      </c>
      <c r="G173" s="89">
        <v>0</v>
      </c>
      <c r="H173" s="75">
        <v>0</v>
      </c>
      <c r="I173" s="75">
        <v>0</v>
      </c>
      <c r="J173" s="75">
        <v>0</v>
      </c>
      <c r="K173" s="90">
        <v>0</v>
      </c>
      <c r="L173" s="89">
        <v>0</v>
      </c>
      <c r="M173" s="75">
        <v>0</v>
      </c>
      <c r="N173" s="75">
        <v>0</v>
      </c>
      <c r="O173" s="55">
        <v>1.2188725227425668E-2</v>
      </c>
      <c r="P173" s="90">
        <v>2.4129667111728119E-3</v>
      </c>
      <c r="Q173" s="89">
        <v>0</v>
      </c>
      <c r="R173" s="75">
        <v>0</v>
      </c>
      <c r="S173" s="75">
        <v>0</v>
      </c>
      <c r="T173" s="75">
        <v>0</v>
      </c>
      <c r="U173" s="90">
        <v>0</v>
      </c>
    </row>
    <row r="174" spans="1:21" x14ac:dyDescent="0.25">
      <c r="A174">
        <v>138</v>
      </c>
      <c r="B174" t="s">
        <v>793</v>
      </c>
      <c r="C174" t="s">
        <v>794</v>
      </c>
      <c r="D174">
        <v>53</v>
      </c>
      <c r="E174">
        <v>6.68</v>
      </c>
      <c r="F174" t="s">
        <v>63</v>
      </c>
      <c r="G174" s="89">
        <v>0</v>
      </c>
      <c r="H174" s="75">
        <v>0</v>
      </c>
      <c r="I174" s="75">
        <v>0</v>
      </c>
      <c r="J174" s="75">
        <v>0</v>
      </c>
      <c r="K174" s="90">
        <v>0</v>
      </c>
      <c r="L174" s="89">
        <v>0</v>
      </c>
      <c r="M174" s="75">
        <v>0</v>
      </c>
      <c r="N174" s="75">
        <v>0</v>
      </c>
      <c r="O174" s="75">
        <v>4.4917707201891479E-3</v>
      </c>
      <c r="P174" s="90">
        <v>2.228601580080267E-3</v>
      </c>
      <c r="Q174" s="89">
        <v>0</v>
      </c>
      <c r="R174" s="75">
        <v>0</v>
      </c>
      <c r="S174" s="75">
        <v>0</v>
      </c>
      <c r="T174" s="75">
        <v>0</v>
      </c>
      <c r="U174" s="90">
        <v>0</v>
      </c>
    </row>
    <row r="175" spans="1:21" x14ac:dyDescent="0.25">
      <c r="A175">
        <v>184</v>
      </c>
      <c r="B175" t="s">
        <v>1152</v>
      </c>
      <c r="C175" t="s">
        <v>1153</v>
      </c>
      <c r="D175">
        <v>57</v>
      </c>
      <c r="E175">
        <v>5.83</v>
      </c>
      <c r="F175" t="s">
        <v>63</v>
      </c>
      <c r="G175" s="89">
        <v>0</v>
      </c>
      <c r="H175" s="75">
        <v>0</v>
      </c>
      <c r="I175" s="75">
        <v>0</v>
      </c>
      <c r="J175" s="75">
        <v>0</v>
      </c>
      <c r="K175" s="90">
        <v>0</v>
      </c>
      <c r="L175" s="89">
        <v>0</v>
      </c>
      <c r="M175" s="75">
        <v>0</v>
      </c>
      <c r="N175" s="75">
        <v>0</v>
      </c>
      <c r="O175" s="75">
        <v>0</v>
      </c>
      <c r="P175" s="90">
        <v>2.1101723384833993E-3</v>
      </c>
      <c r="Q175" s="89">
        <v>0</v>
      </c>
      <c r="R175" s="75">
        <v>0</v>
      </c>
      <c r="S175" s="75">
        <v>0</v>
      </c>
      <c r="T175" s="75">
        <v>0</v>
      </c>
      <c r="U175" s="90">
        <v>0</v>
      </c>
    </row>
    <row r="176" spans="1:21" x14ac:dyDescent="0.25">
      <c r="A176">
        <v>191</v>
      </c>
      <c r="B176" t="s">
        <v>1169</v>
      </c>
      <c r="C176" t="s">
        <v>1170</v>
      </c>
      <c r="D176">
        <v>17</v>
      </c>
      <c r="E176">
        <v>8.18</v>
      </c>
      <c r="F176" t="s">
        <v>63</v>
      </c>
      <c r="G176" s="89">
        <v>0</v>
      </c>
      <c r="H176" s="75">
        <v>0</v>
      </c>
      <c r="I176" s="75">
        <v>0</v>
      </c>
      <c r="J176" s="75">
        <v>0</v>
      </c>
      <c r="K176" s="90">
        <v>0</v>
      </c>
      <c r="L176" s="89">
        <v>0</v>
      </c>
      <c r="M176" s="75">
        <v>0</v>
      </c>
      <c r="N176" s="75">
        <v>0</v>
      </c>
      <c r="O176" s="75">
        <v>0</v>
      </c>
      <c r="P176" s="90">
        <v>1.7179192762321743E-3</v>
      </c>
      <c r="Q176" s="89">
        <v>0</v>
      </c>
      <c r="R176" s="75">
        <v>0</v>
      </c>
      <c r="S176" s="75">
        <v>0</v>
      </c>
      <c r="T176" s="75">
        <v>0</v>
      </c>
      <c r="U176" s="90">
        <v>0</v>
      </c>
    </row>
    <row r="177" spans="1:21" x14ac:dyDescent="0.25">
      <c r="A177">
        <v>140</v>
      </c>
      <c r="B177" t="s">
        <v>597</v>
      </c>
      <c r="C177" t="s">
        <v>598</v>
      </c>
      <c r="D177">
        <v>17</v>
      </c>
      <c r="E177">
        <v>9.35</v>
      </c>
      <c r="F177" t="s">
        <v>63</v>
      </c>
      <c r="G177" s="89">
        <v>0</v>
      </c>
      <c r="H177" s="75">
        <v>0</v>
      </c>
      <c r="I177" s="75">
        <v>0</v>
      </c>
      <c r="J177" s="75">
        <v>0</v>
      </c>
      <c r="K177" s="90">
        <v>0</v>
      </c>
      <c r="L177" s="89">
        <v>0</v>
      </c>
      <c r="M177" s="75">
        <v>0</v>
      </c>
      <c r="N177" s="75">
        <v>0</v>
      </c>
      <c r="O177" s="75">
        <v>4.6517300135543171E-3</v>
      </c>
      <c r="P177" s="90">
        <v>1.6924320236194309E-3</v>
      </c>
      <c r="Q177" s="89">
        <v>0</v>
      </c>
      <c r="R177" s="75">
        <v>0</v>
      </c>
      <c r="S177" s="75">
        <v>0</v>
      </c>
      <c r="T177" s="75">
        <v>0</v>
      </c>
      <c r="U177" s="90">
        <v>0</v>
      </c>
    </row>
    <row r="178" spans="1:21" x14ac:dyDescent="0.25">
      <c r="A178">
        <v>183</v>
      </c>
      <c r="B178" t="s">
        <v>683</v>
      </c>
      <c r="C178" t="s">
        <v>684</v>
      </c>
      <c r="D178">
        <v>36</v>
      </c>
      <c r="E178">
        <v>8.73</v>
      </c>
      <c r="F178" t="s">
        <v>63</v>
      </c>
      <c r="G178" s="89">
        <v>0</v>
      </c>
      <c r="H178" s="75">
        <v>0</v>
      </c>
      <c r="I178" s="75">
        <v>0</v>
      </c>
      <c r="J178" s="75">
        <v>0</v>
      </c>
      <c r="K178" s="90">
        <v>0</v>
      </c>
      <c r="L178" s="89">
        <v>0</v>
      </c>
      <c r="M178" s="75">
        <v>0</v>
      </c>
      <c r="N178" s="75">
        <v>0</v>
      </c>
      <c r="O178" s="75">
        <v>0</v>
      </c>
      <c r="P178" s="90">
        <v>1.6104436693743691E-3</v>
      </c>
      <c r="Q178" s="89">
        <v>0</v>
      </c>
      <c r="R178" s="75">
        <v>0</v>
      </c>
      <c r="S178" s="75">
        <v>0</v>
      </c>
      <c r="T178" s="75">
        <v>0</v>
      </c>
      <c r="U178" s="90">
        <v>0</v>
      </c>
    </row>
    <row r="179" spans="1:21" x14ac:dyDescent="0.25">
      <c r="A179">
        <v>145</v>
      </c>
      <c r="B179" t="s">
        <v>1110</v>
      </c>
      <c r="C179" t="s">
        <v>1111</v>
      </c>
      <c r="D179">
        <v>19</v>
      </c>
      <c r="E179">
        <v>5.3</v>
      </c>
      <c r="F179" t="s">
        <v>63</v>
      </c>
      <c r="G179" s="89">
        <v>0</v>
      </c>
      <c r="H179" s="75">
        <v>0</v>
      </c>
      <c r="I179" s="75">
        <v>0</v>
      </c>
      <c r="J179" s="75">
        <v>0</v>
      </c>
      <c r="K179" s="90">
        <v>0</v>
      </c>
      <c r="L179" s="89">
        <v>0</v>
      </c>
      <c r="M179" s="75">
        <v>0</v>
      </c>
      <c r="N179" s="75">
        <v>0</v>
      </c>
      <c r="O179" s="75">
        <v>0</v>
      </c>
      <c r="P179" s="90">
        <v>1.5370856682077347E-3</v>
      </c>
      <c r="Q179" s="89">
        <v>0</v>
      </c>
      <c r="R179" s="75">
        <v>0</v>
      </c>
      <c r="S179" s="75">
        <v>0</v>
      </c>
      <c r="T179" s="75">
        <v>0</v>
      </c>
      <c r="U179" s="90">
        <v>0</v>
      </c>
    </row>
    <row r="180" spans="1:21" x14ac:dyDescent="0.25">
      <c r="A180">
        <v>193</v>
      </c>
      <c r="B180" t="s">
        <v>812</v>
      </c>
      <c r="C180" t="s">
        <v>813</v>
      </c>
      <c r="D180">
        <v>61</v>
      </c>
      <c r="E180">
        <v>7.01</v>
      </c>
      <c r="F180" t="s">
        <v>63</v>
      </c>
      <c r="G180" s="89">
        <v>0</v>
      </c>
      <c r="H180" s="75">
        <v>0</v>
      </c>
      <c r="I180" s="75">
        <v>0</v>
      </c>
      <c r="J180" s="75">
        <v>0</v>
      </c>
      <c r="K180" s="90">
        <v>0</v>
      </c>
      <c r="L180" s="89">
        <v>0</v>
      </c>
      <c r="M180" s="75">
        <v>0</v>
      </c>
      <c r="N180" s="75">
        <v>0</v>
      </c>
      <c r="O180" s="75">
        <v>0</v>
      </c>
      <c r="P180" s="90">
        <v>1.4646645793889154E-3</v>
      </c>
      <c r="Q180" s="89">
        <v>0</v>
      </c>
      <c r="R180" s="75">
        <v>0</v>
      </c>
      <c r="S180" s="75">
        <v>0</v>
      </c>
      <c r="T180" s="75">
        <v>0</v>
      </c>
      <c r="U180" s="90">
        <v>0</v>
      </c>
    </row>
    <row r="181" spans="1:21" x14ac:dyDescent="0.25">
      <c r="A181">
        <v>159</v>
      </c>
      <c r="B181" t="s">
        <v>705</v>
      </c>
      <c r="C181" t="s">
        <v>706</v>
      </c>
      <c r="D181">
        <v>82</v>
      </c>
      <c r="E181">
        <v>6.05</v>
      </c>
      <c r="F181" t="s">
        <v>63</v>
      </c>
      <c r="G181" s="89">
        <v>0</v>
      </c>
      <c r="H181" s="75">
        <v>0</v>
      </c>
      <c r="I181" s="75">
        <v>0</v>
      </c>
      <c r="J181" s="75">
        <v>0</v>
      </c>
      <c r="K181" s="90">
        <v>0</v>
      </c>
      <c r="L181" s="89">
        <v>0</v>
      </c>
      <c r="M181" s="75">
        <v>0</v>
      </c>
      <c r="N181" s="75">
        <v>0</v>
      </c>
      <c r="O181" s="75">
        <v>0</v>
      </c>
      <c r="P181" s="90">
        <v>1.4562743312940523E-3</v>
      </c>
      <c r="Q181" s="89">
        <v>0</v>
      </c>
      <c r="R181" s="75">
        <v>0</v>
      </c>
      <c r="S181" s="75">
        <v>0</v>
      </c>
      <c r="T181" s="75">
        <v>0</v>
      </c>
      <c r="U181" s="90">
        <v>0</v>
      </c>
    </row>
    <row r="182" spans="1:21" x14ac:dyDescent="0.25">
      <c r="A182">
        <v>111</v>
      </c>
      <c r="B182" t="s">
        <v>509</v>
      </c>
      <c r="C182" t="s">
        <v>510</v>
      </c>
      <c r="D182">
        <v>332</v>
      </c>
      <c r="E182">
        <v>6.78</v>
      </c>
      <c r="F182" t="s">
        <v>63</v>
      </c>
      <c r="G182" s="89">
        <v>0</v>
      </c>
      <c r="H182" s="75">
        <v>0</v>
      </c>
      <c r="I182" s="75">
        <v>0</v>
      </c>
      <c r="J182" s="75">
        <v>0</v>
      </c>
      <c r="K182" s="90">
        <v>0</v>
      </c>
      <c r="L182" s="89">
        <v>0</v>
      </c>
      <c r="M182" s="75">
        <v>0</v>
      </c>
      <c r="N182" s="75">
        <v>0</v>
      </c>
      <c r="O182" s="75">
        <v>0</v>
      </c>
      <c r="P182" s="90">
        <v>1.1230295161033443E-3</v>
      </c>
      <c r="Q182" s="89">
        <v>0</v>
      </c>
      <c r="R182" s="75">
        <v>0</v>
      </c>
      <c r="S182" s="75">
        <v>0</v>
      </c>
      <c r="T182" s="75">
        <v>0</v>
      </c>
      <c r="U182" s="90">
        <v>0</v>
      </c>
    </row>
    <row r="183" spans="1:21" x14ac:dyDescent="0.25">
      <c r="A183">
        <v>180</v>
      </c>
      <c r="B183" t="s">
        <v>817</v>
      </c>
      <c r="C183" t="s">
        <v>818</v>
      </c>
      <c r="D183">
        <v>114</v>
      </c>
      <c r="E183">
        <v>4.66</v>
      </c>
      <c r="F183" t="s">
        <v>63</v>
      </c>
      <c r="G183" s="89">
        <v>0</v>
      </c>
      <c r="H183" s="75">
        <v>0</v>
      </c>
      <c r="I183" s="75">
        <v>0</v>
      </c>
      <c r="J183" s="75">
        <v>0</v>
      </c>
      <c r="K183" s="90">
        <v>0</v>
      </c>
      <c r="L183" s="89">
        <v>0</v>
      </c>
      <c r="M183" s="75">
        <v>0</v>
      </c>
      <c r="N183" s="75">
        <v>0</v>
      </c>
      <c r="O183" s="75">
        <v>0</v>
      </c>
      <c r="P183" s="90">
        <v>1.0474955716325638E-3</v>
      </c>
      <c r="Q183" s="89">
        <v>0</v>
      </c>
      <c r="R183" s="75">
        <v>0</v>
      </c>
      <c r="S183" s="75">
        <v>0</v>
      </c>
      <c r="T183" s="75">
        <v>0</v>
      </c>
      <c r="U183" s="90">
        <v>0</v>
      </c>
    </row>
    <row r="184" spans="1:21" x14ac:dyDescent="0.25">
      <c r="A184">
        <v>166</v>
      </c>
      <c r="B184" t="s">
        <v>636</v>
      </c>
      <c r="C184" t="s">
        <v>637</v>
      </c>
      <c r="D184">
        <v>100</v>
      </c>
      <c r="E184">
        <v>5.08</v>
      </c>
      <c r="F184" t="s">
        <v>63</v>
      </c>
      <c r="G184" s="89">
        <v>0</v>
      </c>
      <c r="H184" s="75">
        <v>0</v>
      </c>
      <c r="I184" s="75">
        <v>0</v>
      </c>
      <c r="J184" s="75">
        <v>0</v>
      </c>
      <c r="K184" s="90">
        <v>0</v>
      </c>
      <c r="L184" s="89">
        <v>0</v>
      </c>
      <c r="M184" s="75">
        <v>0</v>
      </c>
      <c r="N184" s="75">
        <v>0</v>
      </c>
      <c r="O184" s="75">
        <v>0</v>
      </c>
      <c r="P184" s="90">
        <v>8.9344539342723836E-4</v>
      </c>
      <c r="Q184" s="89">
        <v>0</v>
      </c>
      <c r="R184" s="75">
        <v>0</v>
      </c>
      <c r="S184" s="75">
        <v>0</v>
      </c>
      <c r="T184" s="75">
        <v>0</v>
      </c>
      <c r="U184" s="90">
        <v>0</v>
      </c>
    </row>
    <row r="185" spans="1:21" x14ac:dyDescent="0.25">
      <c r="A185">
        <v>150</v>
      </c>
      <c r="B185" t="s">
        <v>613</v>
      </c>
      <c r="C185" t="s">
        <v>614</v>
      </c>
      <c r="D185">
        <v>248</v>
      </c>
      <c r="E185">
        <v>8.35</v>
      </c>
      <c r="F185" t="s">
        <v>63</v>
      </c>
      <c r="G185" s="89">
        <v>0</v>
      </c>
      <c r="H185" s="75">
        <v>0</v>
      </c>
      <c r="I185" s="75">
        <v>0</v>
      </c>
      <c r="J185" s="75">
        <v>0</v>
      </c>
      <c r="K185" s="90">
        <v>0</v>
      </c>
      <c r="L185" s="89">
        <v>0</v>
      </c>
      <c r="M185" s="75">
        <v>0</v>
      </c>
      <c r="N185" s="75">
        <v>9.648136569494701E-4</v>
      </c>
      <c r="O185" s="75">
        <v>0</v>
      </c>
      <c r="P185" s="90">
        <v>6.6251373582533284E-4</v>
      </c>
      <c r="Q185" s="89">
        <v>0</v>
      </c>
      <c r="R185" s="75">
        <v>0</v>
      </c>
      <c r="S185" s="75">
        <v>0</v>
      </c>
      <c r="T185" s="75">
        <v>0</v>
      </c>
      <c r="U185" s="90">
        <v>0</v>
      </c>
    </row>
    <row r="186" spans="1:21" x14ac:dyDescent="0.25">
      <c r="A186">
        <v>172</v>
      </c>
      <c r="B186" t="s">
        <v>750</v>
      </c>
      <c r="C186" t="s">
        <v>751</v>
      </c>
      <c r="D186">
        <v>435</v>
      </c>
      <c r="E186">
        <v>9.6</v>
      </c>
      <c r="F186" t="s">
        <v>63</v>
      </c>
      <c r="G186" s="89">
        <v>0</v>
      </c>
      <c r="H186" s="75">
        <v>0</v>
      </c>
      <c r="I186" s="75">
        <v>0</v>
      </c>
      <c r="J186" s="75">
        <v>0</v>
      </c>
      <c r="K186" s="90">
        <v>0</v>
      </c>
      <c r="L186" s="89">
        <v>0</v>
      </c>
      <c r="M186" s="75">
        <v>0</v>
      </c>
      <c r="N186" s="75">
        <v>0</v>
      </c>
      <c r="O186" s="75">
        <v>0</v>
      </c>
      <c r="P186" s="90">
        <v>1.6634860758216655E-4</v>
      </c>
      <c r="Q186" s="89">
        <v>0</v>
      </c>
      <c r="R186" s="75">
        <v>0</v>
      </c>
      <c r="S186" s="75">
        <v>0</v>
      </c>
      <c r="T186" s="75">
        <v>0</v>
      </c>
      <c r="U186" s="90">
        <v>0</v>
      </c>
    </row>
    <row r="187" spans="1:21" x14ac:dyDescent="0.25">
      <c r="A187">
        <v>119</v>
      </c>
      <c r="B187" t="s">
        <v>1088</v>
      </c>
      <c r="C187" t="s">
        <v>1089</v>
      </c>
      <c r="D187">
        <v>11</v>
      </c>
      <c r="E187">
        <v>8.7799999999999994</v>
      </c>
      <c r="F187" t="s">
        <v>63</v>
      </c>
      <c r="G187" s="89">
        <v>0</v>
      </c>
      <c r="H187" s="75">
        <v>6.5267101676309463E-3</v>
      </c>
      <c r="I187" s="75">
        <v>0</v>
      </c>
      <c r="J187" s="75">
        <v>0</v>
      </c>
      <c r="K187" s="90">
        <v>0</v>
      </c>
      <c r="L187" s="89">
        <v>0</v>
      </c>
      <c r="M187" s="75">
        <v>0</v>
      </c>
      <c r="N187" s="75">
        <v>0</v>
      </c>
      <c r="O187" s="55">
        <v>2.3458191372483578E-2</v>
      </c>
      <c r="P187" s="90">
        <v>0</v>
      </c>
      <c r="Q187" s="89">
        <v>0</v>
      </c>
      <c r="R187" s="75">
        <v>0</v>
      </c>
      <c r="S187" s="75">
        <v>0</v>
      </c>
      <c r="T187" s="75">
        <v>0</v>
      </c>
      <c r="U187" s="90">
        <v>0</v>
      </c>
    </row>
    <row r="188" spans="1:21" x14ac:dyDescent="0.25">
      <c r="A188">
        <v>164</v>
      </c>
      <c r="B188" t="s">
        <v>530</v>
      </c>
      <c r="C188" t="s">
        <v>861</v>
      </c>
      <c r="D188">
        <v>13</v>
      </c>
      <c r="E188">
        <v>4.8499999999999996</v>
      </c>
      <c r="F188" t="s">
        <v>63</v>
      </c>
      <c r="G188" s="89">
        <v>0</v>
      </c>
      <c r="H188" s="75">
        <v>0</v>
      </c>
      <c r="I188" s="75">
        <v>0</v>
      </c>
      <c r="J188" s="75">
        <v>0</v>
      </c>
      <c r="K188" s="90">
        <v>0</v>
      </c>
      <c r="L188" s="89">
        <v>0</v>
      </c>
      <c r="M188" s="75">
        <v>0</v>
      </c>
      <c r="N188" s="75">
        <v>0</v>
      </c>
      <c r="O188" s="55">
        <v>9.1563018526932636E-3</v>
      </c>
      <c r="P188" s="90">
        <v>0</v>
      </c>
      <c r="Q188" s="89">
        <v>0</v>
      </c>
      <c r="R188" s="75">
        <v>0</v>
      </c>
      <c r="S188" s="75">
        <v>0</v>
      </c>
      <c r="T188" s="75">
        <v>0</v>
      </c>
      <c r="U188" s="90">
        <v>0</v>
      </c>
    </row>
    <row r="189" spans="1:21" x14ac:dyDescent="0.25">
      <c r="A189">
        <v>171</v>
      </c>
      <c r="B189" t="s">
        <v>657</v>
      </c>
      <c r="C189" t="s">
        <v>862</v>
      </c>
      <c r="D189">
        <v>10</v>
      </c>
      <c r="E189">
        <v>7.04</v>
      </c>
      <c r="F189" t="s">
        <v>63</v>
      </c>
      <c r="G189" s="89">
        <v>0</v>
      </c>
      <c r="H189" s="75">
        <v>0</v>
      </c>
      <c r="I189" s="75">
        <v>0</v>
      </c>
      <c r="J189" s="55">
        <v>1.3463179444734803E-2</v>
      </c>
      <c r="K189" s="90">
        <v>0</v>
      </c>
      <c r="L189" s="89">
        <v>0</v>
      </c>
      <c r="M189" s="75">
        <v>0</v>
      </c>
      <c r="N189" s="75">
        <v>0</v>
      </c>
      <c r="O189" s="55">
        <v>7.9079410230423388E-3</v>
      </c>
      <c r="P189" s="90">
        <v>0</v>
      </c>
      <c r="Q189" s="89">
        <v>0</v>
      </c>
      <c r="R189" s="75">
        <v>0</v>
      </c>
      <c r="S189" s="75">
        <v>0</v>
      </c>
      <c r="T189" s="75">
        <v>0</v>
      </c>
      <c r="U189" s="90">
        <v>0</v>
      </c>
    </row>
    <row r="190" spans="1:21" x14ac:dyDescent="0.25">
      <c r="A190">
        <v>194</v>
      </c>
      <c r="B190" t="s">
        <v>1173</v>
      </c>
      <c r="C190" t="s">
        <v>1174</v>
      </c>
      <c r="D190">
        <v>14</v>
      </c>
      <c r="E190">
        <v>9.07</v>
      </c>
      <c r="F190" t="s">
        <v>63</v>
      </c>
      <c r="G190" s="89">
        <v>0</v>
      </c>
      <c r="H190" s="75">
        <v>0</v>
      </c>
      <c r="I190" s="75">
        <v>0</v>
      </c>
      <c r="J190" s="75">
        <v>0</v>
      </c>
      <c r="K190" s="90">
        <v>0</v>
      </c>
      <c r="L190" s="89">
        <v>0</v>
      </c>
      <c r="M190" s="75">
        <v>0</v>
      </c>
      <c r="N190" s="75">
        <v>0</v>
      </c>
      <c r="O190" s="75">
        <v>5.6485293021730984E-3</v>
      </c>
      <c r="P190" s="90">
        <v>0</v>
      </c>
      <c r="Q190" s="89">
        <v>0</v>
      </c>
      <c r="R190" s="75">
        <v>0</v>
      </c>
      <c r="S190" s="75">
        <v>0</v>
      </c>
      <c r="T190" s="75">
        <v>0</v>
      </c>
      <c r="U190" s="90">
        <v>0</v>
      </c>
    </row>
    <row r="191" spans="1:21" x14ac:dyDescent="0.25">
      <c r="A191">
        <v>156</v>
      </c>
      <c r="B191" t="s">
        <v>539</v>
      </c>
      <c r="C191" t="s">
        <v>540</v>
      </c>
      <c r="D191">
        <v>16</v>
      </c>
      <c r="E191">
        <v>8.4499999999999993</v>
      </c>
      <c r="F191" t="s">
        <v>63</v>
      </c>
      <c r="G191" s="89">
        <v>0</v>
      </c>
      <c r="H191" s="75">
        <v>0</v>
      </c>
      <c r="I191" s="75">
        <v>0</v>
      </c>
      <c r="J191" s="75">
        <v>0</v>
      </c>
      <c r="K191" s="90">
        <v>0</v>
      </c>
      <c r="L191" s="89">
        <v>0</v>
      </c>
      <c r="M191" s="75">
        <v>0</v>
      </c>
      <c r="N191" s="75">
        <v>0</v>
      </c>
      <c r="O191" s="75">
        <v>4.9940642318236309E-3</v>
      </c>
      <c r="P191" s="90">
        <v>0</v>
      </c>
      <c r="Q191" s="89">
        <v>0</v>
      </c>
      <c r="R191" s="75">
        <v>0</v>
      </c>
      <c r="S191" s="75">
        <v>0</v>
      </c>
      <c r="T191" s="75">
        <v>0</v>
      </c>
      <c r="U191" s="90">
        <v>0</v>
      </c>
    </row>
    <row r="192" spans="1:21" x14ac:dyDescent="0.25">
      <c r="A192">
        <v>157</v>
      </c>
      <c r="B192" t="s">
        <v>461</v>
      </c>
      <c r="C192" t="s">
        <v>462</v>
      </c>
      <c r="D192">
        <v>32</v>
      </c>
      <c r="E192">
        <v>8.07</v>
      </c>
      <c r="F192" t="s">
        <v>63</v>
      </c>
      <c r="G192" s="89">
        <v>0</v>
      </c>
      <c r="H192" s="75">
        <v>0</v>
      </c>
      <c r="I192" s="75">
        <v>0</v>
      </c>
      <c r="J192" s="75">
        <v>0</v>
      </c>
      <c r="K192" s="90">
        <v>0</v>
      </c>
      <c r="L192" s="89">
        <v>0</v>
      </c>
      <c r="M192" s="75">
        <v>0</v>
      </c>
      <c r="N192" s="75">
        <v>0</v>
      </c>
      <c r="O192" s="75">
        <v>3.7197476276566387E-3</v>
      </c>
      <c r="P192" s="90">
        <v>0</v>
      </c>
      <c r="Q192" s="89">
        <v>0</v>
      </c>
      <c r="R192" s="75">
        <v>0</v>
      </c>
      <c r="S192" s="75">
        <v>0</v>
      </c>
      <c r="T192" s="75">
        <v>0</v>
      </c>
      <c r="U192" s="90">
        <v>0</v>
      </c>
    </row>
    <row r="193" spans="1:21" x14ac:dyDescent="0.25">
      <c r="A193">
        <v>189</v>
      </c>
      <c r="B193" t="s">
        <v>624</v>
      </c>
      <c r="C193" t="s">
        <v>625</v>
      </c>
      <c r="D193">
        <v>27</v>
      </c>
      <c r="E193">
        <v>6.49</v>
      </c>
      <c r="F193" t="s">
        <v>63</v>
      </c>
      <c r="G193" s="89">
        <v>0</v>
      </c>
      <c r="H193" s="75">
        <v>0</v>
      </c>
      <c r="I193" s="75">
        <v>0</v>
      </c>
      <c r="J193" s="75">
        <v>0</v>
      </c>
      <c r="K193" s="90">
        <v>0</v>
      </c>
      <c r="L193" s="89">
        <v>0</v>
      </c>
      <c r="M193" s="75">
        <v>0</v>
      </c>
      <c r="N193" s="75">
        <v>0</v>
      </c>
      <c r="O193" s="75">
        <v>2.9397784343003809E-3</v>
      </c>
      <c r="P193" s="90">
        <v>0</v>
      </c>
      <c r="Q193" s="89">
        <v>0</v>
      </c>
      <c r="R193" s="75">
        <v>0</v>
      </c>
      <c r="S193" s="75">
        <v>0</v>
      </c>
      <c r="T193" s="75">
        <v>0</v>
      </c>
      <c r="U193" s="90">
        <v>0</v>
      </c>
    </row>
    <row r="194" spans="1:21" x14ac:dyDescent="0.25">
      <c r="A194">
        <v>185</v>
      </c>
      <c r="B194" t="s">
        <v>1154</v>
      </c>
      <c r="C194" t="s">
        <v>1155</v>
      </c>
      <c r="D194">
        <v>58</v>
      </c>
      <c r="E194">
        <v>6.92</v>
      </c>
      <c r="F194" t="s">
        <v>63</v>
      </c>
      <c r="G194" s="89">
        <v>0</v>
      </c>
      <c r="H194" s="75">
        <v>0</v>
      </c>
      <c r="I194" s="75">
        <v>0</v>
      </c>
      <c r="J194" s="75">
        <v>0</v>
      </c>
      <c r="K194" s="90">
        <v>0</v>
      </c>
      <c r="L194" s="89">
        <v>0</v>
      </c>
      <c r="M194" s="75">
        <v>0</v>
      </c>
      <c r="N194" s="75">
        <v>0</v>
      </c>
      <c r="O194" s="75">
        <v>6.837570061879679E-4</v>
      </c>
      <c r="P194" s="90">
        <v>0</v>
      </c>
      <c r="Q194" s="89">
        <v>0</v>
      </c>
      <c r="R194" s="75">
        <v>0</v>
      </c>
      <c r="S194" s="75">
        <v>0</v>
      </c>
      <c r="T194" s="75">
        <v>0</v>
      </c>
      <c r="U194" s="90">
        <v>0</v>
      </c>
    </row>
    <row r="195" spans="1:21" x14ac:dyDescent="0.25">
      <c r="A195">
        <v>136</v>
      </c>
      <c r="B195" t="s">
        <v>1097</v>
      </c>
      <c r="C195" t="s">
        <v>1098</v>
      </c>
      <c r="D195">
        <v>62</v>
      </c>
      <c r="E195">
        <v>8.3800000000000008</v>
      </c>
      <c r="F195" t="s">
        <v>63</v>
      </c>
      <c r="G195" s="89">
        <v>0</v>
      </c>
      <c r="H195" s="75">
        <v>0</v>
      </c>
      <c r="I195" s="75">
        <v>0</v>
      </c>
      <c r="J195" s="75">
        <v>0</v>
      </c>
      <c r="K195" s="90">
        <v>0</v>
      </c>
      <c r="L195" s="89">
        <v>0</v>
      </c>
      <c r="M195" s="75">
        <v>0</v>
      </c>
      <c r="N195" s="75">
        <v>0</v>
      </c>
      <c r="O195" s="75">
        <v>6.3583070760518136E-4</v>
      </c>
      <c r="P195" s="90">
        <v>0</v>
      </c>
      <c r="Q195" s="89">
        <v>0</v>
      </c>
      <c r="R195" s="75">
        <v>0</v>
      </c>
      <c r="S195" s="75">
        <v>0</v>
      </c>
      <c r="T195" s="75">
        <v>0</v>
      </c>
      <c r="U195" s="90">
        <v>0</v>
      </c>
    </row>
    <row r="196" spans="1:21" x14ac:dyDescent="0.25">
      <c r="A196">
        <v>190</v>
      </c>
      <c r="B196" t="s">
        <v>1165</v>
      </c>
      <c r="C196" t="s">
        <v>1166</v>
      </c>
      <c r="D196">
        <v>88</v>
      </c>
      <c r="E196">
        <v>5.04</v>
      </c>
      <c r="F196" t="s">
        <v>63</v>
      </c>
      <c r="G196" s="89">
        <v>0</v>
      </c>
      <c r="H196" s="75">
        <v>0</v>
      </c>
      <c r="I196" s="75">
        <v>0</v>
      </c>
      <c r="J196" s="75">
        <v>0</v>
      </c>
      <c r="K196" s="90">
        <v>0</v>
      </c>
      <c r="L196" s="89">
        <v>0</v>
      </c>
      <c r="M196" s="75">
        <v>0</v>
      </c>
      <c r="N196" s="75">
        <v>0</v>
      </c>
      <c r="O196" s="75">
        <v>4.4797163490365057E-4</v>
      </c>
      <c r="P196" s="90">
        <v>0</v>
      </c>
      <c r="Q196" s="89">
        <v>0</v>
      </c>
      <c r="R196" s="75">
        <v>0</v>
      </c>
      <c r="S196" s="75">
        <v>0</v>
      </c>
      <c r="T196" s="75">
        <v>0</v>
      </c>
      <c r="U196" s="90">
        <v>0</v>
      </c>
    </row>
    <row r="197" spans="1:21" x14ac:dyDescent="0.25">
      <c r="A197">
        <v>153</v>
      </c>
      <c r="B197" t="s">
        <v>1121</v>
      </c>
      <c r="C197" t="s">
        <v>1122</v>
      </c>
      <c r="D197">
        <v>50</v>
      </c>
      <c r="E197">
        <v>10.9</v>
      </c>
      <c r="F197" t="s">
        <v>63</v>
      </c>
      <c r="G197" s="89">
        <v>0</v>
      </c>
      <c r="H197" s="75">
        <v>0</v>
      </c>
      <c r="I197" s="75">
        <v>0</v>
      </c>
      <c r="J197" s="75">
        <v>0</v>
      </c>
      <c r="K197" s="90">
        <v>0</v>
      </c>
      <c r="L197" s="89">
        <v>0</v>
      </c>
      <c r="M197" s="75">
        <v>1.7755868087769549E-3</v>
      </c>
      <c r="N197" s="75">
        <v>3.1495412841967634E-3</v>
      </c>
      <c r="O197" s="75">
        <v>0</v>
      </c>
      <c r="P197" s="90">
        <v>0</v>
      </c>
      <c r="Q197" s="89">
        <v>0</v>
      </c>
      <c r="R197" s="75">
        <v>0</v>
      </c>
      <c r="S197" s="75">
        <v>0</v>
      </c>
      <c r="T197" s="75">
        <v>0</v>
      </c>
      <c r="U197" s="90">
        <v>0</v>
      </c>
    </row>
    <row r="198" spans="1:21" x14ac:dyDescent="0.25">
      <c r="A198">
        <v>132</v>
      </c>
      <c r="B198" t="s">
        <v>1094</v>
      </c>
      <c r="C198" t="s">
        <v>1095</v>
      </c>
      <c r="D198">
        <v>69</v>
      </c>
      <c r="E198">
        <v>6.17</v>
      </c>
      <c r="F198" t="s">
        <v>63</v>
      </c>
      <c r="G198" s="89">
        <v>0</v>
      </c>
      <c r="H198" s="75">
        <v>0</v>
      </c>
      <c r="I198" s="75">
        <v>0</v>
      </c>
      <c r="J198" s="75">
        <v>0</v>
      </c>
      <c r="K198" s="90">
        <v>0</v>
      </c>
      <c r="L198" s="89">
        <v>1.4553001372640962E-3</v>
      </c>
      <c r="M198" s="75">
        <v>0</v>
      </c>
      <c r="N198" s="75">
        <v>0</v>
      </c>
      <c r="O198" s="75">
        <v>0</v>
      </c>
      <c r="P198" s="90">
        <v>0</v>
      </c>
      <c r="Q198" s="89">
        <v>0</v>
      </c>
      <c r="R198" s="75">
        <v>0</v>
      </c>
      <c r="S198" s="75">
        <v>0</v>
      </c>
      <c r="T198" s="75">
        <v>0</v>
      </c>
      <c r="U198" s="90">
        <v>0</v>
      </c>
    </row>
  </sheetData>
  <mergeCells count="9">
    <mergeCell ref="AQ21:AU21"/>
    <mergeCell ref="AV21:AZ21"/>
    <mergeCell ref="BA21:BE21"/>
    <mergeCell ref="G1:K1"/>
    <mergeCell ref="L1:P1"/>
    <mergeCell ref="Q1:U1"/>
    <mergeCell ref="Y15:AC15"/>
    <mergeCell ref="AD15:AH15"/>
    <mergeCell ref="AI15:AM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R267"/>
  <sheetViews>
    <sheetView topLeftCell="CT1" workbookViewId="0">
      <selection sqref="A1:XFD1048576"/>
    </sheetView>
  </sheetViews>
  <sheetFormatPr defaultRowHeight="15" x14ac:dyDescent="0.25"/>
  <cols>
    <col min="1" max="1" width="7.5703125" bestFit="1" customWidth="1"/>
    <col min="2" max="2" width="53.28515625" customWidth="1"/>
    <col min="3" max="3" width="21.5703125" customWidth="1"/>
    <col min="4" max="4" width="18.7109375" bestFit="1" customWidth="1"/>
    <col min="5" max="5" width="9.7109375" customWidth="1"/>
    <col min="6" max="6" width="8.28515625" bestFit="1" customWidth="1"/>
    <col min="7" max="7" width="19.140625" bestFit="1" customWidth="1"/>
    <col min="8" max="11" width="17" style="1" bestFit="1" customWidth="1"/>
    <col min="12" max="12" width="16.85546875" style="1" bestFit="1" customWidth="1"/>
    <col min="13" max="16" width="17.5703125" bestFit="1" customWidth="1"/>
    <col min="17" max="17" width="17.28515625" bestFit="1" customWidth="1"/>
    <col min="18" max="21" width="19" bestFit="1" customWidth="1"/>
    <col min="22" max="22" width="18.7109375" bestFit="1" customWidth="1"/>
    <col min="25" max="25" width="27.28515625" bestFit="1" customWidth="1"/>
    <col min="26" max="29" width="13.28515625" bestFit="1" customWidth="1"/>
    <col min="30" max="30" width="13" bestFit="1" customWidth="1"/>
    <col min="31" max="34" width="13.7109375" bestFit="1" customWidth="1"/>
    <col min="35" max="35" width="13.42578125" bestFit="1" customWidth="1"/>
    <col min="36" max="39" width="15.140625" bestFit="1" customWidth="1"/>
    <col min="40" max="40" width="14.85546875" bestFit="1" customWidth="1"/>
    <col min="43" max="43" width="27.28515625" bestFit="1" customWidth="1"/>
    <col min="44" max="47" width="13.28515625" bestFit="1" customWidth="1"/>
    <col min="48" max="48" width="13" bestFit="1" customWidth="1"/>
    <col min="49" max="52" width="13.7109375" bestFit="1" customWidth="1"/>
    <col min="53" max="53" width="13.42578125" bestFit="1" customWidth="1"/>
    <col min="54" max="57" width="15.140625" bestFit="1" customWidth="1"/>
    <col min="58" max="58" width="14.85546875" bestFit="1" customWidth="1"/>
    <col min="61" max="61" width="27.28515625" bestFit="1" customWidth="1"/>
    <col min="62" max="65" width="13.28515625" bestFit="1" customWidth="1"/>
    <col min="66" max="66" width="13" bestFit="1" customWidth="1"/>
    <col min="67" max="70" width="13.7109375" bestFit="1" customWidth="1"/>
    <col min="71" max="71" width="13.42578125" bestFit="1" customWidth="1"/>
    <col min="72" max="75" width="15.140625" bestFit="1" customWidth="1"/>
    <col min="76" max="76" width="14.85546875" bestFit="1" customWidth="1"/>
    <col min="79" max="79" width="27.28515625" bestFit="1" customWidth="1"/>
    <col min="80" max="83" width="13.28515625" bestFit="1" customWidth="1"/>
    <col min="84" max="84" width="13" bestFit="1" customWidth="1"/>
    <col min="85" max="88" width="13.7109375" bestFit="1" customWidth="1"/>
    <col min="89" max="89" width="13.42578125" bestFit="1" customWidth="1"/>
    <col min="90" max="93" width="15.140625" bestFit="1" customWidth="1"/>
    <col min="94" max="94" width="14.85546875" bestFit="1" customWidth="1"/>
    <col min="97" max="97" width="27.28515625" bestFit="1" customWidth="1"/>
    <col min="98" max="101" width="13.28515625" bestFit="1" customWidth="1"/>
    <col min="102" max="102" width="13" bestFit="1" customWidth="1"/>
    <col min="103" max="106" width="13.7109375" bestFit="1" customWidth="1"/>
    <col min="107" max="107" width="13.42578125" bestFit="1" customWidth="1"/>
    <col min="108" max="111" width="15.140625" bestFit="1" customWidth="1"/>
    <col min="112" max="112" width="14.85546875" bestFit="1" customWidth="1"/>
    <col min="115" max="115" width="27.28515625" bestFit="1" customWidth="1"/>
    <col min="116" max="119" width="13.28515625" bestFit="1" customWidth="1"/>
    <col min="120" max="120" width="13" bestFit="1" customWidth="1"/>
    <col min="121" max="124" width="13.7109375" bestFit="1" customWidth="1"/>
    <col min="125" max="125" width="13.42578125" bestFit="1" customWidth="1"/>
    <col min="126" max="129" width="15.140625" bestFit="1" customWidth="1"/>
    <col min="130" max="130" width="14.85546875" bestFit="1" customWidth="1"/>
    <col min="133" max="133" width="27.28515625" bestFit="1" customWidth="1"/>
    <col min="134" max="137" width="13.28515625" bestFit="1" customWidth="1"/>
    <col min="138" max="138" width="13" bestFit="1" customWidth="1"/>
    <col min="139" max="142" width="13.7109375" bestFit="1" customWidth="1"/>
    <col min="143" max="143" width="13.42578125" bestFit="1" customWidth="1"/>
    <col min="144" max="147" width="15.140625" bestFit="1" customWidth="1"/>
    <col min="148" max="148" width="14.85546875" customWidth="1"/>
  </cols>
  <sheetData>
    <row r="1" spans="1:148" s="2" customFormat="1" ht="16.5" thickBot="1" x14ac:dyDescent="0.3">
      <c r="H1" s="106" t="s">
        <v>867</v>
      </c>
      <c r="I1" s="106"/>
      <c r="J1" s="106"/>
      <c r="K1" s="106"/>
      <c r="L1" s="107"/>
      <c r="M1" s="106" t="s">
        <v>882</v>
      </c>
      <c r="N1" s="106"/>
      <c r="O1" s="106"/>
      <c r="P1" s="106"/>
      <c r="Q1" s="107"/>
      <c r="R1" s="106" t="s">
        <v>876</v>
      </c>
      <c r="S1" s="106"/>
      <c r="T1" s="106"/>
      <c r="U1" s="106"/>
      <c r="V1" s="107"/>
      <c r="Y1" s="112" t="s">
        <v>908</v>
      </c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Q1" s="113" t="s">
        <v>907</v>
      </c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I1" s="114" t="s">
        <v>904</v>
      </c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CA1" s="108" t="s">
        <v>903</v>
      </c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S1" s="109" t="s">
        <v>902</v>
      </c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K1" s="110" t="s">
        <v>906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C1" s="111" t="s">
        <v>905</v>
      </c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</row>
    <row r="2" spans="1:148" s="2" customFormat="1" ht="16.5" thickBot="1" x14ac:dyDescent="0.3">
      <c r="H2" s="21">
        <v>4.7015944075635998</v>
      </c>
      <c r="I2" s="22">
        <v>9.3607290648314461</v>
      </c>
      <c r="J2" s="22">
        <v>50.97772923195226</v>
      </c>
      <c r="K2" s="22">
        <v>9.7026148290249434</v>
      </c>
      <c r="L2" s="23">
        <v>5.6990667454506054</v>
      </c>
      <c r="M2" s="21">
        <v>6.4987903532633196</v>
      </c>
      <c r="N2" s="22">
        <v>7.6527347107235899</v>
      </c>
      <c r="O2" s="22">
        <v>8.3649096667462413</v>
      </c>
      <c r="P2" s="22">
        <v>16.802718404587569</v>
      </c>
      <c r="Q2" s="23">
        <v>22.417111006296352</v>
      </c>
      <c r="R2" s="21">
        <v>12.995420704632309</v>
      </c>
      <c r="S2" s="22">
        <v>33.181586846759096</v>
      </c>
      <c r="T2" s="22">
        <v>50.974286887009988</v>
      </c>
      <c r="U2" s="22">
        <v>37.531404559152321</v>
      </c>
      <c r="V2" s="23">
        <v>12.463074181585073</v>
      </c>
      <c r="Y2" s="2" t="s">
        <v>7</v>
      </c>
      <c r="Z2" s="26" t="s">
        <v>1</v>
      </c>
      <c r="AA2" s="24" t="s">
        <v>2</v>
      </c>
      <c r="AB2" s="24" t="s">
        <v>3</v>
      </c>
      <c r="AC2" s="24" t="s">
        <v>4</v>
      </c>
      <c r="AD2" s="25" t="s">
        <v>5</v>
      </c>
      <c r="AE2" s="26" t="s">
        <v>868</v>
      </c>
      <c r="AF2" s="24" t="s">
        <v>869</v>
      </c>
      <c r="AG2" s="24" t="s">
        <v>870</v>
      </c>
      <c r="AH2" s="24" t="s">
        <v>871</v>
      </c>
      <c r="AI2" s="25" t="s">
        <v>872</v>
      </c>
      <c r="AJ2" s="26" t="s">
        <v>874</v>
      </c>
      <c r="AK2" s="24" t="s">
        <v>875</v>
      </c>
      <c r="AL2" s="24" t="s">
        <v>877</v>
      </c>
      <c r="AM2" s="24" t="s">
        <v>878</v>
      </c>
      <c r="AN2" s="25" t="s">
        <v>879</v>
      </c>
      <c r="AQ2" s="2" t="s">
        <v>7</v>
      </c>
      <c r="AR2" s="26" t="s">
        <v>1</v>
      </c>
      <c r="AS2" s="24" t="s">
        <v>2</v>
      </c>
      <c r="AT2" s="24" t="s">
        <v>3</v>
      </c>
      <c r="AU2" s="24" t="s">
        <v>4</v>
      </c>
      <c r="AV2" s="25" t="s">
        <v>5</v>
      </c>
      <c r="AW2" s="26" t="s">
        <v>868</v>
      </c>
      <c r="AX2" s="24" t="s">
        <v>869</v>
      </c>
      <c r="AY2" s="24" t="s">
        <v>870</v>
      </c>
      <c r="AZ2" s="24" t="s">
        <v>871</v>
      </c>
      <c r="BA2" s="25" t="s">
        <v>872</v>
      </c>
      <c r="BB2" s="26" t="s">
        <v>874</v>
      </c>
      <c r="BC2" s="24" t="s">
        <v>875</v>
      </c>
      <c r="BD2" s="24" t="s">
        <v>877</v>
      </c>
      <c r="BE2" s="24" t="s">
        <v>878</v>
      </c>
      <c r="BF2" s="25" t="s">
        <v>879</v>
      </c>
      <c r="BI2" s="2" t="s">
        <v>7</v>
      </c>
      <c r="BJ2" s="26" t="s">
        <v>1</v>
      </c>
      <c r="BK2" s="24" t="s">
        <v>2</v>
      </c>
      <c r="BL2" s="24" t="s">
        <v>3</v>
      </c>
      <c r="BM2" s="24" t="s">
        <v>4</v>
      </c>
      <c r="BN2" s="25" t="s">
        <v>5</v>
      </c>
      <c r="BO2" s="26" t="s">
        <v>868</v>
      </c>
      <c r="BP2" s="24" t="s">
        <v>869</v>
      </c>
      <c r="BQ2" s="24" t="s">
        <v>870</v>
      </c>
      <c r="BR2" s="24" t="s">
        <v>871</v>
      </c>
      <c r="BS2" s="25" t="s">
        <v>872</v>
      </c>
      <c r="BT2" s="26" t="s">
        <v>874</v>
      </c>
      <c r="BU2" s="24" t="s">
        <v>875</v>
      </c>
      <c r="BV2" s="24" t="s">
        <v>877</v>
      </c>
      <c r="BW2" s="24" t="s">
        <v>878</v>
      </c>
      <c r="BX2" s="25" t="s">
        <v>879</v>
      </c>
      <c r="CA2" s="2" t="s">
        <v>7</v>
      </c>
      <c r="CB2" s="26" t="s">
        <v>1</v>
      </c>
      <c r="CC2" s="24" t="s">
        <v>2</v>
      </c>
      <c r="CD2" s="24" t="s">
        <v>3</v>
      </c>
      <c r="CE2" s="24" t="s">
        <v>4</v>
      </c>
      <c r="CF2" s="25" t="s">
        <v>5</v>
      </c>
      <c r="CG2" s="26" t="s">
        <v>868</v>
      </c>
      <c r="CH2" s="24" t="s">
        <v>869</v>
      </c>
      <c r="CI2" s="24" t="s">
        <v>870</v>
      </c>
      <c r="CJ2" s="24" t="s">
        <v>871</v>
      </c>
      <c r="CK2" s="25" t="s">
        <v>872</v>
      </c>
      <c r="CL2" s="26" t="s">
        <v>874</v>
      </c>
      <c r="CM2" s="24" t="s">
        <v>875</v>
      </c>
      <c r="CN2" s="24" t="s">
        <v>877</v>
      </c>
      <c r="CO2" s="24" t="s">
        <v>878</v>
      </c>
      <c r="CP2" s="25" t="s">
        <v>879</v>
      </c>
      <c r="CS2" s="2" t="s">
        <v>7</v>
      </c>
      <c r="CT2" s="26" t="s">
        <v>1</v>
      </c>
      <c r="CU2" s="24" t="s">
        <v>2</v>
      </c>
      <c r="CV2" s="24" t="s">
        <v>3</v>
      </c>
      <c r="CW2" s="24" t="s">
        <v>4</v>
      </c>
      <c r="CX2" s="25" t="s">
        <v>5</v>
      </c>
      <c r="CY2" s="26" t="s">
        <v>868</v>
      </c>
      <c r="CZ2" s="24" t="s">
        <v>869</v>
      </c>
      <c r="DA2" s="24" t="s">
        <v>870</v>
      </c>
      <c r="DB2" s="24" t="s">
        <v>871</v>
      </c>
      <c r="DC2" s="25" t="s">
        <v>872</v>
      </c>
      <c r="DD2" s="26" t="s">
        <v>874</v>
      </c>
      <c r="DE2" s="24" t="s">
        <v>875</v>
      </c>
      <c r="DF2" s="24" t="s">
        <v>877</v>
      </c>
      <c r="DG2" s="24" t="s">
        <v>878</v>
      </c>
      <c r="DH2" s="25" t="s">
        <v>879</v>
      </c>
      <c r="DK2" s="2" t="s">
        <v>7</v>
      </c>
      <c r="DL2" s="26" t="s">
        <v>1</v>
      </c>
      <c r="DM2" s="24" t="s">
        <v>2</v>
      </c>
      <c r="DN2" s="24" t="s">
        <v>3</v>
      </c>
      <c r="DO2" s="24" t="s">
        <v>4</v>
      </c>
      <c r="DP2" s="25" t="s">
        <v>5</v>
      </c>
      <c r="DQ2" s="26" t="s">
        <v>868</v>
      </c>
      <c r="DR2" s="24" t="s">
        <v>869</v>
      </c>
      <c r="DS2" s="24" t="s">
        <v>870</v>
      </c>
      <c r="DT2" s="24" t="s">
        <v>871</v>
      </c>
      <c r="DU2" s="25" t="s">
        <v>872</v>
      </c>
      <c r="DV2" s="26" t="s">
        <v>874</v>
      </c>
      <c r="DW2" s="24" t="s">
        <v>875</v>
      </c>
      <c r="DX2" s="24" t="s">
        <v>877</v>
      </c>
      <c r="DY2" s="24" t="s">
        <v>878</v>
      </c>
      <c r="DZ2" s="25" t="s">
        <v>879</v>
      </c>
      <c r="EC2" s="2" t="s">
        <v>7</v>
      </c>
      <c r="ED2" s="26" t="s">
        <v>1</v>
      </c>
      <c r="EE2" s="24" t="s">
        <v>2</v>
      </c>
      <c r="EF2" s="24" t="s">
        <v>3</v>
      </c>
      <c r="EG2" s="24" t="s">
        <v>4</v>
      </c>
      <c r="EH2" s="25" t="s">
        <v>5</v>
      </c>
      <c r="EI2" s="26" t="s">
        <v>868</v>
      </c>
      <c r="EJ2" s="24" t="s">
        <v>869</v>
      </c>
      <c r="EK2" s="24" t="s">
        <v>870</v>
      </c>
      <c r="EL2" s="24" t="s">
        <v>871</v>
      </c>
      <c r="EM2" s="25" t="s">
        <v>872</v>
      </c>
      <c r="EN2" s="26" t="s">
        <v>874</v>
      </c>
      <c r="EO2" s="24" t="s">
        <v>875</v>
      </c>
      <c r="EP2" s="24" t="s">
        <v>877</v>
      </c>
      <c r="EQ2" s="24" t="s">
        <v>878</v>
      </c>
      <c r="ER2" s="25" t="s">
        <v>879</v>
      </c>
    </row>
    <row r="3" spans="1:148" ht="16.5" thickBot="1" x14ac:dyDescent="0.3">
      <c r="A3" s="2" t="s">
        <v>6</v>
      </c>
      <c r="B3" s="2" t="s">
        <v>987</v>
      </c>
      <c r="C3" s="2" t="s">
        <v>7</v>
      </c>
      <c r="D3" s="2" t="s">
        <v>983</v>
      </c>
      <c r="E3" s="2" t="s">
        <v>8</v>
      </c>
      <c r="F3" s="2" t="s">
        <v>860</v>
      </c>
      <c r="G3" s="2" t="s">
        <v>988</v>
      </c>
      <c r="H3" s="26" t="s">
        <v>1</v>
      </c>
      <c r="I3" s="24" t="s">
        <v>2</v>
      </c>
      <c r="J3" s="24" t="s">
        <v>3</v>
      </c>
      <c r="K3" s="24" t="s">
        <v>4</v>
      </c>
      <c r="L3" s="25" t="s">
        <v>5</v>
      </c>
      <c r="M3" s="26" t="s">
        <v>868</v>
      </c>
      <c r="N3" s="24" t="s">
        <v>869</v>
      </c>
      <c r="O3" s="24" t="s">
        <v>870</v>
      </c>
      <c r="P3" s="24" t="s">
        <v>871</v>
      </c>
      <c r="Q3" s="25" t="s">
        <v>872</v>
      </c>
      <c r="R3" s="26" t="s">
        <v>874</v>
      </c>
      <c r="S3" s="24" t="s">
        <v>875</v>
      </c>
      <c r="T3" s="24" t="s">
        <v>877</v>
      </c>
      <c r="U3" s="24" t="s">
        <v>878</v>
      </c>
      <c r="V3" s="25" t="s">
        <v>879</v>
      </c>
      <c r="Y3" s="36" t="s">
        <v>629</v>
      </c>
      <c r="Z3" s="96">
        <v>0</v>
      </c>
      <c r="AA3" s="97">
        <v>0</v>
      </c>
      <c r="AB3" s="97">
        <v>7.3815817906003984E-3</v>
      </c>
      <c r="AC3" s="97">
        <v>0</v>
      </c>
      <c r="AD3" s="98">
        <v>0</v>
      </c>
      <c r="AE3" s="96">
        <v>0</v>
      </c>
      <c r="AF3" s="97">
        <v>0</v>
      </c>
      <c r="AG3" s="97">
        <v>0</v>
      </c>
      <c r="AH3" s="97">
        <v>0</v>
      </c>
      <c r="AI3" s="98">
        <v>0</v>
      </c>
      <c r="AJ3" s="99">
        <v>0</v>
      </c>
      <c r="AK3" s="100">
        <v>7.9448152106217518E-3</v>
      </c>
      <c r="AL3" s="100">
        <v>7.3809059682436355E-3</v>
      </c>
      <c r="AM3" s="100">
        <v>3.3146564327430519E-3</v>
      </c>
      <c r="AN3" s="101">
        <v>2.3164157980888715E-3</v>
      </c>
      <c r="AQ3" s="36" t="s">
        <v>789</v>
      </c>
      <c r="AR3" s="99">
        <v>0</v>
      </c>
      <c r="AS3" s="100">
        <v>0</v>
      </c>
      <c r="AT3" s="100">
        <v>2.1411978564051704E-3</v>
      </c>
      <c r="AU3" s="100">
        <v>0</v>
      </c>
      <c r="AV3" s="101">
        <v>0</v>
      </c>
      <c r="AW3" s="99">
        <v>0</v>
      </c>
      <c r="AX3" s="100">
        <v>0</v>
      </c>
      <c r="AY3" s="100">
        <v>0</v>
      </c>
      <c r="AZ3" s="100">
        <v>0</v>
      </c>
      <c r="BA3" s="101">
        <v>0</v>
      </c>
      <c r="BB3" s="99">
        <v>0</v>
      </c>
      <c r="BC3" s="100">
        <v>5.4859360403605891E-4</v>
      </c>
      <c r="BD3" s="100">
        <v>2.14145086534883E-3</v>
      </c>
      <c r="BE3" s="100">
        <v>3.1481124841646705E-4</v>
      </c>
      <c r="BF3" s="101">
        <v>0</v>
      </c>
      <c r="BI3" s="36" t="s">
        <v>542</v>
      </c>
      <c r="BJ3" s="99">
        <v>5.3480235452902621E-3</v>
      </c>
      <c r="BK3" s="100">
        <v>8.2408151471814114E-3</v>
      </c>
      <c r="BL3" s="100">
        <v>0</v>
      </c>
      <c r="BM3" s="100">
        <v>0</v>
      </c>
      <c r="BN3" s="101">
        <v>0</v>
      </c>
      <c r="BO3" s="99">
        <v>0</v>
      </c>
      <c r="BP3" s="100">
        <v>0</v>
      </c>
      <c r="BQ3" s="100">
        <v>6.0981173188059167E-3</v>
      </c>
      <c r="BR3" s="100">
        <v>0</v>
      </c>
      <c r="BS3" s="101">
        <v>3.4363284362586093E-3</v>
      </c>
      <c r="BT3" s="99">
        <v>0</v>
      </c>
      <c r="BU3" s="100">
        <v>1.5824925190935271E-3</v>
      </c>
      <c r="BV3" s="100">
        <v>0</v>
      </c>
      <c r="BW3" s="100">
        <v>2.399109137191244E-3</v>
      </c>
      <c r="BX3" s="101">
        <v>0</v>
      </c>
      <c r="CA3" s="36" t="s">
        <v>305</v>
      </c>
      <c r="CB3" s="99">
        <v>3.6591740046722845E-3</v>
      </c>
      <c r="CC3" s="100">
        <v>1.2100338908941905E-2</v>
      </c>
      <c r="CD3" s="100">
        <v>5.3573524395777519E-3</v>
      </c>
      <c r="CE3" s="100">
        <v>2.5749554690605424E-3</v>
      </c>
      <c r="CF3" s="101">
        <v>6.196778213710584E-3</v>
      </c>
      <c r="CG3" s="99">
        <v>8.1165510099300859E-3</v>
      </c>
      <c r="CH3" s="100">
        <v>6.8824188368047335E-3</v>
      </c>
      <c r="CI3" s="100">
        <v>0</v>
      </c>
      <c r="CJ3" s="100">
        <v>6.264838109737496E-3</v>
      </c>
      <c r="CK3" s="101">
        <v>3.5267581319496249E-3</v>
      </c>
      <c r="CL3" s="99">
        <v>4.8014709865211785E-3</v>
      </c>
      <c r="CM3" s="100">
        <v>5.5350884193688735E-3</v>
      </c>
      <c r="CN3" s="100">
        <v>5.357048149687911E-3</v>
      </c>
      <c r="CO3" s="100">
        <v>4.6784943287998997E-3</v>
      </c>
      <c r="CP3" s="101">
        <v>7.7372618267930139E-3</v>
      </c>
      <c r="CS3" s="36" t="s">
        <v>273</v>
      </c>
      <c r="CT3" s="99">
        <v>6.6869882131714428E-3</v>
      </c>
      <c r="CU3" s="100">
        <v>0</v>
      </c>
      <c r="CV3" s="100">
        <v>2.1286998504411046E-2</v>
      </c>
      <c r="CW3" s="100">
        <v>4.3429611112047748E-3</v>
      </c>
      <c r="CX3" s="101">
        <v>0</v>
      </c>
      <c r="CY3" s="99">
        <v>0</v>
      </c>
      <c r="CZ3" s="100">
        <v>2.8638496915757337E-3</v>
      </c>
      <c r="DA3" s="100">
        <v>0</v>
      </c>
      <c r="DB3" s="100">
        <v>0</v>
      </c>
      <c r="DC3" s="101">
        <v>0</v>
      </c>
      <c r="DD3" s="99">
        <v>1.6755966846168226E-2</v>
      </c>
      <c r="DE3" s="100">
        <v>2.1623994646257926E-2</v>
      </c>
      <c r="DF3" s="100">
        <v>2.1288310998637493E-2</v>
      </c>
      <c r="DG3" s="100">
        <v>1.5777943719297891E-2</v>
      </c>
      <c r="DH3" s="101">
        <v>1.4768773799789123E-2</v>
      </c>
      <c r="DK3" s="36" t="s">
        <v>244</v>
      </c>
      <c r="DL3" s="99">
        <v>1.8639344512096558E-2</v>
      </c>
      <c r="DM3" s="100">
        <v>1.9802564377305001E-2</v>
      </c>
      <c r="DN3" s="100">
        <v>7.4006546886566651E-3</v>
      </c>
      <c r="DO3" s="100">
        <v>6.346242390014782E-3</v>
      </c>
      <c r="DP3" s="101">
        <v>2.3210867481901376E-2</v>
      </c>
      <c r="DQ3" s="99">
        <v>1.6233102019860172E-2</v>
      </c>
      <c r="DR3" s="100">
        <v>1.1427682270361736E-2</v>
      </c>
      <c r="DS3" s="100">
        <v>3.1483393016245864E-2</v>
      </c>
      <c r="DT3" s="100">
        <v>8.874676751879822E-3</v>
      </c>
      <c r="DU3" s="101">
        <v>1.528261857178171E-2</v>
      </c>
      <c r="DV3" s="99">
        <v>6.1665367004770542E-3</v>
      </c>
      <c r="DW3" s="100">
        <v>9.7230429145730643E-3</v>
      </c>
      <c r="DX3" s="100">
        <v>7.4013450326227172E-3</v>
      </c>
      <c r="DY3" s="100">
        <v>7.4807420813839355E-3</v>
      </c>
      <c r="DZ3" s="101">
        <v>2.1173386255193289E-2</v>
      </c>
      <c r="EC3" s="36" t="s">
        <v>985</v>
      </c>
      <c r="ED3" s="99">
        <v>0</v>
      </c>
      <c r="EE3" s="100">
        <v>0</v>
      </c>
      <c r="EF3" s="100">
        <v>3.0391043756747315E-4</v>
      </c>
      <c r="EG3" s="100">
        <v>0</v>
      </c>
      <c r="EH3" s="101">
        <v>0</v>
      </c>
      <c r="EI3" s="99">
        <v>0</v>
      </c>
      <c r="EJ3" s="100">
        <v>0</v>
      </c>
      <c r="EK3" s="100">
        <v>0</v>
      </c>
      <c r="EL3" s="100">
        <v>8.0399911384515139E-3</v>
      </c>
      <c r="EM3" s="101">
        <v>7.4687064869634638E-4</v>
      </c>
      <c r="EN3" s="99">
        <v>1.330129534866639E-3</v>
      </c>
      <c r="EO3" s="100">
        <v>1.2299918770790428E-3</v>
      </c>
      <c r="EP3" s="100">
        <v>3.0440423372894173E-4</v>
      </c>
      <c r="EQ3" s="100">
        <v>3.8273230837995256E-3</v>
      </c>
      <c r="ER3" s="101">
        <v>0</v>
      </c>
    </row>
    <row r="4" spans="1:148" x14ac:dyDescent="0.25">
      <c r="A4">
        <v>72</v>
      </c>
      <c r="B4" t="s">
        <v>628</v>
      </c>
      <c r="C4" s="37" t="s">
        <v>629</v>
      </c>
      <c r="D4" s="37" t="s">
        <v>908</v>
      </c>
      <c r="E4" s="37">
        <v>24</v>
      </c>
      <c r="F4" s="37">
        <v>4.66</v>
      </c>
      <c r="G4" s="37" t="s">
        <v>63</v>
      </c>
      <c r="H4" s="76">
        <v>0</v>
      </c>
      <c r="I4" s="77">
        <v>0</v>
      </c>
      <c r="J4" s="77">
        <v>7.3815817906003984E-3</v>
      </c>
      <c r="K4" s="77">
        <v>0</v>
      </c>
      <c r="L4" s="78">
        <v>0</v>
      </c>
      <c r="M4" s="76">
        <v>0</v>
      </c>
      <c r="N4" s="77">
        <v>0</v>
      </c>
      <c r="O4" s="77">
        <v>0</v>
      </c>
      <c r="P4" s="77">
        <v>0</v>
      </c>
      <c r="Q4" s="78">
        <v>0</v>
      </c>
      <c r="R4" s="79">
        <v>0</v>
      </c>
      <c r="S4" s="80">
        <v>7.9448152106217518E-3</v>
      </c>
      <c r="T4" s="80">
        <v>7.3809059682436355E-3</v>
      </c>
      <c r="U4" s="80">
        <v>3.3146564327430519E-3</v>
      </c>
      <c r="V4" s="81">
        <v>2.3164157980888715E-3</v>
      </c>
      <c r="Y4" s="36" t="s">
        <v>806</v>
      </c>
      <c r="Z4" s="99">
        <v>0</v>
      </c>
      <c r="AA4" s="100">
        <v>0</v>
      </c>
      <c r="AB4" s="100">
        <v>5.9944234172074756E-3</v>
      </c>
      <c r="AC4" s="100">
        <v>0</v>
      </c>
      <c r="AD4" s="101">
        <v>0</v>
      </c>
      <c r="AE4" s="99">
        <v>0</v>
      </c>
      <c r="AF4" s="100">
        <v>0</v>
      </c>
      <c r="AG4" s="100">
        <v>0</v>
      </c>
      <c r="AH4" s="100">
        <v>0</v>
      </c>
      <c r="AI4" s="101">
        <v>0</v>
      </c>
      <c r="AJ4" s="99">
        <v>0</v>
      </c>
      <c r="AK4" s="100">
        <v>1.2007347958147676E-3</v>
      </c>
      <c r="AL4" s="100">
        <v>5.9944075630009646E-3</v>
      </c>
      <c r="AM4" s="100">
        <v>0</v>
      </c>
      <c r="AN4" s="101">
        <v>0</v>
      </c>
      <c r="AQ4" s="36" t="s">
        <v>913</v>
      </c>
      <c r="AR4" s="99">
        <v>0</v>
      </c>
      <c r="AS4" s="100">
        <v>0</v>
      </c>
      <c r="AT4" s="100">
        <v>2.4804688492457562E-3</v>
      </c>
      <c r="AU4" s="100">
        <v>0</v>
      </c>
      <c r="AV4" s="101">
        <v>0</v>
      </c>
      <c r="AW4" s="99">
        <v>0</v>
      </c>
      <c r="AX4" s="100">
        <v>0</v>
      </c>
      <c r="AY4" s="100">
        <v>0</v>
      </c>
      <c r="AZ4" s="100">
        <v>0</v>
      </c>
      <c r="BA4" s="101">
        <v>0</v>
      </c>
      <c r="BB4" s="99">
        <v>0</v>
      </c>
      <c r="BC4" s="100">
        <v>7.4201614240927867E-4</v>
      </c>
      <c r="BD4" s="100">
        <v>2.4801929657840608E-3</v>
      </c>
      <c r="BE4" s="100">
        <v>0</v>
      </c>
      <c r="BF4" s="101">
        <v>0</v>
      </c>
      <c r="BI4" s="36" t="s">
        <v>486</v>
      </c>
      <c r="BJ4" s="99">
        <v>0</v>
      </c>
      <c r="BK4" s="100">
        <v>0</v>
      </c>
      <c r="BL4" s="100">
        <v>9.7857147146463027E-4</v>
      </c>
      <c r="BM4" s="100">
        <v>0</v>
      </c>
      <c r="BN4" s="101">
        <v>0</v>
      </c>
      <c r="BO4" s="99">
        <v>0</v>
      </c>
      <c r="BP4" s="100">
        <v>0</v>
      </c>
      <c r="BQ4" s="100">
        <v>0</v>
      </c>
      <c r="BR4" s="100">
        <v>0</v>
      </c>
      <c r="BS4" s="101">
        <v>0</v>
      </c>
      <c r="BT4" s="99">
        <v>0</v>
      </c>
      <c r="BU4" s="100">
        <v>3.7258528016400169E-3</v>
      </c>
      <c r="BV4" s="100">
        <v>9.787439426034595E-4</v>
      </c>
      <c r="BW4" s="100">
        <v>3.9539528867084056E-3</v>
      </c>
      <c r="BX4" s="101">
        <v>0</v>
      </c>
      <c r="CA4" s="36" t="s">
        <v>545</v>
      </c>
      <c r="CB4" s="99">
        <v>0</v>
      </c>
      <c r="CC4" s="100">
        <v>0</v>
      </c>
      <c r="CD4" s="100">
        <v>5.8482542334545402E-3</v>
      </c>
      <c r="CE4" s="100">
        <v>0</v>
      </c>
      <c r="CF4" s="101">
        <v>0</v>
      </c>
      <c r="CG4" s="99">
        <v>0</v>
      </c>
      <c r="CH4" s="100">
        <v>0</v>
      </c>
      <c r="CI4" s="100">
        <v>0</v>
      </c>
      <c r="CJ4" s="100">
        <v>0</v>
      </c>
      <c r="CK4" s="101">
        <v>0</v>
      </c>
      <c r="CL4" s="99">
        <v>0</v>
      </c>
      <c r="CM4" s="100">
        <v>2.3365650080719802E-3</v>
      </c>
      <c r="CN4" s="100">
        <v>5.8481656341472414E-3</v>
      </c>
      <c r="CO4" s="100">
        <v>3.8912318254740977E-3</v>
      </c>
      <c r="CP4" s="101">
        <v>0</v>
      </c>
      <c r="CS4" s="36" t="s">
        <v>601</v>
      </c>
      <c r="CT4" s="99">
        <v>0</v>
      </c>
      <c r="CU4" s="100">
        <v>0</v>
      </c>
      <c r="CV4" s="100">
        <v>1.0632407294587837E-2</v>
      </c>
      <c r="CW4" s="100">
        <v>0</v>
      </c>
      <c r="CX4" s="101">
        <v>0</v>
      </c>
      <c r="CY4" s="99">
        <v>0</v>
      </c>
      <c r="CZ4" s="100">
        <v>0</v>
      </c>
      <c r="DA4" s="100">
        <v>0</v>
      </c>
      <c r="DB4" s="100">
        <v>0</v>
      </c>
      <c r="DC4" s="101">
        <v>0</v>
      </c>
      <c r="DD4" s="99">
        <v>0</v>
      </c>
      <c r="DE4" s="100">
        <v>1.0059597731964383E-2</v>
      </c>
      <c r="DF4" s="100">
        <v>1.0634755335864257E-2</v>
      </c>
      <c r="DG4" s="100">
        <v>6.4449495503982176E-3</v>
      </c>
      <c r="DH4" s="101">
        <v>0</v>
      </c>
      <c r="DK4" s="36" t="s">
        <v>670</v>
      </c>
      <c r="DL4" s="99">
        <v>0</v>
      </c>
      <c r="DM4" s="100">
        <v>0</v>
      </c>
      <c r="DN4" s="100">
        <v>0</v>
      </c>
      <c r="DO4" s="100">
        <v>6.5232205216200411E-3</v>
      </c>
      <c r="DP4" s="101">
        <v>0</v>
      </c>
      <c r="DQ4" s="99">
        <v>7.3087681538585208E-3</v>
      </c>
      <c r="DR4" s="100">
        <v>0</v>
      </c>
      <c r="DS4" s="100">
        <v>1.5855105028895384E-2</v>
      </c>
      <c r="DT4" s="100">
        <v>0</v>
      </c>
      <c r="DU4" s="101">
        <v>2.8771344401530325E-3</v>
      </c>
      <c r="DV4" s="99">
        <v>0</v>
      </c>
      <c r="DW4" s="100">
        <v>0</v>
      </c>
      <c r="DX4" s="100">
        <v>0</v>
      </c>
      <c r="DY4" s="100">
        <v>0</v>
      </c>
      <c r="DZ4" s="101">
        <v>0</v>
      </c>
      <c r="EC4" s="36" t="s">
        <v>779</v>
      </c>
      <c r="ED4" s="99">
        <v>0</v>
      </c>
      <c r="EE4" s="100">
        <v>0</v>
      </c>
      <c r="EF4" s="100">
        <v>1.1420328326119129E-3</v>
      </c>
      <c r="EG4" s="100">
        <v>0</v>
      </c>
      <c r="EH4" s="101">
        <v>0</v>
      </c>
      <c r="EI4" s="99">
        <v>0</v>
      </c>
      <c r="EJ4" s="100">
        <v>0</v>
      </c>
      <c r="EK4" s="100">
        <v>0</v>
      </c>
      <c r="EL4" s="100">
        <v>0</v>
      </c>
      <c r="EM4" s="101">
        <v>0</v>
      </c>
      <c r="EN4" s="99">
        <v>0</v>
      </c>
      <c r="EO4" s="100">
        <v>1.515337242156443E-3</v>
      </c>
      <c r="EP4" s="100">
        <v>1.1419021676677083E-3</v>
      </c>
      <c r="EQ4" s="100">
        <v>1.2445121079541928E-3</v>
      </c>
      <c r="ER4" s="101">
        <v>0</v>
      </c>
    </row>
    <row r="5" spans="1:148" x14ac:dyDescent="0.25">
      <c r="A5">
        <v>129</v>
      </c>
      <c r="B5" t="s">
        <v>805</v>
      </c>
      <c r="C5" s="37" t="s">
        <v>806</v>
      </c>
      <c r="D5" s="37" t="s">
        <v>908</v>
      </c>
      <c r="E5" s="37">
        <v>24</v>
      </c>
      <c r="F5" s="37">
        <v>4.76</v>
      </c>
      <c r="G5" s="37" t="s">
        <v>63</v>
      </c>
      <c r="H5" s="79">
        <v>0</v>
      </c>
      <c r="I5" s="80">
        <v>0</v>
      </c>
      <c r="J5" s="80">
        <v>5.9944234172074756E-3</v>
      </c>
      <c r="K5" s="80">
        <v>0</v>
      </c>
      <c r="L5" s="81">
        <v>0</v>
      </c>
      <c r="M5" s="79">
        <v>0</v>
      </c>
      <c r="N5" s="80">
        <v>0</v>
      </c>
      <c r="O5" s="80">
        <v>0</v>
      </c>
      <c r="P5" s="80">
        <v>0</v>
      </c>
      <c r="Q5" s="81">
        <v>0</v>
      </c>
      <c r="R5" s="79">
        <v>0</v>
      </c>
      <c r="S5" s="80">
        <v>1.2007347958147676E-3</v>
      </c>
      <c r="T5" s="80">
        <v>5.9944075630009646E-3</v>
      </c>
      <c r="U5" s="80">
        <v>0</v>
      </c>
      <c r="V5" s="81">
        <v>0</v>
      </c>
      <c r="Y5" s="36" t="s">
        <v>527</v>
      </c>
      <c r="Z5" s="99">
        <v>0</v>
      </c>
      <c r="AA5" s="100">
        <v>0</v>
      </c>
      <c r="AB5" s="100">
        <v>7.3696692248706635E-3</v>
      </c>
      <c r="AC5" s="100">
        <v>0</v>
      </c>
      <c r="AD5" s="101">
        <v>0</v>
      </c>
      <c r="AE5" s="99">
        <v>0</v>
      </c>
      <c r="AF5" s="100">
        <v>0</v>
      </c>
      <c r="AG5" s="100">
        <v>0</v>
      </c>
      <c r="AH5" s="100">
        <v>0</v>
      </c>
      <c r="AI5" s="101">
        <v>0</v>
      </c>
      <c r="AJ5" s="99">
        <v>0</v>
      </c>
      <c r="AK5" s="100">
        <v>6.2965517122531151E-3</v>
      </c>
      <c r="AL5" s="100">
        <v>7.370155378981E-3</v>
      </c>
      <c r="AM5" s="100">
        <v>3.8870790764561221E-3</v>
      </c>
      <c r="AN5" s="101">
        <v>1.5554637937086658E-3</v>
      </c>
      <c r="AQ5" s="36" t="s">
        <v>418</v>
      </c>
      <c r="AR5" s="99">
        <v>0</v>
      </c>
      <c r="AS5" s="100">
        <v>0</v>
      </c>
      <c r="AT5" s="100">
        <v>7.4274331133346886E-3</v>
      </c>
      <c r="AU5" s="100">
        <v>0</v>
      </c>
      <c r="AV5" s="101">
        <v>0</v>
      </c>
      <c r="AW5" s="99">
        <v>0</v>
      </c>
      <c r="AX5" s="100">
        <v>0</v>
      </c>
      <c r="AY5" s="100">
        <v>0</v>
      </c>
      <c r="AZ5" s="100">
        <v>0</v>
      </c>
      <c r="BA5" s="101">
        <v>0</v>
      </c>
      <c r="BB5" s="99">
        <v>2.8458962535924969E-3</v>
      </c>
      <c r="BC5" s="100">
        <v>8.7226453615890185E-3</v>
      </c>
      <c r="BD5" s="100">
        <v>7.4278063657160264E-3</v>
      </c>
      <c r="BE5" s="100">
        <v>6.6768414171266355E-3</v>
      </c>
      <c r="BF5" s="101">
        <v>8.2144922008334613E-3</v>
      </c>
      <c r="BI5" s="36" t="s">
        <v>375</v>
      </c>
      <c r="BJ5" s="99">
        <v>0</v>
      </c>
      <c r="BK5" s="100">
        <v>5.4795146916452415E-3</v>
      </c>
      <c r="BL5" s="100">
        <v>4.7781366308946313E-3</v>
      </c>
      <c r="BM5" s="100">
        <v>6.512753425496994E-3</v>
      </c>
      <c r="BN5" s="101">
        <v>1.101711804833159E-2</v>
      </c>
      <c r="BO5" s="99">
        <v>0</v>
      </c>
      <c r="BP5" s="100">
        <v>0</v>
      </c>
      <c r="BQ5" s="100">
        <v>1.5280301698956328E-2</v>
      </c>
      <c r="BR5" s="100">
        <v>1.2977466262439605E-2</v>
      </c>
      <c r="BS5" s="101">
        <v>1.1423907849111931E-2</v>
      </c>
      <c r="BT5" s="99">
        <v>0</v>
      </c>
      <c r="BU5" s="100">
        <v>7.7556816280527144E-3</v>
      </c>
      <c r="BV5" s="100">
        <v>4.7781126315337274E-3</v>
      </c>
      <c r="BW5" s="100">
        <v>7.4933111467064715E-3</v>
      </c>
      <c r="BX5" s="101">
        <v>0</v>
      </c>
      <c r="CA5" s="36" t="s">
        <v>82</v>
      </c>
      <c r="CB5" s="99">
        <v>0.12406094347130432</v>
      </c>
      <c r="CC5" s="100">
        <v>7.4324490413607683E-2</v>
      </c>
      <c r="CD5" s="100">
        <v>2.4346978834853001E-2</v>
      </c>
      <c r="CE5" s="100">
        <v>0.11640948557017278</v>
      </c>
      <c r="CF5" s="101">
        <v>8.9220344063855303E-2</v>
      </c>
      <c r="CG5" s="99">
        <v>8.3811300152038012E-2</v>
      </c>
      <c r="CH5" s="100">
        <v>7.1413803413383589E-2</v>
      </c>
      <c r="CI5" s="100">
        <v>8.2085176953468023E-2</v>
      </c>
      <c r="CJ5" s="100">
        <v>0.13555433541615328</v>
      </c>
      <c r="CK5" s="101">
        <v>8.8133697678926273E-2</v>
      </c>
      <c r="CL5" s="99">
        <v>1.9164223325466471E-2</v>
      </c>
      <c r="CM5" s="100">
        <v>3.1156993662418753E-2</v>
      </c>
      <c r="CN5" s="100">
        <v>2.3811951821454503E-2</v>
      </c>
      <c r="CO5" s="100">
        <v>4.8606702576124761E-2</v>
      </c>
      <c r="CP5" s="101">
        <v>2.319951599259595E-2</v>
      </c>
      <c r="CS5" s="36" t="s">
        <v>422</v>
      </c>
      <c r="CT5" s="99">
        <v>0</v>
      </c>
      <c r="CU5" s="100">
        <v>0</v>
      </c>
      <c r="CV5" s="100">
        <v>7.5891091558879034E-3</v>
      </c>
      <c r="CW5" s="100">
        <v>0</v>
      </c>
      <c r="CX5" s="101">
        <v>0</v>
      </c>
      <c r="CY5" s="99">
        <v>0</v>
      </c>
      <c r="CZ5" s="100">
        <v>0</v>
      </c>
      <c r="DA5" s="100">
        <v>0</v>
      </c>
      <c r="DB5" s="100">
        <v>0</v>
      </c>
      <c r="DC5" s="101">
        <v>0</v>
      </c>
      <c r="DD5" s="99">
        <v>9.7373431170963698E-3</v>
      </c>
      <c r="DE5" s="100">
        <v>8.9618706416275465E-3</v>
      </c>
      <c r="DF5" s="100">
        <v>7.5882041711197142E-3</v>
      </c>
      <c r="DG5" s="100">
        <v>8.1000507112963301E-3</v>
      </c>
      <c r="DH5" s="101">
        <v>2.9573625514636159E-3</v>
      </c>
      <c r="DK5" s="36" t="s">
        <v>586</v>
      </c>
      <c r="DL5" s="99">
        <v>0</v>
      </c>
      <c r="DM5" s="100">
        <v>0</v>
      </c>
      <c r="DN5" s="100">
        <v>3.6588064658923392E-3</v>
      </c>
      <c r="DO5" s="100">
        <v>8.4144871529592529E-3</v>
      </c>
      <c r="DP5" s="101">
        <v>0</v>
      </c>
      <c r="DQ5" s="99">
        <v>6.1488566623901751E-3</v>
      </c>
      <c r="DR5" s="100">
        <v>5.5527793879987389E-3</v>
      </c>
      <c r="DS5" s="100">
        <v>1.0157466209259074E-2</v>
      </c>
      <c r="DT5" s="100">
        <v>0</v>
      </c>
      <c r="DU5" s="101">
        <v>9.2751550759281823E-3</v>
      </c>
      <c r="DV5" s="99">
        <v>6.1661085494504097E-3</v>
      </c>
      <c r="DW5" s="100">
        <v>3.7722851393417489E-3</v>
      </c>
      <c r="DX5" s="100">
        <v>3.6584459865806902E-3</v>
      </c>
      <c r="DY5" s="100">
        <v>4.4396341811515734E-3</v>
      </c>
      <c r="DZ5" s="101">
        <v>0</v>
      </c>
      <c r="EC5" s="36" t="s">
        <v>153</v>
      </c>
      <c r="ED5" s="99">
        <v>9.6554560536970205E-3</v>
      </c>
      <c r="EE5" s="100">
        <v>2.05724296799383E-2</v>
      </c>
      <c r="EF5" s="100">
        <v>5.5334155194304924E-3</v>
      </c>
      <c r="EG5" s="100">
        <v>2.268362977190988E-2</v>
      </c>
      <c r="EH5" s="101">
        <v>1.9951567793370231E-2</v>
      </c>
      <c r="EI5" s="99">
        <v>4.08400803653447E-2</v>
      </c>
      <c r="EJ5" s="100">
        <v>1.9236815820377954E-2</v>
      </c>
      <c r="EK5" s="100">
        <v>2.2219719202385937E-2</v>
      </c>
      <c r="EL5" s="100">
        <v>8.7406187111765156E-3</v>
      </c>
      <c r="EM5" s="101">
        <v>3.0005782628888339E-2</v>
      </c>
      <c r="EN5" s="99">
        <v>1.3162861518849196E-2</v>
      </c>
      <c r="EO5" s="100">
        <v>6.4712339178076908E-3</v>
      </c>
      <c r="EP5" s="100">
        <v>5.5341451166512554E-3</v>
      </c>
      <c r="EQ5" s="100">
        <v>7.2399749705660448E-3</v>
      </c>
      <c r="ER5" s="101">
        <v>4.9842759258894439E-3</v>
      </c>
    </row>
    <row r="6" spans="1:148" x14ac:dyDescent="0.25">
      <c r="A6">
        <v>55</v>
      </c>
      <c r="B6" t="s">
        <v>526</v>
      </c>
      <c r="C6" s="37" t="s">
        <v>527</v>
      </c>
      <c r="D6" s="37" t="s">
        <v>908</v>
      </c>
      <c r="E6" s="37">
        <v>48</v>
      </c>
      <c r="F6" s="37">
        <v>5.19</v>
      </c>
      <c r="G6" s="37" t="s">
        <v>63</v>
      </c>
      <c r="H6" s="79">
        <v>0</v>
      </c>
      <c r="I6" s="80">
        <v>0</v>
      </c>
      <c r="J6" s="80">
        <v>7.3696692248706635E-3</v>
      </c>
      <c r="K6" s="80">
        <v>0</v>
      </c>
      <c r="L6" s="81">
        <v>0</v>
      </c>
      <c r="M6" s="79">
        <v>0</v>
      </c>
      <c r="N6" s="80">
        <v>0</v>
      </c>
      <c r="O6" s="80">
        <v>0</v>
      </c>
      <c r="P6" s="80">
        <v>0</v>
      </c>
      <c r="Q6" s="81">
        <v>0</v>
      </c>
      <c r="R6" s="79">
        <v>0</v>
      </c>
      <c r="S6" s="80">
        <v>6.2965517122531151E-3</v>
      </c>
      <c r="T6" s="80">
        <v>7.370155378981E-3</v>
      </c>
      <c r="U6" s="80">
        <v>3.8870790764561221E-3</v>
      </c>
      <c r="V6" s="81">
        <v>1.5554637937086658E-3</v>
      </c>
      <c r="Y6" s="36" t="s">
        <v>394</v>
      </c>
      <c r="Z6" s="99">
        <v>0</v>
      </c>
      <c r="AA6" s="100">
        <v>0</v>
      </c>
      <c r="AB6" s="100">
        <v>8.348320050543187E-3</v>
      </c>
      <c r="AC6" s="100">
        <v>0</v>
      </c>
      <c r="AD6" s="101">
        <v>0</v>
      </c>
      <c r="AE6" s="99">
        <v>0</v>
      </c>
      <c r="AF6" s="100">
        <v>0</v>
      </c>
      <c r="AG6" s="100">
        <v>0</v>
      </c>
      <c r="AH6" s="100">
        <v>0</v>
      </c>
      <c r="AI6" s="101">
        <v>0</v>
      </c>
      <c r="AJ6" s="99">
        <v>0</v>
      </c>
      <c r="AK6" s="100">
        <v>7.0145923059526305E-3</v>
      </c>
      <c r="AL6" s="100">
        <v>8.3480204108610373E-3</v>
      </c>
      <c r="AM6" s="100">
        <v>7.1970008653413327E-3</v>
      </c>
      <c r="AN6" s="101">
        <v>0</v>
      </c>
      <c r="AQ6" s="36" t="s">
        <v>384</v>
      </c>
      <c r="AR6" s="99">
        <v>0</v>
      </c>
      <c r="AS6" s="100">
        <v>0</v>
      </c>
      <c r="AT6" s="100">
        <v>4.6538742087030242E-4</v>
      </c>
      <c r="AU6" s="100">
        <v>0</v>
      </c>
      <c r="AV6" s="101">
        <v>0</v>
      </c>
      <c r="AW6" s="99">
        <v>0</v>
      </c>
      <c r="AX6" s="100">
        <v>0</v>
      </c>
      <c r="AY6" s="100">
        <v>0</v>
      </c>
      <c r="AZ6" s="100">
        <v>0</v>
      </c>
      <c r="BA6" s="101">
        <v>0</v>
      </c>
      <c r="BB6" s="99">
        <v>6.1752972774194311E-4</v>
      </c>
      <c r="BC6" s="100">
        <v>0</v>
      </c>
      <c r="BD6" s="100">
        <v>4.6556512391651873E-4</v>
      </c>
      <c r="BE6" s="100">
        <v>4.5962322404586594E-4</v>
      </c>
      <c r="BF6" s="101">
        <v>0</v>
      </c>
      <c r="BI6" s="36" t="s">
        <v>536</v>
      </c>
      <c r="BJ6" s="99">
        <v>0</v>
      </c>
      <c r="BK6" s="100">
        <v>0</v>
      </c>
      <c r="BL6" s="100">
        <v>1.7978048307118733E-3</v>
      </c>
      <c r="BM6" s="100">
        <v>0</v>
      </c>
      <c r="BN6" s="101">
        <v>0</v>
      </c>
      <c r="BO6" s="99">
        <v>0</v>
      </c>
      <c r="BP6" s="100">
        <v>0</v>
      </c>
      <c r="BQ6" s="100">
        <v>0</v>
      </c>
      <c r="BR6" s="100">
        <v>0</v>
      </c>
      <c r="BS6" s="101">
        <v>0</v>
      </c>
      <c r="BT6" s="99">
        <v>0</v>
      </c>
      <c r="BU6" s="100">
        <v>1.2744833957432505E-3</v>
      </c>
      <c r="BV6" s="100">
        <v>1.7979557569166424E-3</v>
      </c>
      <c r="BW6" s="100">
        <v>1.9955766932191715E-3</v>
      </c>
      <c r="BX6" s="101">
        <v>0</v>
      </c>
      <c r="CA6" s="36" t="s">
        <v>135</v>
      </c>
      <c r="CB6" s="99">
        <v>0</v>
      </c>
      <c r="CC6" s="100">
        <v>5.0573889629848323E-2</v>
      </c>
      <c r="CD6" s="100">
        <v>1.3765139016561007E-2</v>
      </c>
      <c r="CE6" s="100">
        <v>8.0139539627545484E-2</v>
      </c>
      <c r="CF6" s="101">
        <v>5.6907236010952288E-2</v>
      </c>
      <c r="CG6" s="99">
        <v>1.0931300733138088E-2</v>
      </c>
      <c r="CH6" s="100">
        <v>3.3855975244025546E-2</v>
      </c>
      <c r="CI6" s="100">
        <v>4.8712640015811083E-2</v>
      </c>
      <c r="CJ6" s="100">
        <v>7.9872636389164545E-2</v>
      </c>
      <c r="CK6" s="101">
        <v>5.6143722721652828E-2</v>
      </c>
      <c r="CL6" s="99">
        <v>2.1157576247899557E-3</v>
      </c>
      <c r="CM6" s="100">
        <v>9.4762073347648933E-3</v>
      </c>
      <c r="CN6" s="100">
        <v>1.3958038686929025E-2</v>
      </c>
      <c r="CO6" s="100">
        <v>2.1181904110298511E-2</v>
      </c>
      <c r="CP6" s="101">
        <v>0</v>
      </c>
      <c r="CS6" s="36" t="s">
        <v>62</v>
      </c>
      <c r="CT6" s="99">
        <v>7.3045596793370549E-3</v>
      </c>
      <c r="CU6" s="100">
        <v>7.7446566247785327E-3</v>
      </c>
      <c r="CV6" s="100">
        <v>9.5168137734191732E-3</v>
      </c>
      <c r="CW6" s="100">
        <v>1.4493434611607679E-2</v>
      </c>
      <c r="CX6" s="101">
        <v>2.5026801614219767E-3</v>
      </c>
      <c r="CY6" s="99">
        <v>1.9192546328664992E-3</v>
      </c>
      <c r="CZ6" s="100">
        <v>4.1455050663790904E-3</v>
      </c>
      <c r="DA6" s="100">
        <v>1.3069802361326301E-3</v>
      </c>
      <c r="DB6" s="100">
        <v>3.6523713704892289E-3</v>
      </c>
      <c r="DC6" s="101">
        <v>1.2374008453061511E-3</v>
      </c>
      <c r="DD6" s="99">
        <v>3.5654179618804607E-3</v>
      </c>
      <c r="DE6" s="100">
        <v>8.20388486126763E-3</v>
      </c>
      <c r="DF6" s="100">
        <v>9.5168740218716172E-3</v>
      </c>
      <c r="DG6" s="100">
        <v>8.3200138630710706E-3</v>
      </c>
      <c r="DH6" s="101">
        <v>1.4570150622227251E-3</v>
      </c>
      <c r="DK6" s="36" t="s">
        <v>403</v>
      </c>
      <c r="DL6" s="99">
        <v>0</v>
      </c>
      <c r="DM6" s="100">
        <v>0</v>
      </c>
      <c r="DN6" s="100">
        <v>1.3429547186499892E-2</v>
      </c>
      <c r="DO6" s="100">
        <v>0</v>
      </c>
      <c r="DP6" s="101">
        <v>0</v>
      </c>
      <c r="DQ6" s="99">
        <v>0</v>
      </c>
      <c r="DR6" s="100">
        <v>0</v>
      </c>
      <c r="DS6" s="100">
        <v>0</v>
      </c>
      <c r="DT6" s="100">
        <v>0</v>
      </c>
      <c r="DU6" s="101">
        <v>0</v>
      </c>
      <c r="DV6" s="99">
        <v>7.2732631541982387E-3</v>
      </c>
      <c r="DW6" s="100">
        <v>1.2603541934420268E-2</v>
      </c>
      <c r="DX6" s="100">
        <v>1.3429449861016421E-2</v>
      </c>
      <c r="DY6" s="100">
        <v>6.8380068483782112E-3</v>
      </c>
      <c r="DZ6" s="101">
        <v>5.4759670428034439E-3</v>
      </c>
      <c r="EC6" s="36" t="s">
        <v>1119</v>
      </c>
      <c r="ED6" s="99">
        <v>0</v>
      </c>
      <c r="EE6" s="100">
        <v>0</v>
      </c>
      <c r="EF6" s="100">
        <v>0</v>
      </c>
      <c r="EG6" s="100">
        <v>0</v>
      </c>
      <c r="EH6" s="101">
        <v>0</v>
      </c>
      <c r="EI6" s="99">
        <v>0</v>
      </c>
      <c r="EJ6" s="100">
        <v>0</v>
      </c>
      <c r="EK6" s="100">
        <v>0</v>
      </c>
      <c r="EL6" s="100">
        <v>0</v>
      </c>
      <c r="EM6" s="101">
        <v>1.0145917833096254E-2</v>
      </c>
      <c r="EN6" s="99">
        <v>0</v>
      </c>
      <c r="EO6" s="100">
        <v>0</v>
      </c>
      <c r="EP6" s="100">
        <v>0</v>
      </c>
      <c r="EQ6" s="100">
        <v>0</v>
      </c>
      <c r="ER6" s="101">
        <v>0</v>
      </c>
    </row>
    <row r="7" spans="1:148" x14ac:dyDescent="0.25">
      <c r="A7">
        <v>53</v>
      </c>
      <c r="B7" t="s">
        <v>393</v>
      </c>
      <c r="C7" s="37" t="s">
        <v>394</v>
      </c>
      <c r="D7" s="37" t="s">
        <v>908</v>
      </c>
      <c r="E7" s="37">
        <v>47</v>
      </c>
      <c r="F7" s="37">
        <v>5.31</v>
      </c>
      <c r="G7" s="37" t="s">
        <v>63</v>
      </c>
      <c r="H7" s="79">
        <v>0</v>
      </c>
      <c r="I7" s="80">
        <v>0</v>
      </c>
      <c r="J7" s="80">
        <v>8.348320050543187E-3</v>
      </c>
      <c r="K7" s="80">
        <v>0</v>
      </c>
      <c r="L7" s="81">
        <v>0</v>
      </c>
      <c r="M7" s="79">
        <v>0</v>
      </c>
      <c r="N7" s="80">
        <v>0</v>
      </c>
      <c r="O7" s="80">
        <v>0</v>
      </c>
      <c r="P7" s="80">
        <v>0</v>
      </c>
      <c r="Q7" s="81">
        <v>0</v>
      </c>
      <c r="R7" s="79">
        <v>0</v>
      </c>
      <c r="S7" s="80">
        <v>7.0145923059526305E-3</v>
      </c>
      <c r="T7" s="80">
        <v>8.3480204108610373E-3</v>
      </c>
      <c r="U7" s="80">
        <v>7.1970008653413327E-3</v>
      </c>
      <c r="V7" s="81">
        <v>0</v>
      </c>
      <c r="Y7" s="36" t="s">
        <v>841</v>
      </c>
      <c r="Z7" s="99">
        <v>0</v>
      </c>
      <c r="AA7" s="100">
        <v>0</v>
      </c>
      <c r="AB7" s="100">
        <v>2.5534952547216958E-3</v>
      </c>
      <c r="AC7" s="100">
        <v>0</v>
      </c>
      <c r="AD7" s="101">
        <v>0</v>
      </c>
      <c r="AE7" s="99">
        <v>0</v>
      </c>
      <c r="AF7" s="100">
        <v>0</v>
      </c>
      <c r="AG7" s="100">
        <v>0</v>
      </c>
      <c r="AH7" s="100">
        <v>0</v>
      </c>
      <c r="AI7" s="101">
        <v>0</v>
      </c>
      <c r="AJ7" s="99">
        <v>0</v>
      </c>
      <c r="AK7" s="100">
        <v>1.8544578094577796E-3</v>
      </c>
      <c r="AL7" s="100">
        <v>2.5531858713621247E-3</v>
      </c>
      <c r="AM7" s="100">
        <v>1.155126621610599E-3</v>
      </c>
      <c r="AN7" s="101">
        <v>0</v>
      </c>
      <c r="AQ7" s="36" t="s">
        <v>930</v>
      </c>
      <c r="AR7" s="99">
        <v>0</v>
      </c>
      <c r="AS7" s="100">
        <v>0</v>
      </c>
      <c r="AT7" s="100">
        <v>5.0810441787586585E-4</v>
      </c>
      <c r="AU7" s="100">
        <v>0</v>
      </c>
      <c r="AV7" s="101">
        <v>0</v>
      </c>
      <c r="AW7" s="99">
        <v>0</v>
      </c>
      <c r="AX7" s="100">
        <v>0</v>
      </c>
      <c r="AY7" s="100">
        <v>0</v>
      </c>
      <c r="AZ7" s="100">
        <v>0</v>
      </c>
      <c r="BA7" s="101">
        <v>0</v>
      </c>
      <c r="BB7" s="99">
        <v>0</v>
      </c>
      <c r="BC7" s="100">
        <v>0</v>
      </c>
      <c r="BD7" s="100">
        <v>5.0819397019795018E-4</v>
      </c>
      <c r="BE7" s="100">
        <v>0</v>
      </c>
      <c r="BF7" s="101">
        <v>0</v>
      </c>
      <c r="BI7" s="36" t="s">
        <v>416</v>
      </c>
      <c r="BJ7" s="99">
        <v>0</v>
      </c>
      <c r="BK7" s="100">
        <v>0</v>
      </c>
      <c r="BL7" s="100">
        <v>4.6785918006597071E-3</v>
      </c>
      <c r="BM7" s="100">
        <v>0</v>
      </c>
      <c r="BN7" s="101">
        <v>0</v>
      </c>
      <c r="BO7" s="99">
        <v>0</v>
      </c>
      <c r="BP7" s="100">
        <v>0</v>
      </c>
      <c r="BQ7" s="100">
        <v>0</v>
      </c>
      <c r="BR7" s="100">
        <v>0</v>
      </c>
      <c r="BS7" s="101">
        <v>0</v>
      </c>
      <c r="BT7" s="99">
        <v>2.6662514318255108E-3</v>
      </c>
      <c r="BU7" s="100">
        <v>3.6638149413083542E-3</v>
      </c>
      <c r="BV7" s="100">
        <v>4.6785442853957276E-3</v>
      </c>
      <c r="BW7" s="100">
        <v>4.6054547722221137E-3</v>
      </c>
      <c r="BX7" s="101">
        <v>2.4129076648953143E-3</v>
      </c>
      <c r="CA7" s="36" t="s">
        <v>390</v>
      </c>
      <c r="CB7" s="99">
        <v>2.7131436522448163E-2</v>
      </c>
      <c r="CC7" s="100">
        <v>0</v>
      </c>
      <c r="CD7" s="100">
        <v>1.5658694498018256E-2</v>
      </c>
      <c r="CE7" s="100">
        <v>2.3865440932756249E-2</v>
      </c>
      <c r="CF7" s="101">
        <v>0</v>
      </c>
      <c r="CG7" s="99">
        <v>1.347040005101767E-2</v>
      </c>
      <c r="CH7" s="100">
        <v>0</v>
      </c>
      <c r="CI7" s="100">
        <v>1.5750777879905319E-2</v>
      </c>
      <c r="CJ7" s="100">
        <v>7.4974123245481375E-2</v>
      </c>
      <c r="CK7" s="101">
        <v>3.3916018628063947E-2</v>
      </c>
      <c r="CL7" s="99">
        <v>1.2669145664175976E-2</v>
      </c>
      <c r="CM7" s="100">
        <v>1.7185876874939523E-2</v>
      </c>
      <c r="CN7" s="100">
        <v>1.5814102864618457E-2</v>
      </c>
      <c r="CO7" s="100">
        <v>1.862541199238139E-2</v>
      </c>
      <c r="CP7" s="101">
        <v>0</v>
      </c>
      <c r="CS7" s="36" t="s">
        <v>616</v>
      </c>
      <c r="CT7" s="99">
        <v>0</v>
      </c>
      <c r="CU7" s="100">
        <v>0</v>
      </c>
      <c r="CV7" s="100">
        <v>0</v>
      </c>
      <c r="CW7" s="100">
        <v>0</v>
      </c>
      <c r="CX7" s="101">
        <v>0</v>
      </c>
      <c r="CY7" s="99">
        <v>0</v>
      </c>
      <c r="CZ7" s="100">
        <v>0</v>
      </c>
      <c r="DA7" s="100">
        <v>0</v>
      </c>
      <c r="DB7" s="100">
        <v>0</v>
      </c>
      <c r="DC7" s="101">
        <v>0</v>
      </c>
      <c r="DD7" s="99">
        <v>0</v>
      </c>
      <c r="DE7" s="100">
        <v>0</v>
      </c>
      <c r="DF7" s="100">
        <v>0</v>
      </c>
      <c r="DG7" s="100">
        <v>1.9841383720858802E-3</v>
      </c>
      <c r="DH7" s="101">
        <v>0</v>
      </c>
      <c r="DK7" s="36" t="s">
        <v>254</v>
      </c>
      <c r="DL7" s="99">
        <v>0</v>
      </c>
      <c r="DM7" s="100">
        <v>5.0129340208353588E-3</v>
      </c>
      <c r="DN7" s="100">
        <v>4.7573056885826534E-3</v>
      </c>
      <c r="DO7" s="100">
        <v>3.1319118288384643E-3</v>
      </c>
      <c r="DP7" s="101">
        <v>0</v>
      </c>
      <c r="DQ7" s="99">
        <v>0</v>
      </c>
      <c r="DR7" s="100">
        <v>1.0734412986644362E-2</v>
      </c>
      <c r="DS7" s="100">
        <v>4.137004052830461E-3</v>
      </c>
      <c r="DT7" s="100">
        <v>2.05783672670823E-3</v>
      </c>
      <c r="DU7" s="101">
        <v>2.116945390426291E-3</v>
      </c>
      <c r="DV7" s="99">
        <v>2.699285571237458E-3</v>
      </c>
      <c r="DW7" s="100">
        <v>4.049947966849589E-3</v>
      </c>
      <c r="DX7" s="100">
        <v>4.7571467058613376E-3</v>
      </c>
      <c r="DY7" s="100">
        <v>5.9935099552722417E-3</v>
      </c>
      <c r="DZ7" s="101">
        <v>4.5400229021765734E-3</v>
      </c>
      <c r="EC7" s="36" t="s">
        <v>341</v>
      </c>
      <c r="ED7" s="99">
        <v>5.5317198815715528E-3</v>
      </c>
      <c r="EE7" s="100">
        <v>1.506207339175763E-2</v>
      </c>
      <c r="EF7" s="100">
        <v>2.1436021927966646E-3</v>
      </c>
      <c r="EG7" s="100">
        <v>1.708915072133961E-2</v>
      </c>
      <c r="EH7" s="101">
        <v>0</v>
      </c>
      <c r="EI7" s="99">
        <v>2.6690965821116241E-2</v>
      </c>
      <c r="EJ7" s="100">
        <v>3.6060493186424021E-2</v>
      </c>
      <c r="EK7" s="100">
        <v>2.2182430167902539E-2</v>
      </c>
      <c r="EL7" s="100">
        <v>6.8621205242981424E-3</v>
      </c>
      <c r="EM7" s="101">
        <v>2.6924833848854347E-2</v>
      </c>
      <c r="EN7" s="99">
        <v>9.4798378191994475E-3</v>
      </c>
      <c r="EO7" s="100">
        <v>3.8514578947824903E-3</v>
      </c>
      <c r="EP7" s="100">
        <v>2.1431913577550261E-3</v>
      </c>
      <c r="EQ7" s="100">
        <v>4.7928451265346114E-3</v>
      </c>
      <c r="ER7" s="101">
        <v>0</v>
      </c>
    </row>
    <row r="8" spans="1:148" x14ac:dyDescent="0.25">
      <c r="A8">
        <v>94</v>
      </c>
      <c r="B8" t="s">
        <v>840</v>
      </c>
      <c r="C8" s="37" t="s">
        <v>841</v>
      </c>
      <c r="D8" s="37" t="s">
        <v>908</v>
      </c>
      <c r="E8" s="37">
        <v>54</v>
      </c>
      <c r="F8" s="37">
        <v>5.71</v>
      </c>
      <c r="G8" s="37" t="s">
        <v>63</v>
      </c>
      <c r="H8" s="79">
        <v>0</v>
      </c>
      <c r="I8" s="80">
        <v>0</v>
      </c>
      <c r="J8" s="80">
        <v>2.5534952547216958E-3</v>
      </c>
      <c r="K8" s="80">
        <v>0</v>
      </c>
      <c r="L8" s="81">
        <v>0</v>
      </c>
      <c r="M8" s="79">
        <v>0</v>
      </c>
      <c r="N8" s="80">
        <v>0</v>
      </c>
      <c r="O8" s="80">
        <v>0</v>
      </c>
      <c r="P8" s="80">
        <v>0</v>
      </c>
      <c r="Q8" s="81">
        <v>0</v>
      </c>
      <c r="R8" s="79">
        <v>0</v>
      </c>
      <c r="S8" s="80">
        <v>1.8544578094577796E-3</v>
      </c>
      <c r="T8" s="80">
        <v>2.5531858713621247E-3</v>
      </c>
      <c r="U8" s="80">
        <v>1.155126621610599E-3</v>
      </c>
      <c r="V8" s="81">
        <v>0</v>
      </c>
      <c r="Y8" s="36" t="s">
        <v>660</v>
      </c>
      <c r="Z8" s="99">
        <v>0</v>
      </c>
      <c r="AA8" s="100">
        <v>0</v>
      </c>
      <c r="AB8" s="100">
        <v>6.7199620667231395E-3</v>
      </c>
      <c r="AC8" s="100">
        <v>0</v>
      </c>
      <c r="AD8" s="101">
        <v>0</v>
      </c>
      <c r="AE8" s="99">
        <v>0</v>
      </c>
      <c r="AF8" s="100">
        <v>0</v>
      </c>
      <c r="AG8" s="100">
        <v>0</v>
      </c>
      <c r="AH8" s="100">
        <v>0</v>
      </c>
      <c r="AI8" s="101">
        <v>0</v>
      </c>
      <c r="AJ8" s="99">
        <v>3.9901920869479411E-3</v>
      </c>
      <c r="AK8" s="100">
        <v>3.6227058258244053E-3</v>
      </c>
      <c r="AL8" s="100">
        <v>6.7198370388394839E-3</v>
      </c>
      <c r="AM8" s="100">
        <v>1.821388382010902E-3</v>
      </c>
      <c r="AN8" s="101">
        <v>0</v>
      </c>
      <c r="AQ8" s="36" t="s">
        <v>519</v>
      </c>
      <c r="AR8" s="99">
        <v>0</v>
      </c>
      <c r="AS8" s="100">
        <v>0</v>
      </c>
      <c r="AT8" s="100">
        <v>5.3541339743591876E-3</v>
      </c>
      <c r="AU8" s="100">
        <v>0</v>
      </c>
      <c r="AV8" s="101">
        <v>0</v>
      </c>
      <c r="AW8" s="99">
        <v>0</v>
      </c>
      <c r="AX8" s="100">
        <v>0</v>
      </c>
      <c r="AY8" s="100">
        <v>0</v>
      </c>
      <c r="AZ8" s="100">
        <v>0</v>
      </c>
      <c r="BA8" s="101">
        <v>0</v>
      </c>
      <c r="BB8" s="99">
        <v>4.2142684706074187E-3</v>
      </c>
      <c r="BC8" s="100">
        <v>5.2957810510263969E-3</v>
      </c>
      <c r="BD8" s="100">
        <v>5.3544268258818488E-3</v>
      </c>
      <c r="BE8" s="100">
        <v>3.8695097637670172E-3</v>
      </c>
      <c r="BF8" s="101">
        <v>5.8511443453672903E-3</v>
      </c>
      <c r="BI8" s="36" t="s">
        <v>88</v>
      </c>
      <c r="BJ8" s="99">
        <v>1.6763276395852063E-2</v>
      </c>
      <c r="BK8" s="100">
        <v>1.1460813150372831E-2</v>
      </c>
      <c r="BL8" s="100">
        <v>2.0015026933825907E-2</v>
      </c>
      <c r="BM8" s="100">
        <v>1.5092070876480903E-2</v>
      </c>
      <c r="BN8" s="101">
        <v>1.6611638444138311E-2</v>
      </c>
      <c r="BO8" s="99">
        <v>8.2413245478621718E-3</v>
      </c>
      <c r="BP8" s="100">
        <v>1.242839022718064E-2</v>
      </c>
      <c r="BQ8" s="100">
        <v>9.5753208174696441E-3</v>
      </c>
      <c r="BR8" s="100">
        <v>8.5968411169977509E-3</v>
      </c>
      <c r="BS8" s="101">
        <v>5.8079511284440354E-3</v>
      </c>
      <c r="BT8" s="99">
        <v>1.5529490397273943E-2</v>
      </c>
      <c r="BU8" s="100">
        <v>1.6446267999395758E-2</v>
      </c>
      <c r="BV8" s="100">
        <v>2.0015616887692433E-2</v>
      </c>
      <c r="BW8" s="100">
        <v>1.8576653361713141E-2</v>
      </c>
      <c r="BX8" s="101">
        <v>2.2176697918328148E-2</v>
      </c>
      <c r="CA8" s="36" t="s">
        <v>594</v>
      </c>
      <c r="CB8" s="99">
        <v>0</v>
      </c>
      <c r="CC8" s="100">
        <v>0</v>
      </c>
      <c r="CD8" s="100">
        <v>9.049651123685264E-3</v>
      </c>
      <c r="CE8" s="100">
        <v>0</v>
      </c>
      <c r="CF8" s="101">
        <v>0</v>
      </c>
      <c r="CG8" s="99">
        <v>0</v>
      </c>
      <c r="CH8" s="100">
        <v>0</v>
      </c>
      <c r="CI8" s="100">
        <v>0</v>
      </c>
      <c r="CJ8" s="100">
        <v>0</v>
      </c>
      <c r="CK8" s="101">
        <v>1.0951735385980111E-2</v>
      </c>
      <c r="CL8" s="99">
        <v>0</v>
      </c>
      <c r="CM8" s="100">
        <v>4.536109228633566E-3</v>
      </c>
      <c r="CN8" s="100">
        <v>9.4187978055930762E-3</v>
      </c>
      <c r="CO8" s="100">
        <v>0</v>
      </c>
      <c r="CP8" s="101">
        <v>0</v>
      </c>
      <c r="CS8" s="36" t="s">
        <v>515</v>
      </c>
      <c r="CT8" s="99">
        <v>0</v>
      </c>
      <c r="CU8" s="100">
        <v>0</v>
      </c>
      <c r="CV8" s="100">
        <v>1.7192072680947749E-2</v>
      </c>
      <c r="CW8" s="100">
        <v>0</v>
      </c>
      <c r="CX8" s="101">
        <v>0</v>
      </c>
      <c r="CY8" s="99">
        <v>0</v>
      </c>
      <c r="CZ8" s="100">
        <v>0</v>
      </c>
      <c r="DA8" s="100">
        <v>0</v>
      </c>
      <c r="DB8" s="100">
        <v>0</v>
      </c>
      <c r="DC8" s="101">
        <v>0</v>
      </c>
      <c r="DD8" s="99">
        <v>1.2002974086985205E-2</v>
      </c>
      <c r="DE8" s="100">
        <v>2.0201317471348693E-2</v>
      </c>
      <c r="DF8" s="100">
        <v>1.7193566559525815E-2</v>
      </c>
      <c r="DG8" s="100">
        <v>5.6960219322783542E-3</v>
      </c>
      <c r="DH8" s="101">
        <v>0</v>
      </c>
      <c r="DK8" s="36" t="s">
        <v>114</v>
      </c>
      <c r="DL8" s="99">
        <v>5.3316266056983842E-2</v>
      </c>
      <c r="DM8" s="100">
        <v>2.5978448182388619E-2</v>
      </c>
      <c r="DN8" s="100">
        <v>2.1904009969643392E-2</v>
      </c>
      <c r="DO8" s="100">
        <v>2.2926339128836765E-2</v>
      </c>
      <c r="DP8" s="101">
        <v>3.2186450756029085E-2</v>
      </c>
      <c r="DQ8" s="99">
        <v>2.9701029657007608E-2</v>
      </c>
      <c r="DR8" s="100">
        <v>4.4946851263460062E-2</v>
      </c>
      <c r="DS8" s="100">
        <v>2.7713131751567435E-2</v>
      </c>
      <c r="DT8" s="100">
        <v>1.8967564491938593E-2</v>
      </c>
      <c r="DU8" s="101">
        <v>1.1211559637198687E-2</v>
      </c>
      <c r="DV8" s="99">
        <v>2.9512739479580847E-2</v>
      </c>
      <c r="DW8" s="100">
        <v>2.7275733136057329E-2</v>
      </c>
      <c r="DX8" s="100">
        <v>2.1904729010551256E-2</v>
      </c>
      <c r="DY8" s="100">
        <v>2.80799193061924E-2</v>
      </c>
      <c r="DZ8" s="101">
        <v>2.7220599837673509E-2</v>
      </c>
      <c r="EC8" s="36" t="s">
        <v>216</v>
      </c>
      <c r="ED8" s="99">
        <v>0</v>
      </c>
      <c r="EE8" s="100">
        <v>5.2256687024138824E-3</v>
      </c>
      <c r="EF8" s="100">
        <v>0</v>
      </c>
      <c r="EG8" s="100">
        <v>0</v>
      </c>
      <c r="EH8" s="101">
        <v>0</v>
      </c>
      <c r="EI8" s="99">
        <v>3.1202657748741914E-2</v>
      </c>
      <c r="EJ8" s="100">
        <v>3.5026790299121591E-2</v>
      </c>
      <c r="EK8" s="100">
        <v>0</v>
      </c>
      <c r="EL8" s="100">
        <v>0</v>
      </c>
      <c r="EM8" s="101">
        <v>2.7461267518330251E-2</v>
      </c>
      <c r="EN8" s="99">
        <v>1.1102357095923499E-2</v>
      </c>
      <c r="EO8" s="100">
        <v>0</v>
      </c>
      <c r="EP8" s="100">
        <v>0</v>
      </c>
      <c r="EQ8" s="100">
        <v>4.8868224819568588E-3</v>
      </c>
      <c r="ER8" s="101">
        <v>0</v>
      </c>
    </row>
    <row r="9" spans="1:148" x14ac:dyDescent="0.25">
      <c r="A9">
        <v>71</v>
      </c>
      <c r="B9" t="s">
        <v>659</v>
      </c>
      <c r="C9" s="37" t="s">
        <v>660</v>
      </c>
      <c r="D9" s="37" t="s">
        <v>908</v>
      </c>
      <c r="E9" s="37">
        <v>39</v>
      </c>
      <c r="F9" s="37">
        <v>5.52</v>
      </c>
      <c r="G9" s="37" t="s">
        <v>63</v>
      </c>
      <c r="H9" s="79">
        <v>0</v>
      </c>
      <c r="I9" s="80">
        <v>0</v>
      </c>
      <c r="J9" s="80">
        <v>6.7199620667231395E-3</v>
      </c>
      <c r="K9" s="80">
        <v>0</v>
      </c>
      <c r="L9" s="81">
        <v>0</v>
      </c>
      <c r="M9" s="79">
        <v>0</v>
      </c>
      <c r="N9" s="80">
        <v>0</v>
      </c>
      <c r="O9" s="80">
        <v>0</v>
      </c>
      <c r="P9" s="80">
        <v>0</v>
      </c>
      <c r="Q9" s="81">
        <v>0</v>
      </c>
      <c r="R9" s="79">
        <v>3.9901920869479411E-3</v>
      </c>
      <c r="S9" s="80">
        <v>3.6227058258244053E-3</v>
      </c>
      <c r="T9" s="80">
        <v>6.7198370388394839E-3</v>
      </c>
      <c r="U9" s="80">
        <v>1.821388382010902E-3</v>
      </c>
      <c r="V9" s="81">
        <v>0</v>
      </c>
      <c r="Y9" s="36" t="s">
        <v>198</v>
      </c>
      <c r="Z9" s="99">
        <v>3.0950814597341266E-3</v>
      </c>
      <c r="AA9" s="100">
        <v>4.0875629420722084E-4</v>
      </c>
      <c r="AB9" s="100">
        <v>4.9756944037577661E-3</v>
      </c>
      <c r="AC9" s="100">
        <v>0</v>
      </c>
      <c r="AD9" s="101">
        <v>0</v>
      </c>
      <c r="AE9" s="99">
        <v>0</v>
      </c>
      <c r="AF9" s="100">
        <v>0</v>
      </c>
      <c r="AG9" s="100">
        <v>0</v>
      </c>
      <c r="AH9" s="100">
        <v>2.4184971700319784E-4</v>
      </c>
      <c r="AI9" s="101">
        <v>0</v>
      </c>
      <c r="AJ9" s="99">
        <v>1.0948647494093816E-3</v>
      </c>
      <c r="AK9" s="100">
        <v>3.7000510328903031E-3</v>
      </c>
      <c r="AL9" s="100">
        <v>4.9757793999702796E-3</v>
      </c>
      <c r="AM9" s="100">
        <v>3.2755040543519499E-3</v>
      </c>
      <c r="AN9" s="101">
        <v>3.2845132126658612E-3</v>
      </c>
      <c r="AQ9" s="36" t="s">
        <v>296</v>
      </c>
      <c r="AR9" s="99">
        <v>0</v>
      </c>
      <c r="AS9" s="100">
        <v>0</v>
      </c>
      <c r="AT9" s="100">
        <v>6.1961430248490589E-3</v>
      </c>
      <c r="AU9" s="100">
        <v>4.0031445242302696E-3</v>
      </c>
      <c r="AV9" s="101">
        <v>0</v>
      </c>
      <c r="AW9" s="99">
        <v>0</v>
      </c>
      <c r="AX9" s="100">
        <v>0</v>
      </c>
      <c r="AY9" s="100">
        <v>0</v>
      </c>
      <c r="AZ9" s="100">
        <v>0</v>
      </c>
      <c r="BA9" s="101">
        <v>0</v>
      </c>
      <c r="BB9" s="99">
        <v>4.0931744407761419E-3</v>
      </c>
      <c r="BC9" s="100">
        <v>5.4966840660651195E-3</v>
      </c>
      <c r="BD9" s="100">
        <v>6.1962826138373421E-3</v>
      </c>
      <c r="BE9" s="100">
        <v>3.5519685294430094E-3</v>
      </c>
      <c r="BF9" s="101">
        <v>5.0509263654710005E-3</v>
      </c>
      <c r="BI9" s="36" t="s">
        <v>131</v>
      </c>
      <c r="BJ9" s="99">
        <v>6.5946397201993674E-3</v>
      </c>
      <c r="BK9" s="100">
        <v>5.3514289910234795E-3</v>
      </c>
      <c r="BL9" s="100">
        <v>9.6979886407681359E-3</v>
      </c>
      <c r="BM9" s="100">
        <v>3.2154676936694804E-3</v>
      </c>
      <c r="BN9" s="101">
        <v>4.5518893354230443E-3</v>
      </c>
      <c r="BO9" s="99">
        <v>3.7111740144529491E-3</v>
      </c>
      <c r="BP9" s="100">
        <v>2.9403423145137292E-3</v>
      </c>
      <c r="BQ9" s="100">
        <v>3.0994013850190231E-3</v>
      </c>
      <c r="BR9" s="100">
        <v>1.9549659672005843E-3</v>
      </c>
      <c r="BS9" s="101">
        <v>9.2809513979204316E-4</v>
      </c>
      <c r="BT9" s="99">
        <v>1.178775896062665E-2</v>
      </c>
      <c r="BU9" s="100">
        <v>9.3132679871129123E-3</v>
      </c>
      <c r="BV9" s="100">
        <v>9.6980976871548774E-3</v>
      </c>
      <c r="BW9" s="100">
        <v>9.01818520841597E-3</v>
      </c>
      <c r="BX9" s="101">
        <v>8.3371227718963981E-3</v>
      </c>
      <c r="CA9" s="36" t="s">
        <v>582</v>
      </c>
      <c r="CB9" s="99">
        <v>0</v>
      </c>
      <c r="CC9" s="100">
        <v>0</v>
      </c>
      <c r="CD9" s="100">
        <v>0</v>
      </c>
      <c r="CE9" s="100">
        <v>0</v>
      </c>
      <c r="CF9" s="101">
        <v>0</v>
      </c>
      <c r="CG9" s="99">
        <v>0</v>
      </c>
      <c r="CH9" s="100">
        <v>2.011783967681384E-2</v>
      </c>
      <c r="CI9" s="100">
        <v>0</v>
      </c>
      <c r="CJ9" s="100">
        <v>0</v>
      </c>
      <c r="CK9" s="101">
        <v>0</v>
      </c>
      <c r="CL9" s="99">
        <v>0</v>
      </c>
      <c r="CM9" s="100">
        <v>1.547315293435038E-3</v>
      </c>
      <c r="CN9" s="100">
        <v>0</v>
      </c>
      <c r="CO9" s="100">
        <v>0</v>
      </c>
      <c r="CP9" s="101">
        <v>0</v>
      </c>
      <c r="CS9" s="36" t="s">
        <v>377</v>
      </c>
      <c r="CT9" s="99">
        <v>0</v>
      </c>
      <c r="CU9" s="100">
        <v>0</v>
      </c>
      <c r="CV9" s="100">
        <v>4.6434474919592204E-2</v>
      </c>
      <c r="CW9" s="100">
        <v>0</v>
      </c>
      <c r="CX9" s="101">
        <v>0</v>
      </c>
      <c r="CY9" s="99">
        <v>0</v>
      </c>
      <c r="CZ9" s="100">
        <v>0</v>
      </c>
      <c r="DA9" s="100">
        <v>0</v>
      </c>
      <c r="DB9" s="100">
        <v>0</v>
      </c>
      <c r="DC9" s="101">
        <v>0</v>
      </c>
      <c r="DD9" s="99">
        <v>2.1763433543748909E-2</v>
      </c>
      <c r="DE9" s="100">
        <v>2.1865206722136543E-2</v>
      </c>
      <c r="DF9" s="100">
        <v>4.6437905633596926E-2</v>
      </c>
      <c r="DG9" s="100">
        <v>2.1795327897671829E-2</v>
      </c>
      <c r="DH9" s="101">
        <v>7.5733157651986733E-3</v>
      </c>
      <c r="EC9" s="36" t="s">
        <v>480</v>
      </c>
      <c r="ED9" s="99">
        <v>0</v>
      </c>
      <c r="EE9" s="100">
        <v>4.7400066266874551E-3</v>
      </c>
      <c r="EF9" s="100">
        <v>0</v>
      </c>
      <c r="EG9" s="100">
        <v>0</v>
      </c>
      <c r="EH9" s="101">
        <v>0</v>
      </c>
      <c r="EI9" s="99">
        <v>2.1326427536047344E-2</v>
      </c>
      <c r="EJ9" s="100">
        <v>2.5392659868114283E-2</v>
      </c>
      <c r="EK9" s="100">
        <v>1.9098620403679521E-2</v>
      </c>
      <c r="EL9" s="100">
        <v>0</v>
      </c>
      <c r="EM9" s="101">
        <v>1.9834792750103098E-2</v>
      </c>
      <c r="EN9" s="99">
        <v>4.3830962025000883E-3</v>
      </c>
      <c r="EO9" s="100">
        <v>0</v>
      </c>
      <c r="EP9" s="100">
        <v>0</v>
      </c>
      <c r="EQ9" s="100">
        <v>0</v>
      </c>
      <c r="ER9" s="101">
        <v>0</v>
      </c>
    </row>
    <row r="10" spans="1:148" x14ac:dyDescent="0.25">
      <c r="A10">
        <v>24</v>
      </c>
      <c r="B10" t="s">
        <v>197</v>
      </c>
      <c r="C10" s="37" t="s">
        <v>198</v>
      </c>
      <c r="D10" s="37" t="s">
        <v>908</v>
      </c>
      <c r="E10" s="37">
        <v>163</v>
      </c>
      <c r="F10" s="37">
        <v>6.43</v>
      </c>
      <c r="G10" s="37" t="s">
        <v>63</v>
      </c>
      <c r="H10" s="79">
        <v>3.0950814597341266E-3</v>
      </c>
      <c r="I10" s="80">
        <v>4.0875629420722084E-4</v>
      </c>
      <c r="J10" s="80">
        <v>4.9756944037577661E-3</v>
      </c>
      <c r="K10" s="80">
        <v>0</v>
      </c>
      <c r="L10" s="81">
        <v>0</v>
      </c>
      <c r="M10" s="79">
        <v>0</v>
      </c>
      <c r="N10" s="80">
        <v>0</v>
      </c>
      <c r="O10" s="80">
        <v>0</v>
      </c>
      <c r="P10" s="80">
        <v>2.4184971700319784E-4</v>
      </c>
      <c r="Q10" s="81">
        <v>0</v>
      </c>
      <c r="R10" s="79">
        <v>1.0948647494093816E-3</v>
      </c>
      <c r="S10" s="80">
        <v>3.7000510328903031E-3</v>
      </c>
      <c r="T10" s="80">
        <v>4.9757793999702796E-3</v>
      </c>
      <c r="U10" s="80">
        <v>3.2755040543519499E-3</v>
      </c>
      <c r="V10" s="81">
        <v>3.2845132126658612E-3</v>
      </c>
      <c r="Y10" s="36" t="s">
        <v>522</v>
      </c>
      <c r="Z10" s="99">
        <v>0</v>
      </c>
      <c r="AA10" s="100">
        <v>0</v>
      </c>
      <c r="AB10" s="100">
        <v>3.4146813645892613E-3</v>
      </c>
      <c r="AC10" s="100">
        <v>0</v>
      </c>
      <c r="AD10" s="101">
        <v>0</v>
      </c>
      <c r="AE10" s="99">
        <v>0</v>
      </c>
      <c r="AF10" s="100">
        <v>0</v>
      </c>
      <c r="AG10" s="100">
        <v>0</v>
      </c>
      <c r="AH10" s="100">
        <v>0</v>
      </c>
      <c r="AI10" s="101">
        <v>0</v>
      </c>
      <c r="AJ10" s="99">
        <v>2.7741999303475085E-2</v>
      </c>
      <c r="AK10" s="100">
        <v>1.4138149430806447E-2</v>
      </c>
      <c r="AL10" s="100">
        <v>3.4143986674169541E-3</v>
      </c>
      <c r="AM10" s="100">
        <v>1.7767749529528518E-2</v>
      </c>
      <c r="AN10" s="101">
        <v>7.5470117587998252E-3</v>
      </c>
      <c r="AQ10" s="36" t="s">
        <v>143</v>
      </c>
      <c r="AR10" s="99">
        <v>0</v>
      </c>
      <c r="AS10" s="100">
        <v>1.0242375671076632E-2</v>
      </c>
      <c r="AT10" s="100">
        <v>2.3465997558541025E-2</v>
      </c>
      <c r="AU10" s="100">
        <v>2.5822724806770406E-2</v>
      </c>
      <c r="AV10" s="101">
        <v>0</v>
      </c>
      <c r="AW10" s="99">
        <v>2.6897065036934633E-3</v>
      </c>
      <c r="AX10" s="100">
        <v>0</v>
      </c>
      <c r="AY10" s="100">
        <v>1.3706129924164888E-3</v>
      </c>
      <c r="AZ10" s="100">
        <v>6.0226217692068975E-3</v>
      </c>
      <c r="BA10" s="101">
        <v>1.852325206133732E-3</v>
      </c>
      <c r="BB10" s="99">
        <v>2.4788660117245152E-2</v>
      </c>
      <c r="BC10" s="100">
        <v>2.3099515787545027E-2</v>
      </c>
      <c r="BD10" s="100">
        <v>2.3467719982693227E-2</v>
      </c>
      <c r="BE10" s="100">
        <v>2.6190616566249075E-2</v>
      </c>
      <c r="BF10" s="101">
        <v>2.3980394024004991E-2</v>
      </c>
      <c r="BI10" s="36" t="s">
        <v>700</v>
      </c>
      <c r="BJ10" s="99">
        <v>0</v>
      </c>
      <c r="BK10" s="100">
        <v>0</v>
      </c>
      <c r="BL10" s="100">
        <v>9.9037694475369292E-3</v>
      </c>
      <c r="BM10" s="100">
        <v>0</v>
      </c>
      <c r="BN10" s="101">
        <v>0</v>
      </c>
      <c r="BO10" s="99">
        <v>0</v>
      </c>
      <c r="BP10" s="100">
        <v>0</v>
      </c>
      <c r="BQ10" s="100">
        <v>0</v>
      </c>
      <c r="BR10" s="100">
        <v>0</v>
      </c>
      <c r="BS10" s="101">
        <v>0</v>
      </c>
      <c r="BT10" s="99">
        <v>0</v>
      </c>
      <c r="BU10" s="100">
        <v>6.3594994156607994E-3</v>
      </c>
      <c r="BV10" s="100">
        <v>9.9037856228689908E-3</v>
      </c>
      <c r="BW10" s="100">
        <v>9.2943951205845757E-3</v>
      </c>
      <c r="BX10" s="101">
        <v>0</v>
      </c>
      <c r="CA10" s="36" t="s">
        <v>540</v>
      </c>
      <c r="CB10" s="99">
        <v>0</v>
      </c>
      <c r="CC10" s="100">
        <v>0</v>
      </c>
      <c r="CD10" s="100">
        <v>0</v>
      </c>
      <c r="CE10" s="100">
        <v>0</v>
      </c>
      <c r="CF10" s="101">
        <v>0</v>
      </c>
      <c r="CG10" s="99">
        <v>0</v>
      </c>
      <c r="CH10" s="100">
        <v>0</v>
      </c>
      <c r="CI10" s="100">
        <v>0</v>
      </c>
      <c r="CJ10" s="100">
        <v>4.9940642318236309E-3</v>
      </c>
      <c r="CK10" s="101">
        <v>0</v>
      </c>
      <c r="CL10" s="99">
        <v>0</v>
      </c>
      <c r="CM10" s="100">
        <v>0</v>
      </c>
      <c r="CN10" s="100">
        <v>0</v>
      </c>
      <c r="CO10" s="100">
        <v>0</v>
      </c>
      <c r="CP10" s="101">
        <v>0</v>
      </c>
      <c r="CS10" s="36" t="s">
        <v>161</v>
      </c>
      <c r="CT10" s="99">
        <v>7.7782810810203815E-2</v>
      </c>
      <c r="CU10" s="100">
        <v>6.9325660118996615E-2</v>
      </c>
      <c r="CV10" s="100">
        <v>4.1220246555396717E-2</v>
      </c>
      <c r="CW10" s="100">
        <v>9.3256718390270651E-2</v>
      </c>
      <c r="CX10" s="101">
        <v>5.5203945035074706E-3</v>
      </c>
      <c r="CY10" s="99">
        <v>5.8748369214732039E-2</v>
      </c>
      <c r="CZ10" s="100">
        <v>6.0154159232805204E-2</v>
      </c>
      <c r="DA10" s="100">
        <v>4.3508361369900266E-2</v>
      </c>
      <c r="DB10" s="100">
        <v>2.73953126067361E-2</v>
      </c>
      <c r="DC10" s="101">
        <v>1.2202150889101074E-2</v>
      </c>
      <c r="DD10" s="99">
        <v>0.11754180441693385</v>
      </c>
      <c r="DE10" s="100">
        <v>4.9817936034076721E-2</v>
      </c>
      <c r="DF10" s="100">
        <v>4.1218435989103581E-2</v>
      </c>
      <c r="DG10" s="100">
        <v>4.3141205625576627E-2</v>
      </c>
      <c r="DH10" s="101">
        <v>8.4007239367530948E-2</v>
      </c>
      <c r="EC10" s="36" t="s">
        <v>137</v>
      </c>
      <c r="ED10" s="99">
        <v>2.7557907961586626E-2</v>
      </c>
      <c r="EE10" s="100">
        <v>3.0986468733238019E-2</v>
      </c>
      <c r="EF10" s="100">
        <v>5.5888842933391469E-3</v>
      </c>
      <c r="EG10" s="100">
        <v>3.6117518570822481E-2</v>
      </c>
      <c r="EH10" s="101">
        <v>2.4541156634714411E-2</v>
      </c>
      <c r="EI10" s="99">
        <v>3.8210480651943601E-2</v>
      </c>
      <c r="EJ10" s="100">
        <v>3.7209589019496989E-2</v>
      </c>
      <c r="EK10" s="100">
        <v>2.2423209001374952E-2</v>
      </c>
      <c r="EL10" s="100">
        <v>1.1519218459839914E-2</v>
      </c>
      <c r="EM10" s="101">
        <v>4.6369777165112813E-2</v>
      </c>
      <c r="EN10" s="99">
        <v>1.677934288809332E-2</v>
      </c>
      <c r="EO10" s="100">
        <v>9.8751111740980196E-3</v>
      </c>
      <c r="EP10" s="100">
        <v>5.5894864423291883E-3</v>
      </c>
      <c r="EQ10" s="100">
        <v>1.2883962344421929E-2</v>
      </c>
      <c r="ER10" s="101">
        <v>7.2440555849185599E-3</v>
      </c>
    </row>
    <row r="11" spans="1:148" x14ac:dyDescent="0.25">
      <c r="A11">
        <v>59</v>
      </c>
      <c r="B11" t="s">
        <v>521</v>
      </c>
      <c r="C11" s="37" t="s">
        <v>522</v>
      </c>
      <c r="D11" s="37" t="s">
        <v>908</v>
      </c>
      <c r="E11" s="37">
        <v>25</v>
      </c>
      <c r="F11" s="37">
        <v>5.32</v>
      </c>
      <c r="G11" s="37" t="s">
        <v>63</v>
      </c>
      <c r="H11" s="79">
        <v>0</v>
      </c>
      <c r="I11" s="80">
        <v>0</v>
      </c>
      <c r="J11" s="80">
        <v>3.4146813645892613E-3</v>
      </c>
      <c r="K11" s="80">
        <v>0</v>
      </c>
      <c r="L11" s="81">
        <v>0</v>
      </c>
      <c r="M11" s="79">
        <v>0</v>
      </c>
      <c r="N11" s="80">
        <v>0</v>
      </c>
      <c r="O11" s="80">
        <v>0</v>
      </c>
      <c r="P11" s="80">
        <v>0</v>
      </c>
      <c r="Q11" s="81">
        <v>0</v>
      </c>
      <c r="R11" s="79">
        <v>2.7741999303475085E-2</v>
      </c>
      <c r="S11" s="80">
        <v>1.4138149430806447E-2</v>
      </c>
      <c r="T11" s="80">
        <v>3.4143986674169541E-3</v>
      </c>
      <c r="U11" s="80">
        <v>1.7767749529528518E-2</v>
      </c>
      <c r="V11" s="81">
        <v>7.5470117587998252E-3</v>
      </c>
      <c r="Y11" s="36" t="s">
        <v>248</v>
      </c>
      <c r="Z11" s="99">
        <v>1.2543786100862419E-2</v>
      </c>
      <c r="AA11" s="100">
        <v>2.2209091985258998E-3</v>
      </c>
      <c r="AB11" s="100">
        <v>1.9861514190258781E-2</v>
      </c>
      <c r="AC11" s="100">
        <v>8.5243430682798941E-3</v>
      </c>
      <c r="AD11" s="101">
        <v>6.6736817591323593E-3</v>
      </c>
      <c r="AE11" s="99">
        <v>0</v>
      </c>
      <c r="AF11" s="100">
        <v>5.8118203510795531E-3</v>
      </c>
      <c r="AG11" s="100">
        <v>0</v>
      </c>
      <c r="AH11" s="100">
        <v>7.056801491996125E-3</v>
      </c>
      <c r="AI11" s="101">
        <v>0</v>
      </c>
      <c r="AJ11" s="99">
        <v>6.7789646928252262E-3</v>
      </c>
      <c r="AK11" s="100">
        <v>1.4510250956337796E-2</v>
      </c>
      <c r="AL11" s="100">
        <v>1.9863843053068538E-2</v>
      </c>
      <c r="AM11" s="100">
        <v>1.0655853209757605E-2</v>
      </c>
      <c r="AN11" s="101">
        <v>3.0873026150219922E-3</v>
      </c>
      <c r="AQ11" s="36" t="s">
        <v>185</v>
      </c>
      <c r="AR11" s="99">
        <v>0</v>
      </c>
      <c r="AS11" s="100">
        <v>6.1806113603860595E-3</v>
      </c>
      <c r="AT11" s="100">
        <v>1.1803829591181708E-2</v>
      </c>
      <c r="AU11" s="100">
        <v>9.862439081572116E-3</v>
      </c>
      <c r="AV11" s="101">
        <v>2.2293900879549406E-3</v>
      </c>
      <c r="AW11" s="99">
        <v>4.7690051801651317E-3</v>
      </c>
      <c r="AX11" s="100">
        <v>0</v>
      </c>
      <c r="AY11" s="100">
        <v>0</v>
      </c>
      <c r="AZ11" s="100">
        <v>8.0140372219468081E-3</v>
      </c>
      <c r="BA11" s="101">
        <v>4.2496301376981098E-3</v>
      </c>
      <c r="BB11" s="99">
        <v>1.5248417698193587E-2</v>
      </c>
      <c r="BC11" s="100">
        <v>1.5230114105140415E-2</v>
      </c>
      <c r="BD11" s="100">
        <v>1.1804757316473671E-2</v>
      </c>
      <c r="BE11" s="100">
        <v>1.3012805260217039E-2</v>
      </c>
      <c r="BF11" s="101">
        <v>1.3501405688710002E-2</v>
      </c>
      <c r="BI11" s="36" t="s">
        <v>352</v>
      </c>
      <c r="BJ11" s="99">
        <v>0</v>
      </c>
      <c r="BK11" s="100">
        <v>0</v>
      </c>
      <c r="BL11" s="100">
        <v>2.5063236972192884E-3</v>
      </c>
      <c r="BM11" s="100">
        <v>0</v>
      </c>
      <c r="BN11" s="101">
        <v>0</v>
      </c>
      <c r="BO11" s="99">
        <v>0</v>
      </c>
      <c r="BP11" s="100">
        <v>0</v>
      </c>
      <c r="BQ11" s="100">
        <v>0</v>
      </c>
      <c r="BR11" s="100">
        <v>0</v>
      </c>
      <c r="BS11" s="101">
        <v>0</v>
      </c>
      <c r="BT11" s="99">
        <v>5.247751956979071E-4</v>
      </c>
      <c r="BU11" s="100">
        <v>2.2984139041106063E-3</v>
      </c>
      <c r="BV11" s="100">
        <v>2.5064210279405201E-3</v>
      </c>
      <c r="BW11" s="100">
        <v>1.9856345382118748E-3</v>
      </c>
      <c r="BX11" s="101">
        <v>2.957126550751751E-4</v>
      </c>
      <c r="CA11" s="36" t="s">
        <v>468</v>
      </c>
      <c r="CB11" s="99">
        <v>0</v>
      </c>
      <c r="CC11" s="100">
        <v>0</v>
      </c>
      <c r="CD11" s="100">
        <v>2.0388446801233931E-3</v>
      </c>
      <c r="CE11" s="100">
        <v>0</v>
      </c>
      <c r="CF11" s="101">
        <v>1.2986843353400309E-2</v>
      </c>
      <c r="CG11" s="99">
        <v>0</v>
      </c>
      <c r="CH11" s="100">
        <v>0</v>
      </c>
      <c r="CI11" s="100">
        <v>0</v>
      </c>
      <c r="CJ11" s="100">
        <v>2.1376781598532579E-2</v>
      </c>
      <c r="CK11" s="101">
        <v>2.0601305875458709E-2</v>
      </c>
      <c r="CL11" s="99">
        <v>0</v>
      </c>
      <c r="CM11" s="100">
        <v>0</v>
      </c>
      <c r="CN11" s="100">
        <v>2.5312721718981873E-3</v>
      </c>
      <c r="CO11" s="100">
        <v>2.0604513863968759E-3</v>
      </c>
      <c r="CP11" s="101">
        <v>0</v>
      </c>
      <c r="CS11" s="36" t="s">
        <v>316</v>
      </c>
      <c r="CT11" s="99">
        <v>0</v>
      </c>
      <c r="CU11" s="100">
        <v>0</v>
      </c>
      <c r="CV11" s="100">
        <v>1.6530534935045461E-2</v>
      </c>
      <c r="CW11" s="100">
        <v>1.9277663675318782E-3</v>
      </c>
      <c r="CX11" s="101">
        <v>0</v>
      </c>
      <c r="CY11" s="99">
        <v>0</v>
      </c>
      <c r="CZ11" s="100">
        <v>0</v>
      </c>
      <c r="DA11" s="100">
        <v>0</v>
      </c>
      <c r="DB11" s="100">
        <v>0</v>
      </c>
      <c r="DC11" s="101">
        <v>0</v>
      </c>
      <c r="DD11" s="99">
        <v>1.5023086677628304E-2</v>
      </c>
      <c r="DE11" s="100">
        <v>2.1236828973921641E-2</v>
      </c>
      <c r="DF11" s="100">
        <v>1.653049942056219E-2</v>
      </c>
      <c r="DG11" s="100">
        <v>1.5762082336753688E-2</v>
      </c>
      <c r="DH11" s="101">
        <v>8.2479310637739531E-3</v>
      </c>
      <c r="EC11" s="36" t="s">
        <v>106</v>
      </c>
      <c r="ED11" s="99">
        <v>2.0416534919947982E-2</v>
      </c>
      <c r="EE11" s="100">
        <v>4.756880041837467E-2</v>
      </c>
      <c r="EF11" s="100">
        <v>1.0225660218928324E-2</v>
      </c>
      <c r="EG11" s="100">
        <v>4.7466273544752101E-2</v>
      </c>
      <c r="EH11" s="101">
        <v>3.6366500507379169E-2</v>
      </c>
      <c r="EI11" s="99">
        <v>6.9491803563601254E-2</v>
      </c>
      <c r="EJ11" s="100">
        <v>5.1477452312462979E-2</v>
      </c>
      <c r="EK11" s="100">
        <v>5.5043933154377563E-2</v>
      </c>
      <c r="EL11" s="100">
        <v>1.923510382309452E-2</v>
      </c>
      <c r="EM11" s="101">
        <v>5.686872697760368E-2</v>
      </c>
      <c r="EN11" s="99">
        <v>3.0128779852951978E-2</v>
      </c>
      <c r="EO11" s="100">
        <v>1.5116685253560025E-2</v>
      </c>
      <c r="EP11" s="100">
        <v>1.0030595849742948E-2</v>
      </c>
      <c r="EQ11" s="100">
        <v>1.5471333970708412E-2</v>
      </c>
      <c r="ER11" s="101">
        <v>1.0128562630076809E-2</v>
      </c>
    </row>
    <row r="12" spans="1:148" x14ac:dyDescent="0.25">
      <c r="A12">
        <v>20</v>
      </c>
      <c r="B12" t="s">
        <v>247</v>
      </c>
      <c r="C12" s="37" t="s">
        <v>248</v>
      </c>
      <c r="D12" s="37" t="s">
        <v>908</v>
      </c>
      <c r="E12" s="37">
        <v>45</v>
      </c>
      <c r="F12" s="37">
        <v>6.56</v>
      </c>
      <c r="G12" s="37" t="s">
        <v>63</v>
      </c>
      <c r="H12" s="79">
        <v>1.2543786100862419E-2</v>
      </c>
      <c r="I12" s="80">
        <v>2.2209091985258998E-3</v>
      </c>
      <c r="J12" s="80">
        <v>1.9861514190258781E-2</v>
      </c>
      <c r="K12" s="80">
        <v>8.5243430682798941E-3</v>
      </c>
      <c r="L12" s="81">
        <v>6.6736817591323593E-3</v>
      </c>
      <c r="M12" s="79">
        <v>0</v>
      </c>
      <c r="N12" s="80">
        <v>5.8118203510795531E-3</v>
      </c>
      <c r="O12" s="80">
        <v>0</v>
      </c>
      <c r="P12" s="80">
        <v>7.056801491996125E-3</v>
      </c>
      <c r="Q12" s="81">
        <v>0</v>
      </c>
      <c r="R12" s="79">
        <v>6.7789646928252262E-3</v>
      </c>
      <c r="S12" s="80">
        <v>1.4510250956337796E-2</v>
      </c>
      <c r="T12" s="80">
        <v>1.9863843053068538E-2</v>
      </c>
      <c r="U12" s="80">
        <v>1.0655853209757605E-2</v>
      </c>
      <c r="V12" s="81">
        <v>3.0873026150219922E-3</v>
      </c>
      <c r="Y12" s="36" t="s">
        <v>494</v>
      </c>
      <c r="Z12" s="99">
        <v>0</v>
      </c>
      <c r="AA12" s="100">
        <v>0</v>
      </c>
      <c r="AB12" s="100">
        <v>7.2228341279221954E-3</v>
      </c>
      <c r="AC12" s="100">
        <v>0</v>
      </c>
      <c r="AD12" s="101">
        <v>0</v>
      </c>
      <c r="AE12" s="99">
        <v>0</v>
      </c>
      <c r="AF12" s="100">
        <v>0</v>
      </c>
      <c r="AG12" s="100">
        <v>0</v>
      </c>
      <c r="AH12" s="100">
        <v>0</v>
      </c>
      <c r="AI12" s="101">
        <v>0</v>
      </c>
      <c r="AJ12" s="99">
        <v>0</v>
      </c>
      <c r="AK12" s="100">
        <v>0</v>
      </c>
      <c r="AL12" s="100">
        <v>7.2278269768735609E-3</v>
      </c>
      <c r="AM12" s="100">
        <v>0</v>
      </c>
      <c r="AN12" s="101">
        <v>0</v>
      </c>
      <c r="AQ12" s="36" t="s">
        <v>1100</v>
      </c>
      <c r="AR12" s="99">
        <v>0</v>
      </c>
      <c r="AS12" s="100">
        <v>0</v>
      </c>
      <c r="AT12" s="100">
        <v>0</v>
      </c>
      <c r="AU12" s="100">
        <v>0</v>
      </c>
      <c r="AV12" s="101">
        <v>0</v>
      </c>
      <c r="AW12" s="99">
        <v>0</v>
      </c>
      <c r="AX12" s="100">
        <v>0</v>
      </c>
      <c r="AY12" s="100">
        <v>0</v>
      </c>
      <c r="AZ12" s="100">
        <v>0</v>
      </c>
      <c r="BA12" s="101">
        <v>0</v>
      </c>
      <c r="BB12" s="99">
        <v>0</v>
      </c>
      <c r="BC12" s="100">
        <v>0</v>
      </c>
      <c r="BD12" s="100">
        <v>0</v>
      </c>
      <c r="BE12" s="100">
        <v>4.6928415363231449E-4</v>
      </c>
      <c r="BF12" s="101">
        <v>0</v>
      </c>
      <c r="BI12" s="36" t="s">
        <v>855</v>
      </c>
      <c r="BJ12" s="99">
        <v>0</v>
      </c>
      <c r="BK12" s="100">
        <v>0</v>
      </c>
      <c r="BL12" s="100">
        <v>1.49597025597859E-3</v>
      </c>
      <c r="BM12" s="100">
        <v>0</v>
      </c>
      <c r="BN12" s="101">
        <v>0</v>
      </c>
      <c r="BO12" s="99">
        <v>0</v>
      </c>
      <c r="BP12" s="100">
        <v>0</v>
      </c>
      <c r="BQ12" s="100">
        <v>0</v>
      </c>
      <c r="BR12" s="100">
        <v>0</v>
      </c>
      <c r="BS12" s="101">
        <v>0</v>
      </c>
      <c r="BT12" s="99">
        <v>0</v>
      </c>
      <c r="BU12" s="100">
        <v>1.7374853866317548E-3</v>
      </c>
      <c r="BV12" s="100">
        <v>1.4959888070206651E-3</v>
      </c>
      <c r="BW12" s="100">
        <v>0</v>
      </c>
      <c r="BX12" s="101">
        <v>0</v>
      </c>
      <c r="CA12" s="36" t="s">
        <v>606</v>
      </c>
      <c r="CB12" s="99">
        <v>0</v>
      </c>
      <c r="CC12" s="100">
        <v>0</v>
      </c>
      <c r="CD12" s="100">
        <v>0</v>
      </c>
      <c r="CE12" s="100">
        <v>0</v>
      </c>
      <c r="CF12" s="101">
        <v>0</v>
      </c>
      <c r="CG12" s="99">
        <v>0</v>
      </c>
      <c r="CH12" s="100">
        <v>0</v>
      </c>
      <c r="CI12" s="100">
        <v>0</v>
      </c>
      <c r="CJ12" s="100">
        <v>0</v>
      </c>
      <c r="CK12" s="101">
        <v>0</v>
      </c>
      <c r="CL12" s="99">
        <v>0</v>
      </c>
      <c r="CM12" s="100">
        <v>0</v>
      </c>
      <c r="CN12" s="100">
        <v>0</v>
      </c>
      <c r="CO12" s="100">
        <v>1.3951268489894215E-3</v>
      </c>
      <c r="CP12" s="101">
        <v>0</v>
      </c>
      <c r="CS12" s="36" t="s">
        <v>821</v>
      </c>
      <c r="CT12" s="99">
        <v>0</v>
      </c>
      <c r="CU12" s="100">
        <v>0</v>
      </c>
      <c r="CV12" s="100">
        <v>1.8653128005163974E-3</v>
      </c>
      <c r="CW12" s="100">
        <v>0</v>
      </c>
      <c r="CX12" s="101">
        <v>0</v>
      </c>
      <c r="CY12" s="99">
        <v>0</v>
      </c>
      <c r="CZ12" s="100">
        <v>0</v>
      </c>
      <c r="DA12" s="100">
        <v>0</v>
      </c>
      <c r="DB12" s="100">
        <v>0</v>
      </c>
      <c r="DC12" s="101">
        <v>0</v>
      </c>
      <c r="DD12" s="99">
        <v>0</v>
      </c>
      <c r="DE12" s="100">
        <v>1.1236244442197651E-3</v>
      </c>
      <c r="DF12" s="100">
        <v>1.8656299481356134E-3</v>
      </c>
      <c r="DG12" s="100">
        <v>0</v>
      </c>
      <c r="DH12" s="101">
        <v>0</v>
      </c>
      <c r="EC12" s="36" t="s">
        <v>222</v>
      </c>
      <c r="ED12" s="99">
        <v>0</v>
      </c>
      <c r="EE12" s="100">
        <v>2.3065665168222532E-2</v>
      </c>
      <c r="EF12" s="100">
        <v>2.9143684509119268E-3</v>
      </c>
      <c r="EG12" s="100">
        <v>2.0079841826298062E-2</v>
      </c>
      <c r="EH12" s="101">
        <v>0</v>
      </c>
      <c r="EI12" s="99">
        <v>3.651781087444355E-2</v>
      </c>
      <c r="EJ12" s="100">
        <v>2.4749383534212428E-2</v>
      </c>
      <c r="EK12" s="100">
        <v>2.1526919419734548E-2</v>
      </c>
      <c r="EL12" s="100">
        <v>2.1226963623126828E-3</v>
      </c>
      <c r="EM12" s="101">
        <v>2.3813002382692985E-2</v>
      </c>
      <c r="EN12" s="99">
        <v>1.3030443780109513E-2</v>
      </c>
      <c r="EO12" s="100">
        <v>4.0098154715524342E-3</v>
      </c>
      <c r="EP12" s="100">
        <v>2.9149128413421522E-3</v>
      </c>
      <c r="EQ12" s="100">
        <v>4.9292583895733802E-3</v>
      </c>
      <c r="ER12" s="101">
        <v>3.6675970024512357E-3</v>
      </c>
    </row>
    <row r="13" spans="1:148" x14ac:dyDescent="0.25">
      <c r="A13">
        <v>135</v>
      </c>
      <c r="B13" t="s">
        <v>493</v>
      </c>
      <c r="C13" s="37" t="s">
        <v>494</v>
      </c>
      <c r="D13" s="37" t="s">
        <v>908</v>
      </c>
      <c r="E13" s="37">
        <v>39</v>
      </c>
      <c r="F13" s="37">
        <v>7.11</v>
      </c>
      <c r="G13" s="37" t="s">
        <v>63</v>
      </c>
      <c r="H13" s="79">
        <v>0</v>
      </c>
      <c r="I13" s="80">
        <v>0</v>
      </c>
      <c r="J13" s="80">
        <v>7.2228341279221954E-3</v>
      </c>
      <c r="K13" s="80">
        <v>0</v>
      </c>
      <c r="L13" s="81">
        <v>0</v>
      </c>
      <c r="M13" s="79">
        <v>0</v>
      </c>
      <c r="N13" s="80">
        <v>0</v>
      </c>
      <c r="O13" s="80">
        <v>0</v>
      </c>
      <c r="P13" s="80">
        <v>0</v>
      </c>
      <c r="Q13" s="81">
        <v>0</v>
      </c>
      <c r="R13" s="79">
        <v>0</v>
      </c>
      <c r="S13" s="80">
        <v>0</v>
      </c>
      <c r="T13" s="80">
        <v>7.2278269768735609E-3</v>
      </c>
      <c r="U13" s="80">
        <v>0</v>
      </c>
      <c r="V13" s="81">
        <v>0</v>
      </c>
      <c r="Y13" s="36" t="s">
        <v>794</v>
      </c>
      <c r="Z13" s="99">
        <v>0</v>
      </c>
      <c r="AA13" s="100">
        <v>0</v>
      </c>
      <c r="AB13" s="100">
        <v>0</v>
      </c>
      <c r="AC13" s="100">
        <v>0</v>
      </c>
      <c r="AD13" s="101">
        <v>0</v>
      </c>
      <c r="AE13" s="99">
        <v>0</v>
      </c>
      <c r="AF13" s="100">
        <v>0</v>
      </c>
      <c r="AG13" s="100">
        <v>0</v>
      </c>
      <c r="AH13" s="100">
        <v>4.4917707201891479E-3</v>
      </c>
      <c r="AI13" s="101">
        <v>2.228601580080267E-3</v>
      </c>
      <c r="AJ13" s="99">
        <v>0</v>
      </c>
      <c r="AK13" s="100">
        <v>0</v>
      </c>
      <c r="AL13" s="100">
        <v>0</v>
      </c>
      <c r="AM13" s="100">
        <v>0</v>
      </c>
      <c r="AN13" s="101">
        <v>0</v>
      </c>
      <c r="AQ13" s="36" t="s">
        <v>1166</v>
      </c>
      <c r="AR13" s="99">
        <v>0</v>
      </c>
      <c r="AS13" s="100">
        <v>0</v>
      </c>
      <c r="AT13" s="100">
        <v>0</v>
      </c>
      <c r="AU13" s="100">
        <v>0</v>
      </c>
      <c r="AV13" s="101">
        <v>0</v>
      </c>
      <c r="AW13" s="99">
        <v>0</v>
      </c>
      <c r="AX13" s="100">
        <v>0</v>
      </c>
      <c r="AY13" s="100">
        <v>0</v>
      </c>
      <c r="AZ13" s="100">
        <v>4.4797163490365057E-4</v>
      </c>
      <c r="BA13" s="101">
        <v>0</v>
      </c>
      <c r="BB13" s="99">
        <v>0</v>
      </c>
      <c r="BC13" s="100">
        <v>0</v>
      </c>
      <c r="BD13" s="100">
        <v>0</v>
      </c>
      <c r="BE13" s="100">
        <v>0</v>
      </c>
      <c r="BF13" s="101">
        <v>0</v>
      </c>
      <c r="BI13" s="36" t="s">
        <v>1143</v>
      </c>
      <c r="BJ13" s="99">
        <v>0</v>
      </c>
      <c r="BK13" s="100">
        <v>0</v>
      </c>
      <c r="BL13" s="100">
        <v>2.8107903967601085E-4</v>
      </c>
      <c r="BM13" s="100">
        <v>0</v>
      </c>
      <c r="BN13" s="101">
        <v>0</v>
      </c>
      <c r="BO13" s="99">
        <v>0</v>
      </c>
      <c r="BP13" s="100">
        <v>0</v>
      </c>
      <c r="BQ13" s="100">
        <v>0</v>
      </c>
      <c r="BR13" s="100">
        <v>0</v>
      </c>
      <c r="BS13" s="101">
        <v>0</v>
      </c>
      <c r="BT13" s="99">
        <v>0</v>
      </c>
      <c r="BU13" s="100">
        <v>0</v>
      </c>
      <c r="BV13" s="100">
        <v>2.8112857925844054E-4</v>
      </c>
      <c r="BW13" s="100">
        <v>0</v>
      </c>
      <c r="BX13" s="101">
        <v>0</v>
      </c>
      <c r="CA13" s="36" t="s">
        <v>460</v>
      </c>
      <c r="CB13" s="99">
        <v>0</v>
      </c>
      <c r="CC13" s="100">
        <v>0</v>
      </c>
      <c r="CD13" s="100">
        <v>0</v>
      </c>
      <c r="CE13" s="100">
        <v>0</v>
      </c>
      <c r="CF13" s="101">
        <v>0</v>
      </c>
      <c r="CG13" s="99">
        <v>0</v>
      </c>
      <c r="CH13" s="100">
        <v>0</v>
      </c>
      <c r="CI13" s="100">
        <v>0</v>
      </c>
      <c r="CJ13" s="100">
        <v>1.2188725227425668E-2</v>
      </c>
      <c r="CK13" s="101">
        <v>2.4129667111728119E-3</v>
      </c>
      <c r="CL13" s="99">
        <v>0</v>
      </c>
      <c r="CM13" s="100">
        <v>0</v>
      </c>
      <c r="CN13" s="100">
        <v>0</v>
      </c>
      <c r="CO13" s="100">
        <v>0</v>
      </c>
      <c r="CP13" s="101">
        <v>0</v>
      </c>
      <c r="CS13" s="36" t="s">
        <v>1139</v>
      </c>
      <c r="CT13" s="99">
        <v>0</v>
      </c>
      <c r="CU13" s="100">
        <v>0</v>
      </c>
      <c r="CV13" s="100">
        <v>7.2808915028802987E-4</v>
      </c>
      <c r="CW13" s="100">
        <v>0</v>
      </c>
      <c r="CX13" s="101">
        <v>0</v>
      </c>
      <c r="CY13" s="99">
        <v>0</v>
      </c>
      <c r="CZ13" s="100">
        <v>0</v>
      </c>
      <c r="DA13" s="100">
        <v>0</v>
      </c>
      <c r="DB13" s="100">
        <v>0</v>
      </c>
      <c r="DC13" s="101">
        <v>0</v>
      </c>
      <c r="DD13" s="99">
        <v>0</v>
      </c>
      <c r="DE13" s="100">
        <v>0</v>
      </c>
      <c r="DF13" s="100">
        <v>7.2841835040032105E-4</v>
      </c>
      <c r="DG13" s="100">
        <v>0</v>
      </c>
      <c r="DH13" s="101">
        <v>0</v>
      </c>
      <c r="EC13" s="36" t="s">
        <v>1164</v>
      </c>
      <c r="ED13" s="99">
        <v>0</v>
      </c>
      <c r="EE13" s="100">
        <v>0</v>
      </c>
      <c r="EF13" s="100">
        <v>0</v>
      </c>
      <c r="EG13" s="100">
        <v>0</v>
      </c>
      <c r="EH13" s="101">
        <v>0</v>
      </c>
      <c r="EI13" s="99">
        <v>0</v>
      </c>
      <c r="EJ13" s="100">
        <v>0</v>
      </c>
      <c r="EK13" s="100">
        <v>0</v>
      </c>
      <c r="EL13" s="100">
        <v>0</v>
      </c>
      <c r="EM13" s="101">
        <v>5.9946293640047721E-3</v>
      </c>
      <c r="EN13" s="99">
        <v>0</v>
      </c>
      <c r="EO13" s="100">
        <v>0</v>
      </c>
      <c r="EP13" s="100">
        <v>0</v>
      </c>
      <c r="EQ13" s="100">
        <v>0</v>
      </c>
      <c r="ER13" s="101">
        <v>0</v>
      </c>
    </row>
    <row r="14" spans="1:148" x14ac:dyDescent="0.25">
      <c r="A14">
        <v>138</v>
      </c>
      <c r="B14" t="s">
        <v>793</v>
      </c>
      <c r="C14" s="37" t="s">
        <v>794</v>
      </c>
      <c r="D14" s="37" t="s">
        <v>908</v>
      </c>
      <c r="E14" s="37">
        <v>53</v>
      </c>
      <c r="F14" s="37">
        <v>6.68</v>
      </c>
      <c r="G14" s="37" t="s">
        <v>63</v>
      </c>
      <c r="H14" s="79">
        <v>0</v>
      </c>
      <c r="I14" s="80">
        <v>0</v>
      </c>
      <c r="J14" s="80">
        <v>0</v>
      </c>
      <c r="K14" s="80">
        <v>0</v>
      </c>
      <c r="L14" s="81">
        <v>0</v>
      </c>
      <c r="M14" s="79">
        <v>0</v>
      </c>
      <c r="N14" s="80">
        <v>0</v>
      </c>
      <c r="O14" s="80">
        <v>0</v>
      </c>
      <c r="P14" s="80">
        <v>4.4917707201891479E-3</v>
      </c>
      <c r="Q14" s="81">
        <v>2.228601580080267E-3</v>
      </c>
      <c r="R14" s="79">
        <v>0</v>
      </c>
      <c r="S14" s="80">
        <v>0</v>
      </c>
      <c r="T14" s="80">
        <v>0</v>
      </c>
      <c r="U14" s="80">
        <v>0</v>
      </c>
      <c r="V14" s="81">
        <v>0</v>
      </c>
      <c r="Y14" s="36" t="s">
        <v>1174</v>
      </c>
      <c r="Z14" s="99">
        <v>0</v>
      </c>
      <c r="AA14" s="100">
        <v>0</v>
      </c>
      <c r="AB14" s="100">
        <v>0</v>
      </c>
      <c r="AC14" s="100">
        <v>0</v>
      </c>
      <c r="AD14" s="101">
        <v>0</v>
      </c>
      <c r="AE14" s="99">
        <v>0</v>
      </c>
      <c r="AF14" s="100">
        <v>0</v>
      </c>
      <c r="AG14" s="100">
        <v>0</v>
      </c>
      <c r="AH14" s="100">
        <v>5.6485293021730984E-3</v>
      </c>
      <c r="AI14" s="101">
        <v>0</v>
      </c>
      <c r="AJ14" s="99">
        <v>0</v>
      </c>
      <c r="AK14" s="100">
        <v>0</v>
      </c>
      <c r="AL14" s="100">
        <v>0</v>
      </c>
      <c r="AM14" s="100">
        <v>0</v>
      </c>
      <c r="AN14" s="101">
        <v>0</v>
      </c>
      <c r="AQ14" s="36" t="s">
        <v>283</v>
      </c>
      <c r="AR14" s="99">
        <v>0</v>
      </c>
      <c r="AS14" s="100">
        <v>0</v>
      </c>
      <c r="AT14" s="100">
        <v>0</v>
      </c>
      <c r="AU14" s="100">
        <v>4.3233488021486022E-3</v>
      </c>
      <c r="AV14" s="101">
        <v>0</v>
      </c>
      <c r="AW14" s="99">
        <v>0</v>
      </c>
      <c r="AX14" s="100">
        <v>0</v>
      </c>
      <c r="AY14" s="100">
        <v>0</v>
      </c>
      <c r="AZ14" s="100">
        <v>1.1389053984123094E-3</v>
      </c>
      <c r="BA14" s="101">
        <v>0</v>
      </c>
      <c r="BB14" s="99">
        <v>0</v>
      </c>
      <c r="BC14" s="100">
        <v>0</v>
      </c>
      <c r="BD14" s="100">
        <v>0</v>
      </c>
      <c r="BE14" s="100">
        <v>8.0543005379797247E-4</v>
      </c>
      <c r="BF14" s="101">
        <v>0</v>
      </c>
      <c r="BI14" s="36" t="s">
        <v>559</v>
      </c>
      <c r="BJ14" s="99">
        <v>0</v>
      </c>
      <c r="BK14" s="100">
        <v>0</v>
      </c>
      <c r="BL14" s="100">
        <v>1.2020575001225671E-3</v>
      </c>
      <c r="BM14" s="100">
        <v>0</v>
      </c>
      <c r="BN14" s="101">
        <v>0</v>
      </c>
      <c r="BO14" s="99">
        <v>0</v>
      </c>
      <c r="BP14" s="100">
        <v>0</v>
      </c>
      <c r="BQ14" s="100">
        <v>0</v>
      </c>
      <c r="BR14" s="100">
        <v>0</v>
      </c>
      <c r="BS14" s="101">
        <v>0</v>
      </c>
      <c r="BT14" s="99">
        <v>0</v>
      </c>
      <c r="BU14" s="100">
        <v>2.0188919661511396E-3</v>
      </c>
      <c r="BV14" s="100">
        <v>1.2021641218268543E-3</v>
      </c>
      <c r="BW14" s="100">
        <v>4.5127451271671512E-3</v>
      </c>
      <c r="BX14" s="101">
        <v>2.9026968303076258E-3</v>
      </c>
      <c r="CA14" s="36" t="s">
        <v>103</v>
      </c>
      <c r="CB14" s="99">
        <v>0.18898826129398869</v>
      </c>
      <c r="CC14" s="100">
        <v>0.1571986997703243</v>
      </c>
      <c r="CD14" s="100">
        <v>2.8875902182252264E-2</v>
      </c>
      <c r="CE14" s="100">
        <v>9.2183032899171069E-2</v>
      </c>
      <c r="CF14" s="101">
        <v>0.15097837199839056</v>
      </c>
      <c r="CG14" s="99">
        <v>0.17603213490730241</v>
      </c>
      <c r="CH14" s="100">
        <v>0.16613089091273084</v>
      </c>
      <c r="CI14" s="100">
        <v>0.15939525699147591</v>
      </c>
      <c r="CJ14" s="100">
        <v>0.16532130838184636</v>
      </c>
      <c r="CK14" s="101">
        <v>0.11400617553457887</v>
      </c>
      <c r="CL14" s="99">
        <v>2.3334943345303921E-2</v>
      </c>
      <c r="CM14" s="100">
        <v>4.6067442128248266E-2</v>
      </c>
      <c r="CN14" s="100">
        <v>2.8879013285367478E-2</v>
      </c>
      <c r="CO14" s="100">
        <v>4.7973438188967266E-2</v>
      </c>
      <c r="CP14" s="101">
        <v>8.093816289508822E-2</v>
      </c>
      <c r="CS14" s="36" t="s">
        <v>489</v>
      </c>
      <c r="CT14" s="99">
        <v>0</v>
      </c>
      <c r="CU14" s="100">
        <v>0</v>
      </c>
      <c r="CV14" s="100">
        <v>9.3923356700508168E-3</v>
      </c>
      <c r="CW14" s="100">
        <v>0</v>
      </c>
      <c r="CX14" s="101">
        <v>0</v>
      </c>
      <c r="CY14" s="99">
        <v>0</v>
      </c>
      <c r="CZ14" s="100">
        <v>0</v>
      </c>
      <c r="DA14" s="100">
        <v>0</v>
      </c>
      <c r="DB14" s="100">
        <v>0</v>
      </c>
      <c r="DC14" s="101">
        <v>0</v>
      </c>
      <c r="DD14" s="99">
        <v>0</v>
      </c>
      <c r="DE14" s="100">
        <v>7.2500976947071196E-3</v>
      </c>
      <c r="DF14" s="100">
        <v>9.3906981780249813E-3</v>
      </c>
      <c r="DG14" s="100">
        <v>5.4892540680254774E-3</v>
      </c>
      <c r="DH14" s="101">
        <v>0</v>
      </c>
      <c r="EC14" s="36" t="s">
        <v>338</v>
      </c>
      <c r="ED14" s="99">
        <v>0</v>
      </c>
      <c r="EE14" s="100">
        <v>1.4972233327391208E-2</v>
      </c>
      <c r="EF14" s="100">
        <v>1.2856575108963499E-3</v>
      </c>
      <c r="EG14" s="100">
        <v>1.0549549084363508E-2</v>
      </c>
      <c r="EH14" s="101">
        <v>0</v>
      </c>
      <c r="EI14" s="99">
        <v>2.6460103201370308E-2</v>
      </c>
      <c r="EJ14" s="100">
        <v>2.7459003227474982E-2</v>
      </c>
      <c r="EK14" s="100">
        <v>1.48180319984873E-2</v>
      </c>
      <c r="EL14" s="100">
        <v>5.43978740444494E-3</v>
      </c>
      <c r="EM14" s="101">
        <v>1.9724476363291044E-2</v>
      </c>
      <c r="EN14" s="99">
        <v>1.0419764987977758E-2</v>
      </c>
      <c r="EO14" s="100">
        <v>2.1530962241390777E-3</v>
      </c>
      <c r="EP14" s="100">
        <v>1.2855858832163125E-3</v>
      </c>
      <c r="EQ14" s="100">
        <v>2.2869175823993673E-3</v>
      </c>
      <c r="ER14" s="101">
        <v>2.0070500563982786E-3</v>
      </c>
    </row>
    <row r="15" spans="1:148" x14ac:dyDescent="0.25">
      <c r="A15">
        <v>194</v>
      </c>
      <c r="B15" t="s">
        <v>1173</v>
      </c>
      <c r="C15" s="37" t="s">
        <v>1174</v>
      </c>
      <c r="D15" s="37" t="s">
        <v>908</v>
      </c>
      <c r="E15" s="37">
        <v>14</v>
      </c>
      <c r="F15" s="37">
        <v>9.07</v>
      </c>
      <c r="G15" s="37" t="s">
        <v>63</v>
      </c>
      <c r="H15" s="79">
        <v>0</v>
      </c>
      <c r="I15" s="80">
        <v>0</v>
      </c>
      <c r="J15" s="80">
        <v>0</v>
      </c>
      <c r="K15" s="80">
        <v>0</v>
      </c>
      <c r="L15" s="81">
        <v>0</v>
      </c>
      <c r="M15" s="79">
        <v>0</v>
      </c>
      <c r="N15" s="80">
        <v>0</v>
      </c>
      <c r="O15" s="80">
        <v>0</v>
      </c>
      <c r="P15" s="80">
        <v>5.6485293021730984E-3</v>
      </c>
      <c r="Q15" s="81">
        <v>0</v>
      </c>
      <c r="R15" s="79">
        <v>0</v>
      </c>
      <c r="S15" s="80">
        <v>0</v>
      </c>
      <c r="T15" s="80">
        <v>0</v>
      </c>
      <c r="U15" s="80">
        <v>0</v>
      </c>
      <c r="V15" s="81">
        <v>0</v>
      </c>
      <c r="Y15" s="36" t="s">
        <v>1089</v>
      </c>
      <c r="Z15" s="99">
        <v>0</v>
      </c>
      <c r="AA15" s="100">
        <v>6.5267101676309463E-3</v>
      </c>
      <c r="AB15" s="100">
        <v>0</v>
      </c>
      <c r="AC15" s="100">
        <v>0</v>
      </c>
      <c r="AD15" s="101">
        <v>0</v>
      </c>
      <c r="AE15" s="99">
        <v>0</v>
      </c>
      <c r="AF15" s="100">
        <v>0</v>
      </c>
      <c r="AG15" s="100">
        <v>0</v>
      </c>
      <c r="AH15" s="100">
        <v>2.3458191372483578E-2</v>
      </c>
      <c r="AI15" s="101">
        <v>0</v>
      </c>
      <c r="AJ15" s="99">
        <v>0</v>
      </c>
      <c r="AK15" s="100">
        <v>0</v>
      </c>
      <c r="AL15" s="100">
        <v>0</v>
      </c>
      <c r="AM15" s="100">
        <v>0</v>
      </c>
      <c r="AN15" s="101">
        <v>0</v>
      </c>
      <c r="AQ15" s="36" t="s">
        <v>454</v>
      </c>
      <c r="AR15" s="99">
        <v>0</v>
      </c>
      <c r="AS15" s="100">
        <v>0</v>
      </c>
      <c r="AT15" s="100">
        <v>8.8393577373840227E-3</v>
      </c>
      <c r="AU15" s="100">
        <v>0</v>
      </c>
      <c r="AV15" s="101">
        <v>0</v>
      </c>
      <c r="AW15" s="99">
        <v>0</v>
      </c>
      <c r="AX15" s="100">
        <v>0</v>
      </c>
      <c r="AY15" s="100">
        <v>0</v>
      </c>
      <c r="AZ15" s="100">
        <v>0</v>
      </c>
      <c r="BA15" s="101">
        <v>0</v>
      </c>
      <c r="BB15" s="99">
        <v>4.2721811098868773E-3</v>
      </c>
      <c r="BC15" s="100">
        <v>7.9448152106217518E-3</v>
      </c>
      <c r="BD15" s="100">
        <v>8.8387601185058329E-3</v>
      </c>
      <c r="BE15" s="100">
        <v>4.8049252470068601E-3</v>
      </c>
      <c r="BF15" s="101">
        <v>5.5470106940409001E-3</v>
      </c>
      <c r="BI15" s="36" t="s">
        <v>608</v>
      </c>
      <c r="BJ15" s="99">
        <v>0</v>
      </c>
      <c r="BK15" s="100">
        <v>0</v>
      </c>
      <c r="BL15" s="100">
        <v>7.8994642643506155E-4</v>
      </c>
      <c r="BM15" s="100">
        <v>0</v>
      </c>
      <c r="BN15" s="101">
        <v>0</v>
      </c>
      <c r="BO15" s="99">
        <v>0</v>
      </c>
      <c r="BP15" s="100">
        <v>0</v>
      </c>
      <c r="BQ15" s="100">
        <v>0</v>
      </c>
      <c r="BR15" s="100">
        <v>0</v>
      </c>
      <c r="BS15" s="101">
        <v>0</v>
      </c>
      <c r="BT15" s="99">
        <v>0</v>
      </c>
      <c r="BU15" s="100">
        <v>1.4946376374734343E-3</v>
      </c>
      <c r="BV15" s="100">
        <v>7.8971365399955692E-4</v>
      </c>
      <c r="BW15" s="100">
        <v>2.259819875495749E-3</v>
      </c>
      <c r="BX15" s="101">
        <v>0</v>
      </c>
      <c r="CA15" s="36" t="s">
        <v>1125</v>
      </c>
      <c r="CB15" s="99">
        <v>0</v>
      </c>
      <c r="CC15" s="100">
        <v>0</v>
      </c>
      <c r="CD15" s="100">
        <v>0</v>
      </c>
      <c r="CE15" s="100">
        <v>0</v>
      </c>
      <c r="CF15" s="101">
        <v>0</v>
      </c>
      <c r="CG15" s="99">
        <v>0</v>
      </c>
      <c r="CH15" s="100">
        <v>0</v>
      </c>
      <c r="CI15" s="100">
        <v>0</v>
      </c>
      <c r="CJ15" s="100">
        <v>0</v>
      </c>
      <c r="CK15" s="101">
        <v>6.6895352420166107E-3</v>
      </c>
      <c r="CL15" s="99">
        <v>0</v>
      </c>
      <c r="CM15" s="100">
        <v>0</v>
      </c>
      <c r="CN15" s="100">
        <v>0</v>
      </c>
      <c r="CO15" s="100">
        <v>0</v>
      </c>
      <c r="CP15" s="101">
        <v>1.0243523856144361E-2</v>
      </c>
      <c r="CS15" s="36" t="s">
        <v>236</v>
      </c>
      <c r="CT15" s="99">
        <v>1.2654584443664316E-3</v>
      </c>
      <c r="CU15" s="100">
        <v>2.762895964066215E-4</v>
      </c>
      <c r="CV15" s="100">
        <v>7.4390151139676894E-4</v>
      </c>
      <c r="CW15" s="100">
        <v>2.3364429625988541E-3</v>
      </c>
      <c r="CX15" s="101">
        <v>0</v>
      </c>
      <c r="CY15" s="99">
        <v>4.1925595165489106E-4</v>
      </c>
      <c r="CZ15" s="100">
        <v>0</v>
      </c>
      <c r="DA15" s="100">
        <v>0</v>
      </c>
      <c r="DB15" s="100">
        <v>8.7066723550821101E-4</v>
      </c>
      <c r="DC15" s="101">
        <v>1.783324138577322E-4</v>
      </c>
      <c r="DD15" s="99">
        <v>0</v>
      </c>
      <c r="DE15" s="100">
        <v>7.2011722028269122E-4</v>
      </c>
      <c r="DF15" s="100">
        <v>7.5745313097360864E-4</v>
      </c>
      <c r="DG15" s="100">
        <v>1.2239273491063223E-3</v>
      </c>
      <c r="DH15" s="101">
        <v>0</v>
      </c>
      <c r="EC15" s="36" t="s">
        <v>207</v>
      </c>
      <c r="ED15" s="99">
        <v>0</v>
      </c>
      <c r="EE15" s="100">
        <v>1.1234567872775153E-2</v>
      </c>
      <c r="EF15" s="100">
        <v>4.5523971172370484E-4</v>
      </c>
      <c r="EG15" s="100">
        <v>9.1605053144132899E-3</v>
      </c>
      <c r="EH15" s="101">
        <v>1.0775589869854172E-2</v>
      </c>
      <c r="EI15" s="99">
        <v>2.2278422775432391E-2</v>
      </c>
      <c r="EJ15" s="100">
        <v>3.3554183690142472E-2</v>
      </c>
      <c r="EK15" s="100">
        <v>1.5320916282429506E-2</v>
      </c>
      <c r="EL15" s="100">
        <v>4.298698397560482E-3</v>
      </c>
      <c r="EM15" s="101">
        <v>2.5546846603234096E-2</v>
      </c>
      <c r="EN15" s="99">
        <v>1.2121332686941655E-2</v>
      </c>
      <c r="EO15" s="100">
        <v>2.5224784917871716E-3</v>
      </c>
      <c r="EP15" s="100">
        <v>4.5470362112259524E-4</v>
      </c>
      <c r="EQ15" s="100">
        <v>2.2211880436892122E-3</v>
      </c>
      <c r="ER15" s="101">
        <v>0</v>
      </c>
    </row>
    <row r="16" spans="1:148" x14ac:dyDescent="0.25">
      <c r="A16">
        <v>119</v>
      </c>
      <c r="B16" t="s">
        <v>1088</v>
      </c>
      <c r="C16" s="37" t="s">
        <v>1089</v>
      </c>
      <c r="D16" s="37" t="s">
        <v>908</v>
      </c>
      <c r="E16" s="37">
        <v>11</v>
      </c>
      <c r="F16" s="37">
        <v>8.7799999999999994</v>
      </c>
      <c r="G16" s="37" t="s">
        <v>63</v>
      </c>
      <c r="H16" s="79">
        <v>0</v>
      </c>
      <c r="I16" s="80">
        <v>6.5267101676309463E-3</v>
      </c>
      <c r="J16" s="80">
        <v>0</v>
      </c>
      <c r="K16" s="80">
        <v>0</v>
      </c>
      <c r="L16" s="81">
        <v>0</v>
      </c>
      <c r="M16" s="79">
        <v>0</v>
      </c>
      <c r="N16" s="80">
        <v>0</v>
      </c>
      <c r="O16" s="80">
        <v>0</v>
      </c>
      <c r="P16" s="80">
        <v>2.3458191372483578E-2</v>
      </c>
      <c r="Q16" s="81">
        <v>0</v>
      </c>
      <c r="R16" s="79">
        <v>0</v>
      </c>
      <c r="S16" s="80">
        <v>0</v>
      </c>
      <c r="T16" s="80">
        <v>0</v>
      </c>
      <c r="U16" s="80">
        <v>0</v>
      </c>
      <c r="V16" s="81">
        <v>0</v>
      </c>
      <c r="Y16" s="36" t="s">
        <v>849</v>
      </c>
      <c r="Z16" s="99">
        <v>0</v>
      </c>
      <c r="AA16" s="100">
        <v>0</v>
      </c>
      <c r="AB16" s="100">
        <v>1.3565871525160244E-2</v>
      </c>
      <c r="AC16" s="100">
        <v>0</v>
      </c>
      <c r="AD16" s="101">
        <v>0</v>
      </c>
      <c r="AE16" s="99">
        <v>0</v>
      </c>
      <c r="AF16" s="100">
        <v>0</v>
      </c>
      <c r="AG16" s="100">
        <v>0</v>
      </c>
      <c r="AH16" s="100">
        <v>0</v>
      </c>
      <c r="AI16" s="101">
        <v>0</v>
      </c>
      <c r="AJ16" s="99">
        <v>9.4309082112026613E-3</v>
      </c>
      <c r="AK16" s="100">
        <v>1.0648103973209288E-2</v>
      </c>
      <c r="AL16" s="100">
        <v>1.3566194361033056E-2</v>
      </c>
      <c r="AM16" s="100">
        <v>9.5287781514458263E-3</v>
      </c>
      <c r="AN16" s="101">
        <v>0</v>
      </c>
      <c r="AQ16" s="36" t="s">
        <v>263</v>
      </c>
      <c r="AR16" s="99">
        <v>0</v>
      </c>
      <c r="AS16" s="100">
        <v>0</v>
      </c>
      <c r="AT16" s="100">
        <v>5.0479048926296609E-3</v>
      </c>
      <c r="AU16" s="100">
        <v>3.7386652187704223E-3</v>
      </c>
      <c r="AV16" s="101">
        <v>0</v>
      </c>
      <c r="AW16" s="99">
        <v>0</v>
      </c>
      <c r="AX16" s="100">
        <v>0</v>
      </c>
      <c r="AY16" s="100">
        <v>0</v>
      </c>
      <c r="AZ16" s="100">
        <v>8.7224195303417919E-4</v>
      </c>
      <c r="BA16" s="101">
        <v>3.4470953016754453E-4</v>
      </c>
      <c r="BB16" s="99">
        <v>1.6662038248010337E-3</v>
      </c>
      <c r="BC16" s="100">
        <v>5.8287797015606976E-3</v>
      </c>
      <c r="BD16" s="100">
        <v>5.0473365627687504E-3</v>
      </c>
      <c r="BE16" s="100">
        <v>5.7508394185924365E-3</v>
      </c>
      <c r="BF16" s="101">
        <v>9.1545575183720233E-4</v>
      </c>
      <c r="BI16" s="36" t="s">
        <v>621</v>
      </c>
      <c r="BJ16" s="99">
        <v>0</v>
      </c>
      <c r="BK16" s="100">
        <v>0</v>
      </c>
      <c r="BL16" s="100">
        <v>3.2595383074100173E-3</v>
      </c>
      <c r="BM16" s="100">
        <v>0</v>
      </c>
      <c r="BN16" s="101">
        <v>0</v>
      </c>
      <c r="BO16" s="99">
        <v>0</v>
      </c>
      <c r="BP16" s="100">
        <v>0</v>
      </c>
      <c r="BQ16" s="100">
        <v>0</v>
      </c>
      <c r="BR16" s="100">
        <v>0</v>
      </c>
      <c r="BS16" s="101">
        <v>0</v>
      </c>
      <c r="BT16" s="99">
        <v>0</v>
      </c>
      <c r="BU16" s="100">
        <v>3.2214279804707313E-3</v>
      </c>
      <c r="BV16" s="100">
        <v>3.2599480932611817E-3</v>
      </c>
      <c r="BW16" s="100">
        <v>4.8338960342794801E-3</v>
      </c>
      <c r="BX16" s="101">
        <v>0</v>
      </c>
      <c r="CA16" s="36" t="s">
        <v>1066</v>
      </c>
      <c r="CB16" s="99">
        <v>0</v>
      </c>
      <c r="CC16" s="100">
        <v>0</v>
      </c>
      <c r="CD16" s="100">
        <v>5.1918819177826257E-3</v>
      </c>
      <c r="CE16" s="100">
        <v>0</v>
      </c>
      <c r="CF16" s="101">
        <v>1.7060943878465934E-2</v>
      </c>
      <c r="CG16" s="99">
        <v>0</v>
      </c>
      <c r="CH16" s="100">
        <v>0</v>
      </c>
      <c r="CI16" s="100">
        <v>0</v>
      </c>
      <c r="CJ16" s="100">
        <v>0</v>
      </c>
      <c r="CK16" s="101">
        <v>2.2406119460890391E-3</v>
      </c>
      <c r="CL16" s="99">
        <v>0</v>
      </c>
      <c r="CM16" s="100">
        <v>0</v>
      </c>
      <c r="CN16" s="100">
        <v>5.1881164847279856E-3</v>
      </c>
      <c r="CO16" s="100">
        <v>1.9132762873685274E-3</v>
      </c>
      <c r="CP16" s="101">
        <v>0</v>
      </c>
      <c r="EC16" s="36" t="s">
        <v>1153</v>
      </c>
      <c r="ED16" s="99">
        <v>0</v>
      </c>
      <c r="EE16" s="100">
        <v>0</v>
      </c>
      <c r="EF16" s="100">
        <v>0</v>
      </c>
      <c r="EG16" s="100">
        <v>0</v>
      </c>
      <c r="EH16" s="101">
        <v>0</v>
      </c>
      <c r="EI16" s="99">
        <v>0</v>
      </c>
      <c r="EJ16" s="100">
        <v>0</v>
      </c>
      <c r="EK16" s="100">
        <v>0</v>
      </c>
      <c r="EL16" s="100">
        <v>0</v>
      </c>
      <c r="EM16" s="101">
        <v>2.1101723384833993E-3</v>
      </c>
      <c r="EN16" s="99">
        <v>0</v>
      </c>
      <c r="EO16" s="100">
        <v>0</v>
      </c>
      <c r="EP16" s="100">
        <v>0</v>
      </c>
      <c r="EQ16" s="100">
        <v>0</v>
      </c>
      <c r="ER16" s="101">
        <v>0</v>
      </c>
    </row>
    <row r="17" spans="1:94" x14ac:dyDescent="0.25">
      <c r="A17">
        <v>73</v>
      </c>
      <c r="B17" t="s">
        <v>848</v>
      </c>
      <c r="C17" s="37" t="s">
        <v>849</v>
      </c>
      <c r="D17" s="37" t="s">
        <v>908</v>
      </c>
      <c r="E17" s="37">
        <v>14</v>
      </c>
      <c r="F17" s="37">
        <v>9.48</v>
      </c>
      <c r="G17" s="37" t="s">
        <v>63</v>
      </c>
      <c r="H17" s="79">
        <v>0</v>
      </c>
      <c r="I17" s="80">
        <v>0</v>
      </c>
      <c r="J17" s="80">
        <v>1.3565871525160244E-2</v>
      </c>
      <c r="K17" s="80">
        <v>0</v>
      </c>
      <c r="L17" s="81">
        <v>0</v>
      </c>
      <c r="M17" s="79">
        <v>0</v>
      </c>
      <c r="N17" s="80">
        <v>0</v>
      </c>
      <c r="O17" s="80">
        <v>0</v>
      </c>
      <c r="P17" s="80">
        <v>0</v>
      </c>
      <c r="Q17" s="81">
        <v>0</v>
      </c>
      <c r="R17" s="79">
        <v>9.4309082112026613E-3</v>
      </c>
      <c r="S17" s="80">
        <v>1.0648103973209288E-2</v>
      </c>
      <c r="T17" s="80">
        <v>1.3566194361033056E-2</v>
      </c>
      <c r="U17" s="80">
        <v>9.5287781514458263E-3</v>
      </c>
      <c r="V17" s="81">
        <v>0</v>
      </c>
      <c r="Y17" s="36" t="s">
        <v>799</v>
      </c>
      <c r="Z17" s="99">
        <v>0</v>
      </c>
      <c r="AA17" s="100">
        <v>0</v>
      </c>
      <c r="AB17" s="100">
        <v>8.5094922518892484E-4</v>
      </c>
      <c r="AC17" s="100">
        <v>0</v>
      </c>
      <c r="AD17" s="101">
        <v>0</v>
      </c>
      <c r="AE17" s="99">
        <v>0</v>
      </c>
      <c r="AF17" s="100">
        <v>0</v>
      </c>
      <c r="AG17" s="100">
        <v>0</v>
      </c>
      <c r="AH17" s="100">
        <v>0</v>
      </c>
      <c r="AI17" s="101">
        <v>0</v>
      </c>
      <c r="AJ17" s="99">
        <v>0</v>
      </c>
      <c r="AK17" s="100">
        <v>6.0356562229467977E-3</v>
      </c>
      <c r="AL17" s="100">
        <v>8.5233185444103692E-4</v>
      </c>
      <c r="AM17" s="100">
        <v>5.3127637486585352E-3</v>
      </c>
      <c r="AN17" s="101">
        <v>0</v>
      </c>
      <c r="AQ17" s="36" t="s">
        <v>188</v>
      </c>
      <c r="AR17" s="99">
        <v>0</v>
      </c>
      <c r="AS17" s="100">
        <v>0</v>
      </c>
      <c r="AT17" s="100">
        <v>3.1206919377241557E-2</v>
      </c>
      <c r="AU17" s="100">
        <v>0</v>
      </c>
      <c r="AV17" s="101">
        <v>0</v>
      </c>
      <c r="AW17" s="99">
        <v>0</v>
      </c>
      <c r="AX17" s="100">
        <v>0</v>
      </c>
      <c r="AY17" s="100">
        <v>0</v>
      </c>
      <c r="AZ17" s="100">
        <v>0</v>
      </c>
      <c r="BA17" s="101">
        <v>0</v>
      </c>
      <c r="BB17" s="99">
        <v>1.4001512497133139E-2</v>
      </c>
      <c r="BC17" s="100">
        <v>2.8616924985642153E-2</v>
      </c>
      <c r="BD17" s="100">
        <v>3.120824265587066E-2</v>
      </c>
      <c r="BE17" s="100">
        <v>1.6862160752606662E-2</v>
      </c>
      <c r="BF17" s="101">
        <v>1.9539045083346796E-2</v>
      </c>
      <c r="BI17" s="36" t="s">
        <v>478</v>
      </c>
      <c r="BJ17" s="99">
        <v>0</v>
      </c>
      <c r="BK17" s="100">
        <v>0</v>
      </c>
      <c r="BL17" s="100">
        <v>3.3327224109979598E-3</v>
      </c>
      <c r="BM17" s="100">
        <v>0</v>
      </c>
      <c r="BN17" s="101">
        <v>0</v>
      </c>
      <c r="BO17" s="99">
        <v>0</v>
      </c>
      <c r="BP17" s="100">
        <v>0</v>
      </c>
      <c r="BQ17" s="100">
        <v>0</v>
      </c>
      <c r="BR17" s="100">
        <v>0</v>
      </c>
      <c r="BS17" s="101">
        <v>0</v>
      </c>
      <c r="BT17" s="99">
        <v>1.0973989751049976E-2</v>
      </c>
      <c r="BU17" s="100">
        <v>6.2127467718162089E-3</v>
      </c>
      <c r="BV17" s="100">
        <v>3.3327034697848957E-3</v>
      </c>
      <c r="BW17" s="100">
        <v>9.019952293604595E-3</v>
      </c>
      <c r="BX17" s="101">
        <v>1.0215836712471916E-2</v>
      </c>
      <c r="CA17" s="36" t="s">
        <v>861</v>
      </c>
      <c r="CB17" s="99">
        <v>0</v>
      </c>
      <c r="CC17" s="100">
        <v>0</v>
      </c>
      <c r="CD17" s="100">
        <v>0</v>
      </c>
      <c r="CE17" s="100">
        <v>0</v>
      </c>
      <c r="CF17" s="101">
        <v>0</v>
      </c>
      <c r="CG17" s="99">
        <v>0</v>
      </c>
      <c r="CH17" s="100">
        <v>0</v>
      </c>
      <c r="CI17" s="100">
        <v>0</v>
      </c>
      <c r="CJ17" s="100">
        <v>9.1563018526932636E-3</v>
      </c>
      <c r="CK17" s="101">
        <v>0</v>
      </c>
      <c r="CL17" s="99">
        <v>0</v>
      </c>
      <c r="CM17" s="100">
        <v>0</v>
      </c>
      <c r="CN17" s="100">
        <v>0</v>
      </c>
      <c r="CO17" s="100">
        <v>0</v>
      </c>
      <c r="CP17" s="101">
        <v>0</v>
      </c>
    </row>
    <row r="18" spans="1:94" x14ac:dyDescent="0.25">
      <c r="A18">
        <v>141</v>
      </c>
      <c r="B18" t="s">
        <v>798</v>
      </c>
      <c r="C18" s="37" t="s">
        <v>799</v>
      </c>
      <c r="D18" s="37" t="s">
        <v>908</v>
      </c>
      <c r="E18" s="37">
        <v>15</v>
      </c>
      <c r="F18" s="37">
        <v>9.3800000000000008</v>
      </c>
      <c r="G18" s="37" t="s">
        <v>63</v>
      </c>
      <c r="H18" s="79">
        <v>0</v>
      </c>
      <c r="I18" s="80">
        <v>0</v>
      </c>
      <c r="J18" s="80">
        <v>8.5094922518892484E-4</v>
      </c>
      <c r="K18" s="80">
        <v>0</v>
      </c>
      <c r="L18" s="81">
        <v>0</v>
      </c>
      <c r="M18" s="79">
        <v>0</v>
      </c>
      <c r="N18" s="80">
        <v>0</v>
      </c>
      <c r="O18" s="80">
        <v>0</v>
      </c>
      <c r="P18" s="80">
        <v>0</v>
      </c>
      <c r="Q18" s="81">
        <v>0</v>
      </c>
      <c r="R18" s="79">
        <v>0</v>
      </c>
      <c r="S18" s="80">
        <v>6.0356562229467977E-3</v>
      </c>
      <c r="T18" s="80">
        <v>8.5233185444103692E-4</v>
      </c>
      <c r="U18" s="80">
        <v>5.3127637486585352E-3</v>
      </c>
      <c r="V18" s="81">
        <v>0</v>
      </c>
      <c r="Y18" s="36" t="s">
        <v>570</v>
      </c>
      <c r="Z18" s="99">
        <v>0</v>
      </c>
      <c r="AA18" s="100">
        <v>0</v>
      </c>
      <c r="AB18" s="100">
        <v>2.3578241754074608E-3</v>
      </c>
      <c r="AC18" s="100">
        <v>0</v>
      </c>
      <c r="AD18" s="101">
        <v>0</v>
      </c>
      <c r="AE18" s="99">
        <v>0</v>
      </c>
      <c r="AF18" s="100">
        <v>0</v>
      </c>
      <c r="AG18" s="100">
        <v>0</v>
      </c>
      <c r="AH18" s="100">
        <v>3.1749607090444123E-3</v>
      </c>
      <c r="AI18" s="101">
        <v>0</v>
      </c>
      <c r="AJ18" s="99">
        <v>8.2558269754371433E-3</v>
      </c>
      <c r="AK18" s="100">
        <v>2.7984976238394446E-3</v>
      </c>
      <c r="AL18" s="100">
        <v>2.3573552094052178E-3</v>
      </c>
      <c r="AM18" s="100">
        <v>3.5556556898879241E-3</v>
      </c>
      <c r="AN18" s="101">
        <v>0</v>
      </c>
      <c r="AQ18" s="36" t="s">
        <v>226</v>
      </c>
      <c r="AR18" s="99">
        <v>0</v>
      </c>
      <c r="AS18" s="100">
        <v>0</v>
      </c>
      <c r="AT18" s="100">
        <v>1.1609304585963424E-3</v>
      </c>
      <c r="AU18" s="100">
        <v>0</v>
      </c>
      <c r="AV18" s="101">
        <v>0</v>
      </c>
      <c r="AW18" s="99">
        <v>0</v>
      </c>
      <c r="AX18" s="100">
        <v>0</v>
      </c>
      <c r="AY18" s="100">
        <v>0</v>
      </c>
      <c r="AZ18" s="100">
        <v>0</v>
      </c>
      <c r="BA18" s="101">
        <v>0</v>
      </c>
      <c r="BB18" s="99">
        <v>7.6117068981602087E-3</v>
      </c>
      <c r="BC18" s="100">
        <v>7.04280152335805E-3</v>
      </c>
      <c r="BD18" s="100">
        <v>1.1612471632023878E-3</v>
      </c>
      <c r="BE18" s="100">
        <v>1.3003430145598774E-2</v>
      </c>
      <c r="BF18" s="101">
        <v>0</v>
      </c>
      <c r="BI18" s="36" t="s">
        <v>858</v>
      </c>
      <c r="BJ18" s="99">
        <v>0</v>
      </c>
      <c r="BK18" s="100">
        <v>0</v>
      </c>
      <c r="BL18" s="100">
        <v>0</v>
      </c>
      <c r="BM18" s="100">
        <v>0</v>
      </c>
      <c r="BN18" s="101">
        <v>0</v>
      </c>
      <c r="BO18" s="99">
        <v>0</v>
      </c>
      <c r="BP18" s="100">
        <v>0</v>
      </c>
      <c r="BQ18" s="100">
        <v>0</v>
      </c>
      <c r="BR18" s="100">
        <v>0</v>
      </c>
      <c r="BS18" s="101">
        <v>0</v>
      </c>
      <c r="BT18" s="99">
        <v>0</v>
      </c>
      <c r="BU18" s="100">
        <v>0</v>
      </c>
      <c r="BV18" s="100">
        <v>0</v>
      </c>
      <c r="BW18" s="100">
        <v>2.0133277515006615E-4</v>
      </c>
      <c r="BX18" s="101">
        <v>0</v>
      </c>
      <c r="CA18" s="36" t="s">
        <v>911</v>
      </c>
      <c r="CB18" s="99">
        <v>0</v>
      </c>
      <c r="CC18" s="100">
        <v>0</v>
      </c>
      <c r="CD18" s="100">
        <v>2.2087484034670089E-3</v>
      </c>
      <c r="CE18" s="100">
        <v>0</v>
      </c>
      <c r="CF18" s="101">
        <v>0</v>
      </c>
      <c r="CG18" s="99">
        <v>0</v>
      </c>
      <c r="CH18" s="100">
        <v>0</v>
      </c>
      <c r="CI18" s="100">
        <v>0</v>
      </c>
      <c r="CJ18" s="100">
        <v>3.3293761545490873E-3</v>
      </c>
      <c r="CK18" s="101">
        <v>0</v>
      </c>
      <c r="CL18" s="99">
        <v>0</v>
      </c>
      <c r="CM18" s="100">
        <v>0</v>
      </c>
      <c r="CN18" s="100">
        <v>1.1367590528064881E-3</v>
      </c>
      <c r="CO18" s="100">
        <v>0</v>
      </c>
      <c r="CP18" s="101">
        <v>0</v>
      </c>
    </row>
    <row r="19" spans="1:94" x14ac:dyDescent="0.25">
      <c r="A19">
        <v>88</v>
      </c>
      <c r="B19" t="s">
        <v>569</v>
      </c>
      <c r="C19" s="37" t="s">
        <v>570</v>
      </c>
      <c r="D19" s="37" t="s">
        <v>908</v>
      </c>
      <c r="E19" s="37">
        <v>25</v>
      </c>
      <c r="F19" s="37">
        <v>6.52</v>
      </c>
      <c r="G19" s="37" t="s">
        <v>63</v>
      </c>
      <c r="H19" s="79">
        <v>0</v>
      </c>
      <c r="I19" s="80">
        <v>0</v>
      </c>
      <c r="J19" s="80">
        <v>2.3578241754074608E-3</v>
      </c>
      <c r="K19" s="80">
        <v>0</v>
      </c>
      <c r="L19" s="81">
        <v>0</v>
      </c>
      <c r="M19" s="79">
        <v>0</v>
      </c>
      <c r="N19" s="80">
        <v>0</v>
      </c>
      <c r="O19" s="80">
        <v>0</v>
      </c>
      <c r="P19" s="80">
        <v>3.1749607090444123E-3</v>
      </c>
      <c r="Q19" s="81">
        <v>0</v>
      </c>
      <c r="R19" s="79">
        <v>8.2558269754371433E-3</v>
      </c>
      <c r="S19" s="80">
        <v>2.7984976238394446E-3</v>
      </c>
      <c r="T19" s="80">
        <v>2.3573552094052178E-3</v>
      </c>
      <c r="U19" s="80">
        <v>3.5556556898879241E-3</v>
      </c>
      <c r="V19" s="81">
        <v>0</v>
      </c>
      <c r="AQ19" s="36" t="s">
        <v>547</v>
      </c>
      <c r="AR19" s="99">
        <v>0</v>
      </c>
      <c r="AS19" s="100">
        <v>0</v>
      </c>
      <c r="AT19" s="100">
        <v>1.7840830140606154E-3</v>
      </c>
      <c r="AU19" s="100">
        <v>0</v>
      </c>
      <c r="AV19" s="101">
        <v>0</v>
      </c>
      <c r="AW19" s="99">
        <v>0</v>
      </c>
      <c r="AX19" s="100">
        <v>0</v>
      </c>
      <c r="AY19" s="100">
        <v>0</v>
      </c>
      <c r="AZ19" s="100">
        <v>0</v>
      </c>
      <c r="BA19" s="101">
        <v>0</v>
      </c>
      <c r="BB19" s="99">
        <v>2.1866487347491329E-3</v>
      </c>
      <c r="BC19" s="100">
        <v>4.6589061278320298E-4</v>
      </c>
      <c r="BD19" s="100">
        <v>1.784238039196075E-3</v>
      </c>
      <c r="BE19" s="100">
        <v>1.4257408299068457E-3</v>
      </c>
      <c r="BF19" s="101">
        <v>5.2394008438481389E-4</v>
      </c>
      <c r="BI19" s="36" t="s">
        <v>157</v>
      </c>
      <c r="BJ19" s="99">
        <v>2.9918672868678776E-3</v>
      </c>
      <c r="BK19" s="100">
        <v>0</v>
      </c>
      <c r="BL19" s="100">
        <v>7.9167704396988555E-3</v>
      </c>
      <c r="BM19" s="100">
        <v>1.220675752388061E-3</v>
      </c>
      <c r="BN19" s="101">
        <v>0</v>
      </c>
      <c r="BO19" s="99">
        <v>0</v>
      </c>
      <c r="BP19" s="100">
        <v>0</v>
      </c>
      <c r="BQ19" s="100">
        <v>5.8846563103331256E-4</v>
      </c>
      <c r="BR19" s="100">
        <v>4.2806641487569694E-3</v>
      </c>
      <c r="BS19" s="101">
        <v>4.1966671120246121E-3</v>
      </c>
      <c r="BT19" s="99">
        <v>2.9148234717100534E-3</v>
      </c>
      <c r="BU19" s="100">
        <v>7.3687400988324972E-3</v>
      </c>
      <c r="BV19" s="100">
        <v>7.9166036257356208E-3</v>
      </c>
      <c r="BW19" s="100">
        <v>4.9195016806742025E-3</v>
      </c>
      <c r="BX19" s="101">
        <v>4.8092455653602111E-3</v>
      </c>
      <c r="CA19" s="36" t="s">
        <v>575</v>
      </c>
      <c r="CB19" s="99">
        <v>0</v>
      </c>
      <c r="CC19" s="100">
        <v>0</v>
      </c>
      <c r="CD19" s="100">
        <v>2.7777980431216401E-3</v>
      </c>
      <c r="CE19" s="100">
        <v>0</v>
      </c>
      <c r="CF19" s="101">
        <v>0</v>
      </c>
      <c r="CG19" s="99">
        <v>0</v>
      </c>
      <c r="CH19" s="100">
        <v>0</v>
      </c>
      <c r="CI19" s="100">
        <v>0</v>
      </c>
      <c r="CJ19" s="100">
        <v>6.6342016844575984E-3</v>
      </c>
      <c r="CK19" s="101">
        <v>0</v>
      </c>
      <c r="CL19" s="99">
        <v>0</v>
      </c>
      <c r="CM19" s="100">
        <v>0</v>
      </c>
      <c r="CN19" s="100">
        <v>3.3105910459596132E-3</v>
      </c>
      <c r="CO19" s="100">
        <v>0</v>
      </c>
      <c r="CP19" s="101">
        <v>0</v>
      </c>
    </row>
    <row r="20" spans="1:94" x14ac:dyDescent="0.25">
      <c r="A20">
        <v>108</v>
      </c>
      <c r="B20" t="s">
        <v>788</v>
      </c>
      <c r="C20" s="44" t="s">
        <v>789</v>
      </c>
      <c r="D20" s="44" t="s">
        <v>907</v>
      </c>
      <c r="E20" s="44">
        <v>55</v>
      </c>
      <c r="F20" s="44">
        <v>6.24</v>
      </c>
      <c r="G20" s="44" t="s">
        <v>63</v>
      </c>
      <c r="H20" s="82">
        <v>0</v>
      </c>
      <c r="I20" s="83">
        <v>0</v>
      </c>
      <c r="J20" s="83">
        <v>2.1411978564051704E-3</v>
      </c>
      <c r="K20" s="83">
        <v>0</v>
      </c>
      <c r="L20" s="84">
        <v>0</v>
      </c>
      <c r="M20" s="82">
        <v>0</v>
      </c>
      <c r="N20" s="83">
        <v>0</v>
      </c>
      <c r="O20" s="83">
        <v>0</v>
      </c>
      <c r="P20" s="83">
        <v>0</v>
      </c>
      <c r="Q20" s="84">
        <v>0</v>
      </c>
      <c r="R20" s="82">
        <v>0</v>
      </c>
      <c r="S20" s="83">
        <v>5.4859360403605891E-4</v>
      </c>
      <c r="T20" s="83">
        <v>2.14145086534883E-3</v>
      </c>
      <c r="U20" s="83">
        <v>3.1481124841646705E-4</v>
      </c>
      <c r="V20" s="84">
        <v>0</v>
      </c>
      <c r="AQ20" s="36" t="s">
        <v>538</v>
      </c>
      <c r="AR20" s="99">
        <v>0</v>
      </c>
      <c r="AS20" s="100">
        <v>0</v>
      </c>
      <c r="AT20" s="100">
        <v>3.7758864634074986E-3</v>
      </c>
      <c r="AU20" s="100">
        <v>0</v>
      </c>
      <c r="AV20" s="101">
        <v>0</v>
      </c>
      <c r="AW20" s="99">
        <v>0</v>
      </c>
      <c r="AX20" s="100">
        <v>0</v>
      </c>
      <c r="AY20" s="100">
        <v>0</v>
      </c>
      <c r="AZ20" s="100">
        <v>0</v>
      </c>
      <c r="BA20" s="101">
        <v>0</v>
      </c>
      <c r="BB20" s="99">
        <v>9.2076064992783861E-4</v>
      </c>
      <c r="BC20" s="100">
        <v>3.8952127771344183E-3</v>
      </c>
      <c r="BD20" s="100">
        <v>3.7759332869511989E-3</v>
      </c>
      <c r="BE20" s="100">
        <v>2.7425177015907229E-3</v>
      </c>
      <c r="BF20" s="101">
        <v>9.5720848843610219E-4</v>
      </c>
      <c r="BI20" s="36" t="s">
        <v>554</v>
      </c>
      <c r="BJ20" s="99">
        <v>0</v>
      </c>
      <c r="BK20" s="100">
        <v>0</v>
      </c>
      <c r="BL20" s="100">
        <v>2.7929525106610183E-3</v>
      </c>
      <c r="BM20" s="100">
        <v>0</v>
      </c>
      <c r="BN20" s="101">
        <v>0</v>
      </c>
      <c r="BO20" s="99">
        <v>0</v>
      </c>
      <c r="BP20" s="100">
        <v>0</v>
      </c>
      <c r="BQ20" s="100">
        <v>0</v>
      </c>
      <c r="BR20" s="100">
        <v>7.3014802509840286E-3</v>
      </c>
      <c r="BS20" s="101">
        <v>0</v>
      </c>
      <c r="BT20" s="99">
        <v>0</v>
      </c>
      <c r="BU20" s="100">
        <v>2.0940513646119738E-3</v>
      </c>
      <c r="BV20" s="100">
        <v>2.7929581897290731E-3</v>
      </c>
      <c r="BW20" s="100">
        <v>1.4208116204856077E-3</v>
      </c>
      <c r="BX20" s="101">
        <v>0</v>
      </c>
      <c r="CA20" s="36" t="s">
        <v>1040</v>
      </c>
      <c r="CB20" s="99">
        <v>0.18673497133020259</v>
      </c>
      <c r="CC20" s="100">
        <v>0.18783742830796504</v>
      </c>
      <c r="CD20" s="100">
        <v>2.3871449907113124E-2</v>
      </c>
      <c r="CE20" s="100">
        <v>0.16962937987723423</v>
      </c>
      <c r="CF20" s="101">
        <v>0.16979740221659886</v>
      </c>
      <c r="CG20" s="99">
        <v>0.14890477226723739</v>
      </c>
      <c r="CH20" s="100">
        <v>0.14288111292765082</v>
      </c>
      <c r="CI20" s="100">
        <v>0.14464868920191398</v>
      </c>
      <c r="CJ20" s="100">
        <v>0.11181610429172968</v>
      </c>
      <c r="CK20" s="101">
        <v>0.10029876342824767</v>
      </c>
      <c r="CL20" s="99">
        <v>6.2356281489337938E-2</v>
      </c>
      <c r="CM20" s="100">
        <v>4.6514954549322508E-2</v>
      </c>
      <c r="CN20" s="100">
        <v>2.3885191484712482E-2</v>
      </c>
      <c r="CO20" s="100">
        <v>4.9273977559981585E-2</v>
      </c>
      <c r="CP20" s="101">
        <v>0.10239502604392758</v>
      </c>
    </row>
    <row r="21" spans="1:94" x14ac:dyDescent="0.25">
      <c r="A21">
        <v>110</v>
      </c>
      <c r="B21" t="s">
        <v>912</v>
      </c>
      <c r="C21" s="44" t="s">
        <v>913</v>
      </c>
      <c r="D21" s="44" t="s">
        <v>907</v>
      </c>
      <c r="E21" s="44">
        <v>53</v>
      </c>
      <c r="F21" s="44">
        <v>6.68</v>
      </c>
      <c r="G21" s="44" t="s">
        <v>63</v>
      </c>
      <c r="H21" s="82">
        <v>0</v>
      </c>
      <c r="I21" s="83">
        <v>0</v>
      </c>
      <c r="J21" s="83">
        <v>2.4804688492457562E-3</v>
      </c>
      <c r="K21" s="83">
        <v>0</v>
      </c>
      <c r="L21" s="84">
        <v>0</v>
      </c>
      <c r="M21" s="82">
        <v>0</v>
      </c>
      <c r="N21" s="83">
        <v>0</v>
      </c>
      <c r="O21" s="83">
        <v>0</v>
      </c>
      <c r="P21" s="83">
        <v>0</v>
      </c>
      <c r="Q21" s="84">
        <v>0</v>
      </c>
      <c r="R21" s="82">
        <v>0</v>
      </c>
      <c r="S21" s="83">
        <v>7.4201614240927867E-4</v>
      </c>
      <c r="T21" s="83">
        <v>2.4801929657840608E-3</v>
      </c>
      <c r="U21" s="83">
        <v>0</v>
      </c>
      <c r="V21" s="84">
        <v>0</v>
      </c>
      <c r="AQ21" s="36" t="s">
        <v>335</v>
      </c>
      <c r="AR21" s="99">
        <v>0</v>
      </c>
      <c r="AS21" s="100">
        <v>0</v>
      </c>
      <c r="AT21" s="100">
        <v>9.8809663392162746E-3</v>
      </c>
      <c r="AU21" s="100">
        <v>0</v>
      </c>
      <c r="AV21" s="101">
        <v>0</v>
      </c>
      <c r="AW21" s="99">
        <v>0</v>
      </c>
      <c r="AX21" s="100">
        <v>0</v>
      </c>
      <c r="AY21" s="100">
        <v>0</v>
      </c>
      <c r="AZ21" s="100">
        <v>0</v>
      </c>
      <c r="BA21" s="101">
        <v>0</v>
      </c>
      <c r="BB21" s="99">
        <v>7.4963635807736365E-3</v>
      </c>
      <c r="BC21" s="100">
        <v>9.3768040780978796E-3</v>
      </c>
      <c r="BD21" s="100">
        <v>9.880214997584567E-3</v>
      </c>
      <c r="BE21" s="100">
        <v>5.8107698966625813E-3</v>
      </c>
      <c r="BF21" s="101">
        <v>8.2118029149690422E-3</v>
      </c>
      <c r="BI21" s="36" t="s">
        <v>922</v>
      </c>
      <c r="BJ21" s="99">
        <v>0</v>
      </c>
      <c r="BK21" s="100">
        <v>0</v>
      </c>
      <c r="BL21" s="100">
        <v>1.3962705187054176E-3</v>
      </c>
      <c r="BM21" s="100">
        <v>0</v>
      </c>
      <c r="BN21" s="101">
        <v>0</v>
      </c>
      <c r="BO21" s="99">
        <v>0</v>
      </c>
      <c r="BP21" s="100">
        <v>0</v>
      </c>
      <c r="BQ21" s="100">
        <v>0</v>
      </c>
      <c r="BR21" s="100">
        <v>0</v>
      </c>
      <c r="BS21" s="101">
        <v>0</v>
      </c>
      <c r="BT21" s="99">
        <v>0</v>
      </c>
      <c r="BU21" s="100">
        <v>5.9586144769229962E-4</v>
      </c>
      <c r="BV21" s="100">
        <v>1.3962303036904702E-3</v>
      </c>
      <c r="BW21" s="100">
        <v>0</v>
      </c>
      <c r="BX21" s="101">
        <v>0</v>
      </c>
      <c r="CA21" s="36" t="s">
        <v>1105</v>
      </c>
      <c r="CB21" s="99">
        <v>0</v>
      </c>
      <c r="CC21" s="100">
        <v>0</v>
      </c>
      <c r="CD21" s="100">
        <v>0</v>
      </c>
      <c r="CE21" s="100">
        <v>0</v>
      </c>
      <c r="CF21" s="101">
        <v>0</v>
      </c>
      <c r="CG21" s="99">
        <v>0</v>
      </c>
      <c r="CH21" s="100">
        <v>0</v>
      </c>
      <c r="CI21" s="100">
        <v>0</v>
      </c>
      <c r="CJ21" s="100">
        <v>0</v>
      </c>
      <c r="CK21" s="101">
        <v>0</v>
      </c>
      <c r="CL21" s="99">
        <v>0</v>
      </c>
      <c r="CM21" s="100">
        <v>0</v>
      </c>
      <c r="CN21" s="100">
        <v>0</v>
      </c>
      <c r="CO21" s="100">
        <v>0</v>
      </c>
      <c r="CP21" s="101">
        <v>2.9412406281036595E-2</v>
      </c>
    </row>
    <row r="22" spans="1:94" x14ac:dyDescent="0.25">
      <c r="A22">
        <v>49</v>
      </c>
      <c r="B22" t="s">
        <v>417</v>
      </c>
      <c r="C22" s="44" t="s">
        <v>418</v>
      </c>
      <c r="D22" s="44" t="s">
        <v>907</v>
      </c>
      <c r="E22" s="44">
        <v>52</v>
      </c>
      <c r="F22" s="44">
        <v>5.16</v>
      </c>
      <c r="G22" s="44" t="s">
        <v>63</v>
      </c>
      <c r="H22" s="82">
        <v>0</v>
      </c>
      <c r="I22" s="83">
        <v>0</v>
      </c>
      <c r="J22" s="83">
        <v>7.4274331133346886E-3</v>
      </c>
      <c r="K22" s="83">
        <v>0</v>
      </c>
      <c r="L22" s="84">
        <v>0</v>
      </c>
      <c r="M22" s="82">
        <v>0</v>
      </c>
      <c r="N22" s="83">
        <v>0</v>
      </c>
      <c r="O22" s="83">
        <v>0</v>
      </c>
      <c r="P22" s="83">
        <v>0</v>
      </c>
      <c r="Q22" s="84">
        <v>0</v>
      </c>
      <c r="R22" s="82">
        <v>2.8458962535924969E-3</v>
      </c>
      <c r="S22" s="83">
        <v>8.7226453615890185E-3</v>
      </c>
      <c r="T22" s="83">
        <v>7.4278063657160264E-3</v>
      </c>
      <c r="U22" s="83">
        <v>6.6768414171266355E-3</v>
      </c>
      <c r="V22" s="84">
        <v>8.2144922008334613E-3</v>
      </c>
      <c r="AQ22" s="36" t="s">
        <v>632</v>
      </c>
      <c r="AR22" s="99">
        <v>0</v>
      </c>
      <c r="AS22" s="100">
        <v>0</v>
      </c>
      <c r="AT22" s="100">
        <v>6.2494417370878505E-3</v>
      </c>
      <c r="AU22" s="100">
        <v>0</v>
      </c>
      <c r="AV22" s="101">
        <v>0</v>
      </c>
      <c r="AW22" s="99">
        <v>0</v>
      </c>
      <c r="AX22" s="100">
        <v>0</v>
      </c>
      <c r="AY22" s="100">
        <v>0</v>
      </c>
      <c r="AZ22" s="100">
        <v>0</v>
      </c>
      <c r="BA22" s="101">
        <v>0</v>
      </c>
      <c r="BB22" s="99">
        <v>0</v>
      </c>
      <c r="BC22" s="100">
        <v>2.4488504692899526E-3</v>
      </c>
      <c r="BD22" s="100">
        <v>6.2500246942147385E-3</v>
      </c>
      <c r="BE22" s="100">
        <v>1.1817089233256055E-3</v>
      </c>
      <c r="BF22" s="101">
        <v>0</v>
      </c>
      <c r="CA22" s="36" t="s">
        <v>124</v>
      </c>
      <c r="CB22" s="99">
        <v>0.11832817697541992</v>
      </c>
      <c r="CC22" s="100">
        <v>7.9711377939941874E-2</v>
      </c>
      <c r="CD22" s="100">
        <v>2.0471616744640684E-2</v>
      </c>
      <c r="CE22" s="100">
        <v>3.7810945827891788E-2</v>
      </c>
      <c r="CF22" s="101">
        <v>0.20108642035417937</v>
      </c>
      <c r="CG22" s="99">
        <v>4.819165081005522E-2</v>
      </c>
      <c r="CH22" s="100">
        <v>6.3191762696377884E-2</v>
      </c>
      <c r="CI22" s="100">
        <v>0.10593600343651539</v>
      </c>
      <c r="CJ22" s="100">
        <v>3.562057441177361E-2</v>
      </c>
      <c r="CK22" s="101">
        <v>5.6804417691501623E-2</v>
      </c>
      <c r="CL22" s="99">
        <v>2.4606307532202526E-2</v>
      </c>
      <c r="CM22" s="100">
        <v>2.2367721747024307E-2</v>
      </c>
      <c r="CN22" s="100">
        <v>2.0470621395405928E-2</v>
      </c>
      <c r="CO22" s="100">
        <v>1.1782149367663688E-2</v>
      </c>
      <c r="CP22" s="101">
        <v>6.6810106204111666E-2</v>
      </c>
    </row>
    <row r="23" spans="1:94" x14ac:dyDescent="0.25">
      <c r="A23">
        <v>78</v>
      </c>
      <c r="B23" t="s">
        <v>383</v>
      </c>
      <c r="C23" s="44" t="s">
        <v>384</v>
      </c>
      <c r="D23" s="44" t="s">
        <v>907</v>
      </c>
      <c r="E23" s="44">
        <v>252</v>
      </c>
      <c r="F23" s="44">
        <v>5.95</v>
      </c>
      <c r="G23" s="44" t="s">
        <v>63</v>
      </c>
      <c r="H23" s="82">
        <v>0</v>
      </c>
      <c r="I23" s="83">
        <v>0</v>
      </c>
      <c r="J23" s="83">
        <v>4.6538742087030242E-4</v>
      </c>
      <c r="K23" s="83">
        <v>0</v>
      </c>
      <c r="L23" s="84">
        <v>0</v>
      </c>
      <c r="M23" s="82">
        <v>0</v>
      </c>
      <c r="N23" s="83">
        <v>0</v>
      </c>
      <c r="O23" s="83">
        <v>0</v>
      </c>
      <c r="P23" s="83">
        <v>0</v>
      </c>
      <c r="Q23" s="84">
        <v>0</v>
      </c>
      <c r="R23" s="82">
        <v>6.1752972774194311E-4</v>
      </c>
      <c r="S23" s="83">
        <v>0</v>
      </c>
      <c r="T23" s="83">
        <v>4.6556512391651873E-4</v>
      </c>
      <c r="U23" s="83">
        <v>4.5962322404586594E-4</v>
      </c>
      <c r="V23" s="84">
        <v>0</v>
      </c>
      <c r="CA23" s="36" t="s">
        <v>381</v>
      </c>
      <c r="CB23" s="99">
        <v>0</v>
      </c>
      <c r="CC23" s="100">
        <v>7.6900604333176329E-3</v>
      </c>
      <c r="CD23" s="100">
        <v>6.9017529112922462E-3</v>
      </c>
      <c r="CE23" s="100">
        <v>0</v>
      </c>
      <c r="CF23" s="101">
        <v>4.2265325315341488E-2</v>
      </c>
      <c r="CG23" s="99">
        <v>0</v>
      </c>
      <c r="CH23" s="100">
        <v>9.597365297762896E-3</v>
      </c>
      <c r="CI23" s="100">
        <v>1.9939482243622381E-2</v>
      </c>
      <c r="CJ23" s="100">
        <v>0</v>
      </c>
      <c r="CK23" s="101">
        <v>9.9271710380804262E-3</v>
      </c>
      <c r="CL23" s="99">
        <v>9.9951260418380487E-3</v>
      </c>
      <c r="CM23" s="100">
        <v>4.0128923103075363E-3</v>
      </c>
      <c r="CN23" s="100">
        <v>6.901718245548717E-3</v>
      </c>
      <c r="CO23" s="100">
        <v>2.9615840582522829E-3</v>
      </c>
      <c r="CP23" s="101">
        <v>1.3408872458133375E-2</v>
      </c>
    </row>
    <row r="24" spans="1:94" x14ac:dyDescent="0.25">
      <c r="A24">
        <v>158</v>
      </c>
      <c r="B24" t="s">
        <v>929</v>
      </c>
      <c r="C24" s="44" t="s">
        <v>930</v>
      </c>
      <c r="D24" s="44" t="s">
        <v>907</v>
      </c>
      <c r="E24" s="44">
        <v>52</v>
      </c>
      <c r="F24" s="44">
        <v>7.23</v>
      </c>
      <c r="G24" s="44" t="s">
        <v>63</v>
      </c>
      <c r="H24" s="82">
        <v>0</v>
      </c>
      <c r="I24" s="83">
        <v>0</v>
      </c>
      <c r="J24" s="83">
        <v>5.0810441787586585E-4</v>
      </c>
      <c r="K24" s="83">
        <v>0</v>
      </c>
      <c r="L24" s="84">
        <v>0</v>
      </c>
      <c r="M24" s="82">
        <v>0</v>
      </c>
      <c r="N24" s="83">
        <v>0</v>
      </c>
      <c r="O24" s="83">
        <v>0</v>
      </c>
      <c r="P24" s="83">
        <v>0</v>
      </c>
      <c r="Q24" s="84">
        <v>0</v>
      </c>
      <c r="R24" s="82">
        <v>0</v>
      </c>
      <c r="S24" s="83">
        <v>0</v>
      </c>
      <c r="T24" s="83">
        <v>5.0819397019795018E-4</v>
      </c>
      <c r="U24" s="83">
        <v>0</v>
      </c>
      <c r="V24" s="84">
        <v>0</v>
      </c>
      <c r="CA24" s="36" t="s">
        <v>205</v>
      </c>
      <c r="CB24" s="99">
        <v>2.7546489249633932E-2</v>
      </c>
      <c r="CC24" s="100">
        <v>2.9595810195376077E-2</v>
      </c>
      <c r="CD24" s="100">
        <v>9.4432525434624427E-3</v>
      </c>
      <c r="CE24" s="100">
        <v>2.4145785202696057E-2</v>
      </c>
      <c r="CF24" s="101">
        <v>3.0404930035378853E-2</v>
      </c>
      <c r="CG24" s="99">
        <v>3.7690441260706663E-2</v>
      </c>
      <c r="CH24" s="100">
        <v>1.6949117007380696E-2</v>
      </c>
      <c r="CI24" s="100">
        <v>2.4033943645787259E-2</v>
      </c>
      <c r="CJ24" s="100">
        <v>2.5870100725096466E-2</v>
      </c>
      <c r="CK24" s="101">
        <v>1.8844304099456689E-2</v>
      </c>
      <c r="CL24" s="99">
        <v>3.1225795954074524E-3</v>
      </c>
      <c r="CM24" s="100">
        <v>7.4547032795276103E-3</v>
      </c>
      <c r="CN24" s="100">
        <v>9.4425920592663814E-3</v>
      </c>
      <c r="CO24" s="100">
        <v>6.1708083457741557E-3</v>
      </c>
      <c r="CP24" s="101">
        <v>7.9539413708066952E-3</v>
      </c>
    </row>
    <row r="25" spans="1:94" x14ac:dyDescent="0.25">
      <c r="A25">
        <v>57</v>
      </c>
      <c r="B25" t="s">
        <v>518</v>
      </c>
      <c r="C25" s="44" t="s">
        <v>519</v>
      </c>
      <c r="D25" s="44" t="s">
        <v>907</v>
      </c>
      <c r="E25" s="44">
        <v>55</v>
      </c>
      <c r="F25" s="44">
        <v>5.74</v>
      </c>
      <c r="G25" s="44" t="s">
        <v>63</v>
      </c>
      <c r="H25" s="82">
        <v>0</v>
      </c>
      <c r="I25" s="83">
        <v>0</v>
      </c>
      <c r="J25" s="83">
        <v>5.3541339743591876E-3</v>
      </c>
      <c r="K25" s="83">
        <v>0</v>
      </c>
      <c r="L25" s="84">
        <v>0</v>
      </c>
      <c r="M25" s="82">
        <v>0</v>
      </c>
      <c r="N25" s="83">
        <v>0</v>
      </c>
      <c r="O25" s="83">
        <v>0</v>
      </c>
      <c r="P25" s="83">
        <v>0</v>
      </c>
      <c r="Q25" s="84">
        <v>0</v>
      </c>
      <c r="R25" s="82">
        <v>4.2142684706074187E-3</v>
      </c>
      <c r="S25" s="83">
        <v>5.2957810510263969E-3</v>
      </c>
      <c r="T25" s="83">
        <v>5.3544268258818488E-3</v>
      </c>
      <c r="U25" s="83">
        <v>3.8695097637670172E-3</v>
      </c>
      <c r="V25" s="84">
        <v>5.8511443453672903E-3</v>
      </c>
    </row>
    <row r="26" spans="1:94" x14ac:dyDescent="0.25">
      <c r="A26">
        <v>35</v>
      </c>
      <c r="B26" t="s">
        <v>295</v>
      </c>
      <c r="C26" s="44" t="s">
        <v>296</v>
      </c>
      <c r="D26" s="44" t="s">
        <v>907</v>
      </c>
      <c r="E26" s="44">
        <v>95</v>
      </c>
      <c r="F26" s="44">
        <v>5.87</v>
      </c>
      <c r="G26" s="44" t="s">
        <v>63</v>
      </c>
      <c r="H26" s="82">
        <v>0</v>
      </c>
      <c r="I26" s="83">
        <v>0</v>
      </c>
      <c r="J26" s="83">
        <v>6.1961430248490589E-3</v>
      </c>
      <c r="K26" s="83">
        <v>4.0031445242302696E-3</v>
      </c>
      <c r="L26" s="84">
        <v>0</v>
      </c>
      <c r="M26" s="82">
        <v>0</v>
      </c>
      <c r="N26" s="83">
        <v>0</v>
      </c>
      <c r="O26" s="83">
        <v>0</v>
      </c>
      <c r="P26" s="83">
        <v>0</v>
      </c>
      <c r="Q26" s="84">
        <v>0</v>
      </c>
      <c r="R26" s="82">
        <v>4.0931744407761419E-3</v>
      </c>
      <c r="S26" s="83">
        <v>5.4966840660651195E-3</v>
      </c>
      <c r="T26" s="83">
        <v>6.1962826138373421E-3</v>
      </c>
      <c r="U26" s="83">
        <v>3.5519685294430094E-3</v>
      </c>
      <c r="V26" s="84">
        <v>5.0509263654710005E-3</v>
      </c>
    </row>
    <row r="27" spans="1:94" x14ac:dyDescent="0.25">
      <c r="A27">
        <v>13</v>
      </c>
      <c r="B27" t="s">
        <v>142</v>
      </c>
      <c r="C27" s="44" t="s">
        <v>143</v>
      </c>
      <c r="D27" s="44" t="s">
        <v>907</v>
      </c>
      <c r="E27" s="44">
        <v>56</v>
      </c>
      <c r="F27" s="44">
        <v>8.3800000000000008</v>
      </c>
      <c r="G27" s="44" t="s">
        <v>63</v>
      </c>
      <c r="H27" s="82">
        <v>0</v>
      </c>
      <c r="I27" s="83">
        <v>1.0242375671076632E-2</v>
      </c>
      <c r="J27" s="83">
        <v>2.3465997558541025E-2</v>
      </c>
      <c r="K27" s="83">
        <v>2.5822724806770406E-2</v>
      </c>
      <c r="L27" s="84">
        <v>0</v>
      </c>
      <c r="M27" s="82">
        <v>2.6897065036934633E-3</v>
      </c>
      <c r="N27" s="83">
        <v>0</v>
      </c>
      <c r="O27" s="83">
        <v>1.3706129924164888E-3</v>
      </c>
      <c r="P27" s="83">
        <v>6.0226217692068975E-3</v>
      </c>
      <c r="Q27" s="84">
        <v>1.852325206133732E-3</v>
      </c>
      <c r="R27" s="82">
        <v>2.4788660117245152E-2</v>
      </c>
      <c r="S27" s="83">
        <v>2.3099515787545027E-2</v>
      </c>
      <c r="T27" s="83">
        <v>2.3467719982693227E-2</v>
      </c>
      <c r="U27" s="83">
        <v>2.6190616566249075E-2</v>
      </c>
      <c r="V27" s="84">
        <v>2.3980394024004991E-2</v>
      </c>
    </row>
    <row r="28" spans="1:94" x14ac:dyDescent="0.25">
      <c r="A28">
        <v>22</v>
      </c>
      <c r="B28" t="s">
        <v>184</v>
      </c>
      <c r="C28" s="44" t="s">
        <v>185</v>
      </c>
      <c r="D28" s="44" t="s">
        <v>907</v>
      </c>
      <c r="E28" s="44">
        <v>52</v>
      </c>
      <c r="F28" s="44">
        <v>5.32</v>
      </c>
      <c r="G28" s="44" t="s">
        <v>63</v>
      </c>
      <c r="H28" s="82">
        <v>0</v>
      </c>
      <c r="I28" s="83">
        <v>6.1806113603860595E-3</v>
      </c>
      <c r="J28" s="83">
        <v>1.1803829591181708E-2</v>
      </c>
      <c r="K28" s="83">
        <v>9.862439081572116E-3</v>
      </c>
      <c r="L28" s="84">
        <v>2.2293900879549406E-3</v>
      </c>
      <c r="M28" s="82">
        <v>4.7690051801651317E-3</v>
      </c>
      <c r="N28" s="83">
        <v>0</v>
      </c>
      <c r="O28" s="83">
        <v>0</v>
      </c>
      <c r="P28" s="83">
        <v>8.0140372219468081E-3</v>
      </c>
      <c r="Q28" s="84">
        <v>4.2496301376981098E-3</v>
      </c>
      <c r="R28" s="82">
        <v>1.5248417698193587E-2</v>
      </c>
      <c r="S28" s="83">
        <v>1.5230114105140415E-2</v>
      </c>
      <c r="T28" s="83">
        <v>1.1804757316473671E-2</v>
      </c>
      <c r="U28" s="83">
        <v>1.3012805260217039E-2</v>
      </c>
      <c r="V28" s="84">
        <v>1.3501405688710002E-2</v>
      </c>
    </row>
    <row r="29" spans="1:94" x14ac:dyDescent="0.25">
      <c r="A29">
        <v>137</v>
      </c>
      <c r="B29" t="s">
        <v>1099</v>
      </c>
      <c r="C29" s="44" t="s">
        <v>1100</v>
      </c>
      <c r="D29" s="44" t="s">
        <v>907</v>
      </c>
      <c r="E29" s="44">
        <v>113</v>
      </c>
      <c r="F29" s="44">
        <v>5.03</v>
      </c>
      <c r="G29" s="44" t="s">
        <v>63</v>
      </c>
      <c r="H29" s="82">
        <v>0</v>
      </c>
      <c r="I29" s="83">
        <v>0</v>
      </c>
      <c r="J29" s="83">
        <v>0</v>
      </c>
      <c r="K29" s="83">
        <v>0</v>
      </c>
      <c r="L29" s="84">
        <v>0</v>
      </c>
      <c r="M29" s="82">
        <v>0</v>
      </c>
      <c r="N29" s="83">
        <v>0</v>
      </c>
      <c r="O29" s="83">
        <v>0</v>
      </c>
      <c r="P29" s="83">
        <v>0</v>
      </c>
      <c r="Q29" s="84">
        <v>0</v>
      </c>
      <c r="R29" s="82">
        <v>0</v>
      </c>
      <c r="S29" s="83">
        <v>0</v>
      </c>
      <c r="T29" s="83">
        <v>0</v>
      </c>
      <c r="U29" s="83">
        <v>4.6928415363231449E-4</v>
      </c>
      <c r="V29" s="84">
        <v>0</v>
      </c>
    </row>
    <row r="30" spans="1:94" x14ac:dyDescent="0.25">
      <c r="A30">
        <v>190</v>
      </c>
      <c r="B30" t="s">
        <v>1165</v>
      </c>
      <c r="C30" s="44" t="s">
        <v>1166</v>
      </c>
      <c r="D30" s="44" t="s">
        <v>907</v>
      </c>
      <c r="E30" s="44">
        <v>88</v>
      </c>
      <c r="F30" s="44">
        <v>5.04</v>
      </c>
      <c r="G30" s="44" t="s">
        <v>63</v>
      </c>
      <c r="H30" s="82">
        <v>0</v>
      </c>
      <c r="I30" s="83">
        <v>0</v>
      </c>
      <c r="J30" s="83">
        <v>0</v>
      </c>
      <c r="K30" s="83">
        <v>0</v>
      </c>
      <c r="L30" s="84">
        <v>0</v>
      </c>
      <c r="M30" s="82">
        <v>0</v>
      </c>
      <c r="N30" s="83">
        <v>0</v>
      </c>
      <c r="O30" s="83">
        <v>0</v>
      </c>
      <c r="P30" s="83">
        <v>4.4797163490365057E-4</v>
      </c>
      <c r="Q30" s="84">
        <v>0</v>
      </c>
      <c r="R30" s="82">
        <v>0</v>
      </c>
      <c r="S30" s="83">
        <v>0</v>
      </c>
      <c r="T30" s="83">
        <v>0</v>
      </c>
      <c r="U30" s="83">
        <v>0</v>
      </c>
      <c r="V30" s="84">
        <v>0</v>
      </c>
    </row>
    <row r="31" spans="1:94" x14ac:dyDescent="0.25">
      <c r="A31">
        <v>122</v>
      </c>
      <c r="B31" t="s">
        <v>282</v>
      </c>
      <c r="C31" s="44" t="s">
        <v>283</v>
      </c>
      <c r="D31" s="44" t="s">
        <v>907</v>
      </c>
      <c r="E31" s="44">
        <v>87</v>
      </c>
      <c r="F31" s="44">
        <v>4.8499999999999996</v>
      </c>
      <c r="G31" s="44" t="s">
        <v>63</v>
      </c>
      <c r="H31" s="82">
        <v>0</v>
      </c>
      <c r="I31" s="83">
        <v>0</v>
      </c>
      <c r="J31" s="83">
        <v>0</v>
      </c>
      <c r="K31" s="83">
        <v>4.3233488021486022E-3</v>
      </c>
      <c r="L31" s="84">
        <v>0</v>
      </c>
      <c r="M31" s="82">
        <v>0</v>
      </c>
      <c r="N31" s="83">
        <v>0</v>
      </c>
      <c r="O31" s="83">
        <v>0</v>
      </c>
      <c r="P31" s="83">
        <v>1.1389053984123094E-3</v>
      </c>
      <c r="Q31" s="84">
        <v>0</v>
      </c>
      <c r="R31" s="82">
        <v>0</v>
      </c>
      <c r="S31" s="83">
        <v>0</v>
      </c>
      <c r="T31" s="83">
        <v>0</v>
      </c>
      <c r="U31" s="83">
        <v>8.0543005379797247E-4</v>
      </c>
      <c r="V31" s="84">
        <v>0</v>
      </c>
    </row>
    <row r="32" spans="1:94" x14ac:dyDescent="0.25">
      <c r="A32">
        <v>37</v>
      </c>
      <c r="B32" t="s">
        <v>453</v>
      </c>
      <c r="C32" s="44" t="s">
        <v>454</v>
      </c>
      <c r="D32" s="44" t="s">
        <v>907</v>
      </c>
      <c r="E32" s="44">
        <v>72</v>
      </c>
      <c r="F32" s="44">
        <v>6.8</v>
      </c>
      <c r="G32" s="44" t="s">
        <v>63</v>
      </c>
      <c r="H32" s="82">
        <v>0</v>
      </c>
      <c r="I32" s="83">
        <v>0</v>
      </c>
      <c r="J32" s="83">
        <v>8.8393577373840227E-3</v>
      </c>
      <c r="K32" s="83">
        <v>0</v>
      </c>
      <c r="L32" s="84">
        <v>0</v>
      </c>
      <c r="M32" s="82">
        <v>0</v>
      </c>
      <c r="N32" s="83">
        <v>0</v>
      </c>
      <c r="O32" s="83">
        <v>0</v>
      </c>
      <c r="P32" s="83">
        <v>0</v>
      </c>
      <c r="Q32" s="84">
        <v>0</v>
      </c>
      <c r="R32" s="82">
        <v>4.2721811098868773E-3</v>
      </c>
      <c r="S32" s="83">
        <v>7.9448152106217518E-3</v>
      </c>
      <c r="T32" s="83">
        <v>8.8387601185058329E-3</v>
      </c>
      <c r="U32" s="83">
        <v>4.8049252470068601E-3</v>
      </c>
      <c r="V32" s="84">
        <v>5.5470106940409001E-3</v>
      </c>
    </row>
    <row r="33" spans="1:22" x14ac:dyDescent="0.25">
      <c r="A33">
        <v>38</v>
      </c>
      <c r="B33" t="s">
        <v>262</v>
      </c>
      <c r="C33" s="44" t="s">
        <v>263</v>
      </c>
      <c r="D33" s="44" t="s">
        <v>907</v>
      </c>
      <c r="E33" s="44">
        <v>91</v>
      </c>
      <c r="F33" s="44">
        <v>7.25</v>
      </c>
      <c r="G33" s="44" t="s">
        <v>63</v>
      </c>
      <c r="H33" s="82">
        <v>0</v>
      </c>
      <c r="I33" s="83">
        <v>0</v>
      </c>
      <c r="J33" s="83">
        <v>5.0479048926296609E-3</v>
      </c>
      <c r="K33" s="83">
        <v>3.7386652187704223E-3</v>
      </c>
      <c r="L33" s="84">
        <v>0</v>
      </c>
      <c r="M33" s="82">
        <v>0</v>
      </c>
      <c r="N33" s="83">
        <v>0</v>
      </c>
      <c r="O33" s="83">
        <v>0</v>
      </c>
      <c r="P33" s="83">
        <v>8.7224195303417919E-4</v>
      </c>
      <c r="Q33" s="84">
        <v>3.4470953016754453E-4</v>
      </c>
      <c r="R33" s="82">
        <v>1.6662038248010337E-3</v>
      </c>
      <c r="S33" s="83">
        <v>5.8287797015606976E-3</v>
      </c>
      <c r="T33" s="83">
        <v>5.0473365627687504E-3</v>
      </c>
      <c r="U33" s="83">
        <v>5.7508394185924365E-3</v>
      </c>
      <c r="V33" s="84">
        <v>9.1545575183720233E-4</v>
      </c>
    </row>
    <row r="34" spans="1:22" x14ac:dyDescent="0.25">
      <c r="A34">
        <v>10</v>
      </c>
      <c r="B34" t="s">
        <v>187</v>
      </c>
      <c r="C34" s="44" t="s">
        <v>188</v>
      </c>
      <c r="D34" s="44" t="s">
        <v>907</v>
      </c>
      <c r="E34" s="44">
        <v>70</v>
      </c>
      <c r="F34" s="44">
        <v>5.7</v>
      </c>
      <c r="G34" s="44" t="s">
        <v>63</v>
      </c>
      <c r="H34" s="82">
        <v>0</v>
      </c>
      <c r="I34" s="83">
        <v>0</v>
      </c>
      <c r="J34" s="83">
        <v>3.1206919377241557E-2</v>
      </c>
      <c r="K34" s="83">
        <v>0</v>
      </c>
      <c r="L34" s="84">
        <v>0</v>
      </c>
      <c r="M34" s="82">
        <v>0</v>
      </c>
      <c r="N34" s="83">
        <v>0</v>
      </c>
      <c r="O34" s="83">
        <v>0</v>
      </c>
      <c r="P34" s="83">
        <v>0</v>
      </c>
      <c r="Q34" s="84">
        <v>0</v>
      </c>
      <c r="R34" s="82">
        <v>1.4001512497133139E-2</v>
      </c>
      <c r="S34" s="83">
        <v>2.8616924985642153E-2</v>
      </c>
      <c r="T34" s="83">
        <v>3.120824265587066E-2</v>
      </c>
      <c r="U34" s="83">
        <v>1.6862160752606662E-2</v>
      </c>
      <c r="V34" s="84">
        <v>1.9539045083346796E-2</v>
      </c>
    </row>
    <row r="35" spans="1:22" x14ac:dyDescent="0.25">
      <c r="A35">
        <v>28</v>
      </c>
      <c r="B35" t="s">
        <v>225</v>
      </c>
      <c r="C35" s="44" t="s">
        <v>226</v>
      </c>
      <c r="D35" s="44" t="s">
        <v>907</v>
      </c>
      <c r="E35" s="44">
        <v>129</v>
      </c>
      <c r="F35" s="44">
        <v>4.51</v>
      </c>
      <c r="G35" s="44" t="s">
        <v>63</v>
      </c>
      <c r="H35" s="82">
        <v>0</v>
      </c>
      <c r="I35" s="83">
        <v>0</v>
      </c>
      <c r="J35" s="83">
        <v>1.1609304585963424E-3</v>
      </c>
      <c r="K35" s="83">
        <v>0</v>
      </c>
      <c r="L35" s="84">
        <v>0</v>
      </c>
      <c r="M35" s="82">
        <v>0</v>
      </c>
      <c r="N35" s="83">
        <v>0</v>
      </c>
      <c r="O35" s="83">
        <v>0</v>
      </c>
      <c r="P35" s="83">
        <v>0</v>
      </c>
      <c r="Q35" s="84">
        <v>0</v>
      </c>
      <c r="R35" s="82">
        <v>7.6117068981602087E-3</v>
      </c>
      <c r="S35" s="83">
        <v>7.04280152335805E-3</v>
      </c>
      <c r="T35" s="83">
        <v>1.1612471632023878E-3</v>
      </c>
      <c r="U35" s="83">
        <v>1.3003430145598774E-2</v>
      </c>
      <c r="V35" s="84">
        <v>0</v>
      </c>
    </row>
    <row r="36" spans="1:22" x14ac:dyDescent="0.25">
      <c r="A36">
        <v>80</v>
      </c>
      <c r="B36" t="s">
        <v>546</v>
      </c>
      <c r="C36" s="44" t="s">
        <v>547</v>
      </c>
      <c r="D36" s="44" t="s">
        <v>907</v>
      </c>
      <c r="E36" s="44">
        <v>106</v>
      </c>
      <c r="F36" s="44">
        <v>4.2300000000000004</v>
      </c>
      <c r="G36" s="44" t="s">
        <v>63</v>
      </c>
      <c r="H36" s="82">
        <v>0</v>
      </c>
      <c r="I36" s="83">
        <v>0</v>
      </c>
      <c r="J36" s="83">
        <v>1.7840830140606154E-3</v>
      </c>
      <c r="K36" s="83">
        <v>0</v>
      </c>
      <c r="L36" s="84">
        <v>0</v>
      </c>
      <c r="M36" s="82">
        <v>0</v>
      </c>
      <c r="N36" s="83">
        <v>0</v>
      </c>
      <c r="O36" s="83">
        <v>0</v>
      </c>
      <c r="P36" s="83">
        <v>0</v>
      </c>
      <c r="Q36" s="84">
        <v>0</v>
      </c>
      <c r="R36" s="82">
        <v>2.1866487347491329E-3</v>
      </c>
      <c r="S36" s="83">
        <v>4.6589061278320298E-4</v>
      </c>
      <c r="T36" s="83">
        <v>1.784238039196075E-3</v>
      </c>
      <c r="U36" s="83">
        <v>1.4257408299068457E-3</v>
      </c>
      <c r="V36" s="84">
        <v>5.2394008438481389E-4</v>
      </c>
    </row>
    <row r="37" spans="1:22" x14ac:dyDescent="0.25">
      <c r="A37">
        <v>65</v>
      </c>
      <c r="B37" t="s">
        <v>537</v>
      </c>
      <c r="C37" s="44" t="s">
        <v>538</v>
      </c>
      <c r="D37" s="44" t="s">
        <v>907</v>
      </c>
      <c r="E37" s="44">
        <v>52</v>
      </c>
      <c r="F37" s="44">
        <v>6.23</v>
      </c>
      <c r="G37" s="44" t="s">
        <v>63</v>
      </c>
      <c r="H37" s="82">
        <v>0</v>
      </c>
      <c r="I37" s="83">
        <v>0</v>
      </c>
      <c r="J37" s="83">
        <v>3.7758864634074986E-3</v>
      </c>
      <c r="K37" s="83">
        <v>0</v>
      </c>
      <c r="L37" s="84">
        <v>0</v>
      </c>
      <c r="M37" s="82">
        <v>0</v>
      </c>
      <c r="N37" s="83">
        <v>0</v>
      </c>
      <c r="O37" s="83">
        <v>0</v>
      </c>
      <c r="P37" s="83">
        <v>0</v>
      </c>
      <c r="Q37" s="84">
        <v>0</v>
      </c>
      <c r="R37" s="82">
        <v>9.2076064992783861E-4</v>
      </c>
      <c r="S37" s="83">
        <v>3.8952127771344183E-3</v>
      </c>
      <c r="T37" s="83">
        <v>3.7759332869511989E-3</v>
      </c>
      <c r="U37" s="83">
        <v>2.7425177015907229E-3</v>
      </c>
      <c r="V37" s="84">
        <v>9.5720848843610219E-4</v>
      </c>
    </row>
    <row r="38" spans="1:22" x14ac:dyDescent="0.25">
      <c r="A38">
        <v>25</v>
      </c>
      <c r="B38" t="s">
        <v>334</v>
      </c>
      <c r="C38" s="44" t="s">
        <v>335</v>
      </c>
      <c r="D38" s="44" t="s">
        <v>907</v>
      </c>
      <c r="E38" s="44">
        <v>75</v>
      </c>
      <c r="F38" s="44">
        <v>5.37</v>
      </c>
      <c r="G38" s="44" t="s">
        <v>63</v>
      </c>
      <c r="H38" s="82">
        <v>0</v>
      </c>
      <c r="I38" s="83">
        <v>0</v>
      </c>
      <c r="J38" s="83">
        <v>9.8809663392162746E-3</v>
      </c>
      <c r="K38" s="83">
        <v>0</v>
      </c>
      <c r="L38" s="84">
        <v>0</v>
      </c>
      <c r="M38" s="82">
        <v>0</v>
      </c>
      <c r="N38" s="83">
        <v>0</v>
      </c>
      <c r="O38" s="83">
        <v>0</v>
      </c>
      <c r="P38" s="83">
        <v>0</v>
      </c>
      <c r="Q38" s="84">
        <v>0</v>
      </c>
      <c r="R38" s="82">
        <v>7.4963635807736365E-3</v>
      </c>
      <c r="S38" s="83">
        <v>9.3768040780978796E-3</v>
      </c>
      <c r="T38" s="83">
        <v>9.880214997584567E-3</v>
      </c>
      <c r="U38" s="83">
        <v>5.8107698966625813E-3</v>
      </c>
      <c r="V38" s="84">
        <v>8.2118029149690422E-3</v>
      </c>
    </row>
    <row r="39" spans="1:22" x14ac:dyDescent="0.25">
      <c r="A39">
        <v>68</v>
      </c>
      <c r="B39" t="s">
        <v>631</v>
      </c>
      <c r="C39" s="44" t="s">
        <v>632</v>
      </c>
      <c r="D39" s="44" t="s">
        <v>907</v>
      </c>
      <c r="E39" s="44">
        <v>45</v>
      </c>
      <c r="F39" s="44">
        <v>5.87</v>
      </c>
      <c r="G39" s="44" t="s">
        <v>63</v>
      </c>
      <c r="H39" s="82">
        <v>0</v>
      </c>
      <c r="I39" s="83">
        <v>0</v>
      </c>
      <c r="J39" s="83">
        <v>6.2494417370878505E-3</v>
      </c>
      <c r="K39" s="83">
        <v>0</v>
      </c>
      <c r="L39" s="84">
        <v>0</v>
      </c>
      <c r="M39" s="82">
        <v>0</v>
      </c>
      <c r="N39" s="83">
        <v>0</v>
      </c>
      <c r="O39" s="83">
        <v>0</v>
      </c>
      <c r="P39" s="83">
        <v>0</v>
      </c>
      <c r="Q39" s="84">
        <v>0</v>
      </c>
      <c r="R39" s="82">
        <v>0</v>
      </c>
      <c r="S39" s="83">
        <v>2.4488504692899526E-3</v>
      </c>
      <c r="T39" s="83">
        <v>6.2500246942147385E-3</v>
      </c>
      <c r="U39" s="83">
        <v>1.1817089233256055E-3</v>
      </c>
      <c r="V39" s="84">
        <v>0</v>
      </c>
    </row>
    <row r="40" spans="1:22" x14ac:dyDescent="0.25">
      <c r="A40">
        <v>118</v>
      </c>
      <c r="B40" t="s">
        <v>541</v>
      </c>
      <c r="C40" s="49" t="s">
        <v>542</v>
      </c>
      <c r="D40" s="49" t="s">
        <v>904</v>
      </c>
      <c r="E40" s="49">
        <v>26</v>
      </c>
      <c r="F40" s="49">
        <v>9.4499999999999993</v>
      </c>
      <c r="G40" s="49" t="s">
        <v>63</v>
      </c>
      <c r="H40" s="57">
        <v>5.3480235452902621E-3</v>
      </c>
      <c r="I40" s="58">
        <v>8.2408151471814114E-3</v>
      </c>
      <c r="J40" s="58">
        <v>0</v>
      </c>
      <c r="K40" s="58">
        <v>0</v>
      </c>
      <c r="L40" s="59">
        <v>0</v>
      </c>
      <c r="M40" s="57">
        <v>0</v>
      </c>
      <c r="N40" s="58">
        <v>0</v>
      </c>
      <c r="O40" s="58">
        <v>6.0981173188059167E-3</v>
      </c>
      <c r="P40" s="58">
        <v>0</v>
      </c>
      <c r="Q40" s="59">
        <v>3.4363284362586093E-3</v>
      </c>
      <c r="R40" s="57">
        <v>0</v>
      </c>
      <c r="S40" s="58">
        <v>1.5824925190935271E-3</v>
      </c>
      <c r="T40" s="58">
        <v>0</v>
      </c>
      <c r="U40" s="58">
        <v>2.399109137191244E-3</v>
      </c>
      <c r="V40" s="59">
        <v>0</v>
      </c>
    </row>
    <row r="41" spans="1:22" x14ac:dyDescent="0.25">
      <c r="A41">
        <v>127</v>
      </c>
      <c r="B41" t="s">
        <v>485</v>
      </c>
      <c r="C41" s="49" t="s">
        <v>486</v>
      </c>
      <c r="D41" s="49" t="s">
        <v>904</v>
      </c>
      <c r="E41" s="49">
        <v>27</v>
      </c>
      <c r="F41" s="49">
        <v>8.8699999999999992</v>
      </c>
      <c r="G41" s="49" t="s">
        <v>63</v>
      </c>
      <c r="H41" s="57">
        <v>0</v>
      </c>
      <c r="I41" s="58">
        <v>0</v>
      </c>
      <c r="J41" s="58">
        <v>9.7857147146463027E-4</v>
      </c>
      <c r="K41" s="58">
        <v>0</v>
      </c>
      <c r="L41" s="59">
        <v>0</v>
      </c>
      <c r="M41" s="57">
        <v>0</v>
      </c>
      <c r="N41" s="58">
        <v>0</v>
      </c>
      <c r="O41" s="58">
        <v>0</v>
      </c>
      <c r="P41" s="58">
        <v>0</v>
      </c>
      <c r="Q41" s="59">
        <v>0</v>
      </c>
      <c r="R41" s="57">
        <v>0</v>
      </c>
      <c r="S41" s="58">
        <v>3.7258528016400169E-3</v>
      </c>
      <c r="T41" s="58">
        <v>9.787439426034595E-4</v>
      </c>
      <c r="U41" s="58">
        <v>3.9539528867084056E-3</v>
      </c>
      <c r="V41" s="59">
        <v>0</v>
      </c>
    </row>
    <row r="42" spans="1:22" x14ac:dyDescent="0.25">
      <c r="A42">
        <v>61</v>
      </c>
      <c r="B42" t="s">
        <v>374</v>
      </c>
      <c r="C42" s="49" t="s">
        <v>375</v>
      </c>
      <c r="D42" s="49" t="s">
        <v>904</v>
      </c>
      <c r="E42" s="49">
        <v>26</v>
      </c>
      <c r="F42" s="49">
        <v>8.58</v>
      </c>
      <c r="G42" s="49" t="s">
        <v>63</v>
      </c>
      <c r="H42" s="57">
        <v>0</v>
      </c>
      <c r="I42" s="58">
        <v>5.4795146916452415E-3</v>
      </c>
      <c r="J42" s="58">
        <v>4.7781366308946313E-3</v>
      </c>
      <c r="K42" s="58">
        <v>6.512753425496994E-3</v>
      </c>
      <c r="L42" s="59">
        <v>1.101711804833159E-2</v>
      </c>
      <c r="M42" s="57">
        <v>0</v>
      </c>
      <c r="N42" s="58">
        <v>0</v>
      </c>
      <c r="O42" s="58">
        <v>1.5280301698956328E-2</v>
      </c>
      <c r="P42" s="58">
        <v>1.2977466262439605E-2</v>
      </c>
      <c r="Q42" s="59">
        <v>1.1423907849111931E-2</v>
      </c>
      <c r="R42" s="57">
        <v>0</v>
      </c>
      <c r="S42" s="58">
        <v>7.7556816280527144E-3</v>
      </c>
      <c r="T42" s="58">
        <v>4.7781126315337274E-3</v>
      </c>
      <c r="U42" s="58">
        <v>7.4933111467064715E-3</v>
      </c>
      <c r="V42" s="59">
        <v>0</v>
      </c>
    </row>
    <row r="43" spans="1:22" x14ac:dyDescent="0.25">
      <c r="A43">
        <v>75</v>
      </c>
      <c r="B43" t="s">
        <v>535</v>
      </c>
      <c r="C43" s="49" t="s">
        <v>536</v>
      </c>
      <c r="D43" s="49" t="s">
        <v>904</v>
      </c>
      <c r="E43" s="49">
        <v>80</v>
      </c>
      <c r="F43" s="49">
        <v>6.14</v>
      </c>
      <c r="G43" s="49" t="s">
        <v>63</v>
      </c>
      <c r="H43" s="57">
        <v>0</v>
      </c>
      <c r="I43" s="58">
        <v>0</v>
      </c>
      <c r="J43" s="58">
        <v>1.7978048307118733E-3</v>
      </c>
      <c r="K43" s="58">
        <v>0</v>
      </c>
      <c r="L43" s="59">
        <v>0</v>
      </c>
      <c r="M43" s="57">
        <v>0</v>
      </c>
      <c r="N43" s="58">
        <v>0</v>
      </c>
      <c r="O43" s="58">
        <v>0</v>
      </c>
      <c r="P43" s="58">
        <v>0</v>
      </c>
      <c r="Q43" s="59">
        <v>0</v>
      </c>
      <c r="R43" s="57">
        <v>0</v>
      </c>
      <c r="S43" s="58">
        <v>1.2744833957432505E-3</v>
      </c>
      <c r="T43" s="58">
        <v>1.7979557569166424E-3</v>
      </c>
      <c r="U43" s="58">
        <v>1.9955766932191715E-3</v>
      </c>
      <c r="V43" s="59">
        <v>0</v>
      </c>
    </row>
    <row r="44" spans="1:22" x14ac:dyDescent="0.25">
      <c r="A44">
        <v>52</v>
      </c>
      <c r="B44" t="s">
        <v>415</v>
      </c>
      <c r="C44" s="49" t="s">
        <v>416</v>
      </c>
      <c r="D44" s="49" t="s">
        <v>904</v>
      </c>
      <c r="E44" s="49">
        <v>77</v>
      </c>
      <c r="F44" s="49">
        <v>4.59</v>
      </c>
      <c r="G44" s="49" t="s">
        <v>63</v>
      </c>
      <c r="H44" s="57">
        <v>0</v>
      </c>
      <c r="I44" s="58">
        <v>0</v>
      </c>
      <c r="J44" s="58">
        <v>4.6785918006597071E-3</v>
      </c>
      <c r="K44" s="58">
        <v>0</v>
      </c>
      <c r="L44" s="59">
        <v>0</v>
      </c>
      <c r="M44" s="57">
        <v>0</v>
      </c>
      <c r="N44" s="58">
        <v>0</v>
      </c>
      <c r="O44" s="58">
        <v>0</v>
      </c>
      <c r="P44" s="58">
        <v>0</v>
      </c>
      <c r="Q44" s="59">
        <v>0</v>
      </c>
      <c r="R44" s="57">
        <v>2.6662514318255108E-3</v>
      </c>
      <c r="S44" s="58">
        <v>3.6638149413083542E-3</v>
      </c>
      <c r="T44" s="58">
        <v>4.6785442853957276E-3</v>
      </c>
      <c r="U44" s="58">
        <v>4.6054547722221137E-3</v>
      </c>
      <c r="V44" s="59">
        <v>2.4129076648953143E-3</v>
      </c>
    </row>
    <row r="45" spans="1:22" x14ac:dyDescent="0.25">
      <c r="A45">
        <v>3</v>
      </c>
      <c r="B45" t="s">
        <v>87</v>
      </c>
      <c r="C45" s="49" t="s">
        <v>88</v>
      </c>
      <c r="D45" s="49" t="s">
        <v>904</v>
      </c>
      <c r="E45" s="49">
        <v>187</v>
      </c>
      <c r="F45" s="49">
        <v>6.34</v>
      </c>
      <c r="G45" s="49" t="s">
        <v>63</v>
      </c>
      <c r="H45" s="57">
        <v>1.6763276395852063E-2</v>
      </c>
      <c r="I45" s="58">
        <v>1.1460813150372831E-2</v>
      </c>
      <c r="J45" s="58">
        <v>2.0015026933825907E-2</v>
      </c>
      <c r="K45" s="58">
        <v>1.5092070876480903E-2</v>
      </c>
      <c r="L45" s="59">
        <v>1.6611638444138311E-2</v>
      </c>
      <c r="M45" s="57">
        <v>8.2413245478621718E-3</v>
      </c>
      <c r="N45" s="58">
        <v>1.242839022718064E-2</v>
      </c>
      <c r="O45" s="58">
        <v>9.5753208174696441E-3</v>
      </c>
      <c r="P45" s="58">
        <v>8.5968411169977509E-3</v>
      </c>
      <c r="Q45" s="59">
        <v>5.8079511284440354E-3</v>
      </c>
      <c r="R45" s="57">
        <v>1.5529490397273943E-2</v>
      </c>
      <c r="S45" s="58">
        <v>1.6446267999395758E-2</v>
      </c>
      <c r="T45" s="58">
        <v>2.0015616887692433E-2</v>
      </c>
      <c r="U45" s="58">
        <v>1.8576653361713141E-2</v>
      </c>
      <c r="V45" s="59">
        <v>2.2176697918328148E-2</v>
      </c>
    </row>
    <row r="46" spans="1:22" x14ac:dyDescent="0.25">
      <c r="A46">
        <v>9</v>
      </c>
      <c r="B46" t="s">
        <v>130</v>
      </c>
      <c r="C46" s="49" t="s">
        <v>131</v>
      </c>
      <c r="D46" s="49" t="s">
        <v>904</v>
      </c>
      <c r="E46" s="49">
        <v>193</v>
      </c>
      <c r="F46" s="49">
        <v>7.08</v>
      </c>
      <c r="G46" s="49" t="s">
        <v>63</v>
      </c>
      <c r="H46" s="57">
        <v>6.5946397201993674E-3</v>
      </c>
      <c r="I46" s="58">
        <v>5.3514289910234795E-3</v>
      </c>
      <c r="J46" s="58">
        <v>9.6979886407681359E-3</v>
      </c>
      <c r="K46" s="58">
        <v>3.2154676936694804E-3</v>
      </c>
      <c r="L46" s="59">
        <v>4.5518893354230443E-3</v>
      </c>
      <c r="M46" s="57">
        <v>3.7111740144529491E-3</v>
      </c>
      <c r="N46" s="58">
        <v>2.9403423145137292E-3</v>
      </c>
      <c r="O46" s="58">
        <v>3.0994013850190231E-3</v>
      </c>
      <c r="P46" s="58">
        <v>1.9549659672005843E-3</v>
      </c>
      <c r="Q46" s="59">
        <v>9.2809513979204316E-4</v>
      </c>
      <c r="R46" s="57">
        <v>1.178775896062665E-2</v>
      </c>
      <c r="S46" s="58">
        <v>9.3132679871129123E-3</v>
      </c>
      <c r="T46" s="58">
        <v>9.6980976871548774E-3</v>
      </c>
      <c r="U46" s="58">
        <v>9.01818520841597E-3</v>
      </c>
      <c r="V46" s="59">
        <v>8.3371227718963981E-3</v>
      </c>
    </row>
    <row r="47" spans="1:22" x14ac:dyDescent="0.25">
      <c r="A47">
        <v>126</v>
      </c>
      <c r="B47" t="s">
        <v>699</v>
      </c>
      <c r="C47" s="49" t="s">
        <v>700</v>
      </c>
      <c r="D47" s="49" t="s">
        <v>904</v>
      </c>
      <c r="E47" s="49">
        <v>193</v>
      </c>
      <c r="F47" s="49">
        <v>7.28</v>
      </c>
      <c r="G47" s="49" t="s">
        <v>63</v>
      </c>
      <c r="H47" s="57">
        <v>0</v>
      </c>
      <c r="I47" s="58">
        <v>0</v>
      </c>
      <c r="J47" s="58">
        <v>9.9037694475369292E-3</v>
      </c>
      <c r="K47" s="58">
        <v>0</v>
      </c>
      <c r="L47" s="59">
        <v>0</v>
      </c>
      <c r="M47" s="57">
        <v>0</v>
      </c>
      <c r="N47" s="58">
        <v>0</v>
      </c>
      <c r="O47" s="58">
        <v>0</v>
      </c>
      <c r="P47" s="58">
        <v>0</v>
      </c>
      <c r="Q47" s="59">
        <v>0</v>
      </c>
      <c r="R47" s="57">
        <v>0</v>
      </c>
      <c r="S47" s="58">
        <v>6.3594994156607994E-3</v>
      </c>
      <c r="T47" s="58">
        <v>9.9037856228689908E-3</v>
      </c>
      <c r="U47" s="58">
        <v>9.2943951205845757E-3</v>
      </c>
      <c r="V47" s="59">
        <v>0</v>
      </c>
    </row>
    <row r="48" spans="1:22" x14ac:dyDescent="0.25">
      <c r="A48">
        <v>45</v>
      </c>
      <c r="B48" t="s">
        <v>351</v>
      </c>
      <c r="C48" s="49" t="s">
        <v>352</v>
      </c>
      <c r="D48" s="49" t="s">
        <v>904</v>
      </c>
      <c r="E48" s="49">
        <v>188</v>
      </c>
      <c r="F48" s="49">
        <v>6.49</v>
      </c>
      <c r="G48" s="49" t="s">
        <v>63</v>
      </c>
      <c r="H48" s="57">
        <v>0</v>
      </c>
      <c r="I48" s="58">
        <v>0</v>
      </c>
      <c r="J48" s="58">
        <v>2.5063236972192884E-3</v>
      </c>
      <c r="K48" s="58">
        <v>0</v>
      </c>
      <c r="L48" s="59">
        <v>0</v>
      </c>
      <c r="M48" s="57">
        <v>0</v>
      </c>
      <c r="N48" s="58">
        <v>0</v>
      </c>
      <c r="O48" s="58">
        <v>0</v>
      </c>
      <c r="P48" s="58">
        <v>0</v>
      </c>
      <c r="Q48" s="59">
        <v>0</v>
      </c>
      <c r="R48" s="57">
        <v>5.247751956979071E-4</v>
      </c>
      <c r="S48" s="58">
        <v>2.2984139041106063E-3</v>
      </c>
      <c r="T48" s="58">
        <v>2.5064210279405201E-3</v>
      </c>
      <c r="U48" s="58">
        <v>1.9856345382118748E-3</v>
      </c>
      <c r="V48" s="59">
        <v>2.957126550751751E-4</v>
      </c>
    </row>
    <row r="49" spans="1:22" x14ac:dyDescent="0.25">
      <c r="A49">
        <v>81</v>
      </c>
      <c r="B49" t="s">
        <v>854</v>
      </c>
      <c r="C49" s="49" t="s">
        <v>855</v>
      </c>
      <c r="D49" s="49" t="s">
        <v>904</v>
      </c>
      <c r="E49" s="49">
        <v>105</v>
      </c>
      <c r="F49" s="49">
        <v>6.74</v>
      </c>
      <c r="G49" s="49" t="s">
        <v>63</v>
      </c>
      <c r="H49" s="57">
        <v>0</v>
      </c>
      <c r="I49" s="58">
        <v>0</v>
      </c>
      <c r="J49" s="58">
        <v>1.49597025597859E-3</v>
      </c>
      <c r="K49" s="58">
        <v>0</v>
      </c>
      <c r="L49" s="59">
        <v>0</v>
      </c>
      <c r="M49" s="57">
        <v>0</v>
      </c>
      <c r="N49" s="58">
        <v>0</v>
      </c>
      <c r="O49" s="58">
        <v>0</v>
      </c>
      <c r="P49" s="58">
        <v>0</v>
      </c>
      <c r="Q49" s="59">
        <v>0</v>
      </c>
      <c r="R49" s="57">
        <v>0</v>
      </c>
      <c r="S49" s="58">
        <v>1.7374853866317548E-3</v>
      </c>
      <c r="T49" s="58">
        <v>1.4959888070206651E-3</v>
      </c>
      <c r="U49" s="58">
        <v>0</v>
      </c>
      <c r="V49" s="59">
        <v>0</v>
      </c>
    </row>
    <row r="50" spans="1:22" x14ac:dyDescent="0.25">
      <c r="A50">
        <v>170</v>
      </c>
      <c r="B50" t="s">
        <v>1142</v>
      </c>
      <c r="C50" s="49" t="s">
        <v>1143</v>
      </c>
      <c r="D50" s="49" t="s">
        <v>904</v>
      </c>
      <c r="E50" s="49">
        <v>94</v>
      </c>
      <c r="F50" s="49">
        <v>6.44</v>
      </c>
      <c r="G50" s="49" t="s">
        <v>63</v>
      </c>
      <c r="H50" s="57">
        <v>0</v>
      </c>
      <c r="I50" s="58">
        <v>0</v>
      </c>
      <c r="J50" s="58">
        <v>2.8107903967601085E-4</v>
      </c>
      <c r="K50" s="58">
        <v>0</v>
      </c>
      <c r="L50" s="59">
        <v>0</v>
      </c>
      <c r="M50" s="57">
        <v>0</v>
      </c>
      <c r="N50" s="58">
        <v>0</v>
      </c>
      <c r="O50" s="58">
        <v>0</v>
      </c>
      <c r="P50" s="58">
        <v>0</v>
      </c>
      <c r="Q50" s="59">
        <v>0</v>
      </c>
      <c r="R50" s="57">
        <v>0</v>
      </c>
      <c r="S50" s="58">
        <v>0</v>
      </c>
      <c r="T50" s="58">
        <v>2.8112857925844054E-4</v>
      </c>
      <c r="U50" s="58">
        <v>0</v>
      </c>
      <c r="V50" s="59">
        <v>0</v>
      </c>
    </row>
    <row r="51" spans="1:22" x14ac:dyDescent="0.25">
      <c r="A51">
        <v>83</v>
      </c>
      <c r="B51" t="s">
        <v>558</v>
      </c>
      <c r="C51" s="49" t="s">
        <v>559</v>
      </c>
      <c r="D51" s="49" t="s">
        <v>904</v>
      </c>
      <c r="E51" s="49">
        <v>65</v>
      </c>
      <c r="F51" s="49">
        <v>6.41</v>
      </c>
      <c r="G51" s="49" t="s">
        <v>63</v>
      </c>
      <c r="H51" s="57">
        <v>0</v>
      </c>
      <c r="I51" s="58">
        <v>0</v>
      </c>
      <c r="J51" s="58">
        <v>1.2020575001225671E-3</v>
      </c>
      <c r="K51" s="58">
        <v>0</v>
      </c>
      <c r="L51" s="59">
        <v>0</v>
      </c>
      <c r="M51" s="57">
        <v>0</v>
      </c>
      <c r="N51" s="58">
        <v>0</v>
      </c>
      <c r="O51" s="58">
        <v>0</v>
      </c>
      <c r="P51" s="58">
        <v>0</v>
      </c>
      <c r="Q51" s="59">
        <v>0</v>
      </c>
      <c r="R51" s="57">
        <v>0</v>
      </c>
      <c r="S51" s="58">
        <v>2.0188919661511396E-3</v>
      </c>
      <c r="T51" s="58">
        <v>1.2021641218268543E-3</v>
      </c>
      <c r="U51" s="58">
        <v>4.5127451271671512E-3</v>
      </c>
      <c r="V51" s="59">
        <v>2.9026968303076258E-3</v>
      </c>
    </row>
    <row r="52" spans="1:22" x14ac:dyDescent="0.25">
      <c r="A52">
        <v>102</v>
      </c>
      <c r="B52" t="s">
        <v>607</v>
      </c>
      <c r="C52" s="49" t="s">
        <v>608</v>
      </c>
      <c r="D52" s="49" t="s">
        <v>904</v>
      </c>
      <c r="E52" s="49">
        <v>67</v>
      </c>
      <c r="F52" s="49">
        <v>8.17</v>
      </c>
      <c r="G52" s="49" t="s">
        <v>63</v>
      </c>
      <c r="H52" s="57">
        <v>0</v>
      </c>
      <c r="I52" s="58">
        <v>0</v>
      </c>
      <c r="J52" s="58">
        <v>7.8994642643506155E-4</v>
      </c>
      <c r="K52" s="58">
        <v>0</v>
      </c>
      <c r="L52" s="59">
        <v>0</v>
      </c>
      <c r="M52" s="57">
        <v>0</v>
      </c>
      <c r="N52" s="58">
        <v>0</v>
      </c>
      <c r="O52" s="58">
        <v>0</v>
      </c>
      <c r="P52" s="58">
        <v>0</v>
      </c>
      <c r="Q52" s="59">
        <v>0</v>
      </c>
      <c r="R52" s="57">
        <v>0</v>
      </c>
      <c r="S52" s="58">
        <v>1.4946376374734343E-3</v>
      </c>
      <c r="T52" s="58">
        <v>7.8971365399955692E-4</v>
      </c>
      <c r="U52" s="58">
        <v>2.259819875495749E-3</v>
      </c>
      <c r="V52" s="59">
        <v>0</v>
      </c>
    </row>
    <row r="53" spans="1:22" x14ac:dyDescent="0.25">
      <c r="A53">
        <v>106</v>
      </c>
      <c r="B53" t="s">
        <v>620</v>
      </c>
      <c r="C53" s="49" t="s">
        <v>621</v>
      </c>
      <c r="D53" s="49" t="s">
        <v>904</v>
      </c>
      <c r="E53" s="49">
        <v>22</v>
      </c>
      <c r="F53" s="49">
        <v>8.48</v>
      </c>
      <c r="G53" s="49" t="s">
        <v>63</v>
      </c>
      <c r="H53" s="57">
        <v>0</v>
      </c>
      <c r="I53" s="58">
        <v>0</v>
      </c>
      <c r="J53" s="58">
        <v>3.2595383074100173E-3</v>
      </c>
      <c r="K53" s="58">
        <v>0</v>
      </c>
      <c r="L53" s="59">
        <v>0</v>
      </c>
      <c r="M53" s="57">
        <v>0</v>
      </c>
      <c r="N53" s="58">
        <v>0</v>
      </c>
      <c r="O53" s="58">
        <v>0</v>
      </c>
      <c r="P53" s="58">
        <v>0</v>
      </c>
      <c r="Q53" s="59">
        <v>0</v>
      </c>
      <c r="R53" s="57">
        <v>0</v>
      </c>
      <c r="S53" s="58">
        <v>3.2214279804707313E-3</v>
      </c>
      <c r="T53" s="58">
        <v>3.2599480932611817E-3</v>
      </c>
      <c r="U53" s="58">
        <v>4.8338960342794801E-3</v>
      </c>
      <c r="V53" s="59">
        <v>0</v>
      </c>
    </row>
    <row r="54" spans="1:22" x14ac:dyDescent="0.25">
      <c r="A54">
        <v>51</v>
      </c>
      <c r="B54" t="s">
        <v>477</v>
      </c>
      <c r="C54" s="49" t="s">
        <v>478</v>
      </c>
      <c r="D54" s="49" t="s">
        <v>904</v>
      </c>
      <c r="E54" s="49">
        <v>63</v>
      </c>
      <c r="F54" s="49">
        <v>5.27</v>
      </c>
      <c r="G54" s="49" t="s">
        <v>63</v>
      </c>
      <c r="H54" s="57">
        <v>0</v>
      </c>
      <c r="I54" s="58">
        <v>0</v>
      </c>
      <c r="J54" s="58">
        <v>3.3327224109979598E-3</v>
      </c>
      <c r="K54" s="58">
        <v>0</v>
      </c>
      <c r="L54" s="59">
        <v>0</v>
      </c>
      <c r="M54" s="57">
        <v>0</v>
      </c>
      <c r="N54" s="58">
        <v>0</v>
      </c>
      <c r="O54" s="58">
        <v>0</v>
      </c>
      <c r="P54" s="58">
        <v>0</v>
      </c>
      <c r="Q54" s="59">
        <v>0</v>
      </c>
      <c r="R54" s="57">
        <v>1.0973989751049976E-2</v>
      </c>
      <c r="S54" s="58">
        <v>6.2127467718162089E-3</v>
      </c>
      <c r="T54" s="58">
        <v>3.3327034697848957E-3</v>
      </c>
      <c r="U54" s="58">
        <v>9.019952293604595E-3</v>
      </c>
      <c r="V54" s="59">
        <v>1.0215836712471916E-2</v>
      </c>
    </row>
    <row r="55" spans="1:22" x14ac:dyDescent="0.25">
      <c r="A55">
        <v>177</v>
      </c>
      <c r="B55" t="s">
        <v>857</v>
      </c>
      <c r="C55" s="49" t="s">
        <v>858</v>
      </c>
      <c r="D55" s="49" t="s">
        <v>904</v>
      </c>
      <c r="E55" s="49">
        <v>86</v>
      </c>
      <c r="F55" s="49">
        <v>7.07</v>
      </c>
      <c r="G55" s="49" t="s">
        <v>63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57">
        <v>0</v>
      </c>
      <c r="N55" s="58">
        <v>0</v>
      </c>
      <c r="O55" s="58">
        <v>0</v>
      </c>
      <c r="P55" s="58">
        <v>0</v>
      </c>
      <c r="Q55" s="59">
        <v>0</v>
      </c>
      <c r="R55" s="57">
        <v>0</v>
      </c>
      <c r="S55" s="58">
        <v>0</v>
      </c>
      <c r="T55" s="58">
        <v>0</v>
      </c>
      <c r="U55" s="58">
        <v>2.0133277515006615E-4</v>
      </c>
      <c r="V55" s="59">
        <v>0</v>
      </c>
    </row>
    <row r="56" spans="1:22" x14ac:dyDescent="0.25">
      <c r="A56">
        <v>16</v>
      </c>
      <c r="B56" t="s">
        <v>156</v>
      </c>
      <c r="C56" s="49" t="s">
        <v>157</v>
      </c>
      <c r="D56" s="49" t="s">
        <v>904</v>
      </c>
      <c r="E56" s="49">
        <v>139</v>
      </c>
      <c r="F56" s="49">
        <v>6.59</v>
      </c>
      <c r="G56" s="49" t="s">
        <v>63</v>
      </c>
      <c r="H56" s="57">
        <v>2.9918672868678776E-3</v>
      </c>
      <c r="I56" s="58">
        <v>0</v>
      </c>
      <c r="J56" s="58">
        <v>7.9167704396988555E-3</v>
      </c>
      <c r="K56" s="58">
        <v>1.220675752388061E-3</v>
      </c>
      <c r="L56" s="59">
        <v>0</v>
      </c>
      <c r="M56" s="57">
        <v>0</v>
      </c>
      <c r="N56" s="58">
        <v>0</v>
      </c>
      <c r="O56" s="58">
        <v>5.8846563103331256E-4</v>
      </c>
      <c r="P56" s="58">
        <v>4.2806641487569694E-3</v>
      </c>
      <c r="Q56" s="59">
        <v>4.1966671120246121E-3</v>
      </c>
      <c r="R56" s="57">
        <v>2.9148234717100534E-3</v>
      </c>
      <c r="S56" s="58">
        <v>7.3687400988324972E-3</v>
      </c>
      <c r="T56" s="58">
        <v>7.9166036257356208E-3</v>
      </c>
      <c r="U56" s="58">
        <v>4.9195016806742025E-3</v>
      </c>
      <c r="V56" s="59">
        <v>4.8092455653602111E-3</v>
      </c>
    </row>
    <row r="57" spans="1:22" x14ac:dyDescent="0.25">
      <c r="A57">
        <v>117</v>
      </c>
      <c r="B57" t="s">
        <v>553</v>
      </c>
      <c r="C57" s="49" t="s">
        <v>554</v>
      </c>
      <c r="D57" s="49" t="s">
        <v>904</v>
      </c>
      <c r="E57" s="49">
        <v>38</v>
      </c>
      <c r="F57" s="49">
        <v>7.42</v>
      </c>
      <c r="G57" s="49" t="s">
        <v>63</v>
      </c>
      <c r="H57" s="57">
        <v>0</v>
      </c>
      <c r="I57" s="58">
        <v>0</v>
      </c>
      <c r="J57" s="58">
        <v>2.7929525106610183E-3</v>
      </c>
      <c r="K57" s="58">
        <v>0</v>
      </c>
      <c r="L57" s="59">
        <v>0</v>
      </c>
      <c r="M57" s="57">
        <v>0</v>
      </c>
      <c r="N57" s="58">
        <v>0</v>
      </c>
      <c r="O57" s="58">
        <v>0</v>
      </c>
      <c r="P57" s="58">
        <v>7.3014802509840286E-3</v>
      </c>
      <c r="Q57" s="59">
        <v>0</v>
      </c>
      <c r="R57" s="57">
        <v>0</v>
      </c>
      <c r="S57" s="58">
        <v>2.0940513646119738E-3</v>
      </c>
      <c r="T57" s="58">
        <v>2.7929581897290731E-3</v>
      </c>
      <c r="U57" s="58">
        <v>1.4208116204856077E-3</v>
      </c>
      <c r="V57" s="59">
        <v>0</v>
      </c>
    </row>
    <row r="58" spans="1:22" x14ac:dyDescent="0.25">
      <c r="A58">
        <v>130</v>
      </c>
      <c r="B58" t="s">
        <v>921</v>
      </c>
      <c r="C58" s="49" t="s">
        <v>922</v>
      </c>
      <c r="D58" s="49" t="s">
        <v>904</v>
      </c>
      <c r="E58" s="49">
        <v>66</v>
      </c>
      <c r="F58" s="49">
        <v>7.53</v>
      </c>
      <c r="G58" s="49" t="s">
        <v>63</v>
      </c>
      <c r="H58" s="57">
        <v>0</v>
      </c>
      <c r="I58" s="58">
        <v>0</v>
      </c>
      <c r="J58" s="58">
        <v>1.3962705187054176E-3</v>
      </c>
      <c r="K58" s="58">
        <v>0</v>
      </c>
      <c r="L58" s="59">
        <v>0</v>
      </c>
      <c r="M58" s="57">
        <v>0</v>
      </c>
      <c r="N58" s="58">
        <v>0</v>
      </c>
      <c r="O58" s="58">
        <v>0</v>
      </c>
      <c r="P58" s="58">
        <v>0</v>
      </c>
      <c r="Q58" s="59">
        <v>0</v>
      </c>
      <c r="R58" s="57">
        <v>0</v>
      </c>
      <c r="S58" s="58">
        <v>5.9586144769229962E-4</v>
      </c>
      <c r="T58" s="58">
        <v>1.3962303036904702E-3</v>
      </c>
      <c r="U58" s="58">
        <v>0</v>
      </c>
      <c r="V58" s="59">
        <v>0</v>
      </c>
    </row>
    <row r="59" spans="1:22" x14ac:dyDescent="0.25">
      <c r="A59">
        <v>56</v>
      </c>
      <c r="B59" t="s">
        <v>304</v>
      </c>
      <c r="C59" s="39" t="s">
        <v>305</v>
      </c>
      <c r="D59" s="39" t="s">
        <v>903</v>
      </c>
      <c r="E59" s="39">
        <v>38</v>
      </c>
      <c r="F59" s="39">
        <v>6.49</v>
      </c>
      <c r="G59" s="39" t="s">
        <v>63</v>
      </c>
      <c r="H59" s="60">
        <v>3.6591740046722845E-3</v>
      </c>
      <c r="I59" s="61">
        <v>1.2100338908941905E-2</v>
      </c>
      <c r="J59" s="61">
        <v>5.3573524395777519E-3</v>
      </c>
      <c r="K59" s="61">
        <v>2.5749554690605424E-3</v>
      </c>
      <c r="L59" s="62">
        <v>6.196778213710584E-3</v>
      </c>
      <c r="M59" s="60">
        <v>8.1165510099300859E-3</v>
      </c>
      <c r="N59" s="61">
        <v>6.8824188368047335E-3</v>
      </c>
      <c r="O59" s="61">
        <v>0</v>
      </c>
      <c r="P59" s="61">
        <v>6.264838109737496E-3</v>
      </c>
      <c r="Q59" s="62">
        <v>3.5267581319496249E-3</v>
      </c>
      <c r="R59" s="60">
        <v>4.8014709865211785E-3</v>
      </c>
      <c r="S59" s="61">
        <v>5.5350884193688735E-3</v>
      </c>
      <c r="T59" s="61">
        <v>5.357048149687911E-3</v>
      </c>
      <c r="U59" s="61">
        <v>4.6784943287998997E-3</v>
      </c>
      <c r="V59" s="62">
        <v>7.7372618267930139E-3</v>
      </c>
    </row>
    <row r="60" spans="1:22" x14ac:dyDescent="0.25">
      <c r="A60">
        <v>89</v>
      </c>
      <c r="B60" t="s">
        <v>544</v>
      </c>
      <c r="C60" s="39" t="s">
        <v>545</v>
      </c>
      <c r="D60" s="39" t="s">
        <v>903</v>
      </c>
      <c r="E60" s="39">
        <v>37</v>
      </c>
      <c r="F60" s="39">
        <v>6.02</v>
      </c>
      <c r="G60" s="39" t="s">
        <v>63</v>
      </c>
      <c r="H60" s="60">
        <v>0</v>
      </c>
      <c r="I60" s="61">
        <v>0</v>
      </c>
      <c r="J60" s="61">
        <v>5.8482542334545402E-3</v>
      </c>
      <c r="K60" s="61">
        <v>0</v>
      </c>
      <c r="L60" s="62">
        <v>0</v>
      </c>
      <c r="M60" s="60">
        <v>0</v>
      </c>
      <c r="N60" s="61">
        <v>0</v>
      </c>
      <c r="O60" s="61">
        <v>0</v>
      </c>
      <c r="P60" s="61">
        <v>0</v>
      </c>
      <c r="Q60" s="62">
        <v>0</v>
      </c>
      <c r="R60" s="60">
        <v>0</v>
      </c>
      <c r="S60" s="61">
        <v>2.3365650080719802E-3</v>
      </c>
      <c r="T60" s="61">
        <v>5.8481656341472414E-3</v>
      </c>
      <c r="U60" s="61">
        <v>3.8912318254740977E-3</v>
      </c>
      <c r="V60" s="62">
        <v>0</v>
      </c>
    </row>
    <row r="61" spans="1:22" x14ac:dyDescent="0.25">
      <c r="A61">
        <v>4</v>
      </c>
      <c r="B61" t="s">
        <v>81</v>
      </c>
      <c r="C61" s="39" t="s">
        <v>82</v>
      </c>
      <c r="D61" s="39" t="s">
        <v>903</v>
      </c>
      <c r="E61" s="39">
        <v>36</v>
      </c>
      <c r="F61" s="39">
        <v>8.31</v>
      </c>
      <c r="G61" s="39" t="s">
        <v>63</v>
      </c>
      <c r="H61" s="60">
        <v>0.12406094347130432</v>
      </c>
      <c r="I61" s="61">
        <v>7.4324490413607683E-2</v>
      </c>
      <c r="J61" s="61">
        <v>2.4346978834853001E-2</v>
      </c>
      <c r="K61" s="61">
        <v>0.11640948557017278</v>
      </c>
      <c r="L61" s="62">
        <v>8.9220344063855303E-2</v>
      </c>
      <c r="M61" s="60">
        <v>8.3811300152038012E-2</v>
      </c>
      <c r="N61" s="61">
        <v>7.1413803413383589E-2</v>
      </c>
      <c r="O61" s="61">
        <v>8.2085176953468023E-2</v>
      </c>
      <c r="P61" s="61">
        <v>0.13555433541615328</v>
      </c>
      <c r="Q61" s="62">
        <v>8.8133697678926273E-2</v>
      </c>
      <c r="R61" s="60">
        <v>1.9164223325466471E-2</v>
      </c>
      <c r="S61" s="61">
        <v>3.1156993662418753E-2</v>
      </c>
      <c r="T61" s="61">
        <v>2.3811951821454503E-2</v>
      </c>
      <c r="U61" s="61">
        <v>4.8606702576124761E-2</v>
      </c>
      <c r="V61" s="62">
        <v>2.319951599259595E-2</v>
      </c>
    </row>
    <row r="62" spans="1:22" x14ac:dyDescent="0.25">
      <c r="A62">
        <v>23</v>
      </c>
      <c r="B62" t="s">
        <v>134</v>
      </c>
      <c r="C62" s="39" t="s">
        <v>135</v>
      </c>
      <c r="D62" s="39" t="s">
        <v>903</v>
      </c>
      <c r="E62" s="39">
        <v>36</v>
      </c>
      <c r="F62" s="39">
        <v>7.66</v>
      </c>
      <c r="G62" s="39" t="s">
        <v>63</v>
      </c>
      <c r="H62" s="60">
        <v>0</v>
      </c>
      <c r="I62" s="61">
        <v>5.0573889629848323E-2</v>
      </c>
      <c r="J62" s="61">
        <v>1.3765139016561007E-2</v>
      </c>
      <c r="K62" s="61">
        <v>8.0139539627545484E-2</v>
      </c>
      <c r="L62" s="62">
        <v>5.6907236010952288E-2</v>
      </c>
      <c r="M62" s="60">
        <v>1.0931300733138088E-2</v>
      </c>
      <c r="N62" s="61">
        <v>3.3855975244025546E-2</v>
      </c>
      <c r="O62" s="61">
        <v>4.8712640015811083E-2</v>
      </c>
      <c r="P62" s="61">
        <v>7.9872636389164545E-2</v>
      </c>
      <c r="Q62" s="62">
        <v>5.6143722721652828E-2</v>
      </c>
      <c r="R62" s="60">
        <v>2.1157576247899557E-3</v>
      </c>
      <c r="S62" s="61">
        <v>9.4762073347648933E-3</v>
      </c>
      <c r="T62" s="61">
        <v>1.3958038686929025E-2</v>
      </c>
      <c r="U62" s="61">
        <v>2.1181904110298511E-2</v>
      </c>
      <c r="V62" s="62">
        <v>0</v>
      </c>
    </row>
    <row r="63" spans="1:22" x14ac:dyDescent="0.25">
      <c r="A63">
        <v>58</v>
      </c>
      <c r="B63" t="s">
        <v>389</v>
      </c>
      <c r="C63" s="39" t="s">
        <v>390</v>
      </c>
      <c r="D63" s="39" t="s">
        <v>903</v>
      </c>
      <c r="E63" s="39">
        <v>41</v>
      </c>
      <c r="F63" s="39">
        <v>7.95</v>
      </c>
      <c r="G63" s="39" t="s">
        <v>63</v>
      </c>
      <c r="H63" s="60">
        <v>2.7131436522448163E-2</v>
      </c>
      <c r="I63" s="61">
        <v>0</v>
      </c>
      <c r="J63" s="61">
        <v>1.5658694498018256E-2</v>
      </c>
      <c r="K63" s="61">
        <v>2.3865440932756249E-2</v>
      </c>
      <c r="L63" s="62">
        <v>0</v>
      </c>
      <c r="M63" s="60">
        <v>1.347040005101767E-2</v>
      </c>
      <c r="N63" s="61">
        <v>0</v>
      </c>
      <c r="O63" s="61">
        <v>1.5750777879905319E-2</v>
      </c>
      <c r="P63" s="61">
        <v>7.4974123245481375E-2</v>
      </c>
      <c r="Q63" s="62">
        <v>3.3916018628063947E-2</v>
      </c>
      <c r="R63" s="60">
        <v>1.2669145664175976E-2</v>
      </c>
      <c r="S63" s="61">
        <v>1.7185876874939523E-2</v>
      </c>
      <c r="T63" s="61">
        <v>1.5814102864618457E-2</v>
      </c>
      <c r="U63" s="61">
        <v>1.862541199238139E-2</v>
      </c>
      <c r="V63" s="62">
        <v>0</v>
      </c>
    </row>
    <row r="64" spans="1:22" x14ac:dyDescent="0.25">
      <c r="A64">
        <v>121</v>
      </c>
      <c r="B64" t="s">
        <v>593</v>
      </c>
      <c r="C64" s="39" t="s">
        <v>594</v>
      </c>
      <c r="D64" s="39" t="s">
        <v>903</v>
      </c>
      <c r="E64" s="39">
        <v>36</v>
      </c>
      <c r="F64" s="39">
        <v>7.41</v>
      </c>
      <c r="G64" s="39" t="s">
        <v>63</v>
      </c>
      <c r="H64" s="60">
        <v>0</v>
      </c>
      <c r="I64" s="61">
        <v>0</v>
      </c>
      <c r="J64" s="61">
        <v>9.049651123685264E-3</v>
      </c>
      <c r="K64" s="61">
        <v>0</v>
      </c>
      <c r="L64" s="62">
        <v>0</v>
      </c>
      <c r="M64" s="60">
        <v>0</v>
      </c>
      <c r="N64" s="61">
        <v>0</v>
      </c>
      <c r="O64" s="61">
        <v>0</v>
      </c>
      <c r="P64" s="61">
        <v>0</v>
      </c>
      <c r="Q64" s="62">
        <v>1.0951735385980111E-2</v>
      </c>
      <c r="R64" s="60">
        <v>0</v>
      </c>
      <c r="S64" s="61">
        <v>4.536109228633566E-3</v>
      </c>
      <c r="T64" s="61">
        <v>9.4187978055930762E-3</v>
      </c>
      <c r="U64" s="61">
        <v>0</v>
      </c>
      <c r="V64" s="62">
        <v>0</v>
      </c>
    </row>
    <row r="65" spans="1:22" x14ac:dyDescent="0.25">
      <c r="A65">
        <v>120</v>
      </c>
      <c r="B65" t="s">
        <v>581</v>
      </c>
      <c r="C65" s="39" t="s">
        <v>582</v>
      </c>
      <c r="D65" s="39" t="s">
        <v>903</v>
      </c>
      <c r="E65" s="39">
        <v>13</v>
      </c>
      <c r="F65" s="39">
        <v>9.8699999999999992</v>
      </c>
      <c r="G65" s="39" t="s">
        <v>63</v>
      </c>
      <c r="H65" s="60">
        <v>0</v>
      </c>
      <c r="I65" s="61">
        <v>0</v>
      </c>
      <c r="J65" s="61">
        <v>0</v>
      </c>
      <c r="K65" s="61">
        <v>0</v>
      </c>
      <c r="L65" s="62">
        <v>0</v>
      </c>
      <c r="M65" s="60">
        <v>0</v>
      </c>
      <c r="N65" s="61">
        <v>2.011783967681384E-2</v>
      </c>
      <c r="O65" s="61">
        <v>0</v>
      </c>
      <c r="P65" s="61">
        <v>0</v>
      </c>
      <c r="Q65" s="62">
        <v>0</v>
      </c>
      <c r="R65" s="60">
        <v>0</v>
      </c>
      <c r="S65" s="61">
        <v>1.547315293435038E-3</v>
      </c>
      <c r="T65" s="61">
        <v>0</v>
      </c>
      <c r="U65" s="61">
        <v>0</v>
      </c>
      <c r="V65" s="62">
        <v>0</v>
      </c>
    </row>
    <row r="66" spans="1:22" x14ac:dyDescent="0.25">
      <c r="A66">
        <v>156</v>
      </c>
      <c r="B66" t="s">
        <v>539</v>
      </c>
      <c r="C66" s="39" t="s">
        <v>540</v>
      </c>
      <c r="D66" s="39" t="s">
        <v>903</v>
      </c>
      <c r="E66" s="39">
        <v>16</v>
      </c>
      <c r="F66" s="39">
        <v>8.4499999999999993</v>
      </c>
      <c r="G66" s="39" t="s">
        <v>63</v>
      </c>
      <c r="H66" s="60">
        <v>0</v>
      </c>
      <c r="I66" s="61">
        <v>0</v>
      </c>
      <c r="J66" s="61">
        <v>0</v>
      </c>
      <c r="K66" s="61">
        <v>0</v>
      </c>
      <c r="L66" s="62">
        <v>0</v>
      </c>
      <c r="M66" s="60">
        <v>0</v>
      </c>
      <c r="N66" s="61">
        <v>0</v>
      </c>
      <c r="O66" s="61">
        <v>0</v>
      </c>
      <c r="P66" s="61">
        <v>4.9940642318236309E-3</v>
      </c>
      <c r="Q66" s="62">
        <v>0</v>
      </c>
      <c r="R66" s="60">
        <v>0</v>
      </c>
      <c r="S66" s="61">
        <v>0</v>
      </c>
      <c r="T66" s="61">
        <v>0</v>
      </c>
      <c r="U66" s="61">
        <v>0</v>
      </c>
      <c r="V66" s="62">
        <v>0</v>
      </c>
    </row>
    <row r="67" spans="1:22" x14ac:dyDescent="0.25">
      <c r="A67">
        <v>115</v>
      </c>
      <c r="B67" t="s">
        <v>467</v>
      </c>
      <c r="C67" s="39" t="s">
        <v>468</v>
      </c>
      <c r="D67" s="39" t="s">
        <v>903</v>
      </c>
      <c r="E67" s="39">
        <v>13</v>
      </c>
      <c r="F67" s="39">
        <v>8.4600000000000009</v>
      </c>
      <c r="G67" s="39" t="s">
        <v>63</v>
      </c>
      <c r="H67" s="60">
        <v>0</v>
      </c>
      <c r="I67" s="61">
        <v>0</v>
      </c>
      <c r="J67" s="61">
        <v>2.0388446801233931E-3</v>
      </c>
      <c r="K67" s="61">
        <v>0</v>
      </c>
      <c r="L67" s="62">
        <v>1.2986843353400309E-2</v>
      </c>
      <c r="M67" s="60">
        <v>0</v>
      </c>
      <c r="N67" s="61">
        <v>0</v>
      </c>
      <c r="O67" s="61">
        <v>0</v>
      </c>
      <c r="P67" s="61">
        <v>2.1376781598532579E-2</v>
      </c>
      <c r="Q67" s="62">
        <v>2.0601305875458709E-2</v>
      </c>
      <c r="R67" s="60">
        <v>0</v>
      </c>
      <c r="S67" s="61">
        <v>0</v>
      </c>
      <c r="T67" s="61">
        <v>2.5312721718981873E-3</v>
      </c>
      <c r="U67" s="61">
        <v>2.0604513863968759E-3</v>
      </c>
      <c r="V67" s="62">
        <v>0</v>
      </c>
    </row>
    <row r="68" spans="1:22" x14ac:dyDescent="0.25">
      <c r="A68">
        <v>133</v>
      </c>
      <c r="B68" t="s">
        <v>605</v>
      </c>
      <c r="C68" s="39" t="s">
        <v>606</v>
      </c>
      <c r="D68" s="39" t="s">
        <v>903</v>
      </c>
      <c r="E68" s="39">
        <v>13</v>
      </c>
      <c r="F68" s="39">
        <v>10.02</v>
      </c>
      <c r="G68" s="39" t="s">
        <v>63</v>
      </c>
      <c r="H68" s="60">
        <v>0</v>
      </c>
      <c r="I68" s="61">
        <v>0</v>
      </c>
      <c r="J68" s="61">
        <v>0</v>
      </c>
      <c r="K68" s="61">
        <v>0</v>
      </c>
      <c r="L68" s="62">
        <v>0</v>
      </c>
      <c r="M68" s="60">
        <v>0</v>
      </c>
      <c r="N68" s="61">
        <v>0</v>
      </c>
      <c r="O68" s="61">
        <v>0</v>
      </c>
      <c r="P68" s="61">
        <v>0</v>
      </c>
      <c r="Q68" s="62">
        <v>0</v>
      </c>
      <c r="R68" s="60">
        <v>0</v>
      </c>
      <c r="S68" s="61">
        <v>0</v>
      </c>
      <c r="T68" s="61">
        <v>0</v>
      </c>
      <c r="U68" s="61">
        <v>1.3951268489894215E-3</v>
      </c>
      <c r="V68" s="62">
        <v>0</v>
      </c>
    </row>
    <row r="69" spans="1:22" x14ac:dyDescent="0.25">
      <c r="A69">
        <v>147</v>
      </c>
      <c r="B69" t="s">
        <v>459</v>
      </c>
      <c r="C69" s="39" t="s">
        <v>460</v>
      </c>
      <c r="D69" s="39" t="s">
        <v>903</v>
      </c>
      <c r="E69" s="39">
        <v>13</v>
      </c>
      <c r="F69" s="39">
        <v>8.6999999999999993</v>
      </c>
      <c r="G69" s="39" t="s">
        <v>63</v>
      </c>
      <c r="H69" s="60">
        <v>0</v>
      </c>
      <c r="I69" s="61">
        <v>0</v>
      </c>
      <c r="J69" s="61">
        <v>0</v>
      </c>
      <c r="K69" s="61">
        <v>0</v>
      </c>
      <c r="L69" s="62">
        <v>0</v>
      </c>
      <c r="M69" s="60">
        <v>0</v>
      </c>
      <c r="N69" s="61">
        <v>0</v>
      </c>
      <c r="O69" s="61">
        <v>0</v>
      </c>
      <c r="P69" s="61">
        <v>1.2188725227425668E-2</v>
      </c>
      <c r="Q69" s="62">
        <v>2.4129667111728119E-3</v>
      </c>
      <c r="R69" s="60">
        <v>0</v>
      </c>
      <c r="S69" s="61">
        <v>0</v>
      </c>
      <c r="T69" s="61">
        <v>0</v>
      </c>
      <c r="U69" s="61">
        <v>0</v>
      </c>
      <c r="V69" s="62">
        <v>0</v>
      </c>
    </row>
    <row r="70" spans="1:22" x14ac:dyDescent="0.25">
      <c r="A70">
        <v>14</v>
      </c>
      <c r="B70" t="s">
        <v>102</v>
      </c>
      <c r="C70" s="39" t="s">
        <v>103</v>
      </c>
      <c r="D70" s="39" t="s">
        <v>903</v>
      </c>
      <c r="E70" s="39">
        <v>12</v>
      </c>
      <c r="F70" s="39">
        <v>5.68</v>
      </c>
      <c r="G70" s="39" t="s">
        <v>63</v>
      </c>
      <c r="H70" s="60">
        <v>0.18898826129398869</v>
      </c>
      <c r="I70" s="61">
        <v>0.1571986997703243</v>
      </c>
      <c r="J70" s="61">
        <v>2.8875902182252264E-2</v>
      </c>
      <c r="K70" s="61">
        <v>9.2183032899171069E-2</v>
      </c>
      <c r="L70" s="62">
        <v>0.15097837199839056</v>
      </c>
      <c r="M70" s="60">
        <v>0.17603213490730241</v>
      </c>
      <c r="N70" s="61">
        <v>0.16613089091273084</v>
      </c>
      <c r="O70" s="61">
        <v>0.15939525699147591</v>
      </c>
      <c r="P70" s="61">
        <v>0.16532130838184636</v>
      </c>
      <c r="Q70" s="62">
        <v>0.11400617553457887</v>
      </c>
      <c r="R70" s="60">
        <v>2.3334943345303921E-2</v>
      </c>
      <c r="S70" s="61">
        <v>4.6067442128248266E-2</v>
      </c>
      <c r="T70" s="61">
        <v>2.8879013285367478E-2</v>
      </c>
      <c r="U70" s="61">
        <v>4.7973438188967266E-2</v>
      </c>
      <c r="V70" s="62">
        <v>8.093816289508822E-2</v>
      </c>
    </row>
    <row r="71" spans="1:22" x14ac:dyDescent="0.25">
      <c r="A71">
        <v>155</v>
      </c>
      <c r="B71" t="s">
        <v>1124</v>
      </c>
      <c r="C71" s="39" t="s">
        <v>1125</v>
      </c>
      <c r="D71" s="39" t="s">
        <v>903</v>
      </c>
      <c r="E71" s="39">
        <v>13</v>
      </c>
      <c r="F71" s="39">
        <v>8.4600000000000009</v>
      </c>
      <c r="G71" s="39" t="s">
        <v>63</v>
      </c>
      <c r="H71" s="60">
        <v>0</v>
      </c>
      <c r="I71" s="61">
        <v>0</v>
      </c>
      <c r="J71" s="61">
        <v>0</v>
      </c>
      <c r="K71" s="61">
        <v>0</v>
      </c>
      <c r="L71" s="62">
        <v>0</v>
      </c>
      <c r="M71" s="60">
        <v>0</v>
      </c>
      <c r="N71" s="61">
        <v>0</v>
      </c>
      <c r="O71" s="61">
        <v>0</v>
      </c>
      <c r="P71" s="61">
        <v>0</v>
      </c>
      <c r="Q71" s="62">
        <v>6.6895352420166107E-3</v>
      </c>
      <c r="R71" s="60">
        <v>0</v>
      </c>
      <c r="S71" s="61">
        <v>0</v>
      </c>
      <c r="T71" s="61">
        <v>0</v>
      </c>
      <c r="U71" s="61">
        <v>0</v>
      </c>
      <c r="V71" s="62">
        <v>1.0243523856144361E-2</v>
      </c>
    </row>
    <row r="72" spans="1:22" x14ac:dyDescent="0.25">
      <c r="A72">
        <v>86</v>
      </c>
      <c r="B72" t="s">
        <v>1065</v>
      </c>
      <c r="C72" s="39" t="s">
        <v>1066</v>
      </c>
      <c r="D72" s="39" t="s">
        <v>903</v>
      </c>
      <c r="E72" s="39">
        <v>14</v>
      </c>
      <c r="F72" s="39">
        <v>4.8499999999999996</v>
      </c>
      <c r="G72" s="39" t="s">
        <v>63</v>
      </c>
      <c r="H72" s="60">
        <v>0</v>
      </c>
      <c r="I72" s="61">
        <v>0</v>
      </c>
      <c r="J72" s="61">
        <v>5.1918819177826257E-3</v>
      </c>
      <c r="K72" s="61">
        <v>0</v>
      </c>
      <c r="L72" s="62">
        <v>1.7060943878465934E-2</v>
      </c>
      <c r="M72" s="60">
        <v>0</v>
      </c>
      <c r="N72" s="61">
        <v>0</v>
      </c>
      <c r="O72" s="61">
        <v>0</v>
      </c>
      <c r="P72" s="61">
        <v>0</v>
      </c>
      <c r="Q72" s="62">
        <v>2.2406119460890391E-3</v>
      </c>
      <c r="R72" s="60">
        <v>0</v>
      </c>
      <c r="S72" s="61">
        <v>0</v>
      </c>
      <c r="T72" s="61">
        <v>5.1881164847279856E-3</v>
      </c>
      <c r="U72" s="61">
        <v>1.9132762873685274E-3</v>
      </c>
      <c r="V72" s="62">
        <v>0</v>
      </c>
    </row>
    <row r="73" spans="1:22" x14ac:dyDescent="0.25">
      <c r="A73">
        <v>164</v>
      </c>
      <c r="B73" t="s">
        <v>530</v>
      </c>
      <c r="C73" s="39" t="s">
        <v>861</v>
      </c>
      <c r="D73" s="39" t="s">
        <v>903</v>
      </c>
      <c r="E73" s="39">
        <v>13</v>
      </c>
      <c r="F73" s="39">
        <v>4.8499999999999996</v>
      </c>
      <c r="G73" s="39" t="s">
        <v>63</v>
      </c>
      <c r="H73" s="60">
        <v>0</v>
      </c>
      <c r="I73" s="61">
        <v>0</v>
      </c>
      <c r="J73" s="61">
        <v>0</v>
      </c>
      <c r="K73" s="61">
        <v>0</v>
      </c>
      <c r="L73" s="62">
        <v>0</v>
      </c>
      <c r="M73" s="60">
        <v>0</v>
      </c>
      <c r="N73" s="61">
        <v>0</v>
      </c>
      <c r="O73" s="61">
        <v>0</v>
      </c>
      <c r="P73" s="61">
        <v>9.1563018526932636E-3</v>
      </c>
      <c r="Q73" s="62">
        <v>0</v>
      </c>
      <c r="R73" s="60">
        <v>0</v>
      </c>
      <c r="S73" s="61">
        <v>0</v>
      </c>
      <c r="T73" s="61">
        <v>0</v>
      </c>
      <c r="U73" s="61">
        <v>0</v>
      </c>
      <c r="V73" s="62">
        <v>0</v>
      </c>
    </row>
    <row r="74" spans="1:22" x14ac:dyDescent="0.25">
      <c r="A74">
        <v>124</v>
      </c>
      <c r="B74" t="s">
        <v>910</v>
      </c>
      <c r="C74" s="39" t="s">
        <v>911</v>
      </c>
      <c r="D74" s="39" t="s">
        <v>903</v>
      </c>
      <c r="E74" s="39">
        <v>12</v>
      </c>
      <c r="F74" s="39">
        <v>5.69</v>
      </c>
      <c r="G74" s="39" t="s">
        <v>63</v>
      </c>
      <c r="H74" s="60">
        <v>0</v>
      </c>
      <c r="I74" s="61">
        <v>0</v>
      </c>
      <c r="J74" s="61">
        <v>2.2087484034670089E-3</v>
      </c>
      <c r="K74" s="61">
        <v>0</v>
      </c>
      <c r="L74" s="62">
        <v>0</v>
      </c>
      <c r="M74" s="60">
        <v>0</v>
      </c>
      <c r="N74" s="61">
        <v>0</v>
      </c>
      <c r="O74" s="61">
        <v>0</v>
      </c>
      <c r="P74" s="61">
        <v>3.3293761545490873E-3</v>
      </c>
      <c r="Q74" s="62">
        <v>0</v>
      </c>
      <c r="R74" s="60">
        <v>0</v>
      </c>
      <c r="S74" s="61">
        <v>0</v>
      </c>
      <c r="T74" s="61">
        <v>1.1367590528064881E-3</v>
      </c>
      <c r="U74" s="61">
        <v>0</v>
      </c>
      <c r="V74" s="62">
        <v>0</v>
      </c>
    </row>
    <row r="75" spans="1:22" x14ac:dyDescent="0.25">
      <c r="A75">
        <v>148</v>
      </c>
      <c r="B75" t="s">
        <v>574</v>
      </c>
      <c r="C75" s="39" t="s">
        <v>575</v>
      </c>
      <c r="D75" s="39" t="s">
        <v>903</v>
      </c>
      <c r="E75" s="39">
        <v>12</v>
      </c>
      <c r="F75" s="39">
        <v>4.72</v>
      </c>
      <c r="G75" s="39" t="s">
        <v>63</v>
      </c>
      <c r="H75" s="60">
        <v>0</v>
      </c>
      <c r="I75" s="61">
        <v>0</v>
      </c>
      <c r="J75" s="61">
        <v>2.7777980431216401E-3</v>
      </c>
      <c r="K75" s="61">
        <v>0</v>
      </c>
      <c r="L75" s="62">
        <v>0</v>
      </c>
      <c r="M75" s="60">
        <v>0</v>
      </c>
      <c r="N75" s="61">
        <v>0</v>
      </c>
      <c r="O75" s="61">
        <v>0</v>
      </c>
      <c r="P75" s="61">
        <v>6.6342016844575984E-3</v>
      </c>
      <c r="Q75" s="62">
        <v>0</v>
      </c>
      <c r="R75" s="60">
        <v>0</v>
      </c>
      <c r="S75" s="61">
        <v>0</v>
      </c>
      <c r="T75" s="61">
        <v>3.3105910459596132E-3</v>
      </c>
      <c r="U75" s="61">
        <v>0</v>
      </c>
      <c r="V75" s="62">
        <v>0</v>
      </c>
    </row>
    <row r="76" spans="1:22" x14ac:dyDescent="0.25">
      <c r="A76">
        <v>21</v>
      </c>
      <c r="B76" t="s">
        <v>1039</v>
      </c>
      <c r="C76" s="39" t="s">
        <v>1040</v>
      </c>
      <c r="D76" s="39" t="s">
        <v>903</v>
      </c>
      <c r="E76" s="39">
        <v>11</v>
      </c>
      <c r="F76" s="39">
        <v>7.34</v>
      </c>
      <c r="G76" s="39" t="s">
        <v>63</v>
      </c>
      <c r="H76" s="60">
        <v>0.18673497133020259</v>
      </c>
      <c r="I76" s="61">
        <v>0.18783742830796504</v>
      </c>
      <c r="J76" s="61">
        <v>2.3871449907113124E-2</v>
      </c>
      <c r="K76" s="61">
        <v>0.16962937987723423</v>
      </c>
      <c r="L76" s="62">
        <v>0.16979740221659886</v>
      </c>
      <c r="M76" s="60">
        <v>0.14890477226723739</v>
      </c>
      <c r="N76" s="61">
        <v>0.14288111292765082</v>
      </c>
      <c r="O76" s="61">
        <v>0.14464868920191398</v>
      </c>
      <c r="P76" s="61">
        <v>0.11181610429172968</v>
      </c>
      <c r="Q76" s="62">
        <v>0.10029876342824767</v>
      </c>
      <c r="R76" s="60">
        <v>6.2356281489337938E-2</v>
      </c>
      <c r="S76" s="61">
        <v>4.6514954549322508E-2</v>
      </c>
      <c r="T76" s="61">
        <v>2.3885191484712482E-2</v>
      </c>
      <c r="U76" s="61">
        <v>4.9273977559981585E-2</v>
      </c>
      <c r="V76" s="62">
        <v>0.10239502604392758</v>
      </c>
    </row>
    <row r="77" spans="1:22" x14ac:dyDescent="0.25">
      <c r="A77">
        <v>142</v>
      </c>
      <c r="B77" t="s">
        <v>1104</v>
      </c>
      <c r="C77" s="39" t="s">
        <v>1105</v>
      </c>
      <c r="D77" s="39" t="s">
        <v>903</v>
      </c>
      <c r="E77" s="39">
        <v>11</v>
      </c>
      <c r="F77" s="39">
        <v>8.48</v>
      </c>
      <c r="G77" s="39" t="s">
        <v>63</v>
      </c>
      <c r="H77" s="60">
        <v>0</v>
      </c>
      <c r="I77" s="61">
        <v>0</v>
      </c>
      <c r="J77" s="61">
        <v>0</v>
      </c>
      <c r="K77" s="61">
        <v>0</v>
      </c>
      <c r="L77" s="62">
        <v>0</v>
      </c>
      <c r="M77" s="60">
        <v>0</v>
      </c>
      <c r="N77" s="61">
        <v>0</v>
      </c>
      <c r="O77" s="61">
        <v>0</v>
      </c>
      <c r="P77" s="61">
        <v>0</v>
      </c>
      <c r="Q77" s="62">
        <v>0</v>
      </c>
      <c r="R77" s="60">
        <v>0</v>
      </c>
      <c r="S77" s="61">
        <v>0</v>
      </c>
      <c r="T77" s="61">
        <v>0</v>
      </c>
      <c r="U77" s="61">
        <v>0</v>
      </c>
      <c r="V77" s="62">
        <v>2.9412406281036595E-2</v>
      </c>
    </row>
    <row r="78" spans="1:22" x14ac:dyDescent="0.25">
      <c r="A78">
        <v>5</v>
      </c>
      <c r="B78" t="s">
        <v>123</v>
      </c>
      <c r="C78" s="39" t="s">
        <v>124</v>
      </c>
      <c r="D78" s="39" t="s">
        <v>903</v>
      </c>
      <c r="E78" s="39">
        <v>49</v>
      </c>
      <c r="F78" s="39">
        <v>6.77</v>
      </c>
      <c r="G78" s="39" t="s">
        <v>63</v>
      </c>
      <c r="H78" s="60">
        <v>0.11832817697541992</v>
      </c>
      <c r="I78" s="61">
        <v>7.9711377939941874E-2</v>
      </c>
      <c r="J78" s="61">
        <v>2.0471616744640684E-2</v>
      </c>
      <c r="K78" s="61">
        <v>3.7810945827891788E-2</v>
      </c>
      <c r="L78" s="62">
        <v>0.20108642035417937</v>
      </c>
      <c r="M78" s="60">
        <v>4.819165081005522E-2</v>
      </c>
      <c r="N78" s="61">
        <v>6.3191762696377884E-2</v>
      </c>
      <c r="O78" s="61">
        <v>0.10593600343651539</v>
      </c>
      <c r="P78" s="61">
        <v>3.562057441177361E-2</v>
      </c>
      <c r="Q78" s="62">
        <v>5.6804417691501623E-2</v>
      </c>
      <c r="R78" s="60">
        <v>2.4606307532202526E-2</v>
      </c>
      <c r="S78" s="61">
        <v>2.2367721747024307E-2</v>
      </c>
      <c r="T78" s="61">
        <v>2.0470621395405928E-2</v>
      </c>
      <c r="U78" s="61">
        <v>1.1782149367663688E-2</v>
      </c>
      <c r="V78" s="62">
        <v>6.6810106204111666E-2</v>
      </c>
    </row>
    <row r="79" spans="1:22" x14ac:dyDescent="0.25">
      <c r="A79">
        <v>63</v>
      </c>
      <c r="B79" t="s">
        <v>380</v>
      </c>
      <c r="C79" s="39" t="s">
        <v>381</v>
      </c>
      <c r="D79" s="39" t="s">
        <v>903</v>
      </c>
      <c r="E79" s="39">
        <v>18</v>
      </c>
      <c r="F79" s="39">
        <v>4.87</v>
      </c>
      <c r="G79" s="39" t="s">
        <v>63</v>
      </c>
      <c r="H79" s="60">
        <v>0</v>
      </c>
      <c r="I79" s="61">
        <v>7.6900604333176329E-3</v>
      </c>
      <c r="J79" s="61">
        <v>6.9017529112922462E-3</v>
      </c>
      <c r="K79" s="61">
        <v>0</v>
      </c>
      <c r="L79" s="62">
        <v>4.2265325315341488E-2</v>
      </c>
      <c r="M79" s="60">
        <v>0</v>
      </c>
      <c r="N79" s="61">
        <v>9.597365297762896E-3</v>
      </c>
      <c r="O79" s="61">
        <v>1.9939482243622381E-2</v>
      </c>
      <c r="P79" s="61">
        <v>0</v>
      </c>
      <c r="Q79" s="62">
        <v>9.9271710380804262E-3</v>
      </c>
      <c r="R79" s="60">
        <v>9.9951260418380487E-3</v>
      </c>
      <c r="S79" s="61">
        <v>4.0128923103075363E-3</v>
      </c>
      <c r="T79" s="61">
        <v>6.901718245548717E-3</v>
      </c>
      <c r="U79" s="61">
        <v>2.9615840582522829E-3</v>
      </c>
      <c r="V79" s="62">
        <v>1.3408872458133375E-2</v>
      </c>
    </row>
    <row r="80" spans="1:22" x14ac:dyDescent="0.25">
      <c r="A80">
        <v>46</v>
      </c>
      <c r="B80" t="s">
        <v>204</v>
      </c>
      <c r="C80" s="39" t="s">
        <v>205</v>
      </c>
      <c r="D80" s="39" t="s">
        <v>903</v>
      </c>
      <c r="E80" s="39">
        <v>23</v>
      </c>
      <c r="F80" s="39">
        <v>9.0500000000000007</v>
      </c>
      <c r="G80" s="39" t="s">
        <v>63</v>
      </c>
      <c r="H80" s="60">
        <v>2.7546489249633932E-2</v>
      </c>
      <c r="I80" s="61">
        <v>2.9595810195376077E-2</v>
      </c>
      <c r="J80" s="61">
        <v>9.4432525434624427E-3</v>
      </c>
      <c r="K80" s="61">
        <v>2.4145785202696057E-2</v>
      </c>
      <c r="L80" s="62">
        <v>3.0404930035378853E-2</v>
      </c>
      <c r="M80" s="60">
        <v>3.7690441260706663E-2</v>
      </c>
      <c r="N80" s="61">
        <v>1.6949117007380696E-2</v>
      </c>
      <c r="O80" s="61">
        <v>2.4033943645787259E-2</v>
      </c>
      <c r="P80" s="61">
        <v>2.5870100725096466E-2</v>
      </c>
      <c r="Q80" s="62">
        <v>1.8844304099456689E-2</v>
      </c>
      <c r="R80" s="60">
        <v>3.1225795954074524E-3</v>
      </c>
      <c r="S80" s="61">
        <v>7.4547032795276103E-3</v>
      </c>
      <c r="T80" s="61">
        <v>9.4425920592663814E-3</v>
      </c>
      <c r="U80" s="61">
        <v>6.1708083457741557E-3</v>
      </c>
      <c r="V80" s="62">
        <v>7.9539413708066952E-3</v>
      </c>
    </row>
    <row r="81" spans="1:22" x14ac:dyDescent="0.25">
      <c r="A81">
        <v>27</v>
      </c>
      <c r="B81" t="s">
        <v>272</v>
      </c>
      <c r="C81" s="41" t="s">
        <v>273</v>
      </c>
      <c r="D81" s="41" t="s">
        <v>902</v>
      </c>
      <c r="E81" s="41">
        <v>31</v>
      </c>
      <c r="F81" s="41">
        <v>5.5</v>
      </c>
      <c r="G81" s="41" t="s">
        <v>63</v>
      </c>
      <c r="H81" s="63">
        <v>6.6869882131714428E-3</v>
      </c>
      <c r="I81" s="64">
        <v>0</v>
      </c>
      <c r="J81" s="64">
        <v>2.1286998504411046E-2</v>
      </c>
      <c r="K81" s="64">
        <v>4.3429611112047748E-3</v>
      </c>
      <c r="L81" s="65">
        <v>0</v>
      </c>
      <c r="M81" s="63">
        <v>0</v>
      </c>
      <c r="N81" s="64">
        <v>2.8638496915757337E-3</v>
      </c>
      <c r="O81" s="64">
        <v>0</v>
      </c>
      <c r="P81" s="64">
        <v>0</v>
      </c>
      <c r="Q81" s="65">
        <v>0</v>
      </c>
      <c r="R81" s="63">
        <v>1.6755966846168226E-2</v>
      </c>
      <c r="S81" s="64">
        <v>2.1623994646257926E-2</v>
      </c>
      <c r="T81" s="64">
        <v>2.1288310998637493E-2</v>
      </c>
      <c r="U81" s="64">
        <v>1.5777943719297891E-2</v>
      </c>
      <c r="V81" s="65">
        <v>1.4768773799789123E-2</v>
      </c>
    </row>
    <row r="82" spans="1:22" x14ac:dyDescent="0.25">
      <c r="A82">
        <v>92</v>
      </c>
      <c r="B82" t="s">
        <v>600</v>
      </c>
      <c r="C82" s="41" t="s">
        <v>601</v>
      </c>
      <c r="D82" s="41" t="s">
        <v>902</v>
      </c>
      <c r="E82" s="41">
        <v>11</v>
      </c>
      <c r="F82" s="41">
        <v>6.6</v>
      </c>
      <c r="G82" s="41" t="s">
        <v>63</v>
      </c>
      <c r="H82" s="63">
        <v>0</v>
      </c>
      <c r="I82" s="64">
        <v>0</v>
      </c>
      <c r="J82" s="64">
        <v>1.0632407294587837E-2</v>
      </c>
      <c r="K82" s="64">
        <v>0</v>
      </c>
      <c r="L82" s="65">
        <v>0</v>
      </c>
      <c r="M82" s="63">
        <v>0</v>
      </c>
      <c r="N82" s="64">
        <v>0</v>
      </c>
      <c r="O82" s="64">
        <v>0</v>
      </c>
      <c r="P82" s="64">
        <v>0</v>
      </c>
      <c r="Q82" s="65">
        <v>0</v>
      </c>
      <c r="R82" s="63">
        <v>0</v>
      </c>
      <c r="S82" s="64">
        <v>1.0059597731964383E-2</v>
      </c>
      <c r="T82" s="64">
        <v>1.0634755335864257E-2</v>
      </c>
      <c r="U82" s="64">
        <v>6.4449495503982176E-3</v>
      </c>
      <c r="V82" s="65">
        <v>0</v>
      </c>
    </row>
    <row r="83" spans="1:22" x14ac:dyDescent="0.25">
      <c r="A83">
        <v>50</v>
      </c>
      <c r="B83" t="s">
        <v>421</v>
      </c>
      <c r="C83" s="41" t="s">
        <v>422</v>
      </c>
      <c r="D83" s="41" t="s">
        <v>902</v>
      </c>
      <c r="E83" s="41">
        <v>45</v>
      </c>
      <c r="F83" s="41">
        <v>5.05</v>
      </c>
      <c r="G83" s="41" t="s">
        <v>63</v>
      </c>
      <c r="H83" s="63">
        <v>0</v>
      </c>
      <c r="I83" s="64">
        <v>0</v>
      </c>
      <c r="J83" s="64">
        <v>7.5891091558879034E-3</v>
      </c>
      <c r="K83" s="64">
        <v>0</v>
      </c>
      <c r="L83" s="65">
        <v>0</v>
      </c>
      <c r="M83" s="63">
        <v>0</v>
      </c>
      <c r="N83" s="64">
        <v>0</v>
      </c>
      <c r="O83" s="64">
        <v>0</v>
      </c>
      <c r="P83" s="64">
        <v>0</v>
      </c>
      <c r="Q83" s="65">
        <v>0</v>
      </c>
      <c r="R83" s="63">
        <v>9.7373431170963698E-3</v>
      </c>
      <c r="S83" s="64">
        <v>8.9618706416275465E-3</v>
      </c>
      <c r="T83" s="64">
        <v>7.5882041711197142E-3</v>
      </c>
      <c r="U83" s="64">
        <v>8.1000507112963301E-3</v>
      </c>
      <c r="V83" s="65">
        <v>2.9573625514636159E-3</v>
      </c>
    </row>
    <row r="84" spans="1:22" x14ac:dyDescent="0.25">
      <c r="A84">
        <v>1</v>
      </c>
      <c r="B84" t="s">
        <v>61</v>
      </c>
      <c r="C84" s="41" t="s">
        <v>62</v>
      </c>
      <c r="D84" s="41" t="s">
        <v>902</v>
      </c>
      <c r="E84" s="41">
        <v>516</v>
      </c>
      <c r="F84" s="41">
        <v>7.04</v>
      </c>
      <c r="G84" s="41" t="s">
        <v>63</v>
      </c>
      <c r="H84" s="63">
        <v>7.3045596793370549E-3</v>
      </c>
      <c r="I84" s="64">
        <v>7.7446566247785327E-3</v>
      </c>
      <c r="J84" s="64">
        <v>9.5168137734191732E-3</v>
      </c>
      <c r="K84" s="64">
        <v>1.4493434611607679E-2</v>
      </c>
      <c r="L84" s="65">
        <v>2.5026801614219767E-3</v>
      </c>
      <c r="M84" s="63">
        <v>1.9192546328664992E-3</v>
      </c>
      <c r="N84" s="64">
        <v>4.1455050663790904E-3</v>
      </c>
      <c r="O84" s="64">
        <v>1.3069802361326301E-3</v>
      </c>
      <c r="P84" s="64">
        <v>3.6523713704892289E-3</v>
      </c>
      <c r="Q84" s="65">
        <v>1.2374008453061511E-3</v>
      </c>
      <c r="R84" s="63">
        <v>3.5654179618804607E-3</v>
      </c>
      <c r="S84" s="64">
        <v>8.20388486126763E-3</v>
      </c>
      <c r="T84" s="64">
        <v>9.5168740218716172E-3</v>
      </c>
      <c r="U84" s="64">
        <v>8.3200138630710706E-3</v>
      </c>
      <c r="V84" s="65">
        <v>1.4570150622227251E-3</v>
      </c>
    </row>
    <row r="85" spans="1:22" x14ac:dyDescent="0.25">
      <c r="A85">
        <v>152</v>
      </c>
      <c r="B85" t="s">
        <v>615</v>
      </c>
      <c r="C85" s="41" t="s">
        <v>616</v>
      </c>
      <c r="D85" s="41" t="s">
        <v>902</v>
      </c>
      <c r="E85" s="41">
        <v>9</v>
      </c>
      <c r="F85" s="41">
        <v>9.17</v>
      </c>
      <c r="G85" s="41" t="s">
        <v>63</v>
      </c>
      <c r="H85" s="63">
        <v>0</v>
      </c>
      <c r="I85" s="64">
        <v>0</v>
      </c>
      <c r="J85" s="64">
        <v>0</v>
      </c>
      <c r="K85" s="64">
        <v>0</v>
      </c>
      <c r="L85" s="65">
        <v>0</v>
      </c>
      <c r="M85" s="63">
        <v>0</v>
      </c>
      <c r="N85" s="64">
        <v>0</v>
      </c>
      <c r="O85" s="64">
        <v>0</v>
      </c>
      <c r="P85" s="64">
        <v>0</v>
      </c>
      <c r="Q85" s="65">
        <v>0</v>
      </c>
      <c r="R85" s="63">
        <v>0</v>
      </c>
      <c r="S85" s="64">
        <v>0</v>
      </c>
      <c r="T85" s="64">
        <v>0</v>
      </c>
      <c r="U85" s="64">
        <v>1.9841383720858802E-3</v>
      </c>
      <c r="V85" s="65">
        <v>0</v>
      </c>
    </row>
    <row r="86" spans="1:22" x14ac:dyDescent="0.25">
      <c r="A86">
        <v>66</v>
      </c>
      <c r="B86" t="s">
        <v>514</v>
      </c>
      <c r="C86" s="41" t="s">
        <v>515</v>
      </c>
      <c r="D86" s="41" t="s">
        <v>902</v>
      </c>
      <c r="E86" s="41">
        <v>11</v>
      </c>
      <c r="F86" s="41">
        <v>4.3600000000000003</v>
      </c>
      <c r="G86" s="41" t="s">
        <v>63</v>
      </c>
      <c r="H86" s="63">
        <v>0</v>
      </c>
      <c r="I86" s="64">
        <v>0</v>
      </c>
      <c r="J86" s="64">
        <v>1.7192072680947749E-2</v>
      </c>
      <c r="K86" s="64">
        <v>0</v>
      </c>
      <c r="L86" s="65">
        <v>0</v>
      </c>
      <c r="M86" s="63">
        <v>0</v>
      </c>
      <c r="N86" s="64">
        <v>0</v>
      </c>
      <c r="O86" s="64">
        <v>0</v>
      </c>
      <c r="P86" s="64">
        <v>0</v>
      </c>
      <c r="Q86" s="65">
        <v>0</v>
      </c>
      <c r="R86" s="63">
        <v>1.2002974086985205E-2</v>
      </c>
      <c r="S86" s="64">
        <v>2.0201317471348693E-2</v>
      </c>
      <c r="T86" s="64">
        <v>1.7193566559525815E-2</v>
      </c>
      <c r="U86" s="64">
        <v>5.6960219322783542E-3</v>
      </c>
      <c r="V86" s="65">
        <v>0</v>
      </c>
    </row>
    <row r="87" spans="1:22" x14ac:dyDescent="0.25">
      <c r="A87">
        <v>30</v>
      </c>
      <c r="B87" t="s">
        <v>376</v>
      </c>
      <c r="C87" s="41" t="s">
        <v>377</v>
      </c>
      <c r="D87" s="41" t="s">
        <v>902</v>
      </c>
      <c r="E87" s="41">
        <v>11</v>
      </c>
      <c r="F87" s="41">
        <v>5.04</v>
      </c>
      <c r="G87" s="41" t="s">
        <v>63</v>
      </c>
      <c r="H87" s="63">
        <v>0</v>
      </c>
      <c r="I87" s="64">
        <v>0</v>
      </c>
      <c r="J87" s="64">
        <v>4.6434474919592204E-2</v>
      </c>
      <c r="K87" s="64">
        <v>0</v>
      </c>
      <c r="L87" s="65">
        <v>0</v>
      </c>
      <c r="M87" s="63">
        <v>0</v>
      </c>
      <c r="N87" s="64">
        <v>0</v>
      </c>
      <c r="O87" s="64">
        <v>0</v>
      </c>
      <c r="P87" s="64">
        <v>0</v>
      </c>
      <c r="Q87" s="65">
        <v>0</v>
      </c>
      <c r="R87" s="63">
        <v>2.1763433543748909E-2</v>
      </c>
      <c r="S87" s="64">
        <v>2.1865206722136543E-2</v>
      </c>
      <c r="T87" s="64">
        <v>4.6437905633596926E-2</v>
      </c>
      <c r="U87" s="64">
        <v>2.1795327897671829E-2</v>
      </c>
      <c r="V87" s="65">
        <v>7.5733157651986733E-3</v>
      </c>
    </row>
    <row r="88" spans="1:22" x14ac:dyDescent="0.25">
      <c r="A88">
        <v>12</v>
      </c>
      <c r="B88" t="s">
        <v>160</v>
      </c>
      <c r="C88" s="41" t="s">
        <v>161</v>
      </c>
      <c r="D88" s="41" t="s">
        <v>902</v>
      </c>
      <c r="E88" s="41">
        <v>21</v>
      </c>
      <c r="F88" s="41">
        <v>4.79</v>
      </c>
      <c r="G88" s="41" t="s">
        <v>63</v>
      </c>
      <c r="H88" s="63">
        <v>7.7782810810203815E-2</v>
      </c>
      <c r="I88" s="64">
        <v>6.9325660118996615E-2</v>
      </c>
      <c r="J88" s="64">
        <v>4.1220246555396717E-2</v>
      </c>
      <c r="K88" s="64">
        <v>9.3256718390270651E-2</v>
      </c>
      <c r="L88" s="65">
        <v>5.5203945035074706E-3</v>
      </c>
      <c r="M88" s="63">
        <v>5.8748369214732039E-2</v>
      </c>
      <c r="N88" s="64">
        <v>6.0154159232805204E-2</v>
      </c>
      <c r="O88" s="64">
        <v>4.3508361369900266E-2</v>
      </c>
      <c r="P88" s="64">
        <v>2.73953126067361E-2</v>
      </c>
      <c r="Q88" s="65">
        <v>1.2202150889101074E-2</v>
      </c>
      <c r="R88" s="63">
        <v>0.11754180441693385</v>
      </c>
      <c r="S88" s="64">
        <v>4.9817936034076721E-2</v>
      </c>
      <c r="T88" s="64">
        <v>4.1218435989103581E-2</v>
      </c>
      <c r="U88" s="64">
        <v>4.3141205625576627E-2</v>
      </c>
      <c r="V88" s="65">
        <v>8.4007239367530948E-2</v>
      </c>
    </row>
    <row r="89" spans="1:22" x14ac:dyDescent="0.25">
      <c r="A89">
        <v>26</v>
      </c>
      <c r="B89" t="s">
        <v>315</v>
      </c>
      <c r="C89" s="41" t="s">
        <v>316</v>
      </c>
      <c r="D89" s="41" t="s">
        <v>902</v>
      </c>
      <c r="E89" s="41">
        <v>36</v>
      </c>
      <c r="F89" s="41">
        <v>5.42</v>
      </c>
      <c r="G89" s="41" t="s">
        <v>63</v>
      </c>
      <c r="H89" s="63">
        <v>0</v>
      </c>
      <c r="I89" s="64">
        <v>0</v>
      </c>
      <c r="J89" s="64">
        <v>1.6530534935045461E-2</v>
      </c>
      <c r="K89" s="64">
        <v>1.9277663675318782E-3</v>
      </c>
      <c r="L89" s="65">
        <v>0</v>
      </c>
      <c r="M89" s="63">
        <v>0</v>
      </c>
      <c r="N89" s="64">
        <v>0</v>
      </c>
      <c r="O89" s="64">
        <v>0</v>
      </c>
      <c r="P89" s="64">
        <v>0</v>
      </c>
      <c r="Q89" s="65">
        <v>0</v>
      </c>
      <c r="R89" s="63">
        <v>1.5023086677628304E-2</v>
      </c>
      <c r="S89" s="64">
        <v>2.1236828973921641E-2</v>
      </c>
      <c r="T89" s="64">
        <v>1.653049942056219E-2</v>
      </c>
      <c r="U89" s="64">
        <v>1.5762082336753688E-2</v>
      </c>
      <c r="V89" s="65">
        <v>8.2479310637739531E-3</v>
      </c>
    </row>
    <row r="90" spans="1:22" x14ac:dyDescent="0.25">
      <c r="A90">
        <v>134</v>
      </c>
      <c r="B90" t="s">
        <v>820</v>
      </c>
      <c r="C90" s="41" t="s">
        <v>821</v>
      </c>
      <c r="D90" s="41" t="s">
        <v>902</v>
      </c>
      <c r="E90" s="41">
        <v>35</v>
      </c>
      <c r="F90" s="41">
        <v>5.36</v>
      </c>
      <c r="G90" s="41" t="s">
        <v>63</v>
      </c>
      <c r="H90" s="63">
        <v>0</v>
      </c>
      <c r="I90" s="64">
        <v>0</v>
      </c>
      <c r="J90" s="64">
        <v>1.8653128005163974E-3</v>
      </c>
      <c r="K90" s="64">
        <v>0</v>
      </c>
      <c r="L90" s="65">
        <v>0</v>
      </c>
      <c r="M90" s="63">
        <v>0</v>
      </c>
      <c r="N90" s="64">
        <v>0</v>
      </c>
      <c r="O90" s="64">
        <v>0</v>
      </c>
      <c r="P90" s="64">
        <v>0</v>
      </c>
      <c r="Q90" s="65">
        <v>0</v>
      </c>
      <c r="R90" s="63">
        <v>0</v>
      </c>
      <c r="S90" s="64">
        <v>1.1236244442197651E-3</v>
      </c>
      <c r="T90" s="64">
        <v>1.8656299481356134E-3</v>
      </c>
      <c r="U90" s="64">
        <v>0</v>
      </c>
      <c r="V90" s="65">
        <v>0</v>
      </c>
    </row>
    <row r="91" spans="1:22" x14ac:dyDescent="0.25">
      <c r="A91">
        <v>168</v>
      </c>
      <c r="B91" t="s">
        <v>1138</v>
      </c>
      <c r="C91" s="41" t="s">
        <v>1139</v>
      </c>
      <c r="D91" s="41" t="s">
        <v>902</v>
      </c>
      <c r="E91" s="41">
        <v>44</v>
      </c>
      <c r="F91" s="41">
        <v>5.55</v>
      </c>
      <c r="G91" s="41" t="s">
        <v>63</v>
      </c>
      <c r="H91" s="63">
        <v>0</v>
      </c>
      <c r="I91" s="64">
        <v>0</v>
      </c>
      <c r="J91" s="64">
        <v>7.2808915028802987E-4</v>
      </c>
      <c r="K91" s="64">
        <v>0</v>
      </c>
      <c r="L91" s="65">
        <v>0</v>
      </c>
      <c r="M91" s="63">
        <v>0</v>
      </c>
      <c r="N91" s="64">
        <v>0</v>
      </c>
      <c r="O91" s="64">
        <v>0</v>
      </c>
      <c r="P91" s="64">
        <v>0</v>
      </c>
      <c r="Q91" s="65">
        <v>0</v>
      </c>
      <c r="R91" s="63">
        <v>0</v>
      </c>
      <c r="S91" s="64">
        <v>0</v>
      </c>
      <c r="T91" s="64">
        <v>7.2841835040032105E-4</v>
      </c>
      <c r="U91" s="64">
        <v>0</v>
      </c>
      <c r="V91" s="65">
        <v>0</v>
      </c>
    </row>
    <row r="92" spans="1:22" x14ac:dyDescent="0.25">
      <c r="A92">
        <v>69</v>
      </c>
      <c r="B92" t="s">
        <v>488</v>
      </c>
      <c r="C92" s="41" t="s">
        <v>489</v>
      </c>
      <c r="D92" s="41" t="s">
        <v>902</v>
      </c>
      <c r="E92" s="41">
        <v>21</v>
      </c>
      <c r="F92" s="41">
        <v>5.92</v>
      </c>
      <c r="G92" s="41" t="s">
        <v>63</v>
      </c>
      <c r="H92" s="63">
        <v>0</v>
      </c>
      <c r="I92" s="64">
        <v>0</v>
      </c>
      <c r="J92" s="64">
        <v>9.3923356700508168E-3</v>
      </c>
      <c r="K92" s="64">
        <v>0</v>
      </c>
      <c r="L92" s="65">
        <v>0</v>
      </c>
      <c r="M92" s="63">
        <v>0</v>
      </c>
      <c r="N92" s="64">
        <v>0</v>
      </c>
      <c r="O92" s="64">
        <v>0</v>
      </c>
      <c r="P92" s="64">
        <v>0</v>
      </c>
      <c r="Q92" s="65">
        <v>0</v>
      </c>
      <c r="R92" s="63">
        <v>0</v>
      </c>
      <c r="S92" s="64">
        <v>7.2500976947071196E-3</v>
      </c>
      <c r="T92" s="64">
        <v>9.3906981780249813E-3</v>
      </c>
      <c r="U92" s="64">
        <v>5.4892540680254774E-3</v>
      </c>
      <c r="V92" s="65">
        <v>0</v>
      </c>
    </row>
    <row r="93" spans="1:22" x14ac:dyDescent="0.25">
      <c r="A93">
        <v>43</v>
      </c>
      <c r="B93" t="s">
        <v>235</v>
      </c>
      <c r="C93" s="41" t="s">
        <v>236</v>
      </c>
      <c r="D93" s="41" t="s">
        <v>902</v>
      </c>
      <c r="E93" s="41">
        <v>501</v>
      </c>
      <c r="F93" s="41">
        <v>5.77</v>
      </c>
      <c r="G93" s="41" t="s">
        <v>63</v>
      </c>
      <c r="H93" s="63">
        <v>1.2654584443664316E-3</v>
      </c>
      <c r="I93" s="64">
        <v>2.762895964066215E-4</v>
      </c>
      <c r="J93" s="64">
        <v>7.4390151139676894E-4</v>
      </c>
      <c r="K93" s="64">
        <v>2.3364429625988541E-3</v>
      </c>
      <c r="L93" s="65">
        <v>0</v>
      </c>
      <c r="M93" s="63">
        <v>4.1925595165489106E-4</v>
      </c>
      <c r="N93" s="64">
        <v>0</v>
      </c>
      <c r="O93" s="64">
        <v>0</v>
      </c>
      <c r="P93" s="64">
        <v>8.7066723550821101E-4</v>
      </c>
      <c r="Q93" s="65">
        <v>1.783324138577322E-4</v>
      </c>
      <c r="R93" s="63">
        <v>0</v>
      </c>
      <c r="S93" s="64">
        <v>7.2011722028269122E-4</v>
      </c>
      <c r="T93" s="64">
        <v>7.5745313097360864E-4</v>
      </c>
      <c r="U93" s="64">
        <v>1.2239273491063223E-3</v>
      </c>
      <c r="V93" s="65">
        <v>0</v>
      </c>
    </row>
    <row r="94" spans="1:22" x14ac:dyDescent="0.25">
      <c r="A94">
        <v>29</v>
      </c>
      <c r="B94" t="s">
        <v>243</v>
      </c>
      <c r="C94" s="40" t="s">
        <v>244</v>
      </c>
      <c r="D94" s="40" t="s">
        <v>906</v>
      </c>
      <c r="E94" s="40">
        <v>38</v>
      </c>
      <c r="F94" s="40">
        <v>5.15</v>
      </c>
      <c r="G94" s="40" t="s">
        <v>63</v>
      </c>
      <c r="H94" s="66">
        <v>1.8639344512096558E-2</v>
      </c>
      <c r="I94" s="67">
        <v>1.9802564377305001E-2</v>
      </c>
      <c r="J94" s="67">
        <v>7.4006546886566651E-3</v>
      </c>
      <c r="K94" s="67">
        <v>6.346242390014782E-3</v>
      </c>
      <c r="L94" s="68">
        <v>2.3210867481901376E-2</v>
      </c>
      <c r="M94" s="66">
        <v>1.6233102019860172E-2</v>
      </c>
      <c r="N94" s="67">
        <v>1.1427682270361736E-2</v>
      </c>
      <c r="O94" s="67">
        <v>3.1483393016245864E-2</v>
      </c>
      <c r="P94" s="67">
        <v>8.874676751879822E-3</v>
      </c>
      <c r="Q94" s="68">
        <v>1.528261857178171E-2</v>
      </c>
      <c r="R94" s="66">
        <v>6.1665367004770542E-3</v>
      </c>
      <c r="S94" s="67">
        <v>9.7230429145730643E-3</v>
      </c>
      <c r="T94" s="67">
        <v>7.4013450326227172E-3</v>
      </c>
      <c r="U94" s="67">
        <v>7.4807420813839355E-3</v>
      </c>
      <c r="V94" s="68">
        <v>2.1173386255193289E-2</v>
      </c>
    </row>
    <row r="95" spans="1:22" x14ac:dyDescent="0.25">
      <c r="A95">
        <v>93</v>
      </c>
      <c r="B95" t="s">
        <v>669</v>
      </c>
      <c r="C95" s="40" t="s">
        <v>670</v>
      </c>
      <c r="D95" s="40" t="s">
        <v>906</v>
      </c>
      <c r="E95" s="40">
        <v>15</v>
      </c>
      <c r="F95" s="40">
        <v>9.09</v>
      </c>
      <c r="G95" s="40" t="s">
        <v>63</v>
      </c>
      <c r="H95" s="66">
        <v>0</v>
      </c>
      <c r="I95" s="67">
        <v>0</v>
      </c>
      <c r="J95" s="67">
        <v>0</v>
      </c>
      <c r="K95" s="67">
        <v>6.5232205216200411E-3</v>
      </c>
      <c r="L95" s="68">
        <v>0</v>
      </c>
      <c r="M95" s="66">
        <v>7.3087681538585208E-3</v>
      </c>
      <c r="N95" s="67">
        <v>0</v>
      </c>
      <c r="O95" s="67">
        <v>1.5855105028895384E-2</v>
      </c>
      <c r="P95" s="67">
        <v>0</v>
      </c>
      <c r="Q95" s="68">
        <v>2.8771344401530325E-3</v>
      </c>
      <c r="R95" s="66">
        <v>0</v>
      </c>
      <c r="S95" s="67">
        <v>0</v>
      </c>
      <c r="T95" s="67">
        <v>0</v>
      </c>
      <c r="U95" s="67">
        <v>0</v>
      </c>
      <c r="V95" s="68">
        <v>0</v>
      </c>
    </row>
    <row r="96" spans="1:22" x14ac:dyDescent="0.25">
      <c r="A96">
        <v>84</v>
      </c>
      <c r="B96" t="s">
        <v>585</v>
      </c>
      <c r="C96" s="40" t="s">
        <v>586</v>
      </c>
      <c r="D96" s="40" t="s">
        <v>906</v>
      </c>
      <c r="E96" s="40">
        <v>16</v>
      </c>
      <c r="F96" s="40">
        <v>7.32</v>
      </c>
      <c r="G96" s="40" t="s">
        <v>63</v>
      </c>
      <c r="H96" s="66">
        <v>0</v>
      </c>
      <c r="I96" s="67">
        <v>0</v>
      </c>
      <c r="J96" s="67">
        <v>3.6588064658923392E-3</v>
      </c>
      <c r="K96" s="67">
        <v>8.4144871529592529E-3</v>
      </c>
      <c r="L96" s="68">
        <v>0</v>
      </c>
      <c r="M96" s="66">
        <v>6.1488566623901751E-3</v>
      </c>
      <c r="N96" s="67">
        <v>5.5527793879987389E-3</v>
      </c>
      <c r="O96" s="67">
        <v>1.0157466209259074E-2</v>
      </c>
      <c r="P96" s="67">
        <v>0</v>
      </c>
      <c r="Q96" s="68">
        <v>9.2751550759281823E-3</v>
      </c>
      <c r="R96" s="66">
        <v>6.1661085494504097E-3</v>
      </c>
      <c r="S96" s="67">
        <v>3.7722851393417489E-3</v>
      </c>
      <c r="T96" s="67">
        <v>3.6584459865806902E-3</v>
      </c>
      <c r="U96" s="67">
        <v>4.4396341811515734E-3</v>
      </c>
      <c r="V96" s="68">
        <v>0</v>
      </c>
    </row>
    <row r="97" spans="1:22" x14ac:dyDescent="0.25">
      <c r="A97">
        <v>47</v>
      </c>
      <c r="B97" t="s">
        <v>402</v>
      </c>
      <c r="C97" s="40" t="s">
        <v>403</v>
      </c>
      <c r="D97" s="40" t="s">
        <v>906</v>
      </c>
      <c r="E97" s="40">
        <v>39</v>
      </c>
      <c r="F97" s="40">
        <v>6.15</v>
      </c>
      <c r="G97" s="40" t="s">
        <v>63</v>
      </c>
      <c r="H97" s="66">
        <v>0</v>
      </c>
      <c r="I97" s="67">
        <v>0</v>
      </c>
      <c r="J97" s="67">
        <v>1.3429547186499892E-2</v>
      </c>
      <c r="K97" s="67">
        <v>0</v>
      </c>
      <c r="L97" s="68">
        <v>0</v>
      </c>
      <c r="M97" s="66">
        <v>0</v>
      </c>
      <c r="N97" s="67">
        <v>0</v>
      </c>
      <c r="O97" s="67">
        <v>0</v>
      </c>
      <c r="P97" s="67">
        <v>0</v>
      </c>
      <c r="Q97" s="68">
        <v>0</v>
      </c>
      <c r="R97" s="66">
        <v>7.2732631541982387E-3</v>
      </c>
      <c r="S97" s="67">
        <v>1.2603541934420268E-2</v>
      </c>
      <c r="T97" s="67">
        <v>1.3429449861016421E-2</v>
      </c>
      <c r="U97" s="67">
        <v>6.8380068483782112E-3</v>
      </c>
      <c r="V97" s="68">
        <v>5.4759670428034439E-3</v>
      </c>
    </row>
    <row r="98" spans="1:22" x14ac:dyDescent="0.25">
      <c r="A98">
        <v>41</v>
      </c>
      <c r="B98" t="s">
        <v>253</v>
      </c>
      <c r="C98" s="40" t="s">
        <v>254</v>
      </c>
      <c r="D98" s="40" t="s">
        <v>906</v>
      </c>
      <c r="E98" s="40">
        <v>77</v>
      </c>
      <c r="F98" s="40">
        <v>7.13</v>
      </c>
      <c r="G98" s="40" t="s">
        <v>63</v>
      </c>
      <c r="H98" s="66">
        <v>0</v>
      </c>
      <c r="I98" s="67">
        <v>5.0129340208353588E-3</v>
      </c>
      <c r="J98" s="67">
        <v>4.7573056885826534E-3</v>
      </c>
      <c r="K98" s="67">
        <v>3.1319118288384643E-3</v>
      </c>
      <c r="L98" s="68">
        <v>0</v>
      </c>
      <c r="M98" s="66">
        <v>0</v>
      </c>
      <c r="N98" s="67">
        <v>1.0734412986644362E-2</v>
      </c>
      <c r="O98" s="67">
        <v>4.137004052830461E-3</v>
      </c>
      <c r="P98" s="67">
        <v>2.05783672670823E-3</v>
      </c>
      <c r="Q98" s="68">
        <v>2.116945390426291E-3</v>
      </c>
      <c r="R98" s="66">
        <v>2.699285571237458E-3</v>
      </c>
      <c r="S98" s="67">
        <v>4.049947966849589E-3</v>
      </c>
      <c r="T98" s="67">
        <v>4.7571467058613376E-3</v>
      </c>
      <c r="U98" s="67">
        <v>5.9935099552722417E-3</v>
      </c>
      <c r="V98" s="68">
        <v>4.5400229021765734E-3</v>
      </c>
    </row>
    <row r="99" spans="1:22" x14ac:dyDescent="0.25">
      <c r="A99">
        <v>6</v>
      </c>
      <c r="B99" t="s">
        <v>113</v>
      </c>
      <c r="C99" s="40" t="s">
        <v>114</v>
      </c>
      <c r="D99" s="40" t="s">
        <v>906</v>
      </c>
      <c r="E99" s="40">
        <v>69</v>
      </c>
      <c r="F99" s="40">
        <v>6.21</v>
      </c>
      <c r="G99" s="40" t="s">
        <v>63</v>
      </c>
      <c r="H99" s="66">
        <v>5.3316266056983842E-2</v>
      </c>
      <c r="I99" s="67">
        <v>2.5978448182388619E-2</v>
      </c>
      <c r="J99" s="67">
        <v>2.1904009969643392E-2</v>
      </c>
      <c r="K99" s="67">
        <v>2.2926339128836765E-2</v>
      </c>
      <c r="L99" s="68">
        <v>3.2186450756029085E-2</v>
      </c>
      <c r="M99" s="66">
        <v>2.9701029657007608E-2</v>
      </c>
      <c r="N99" s="67">
        <v>4.4946851263460062E-2</v>
      </c>
      <c r="O99" s="67">
        <v>2.7713131751567435E-2</v>
      </c>
      <c r="P99" s="67">
        <v>1.8967564491938593E-2</v>
      </c>
      <c r="Q99" s="68">
        <v>1.1211559637198687E-2</v>
      </c>
      <c r="R99" s="66">
        <v>2.9512739479580847E-2</v>
      </c>
      <c r="S99" s="67">
        <v>2.7275733136057329E-2</v>
      </c>
      <c r="T99" s="67">
        <v>2.1904729010551256E-2</v>
      </c>
      <c r="U99" s="67">
        <v>2.80799193061924E-2</v>
      </c>
      <c r="V99" s="68">
        <v>2.7220599837673509E-2</v>
      </c>
    </row>
    <row r="100" spans="1:22" x14ac:dyDescent="0.25">
      <c r="A100">
        <v>91</v>
      </c>
      <c r="B100" t="s">
        <v>909</v>
      </c>
      <c r="C100" s="52" t="s">
        <v>985</v>
      </c>
      <c r="D100" s="52" t="s">
        <v>905</v>
      </c>
      <c r="E100" s="52">
        <v>42</v>
      </c>
      <c r="F100" s="52">
        <v>5.15</v>
      </c>
      <c r="G100" s="52" t="s">
        <v>63</v>
      </c>
      <c r="H100" s="69">
        <v>0</v>
      </c>
      <c r="I100" s="70">
        <v>0</v>
      </c>
      <c r="J100" s="70">
        <v>3.0391043756747315E-4</v>
      </c>
      <c r="K100" s="70">
        <v>0</v>
      </c>
      <c r="L100" s="71">
        <v>0</v>
      </c>
      <c r="M100" s="69">
        <v>0</v>
      </c>
      <c r="N100" s="70">
        <v>0</v>
      </c>
      <c r="O100" s="70">
        <v>0</v>
      </c>
      <c r="P100" s="70">
        <v>8.0399911384515139E-3</v>
      </c>
      <c r="Q100" s="71">
        <v>7.4687064869634638E-4</v>
      </c>
      <c r="R100" s="69">
        <v>1.330129534866639E-3</v>
      </c>
      <c r="S100" s="70">
        <v>1.2299918770790428E-3</v>
      </c>
      <c r="T100" s="70">
        <v>3.0440423372894173E-4</v>
      </c>
      <c r="U100" s="70">
        <v>3.8273230837995256E-3</v>
      </c>
      <c r="V100" s="71">
        <v>0</v>
      </c>
    </row>
    <row r="101" spans="1:22" x14ac:dyDescent="0.25">
      <c r="A101">
        <v>99</v>
      </c>
      <c r="B101" t="s">
        <v>778</v>
      </c>
      <c r="C101" s="52" t="s">
        <v>779</v>
      </c>
      <c r="D101" s="52" t="s">
        <v>905</v>
      </c>
      <c r="E101" s="52">
        <v>86</v>
      </c>
      <c r="F101" s="52">
        <v>6.19</v>
      </c>
      <c r="G101" s="52" t="s">
        <v>63</v>
      </c>
      <c r="H101" s="69">
        <v>0</v>
      </c>
      <c r="I101" s="70">
        <v>0</v>
      </c>
      <c r="J101" s="70">
        <v>1.1420328326119129E-3</v>
      </c>
      <c r="K101" s="70">
        <v>0</v>
      </c>
      <c r="L101" s="71">
        <v>0</v>
      </c>
      <c r="M101" s="69">
        <v>0</v>
      </c>
      <c r="N101" s="70">
        <v>0</v>
      </c>
      <c r="O101" s="70">
        <v>0</v>
      </c>
      <c r="P101" s="70">
        <v>0</v>
      </c>
      <c r="Q101" s="71">
        <v>0</v>
      </c>
      <c r="R101" s="69">
        <v>0</v>
      </c>
      <c r="S101" s="70">
        <v>1.515337242156443E-3</v>
      </c>
      <c r="T101" s="70">
        <v>1.1419021676677083E-3</v>
      </c>
      <c r="U101" s="70">
        <v>1.2445121079541928E-3</v>
      </c>
      <c r="V101" s="71">
        <v>0</v>
      </c>
    </row>
    <row r="102" spans="1:22" x14ac:dyDescent="0.25">
      <c r="A102">
        <v>17</v>
      </c>
      <c r="B102" t="s">
        <v>152</v>
      </c>
      <c r="C102" s="52" t="s">
        <v>153</v>
      </c>
      <c r="D102" s="52" t="s">
        <v>905</v>
      </c>
      <c r="E102" s="52">
        <v>59</v>
      </c>
      <c r="F102" s="52">
        <v>4.88</v>
      </c>
      <c r="G102" s="52" t="s">
        <v>63</v>
      </c>
      <c r="H102" s="69">
        <v>9.6554560536970205E-3</v>
      </c>
      <c r="I102" s="70">
        <v>2.05724296799383E-2</v>
      </c>
      <c r="J102" s="70">
        <v>5.5334155194304924E-3</v>
      </c>
      <c r="K102" s="70">
        <v>2.268362977190988E-2</v>
      </c>
      <c r="L102" s="71">
        <v>1.9951567793370231E-2</v>
      </c>
      <c r="M102" s="69">
        <v>4.08400803653447E-2</v>
      </c>
      <c r="N102" s="70">
        <v>1.9236815820377954E-2</v>
      </c>
      <c r="O102" s="70">
        <v>2.2219719202385937E-2</v>
      </c>
      <c r="P102" s="70">
        <v>8.7406187111765156E-3</v>
      </c>
      <c r="Q102" s="71">
        <v>3.0005782628888339E-2</v>
      </c>
      <c r="R102" s="69">
        <v>1.3162861518849196E-2</v>
      </c>
      <c r="S102" s="70">
        <v>6.4712339178076908E-3</v>
      </c>
      <c r="T102" s="70">
        <v>5.5341451166512554E-3</v>
      </c>
      <c r="U102" s="70">
        <v>7.2399749705660448E-3</v>
      </c>
      <c r="V102" s="71">
        <v>4.9842759258894439E-3</v>
      </c>
    </row>
    <row r="103" spans="1:22" x14ac:dyDescent="0.25">
      <c r="A103">
        <v>151</v>
      </c>
      <c r="B103" t="s">
        <v>1118</v>
      </c>
      <c r="C103" s="52" t="s">
        <v>1119</v>
      </c>
      <c r="D103" s="52" t="s">
        <v>905</v>
      </c>
      <c r="E103" s="52">
        <v>50</v>
      </c>
      <c r="F103" s="52">
        <v>4.6100000000000003</v>
      </c>
      <c r="G103" s="52" t="s">
        <v>63</v>
      </c>
      <c r="H103" s="69">
        <v>0</v>
      </c>
      <c r="I103" s="70">
        <v>0</v>
      </c>
      <c r="J103" s="70">
        <v>0</v>
      </c>
      <c r="K103" s="70">
        <v>0</v>
      </c>
      <c r="L103" s="71">
        <v>0</v>
      </c>
      <c r="M103" s="69">
        <v>0</v>
      </c>
      <c r="N103" s="70">
        <v>0</v>
      </c>
      <c r="O103" s="70">
        <v>0</v>
      </c>
      <c r="P103" s="70">
        <v>0</v>
      </c>
      <c r="Q103" s="71">
        <v>1.0145917833096254E-2</v>
      </c>
      <c r="R103" s="69">
        <v>0</v>
      </c>
      <c r="S103" s="70">
        <v>0</v>
      </c>
      <c r="T103" s="70">
        <v>0</v>
      </c>
      <c r="U103" s="70">
        <v>0</v>
      </c>
      <c r="V103" s="71">
        <v>0</v>
      </c>
    </row>
    <row r="104" spans="1:22" x14ac:dyDescent="0.25">
      <c r="A104">
        <v>39</v>
      </c>
      <c r="B104" t="s">
        <v>340</v>
      </c>
      <c r="C104" s="52" t="s">
        <v>341</v>
      </c>
      <c r="D104" s="52" t="s">
        <v>905</v>
      </c>
      <c r="E104" s="52">
        <v>52</v>
      </c>
      <c r="F104" s="52">
        <v>4.8099999999999996</v>
      </c>
      <c r="G104" s="52" t="s">
        <v>63</v>
      </c>
      <c r="H104" s="69">
        <v>5.5317198815715528E-3</v>
      </c>
      <c r="I104" s="70">
        <v>1.506207339175763E-2</v>
      </c>
      <c r="J104" s="70">
        <v>2.1436021927966646E-3</v>
      </c>
      <c r="K104" s="70">
        <v>1.708915072133961E-2</v>
      </c>
      <c r="L104" s="71">
        <v>0</v>
      </c>
      <c r="M104" s="69">
        <v>2.6690965821116241E-2</v>
      </c>
      <c r="N104" s="70">
        <v>3.6060493186424021E-2</v>
      </c>
      <c r="O104" s="70">
        <v>2.2182430167902539E-2</v>
      </c>
      <c r="P104" s="70">
        <v>6.8621205242981424E-3</v>
      </c>
      <c r="Q104" s="71">
        <v>2.6924833848854347E-2</v>
      </c>
      <c r="R104" s="69">
        <v>9.4798378191994475E-3</v>
      </c>
      <c r="S104" s="70">
        <v>3.8514578947824903E-3</v>
      </c>
      <c r="T104" s="70">
        <v>2.1431913577550261E-3</v>
      </c>
      <c r="U104" s="70">
        <v>4.7928451265346114E-3</v>
      </c>
      <c r="V104" s="71">
        <v>0</v>
      </c>
    </row>
    <row r="105" spans="1:22" x14ac:dyDescent="0.25">
      <c r="A105">
        <v>70</v>
      </c>
      <c r="B105" t="s">
        <v>215</v>
      </c>
      <c r="C105" s="52" t="s">
        <v>216</v>
      </c>
      <c r="D105" s="52" t="s">
        <v>905</v>
      </c>
      <c r="E105" s="52">
        <v>51</v>
      </c>
      <c r="F105" s="52">
        <v>4.6900000000000004</v>
      </c>
      <c r="G105" s="52" t="s">
        <v>63</v>
      </c>
      <c r="H105" s="69">
        <v>0</v>
      </c>
      <c r="I105" s="70">
        <v>5.2256687024138824E-3</v>
      </c>
      <c r="J105" s="70">
        <v>0</v>
      </c>
      <c r="K105" s="70">
        <v>0</v>
      </c>
      <c r="L105" s="71">
        <v>0</v>
      </c>
      <c r="M105" s="69">
        <v>3.1202657748741914E-2</v>
      </c>
      <c r="N105" s="70">
        <v>3.5026790299121591E-2</v>
      </c>
      <c r="O105" s="70">
        <v>0</v>
      </c>
      <c r="P105" s="70">
        <v>0</v>
      </c>
      <c r="Q105" s="71">
        <v>2.7461267518330251E-2</v>
      </c>
      <c r="R105" s="69">
        <v>1.1102357095923499E-2</v>
      </c>
      <c r="S105" s="70">
        <v>0</v>
      </c>
      <c r="T105" s="70">
        <v>0</v>
      </c>
      <c r="U105" s="70">
        <v>4.8868224819568588E-3</v>
      </c>
      <c r="V105" s="71">
        <v>0</v>
      </c>
    </row>
    <row r="106" spans="1:22" x14ac:dyDescent="0.25">
      <c r="A106">
        <v>85</v>
      </c>
      <c r="B106" t="s">
        <v>479</v>
      </c>
      <c r="C106" s="52" t="s">
        <v>480</v>
      </c>
      <c r="D106" s="52" t="s">
        <v>905</v>
      </c>
      <c r="E106" s="52">
        <v>48</v>
      </c>
      <c r="F106" s="52">
        <v>4.67</v>
      </c>
      <c r="G106" s="52" t="s">
        <v>63</v>
      </c>
      <c r="H106" s="69">
        <v>0</v>
      </c>
      <c r="I106" s="70">
        <v>4.7400066266874551E-3</v>
      </c>
      <c r="J106" s="70">
        <v>0</v>
      </c>
      <c r="K106" s="70">
        <v>0</v>
      </c>
      <c r="L106" s="71">
        <v>0</v>
      </c>
      <c r="M106" s="69">
        <v>2.1326427536047344E-2</v>
      </c>
      <c r="N106" s="70">
        <v>2.5392659868114283E-2</v>
      </c>
      <c r="O106" s="70">
        <v>1.9098620403679521E-2</v>
      </c>
      <c r="P106" s="70">
        <v>0</v>
      </c>
      <c r="Q106" s="71">
        <v>1.9834792750103098E-2</v>
      </c>
      <c r="R106" s="69">
        <v>4.3830962025000883E-3</v>
      </c>
      <c r="S106" s="70">
        <v>0</v>
      </c>
      <c r="T106" s="70">
        <v>0</v>
      </c>
      <c r="U106" s="70">
        <v>0</v>
      </c>
      <c r="V106" s="71">
        <v>0</v>
      </c>
    </row>
    <row r="107" spans="1:22" x14ac:dyDescent="0.25">
      <c r="A107">
        <v>11</v>
      </c>
      <c r="B107" t="s">
        <v>136</v>
      </c>
      <c r="C107" s="52" t="s">
        <v>137</v>
      </c>
      <c r="D107" s="52" t="s">
        <v>905</v>
      </c>
      <c r="E107" s="52">
        <v>62</v>
      </c>
      <c r="F107" s="52">
        <v>4.8899999999999997</v>
      </c>
      <c r="G107" s="52" t="s">
        <v>63</v>
      </c>
      <c r="H107" s="69">
        <v>2.7557907961586626E-2</v>
      </c>
      <c r="I107" s="70">
        <v>3.0986468733238019E-2</v>
      </c>
      <c r="J107" s="70">
        <v>5.5888842933391469E-3</v>
      </c>
      <c r="K107" s="70">
        <v>3.6117518570822481E-2</v>
      </c>
      <c r="L107" s="71">
        <v>2.4541156634714411E-2</v>
      </c>
      <c r="M107" s="69">
        <v>3.8210480651943601E-2</v>
      </c>
      <c r="N107" s="70">
        <v>3.7209589019496989E-2</v>
      </c>
      <c r="O107" s="70">
        <v>2.2423209001374952E-2</v>
      </c>
      <c r="P107" s="70">
        <v>1.1519218459839914E-2</v>
      </c>
      <c r="Q107" s="71">
        <v>4.6369777165112813E-2</v>
      </c>
      <c r="R107" s="69">
        <v>1.677934288809332E-2</v>
      </c>
      <c r="S107" s="70">
        <v>9.8751111740980196E-3</v>
      </c>
      <c r="T107" s="70">
        <v>5.5894864423291883E-3</v>
      </c>
      <c r="U107" s="70">
        <v>1.2883962344421929E-2</v>
      </c>
      <c r="V107" s="71">
        <v>7.2440555849185599E-3</v>
      </c>
    </row>
    <row r="108" spans="1:22" x14ac:dyDescent="0.25">
      <c r="A108">
        <v>8</v>
      </c>
      <c r="B108" t="s">
        <v>105</v>
      </c>
      <c r="C108" s="52" t="s">
        <v>106</v>
      </c>
      <c r="D108" s="52" t="s">
        <v>905</v>
      </c>
      <c r="E108" s="52">
        <v>66</v>
      </c>
      <c r="F108" s="52">
        <v>8.33</v>
      </c>
      <c r="G108" s="52" t="s">
        <v>63</v>
      </c>
      <c r="H108" s="69">
        <v>2.0416534919947982E-2</v>
      </c>
      <c r="I108" s="70">
        <v>4.756880041837467E-2</v>
      </c>
      <c r="J108" s="70">
        <v>1.0225660218928324E-2</v>
      </c>
      <c r="K108" s="70">
        <v>4.7466273544752101E-2</v>
      </c>
      <c r="L108" s="71">
        <v>3.6366500507379169E-2</v>
      </c>
      <c r="M108" s="69">
        <v>6.9491803563601254E-2</v>
      </c>
      <c r="N108" s="70">
        <v>5.1477452312462979E-2</v>
      </c>
      <c r="O108" s="70">
        <v>5.5043933154377563E-2</v>
      </c>
      <c r="P108" s="70">
        <v>1.923510382309452E-2</v>
      </c>
      <c r="Q108" s="71">
        <v>5.686872697760368E-2</v>
      </c>
      <c r="R108" s="69">
        <v>3.0128779852951978E-2</v>
      </c>
      <c r="S108" s="70">
        <v>1.5116685253560025E-2</v>
      </c>
      <c r="T108" s="70">
        <v>1.0030595849742948E-2</v>
      </c>
      <c r="U108" s="70">
        <v>1.5471333970708412E-2</v>
      </c>
      <c r="V108" s="71">
        <v>1.0128562630076809E-2</v>
      </c>
    </row>
    <row r="109" spans="1:22" x14ac:dyDescent="0.25">
      <c r="A109">
        <v>40</v>
      </c>
      <c r="B109" t="s">
        <v>221</v>
      </c>
      <c r="C109" s="52" t="s">
        <v>222</v>
      </c>
      <c r="D109" s="52" t="s">
        <v>905</v>
      </c>
      <c r="E109" s="52">
        <v>65</v>
      </c>
      <c r="F109" s="52">
        <v>8.17</v>
      </c>
      <c r="G109" s="52" t="s">
        <v>63</v>
      </c>
      <c r="H109" s="69">
        <v>0</v>
      </c>
      <c r="I109" s="70">
        <v>2.3065665168222532E-2</v>
      </c>
      <c r="J109" s="70">
        <v>2.9143684509119268E-3</v>
      </c>
      <c r="K109" s="70">
        <v>2.0079841826298062E-2</v>
      </c>
      <c r="L109" s="71">
        <v>0</v>
      </c>
      <c r="M109" s="69">
        <v>3.651781087444355E-2</v>
      </c>
      <c r="N109" s="70">
        <v>2.4749383534212428E-2</v>
      </c>
      <c r="O109" s="70">
        <v>2.1526919419734548E-2</v>
      </c>
      <c r="P109" s="70">
        <v>2.1226963623126828E-3</v>
      </c>
      <c r="Q109" s="71">
        <v>2.3813002382692985E-2</v>
      </c>
      <c r="R109" s="69">
        <v>1.3030443780109513E-2</v>
      </c>
      <c r="S109" s="70">
        <v>4.0098154715524342E-3</v>
      </c>
      <c r="T109" s="70">
        <v>2.9149128413421522E-3</v>
      </c>
      <c r="U109" s="70">
        <v>4.9292583895733802E-3</v>
      </c>
      <c r="V109" s="71">
        <v>3.6675970024512357E-3</v>
      </c>
    </row>
    <row r="110" spans="1:22" x14ac:dyDescent="0.25">
      <c r="A110">
        <v>188</v>
      </c>
      <c r="B110" t="s">
        <v>1163</v>
      </c>
      <c r="C110" s="52" t="s">
        <v>1164</v>
      </c>
      <c r="D110" s="52" t="s">
        <v>905</v>
      </c>
      <c r="E110" s="52">
        <v>57</v>
      </c>
      <c r="F110" s="52">
        <v>6.55</v>
      </c>
      <c r="G110" s="52" t="s">
        <v>63</v>
      </c>
      <c r="H110" s="69">
        <v>0</v>
      </c>
      <c r="I110" s="70">
        <v>0</v>
      </c>
      <c r="J110" s="70">
        <v>0</v>
      </c>
      <c r="K110" s="70">
        <v>0</v>
      </c>
      <c r="L110" s="71">
        <v>0</v>
      </c>
      <c r="M110" s="69">
        <v>0</v>
      </c>
      <c r="N110" s="70">
        <v>0</v>
      </c>
      <c r="O110" s="70">
        <v>0</v>
      </c>
      <c r="P110" s="70">
        <v>0</v>
      </c>
      <c r="Q110" s="71">
        <v>5.9946293640047721E-3</v>
      </c>
      <c r="R110" s="69">
        <v>0</v>
      </c>
      <c r="S110" s="70">
        <v>0</v>
      </c>
      <c r="T110" s="70">
        <v>0</v>
      </c>
      <c r="U110" s="70">
        <v>0</v>
      </c>
      <c r="V110" s="71">
        <v>0</v>
      </c>
    </row>
    <row r="111" spans="1:22" x14ac:dyDescent="0.25">
      <c r="A111">
        <v>54</v>
      </c>
      <c r="B111" t="s">
        <v>337</v>
      </c>
      <c r="C111" s="52" t="s">
        <v>338</v>
      </c>
      <c r="D111" s="52" t="s">
        <v>905</v>
      </c>
      <c r="E111" s="52">
        <v>62</v>
      </c>
      <c r="F111" s="52">
        <v>7.91</v>
      </c>
      <c r="G111" s="52" t="s">
        <v>63</v>
      </c>
      <c r="H111" s="69">
        <v>0</v>
      </c>
      <c r="I111" s="70">
        <v>1.4972233327391208E-2</v>
      </c>
      <c r="J111" s="70">
        <v>1.2856575108963499E-3</v>
      </c>
      <c r="K111" s="70">
        <v>1.0549549084363508E-2</v>
      </c>
      <c r="L111" s="71">
        <v>0</v>
      </c>
      <c r="M111" s="69">
        <v>2.6460103201370308E-2</v>
      </c>
      <c r="N111" s="70">
        <v>2.7459003227474982E-2</v>
      </c>
      <c r="O111" s="70">
        <v>1.48180319984873E-2</v>
      </c>
      <c r="P111" s="70">
        <v>5.43978740444494E-3</v>
      </c>
      <c r="Q111" s="71">
        <v>1.9724476363291044E-2</v>
      </c>
      <c r="R111" s="69">
        <v>1.0419764987977758E-2</v>
      </c>
      <c r="S111" s="70">
        <v>2.1530962241390777E-3</v>
      </c>
      <c r="T111" s="70">
        <v>1.2855858832163125E-3</v>
      </c>
      <c r="U111" s="70">
        <v>2.2869175823993673E-3</v>
      </c>
      <c r="V111" s="71">
        <v>2.0070500563982786E-3</v>
      </c>
    </row>
    <row r="112" spans="1:22" x14ac:dyDescent="0.25">
      <c r="A112">
        <v>42</v>
      </c>
      <c r="B112" t="s">
        <v>206</v>
      </c>
      <c r="C112" s="52" t="s">
        <v>207</v>
      </c>
      <c r="D112" s="52" t="s">
        <v>905</v>
      </c>
      <c r="E112" s="52">
        <v>60</v>
      </c>
      <c r="F112" s="52">
        <v>8.16</v>
      </c>
      <c r="G112" s="52" t="s">
        <v>63</v>
      </c>
      <c r="H112" s="69">
        <v>0</v>
      </c>
      <c r="I112" s="70">
        <v>1.1234567872775153E-2</v>
      </c>
      <c r="J112" s="70">
        <v>4.5523971172370484E-4</v>
      </c>
      <c r="K112" s="70">
        <v>9.1605053144132899E-3</v>
      </c>
      <c r="L112" s="71">
        <v>1.0775589869854172E-2</v>
      </c>
      <c r="M112" s="69">
        <v>2.2278422775432391E-2</v>
      </c>
      <c r="N112" s="70">
        <v>3.3554183690142472E-2</v>
      </c>
      <c r="O112" s="70">
        <v>1.5320916282429506E-2</v>
      </c>
      <c r="P112" s="70">
        <v>4.298698397560482E-3</v>
      </c>
      <c r="Q112" s="71">
        <v>2.5546846603234096E-2</v>
      </c>
      <c r="R112" s="69">
        <v>1.2121332686941655E-2</v>
      </c>
      <c r="S112" s="70">
        <v>2.5224784917871716E-3</v>
      </c>
      <c r="T112" s="70">
        <v>4.5470362112259524E-4</v>
      </c>
      <c r="U112" s="70">
        <v>2.2211880436892122E-3</v>
      </c>
      <c r="V112" s="71">
        <v>0</v>
      </c>
    </row>
    <row r="113" spans="1:22" x14ac:dyDescent="0.25">
      <c r="A113">
        <v>184</v>
      </c>
      <c r="B113" t="s">
        <v>1152</v>
      </c>
      <c r="C113" s="52" t="s">
        <v>1153</v>
      </c>
      <c r="D113" s="52" t="s">
        <v>905</v>
      </c>
      <c r="E113" s="52">
        <v>57</v>
      </c>
      <c r="F113" s="52">
        <v>5.83</v>
      </c>
      <c r="G113" s="52" t="s">
        <v>63</v>
      </c>
      <c r="H113" s="69">
        <v>0</v>
      </c>
      <c r="I113" s="70">
        <v>0</v>
      </c>
      <c r="J113" s="70">
        <v>0</v>
      </c>
      <c r="K113" s="70">
        <v>0</v>
      </c>
      <c r="L113" s="71">
        <v>0</v>
      </c>
      <c r="M113" s="69">
        <v>0</v>
      </c>
      <c r="N113" s="70">
        <v>0</v>
      </c>
      <c r="O113" s="70">
        <v>0</v>
      </c>
      <c r="P113" s="70">
        <v>0</v>
      </c>
      <c r="Q113" s="71">
        <v>2.1101723384833993E-3</v>
      </c>
      <c r="R113" s="69">
        <v>0</v>
      </c>
      <c r="S113" s="70">
        <v>0</v>
      </c>
      <c r="T113" s="70">
        <v>0</v>
      </c>
      <c r="U113" s="70">
        <v>0</v>
      </c>
      <c r="V113" s="71">
        <v>0</v>
      </c>
    </row>
    <row r="114" spans="1:22" x14ac:dyDescent="0.25">
      <c r="A114">
        <v>167</v>
      </c>
      <c r="B114" t="s">
        <v>1136</v>
      </c>
      <c r="C114" t="s">
        <v>1137</v>
      </c>
      <c r="E114">
        <v>28</v>
      </c>
      <c r="F114">
        <v>4.43</v>
      </c>
      <c r="G114" t="s">
        <v>63</v>
      </c>
      <c r="H114" s="4">
        <v>0</v>
      </c>
      <c r="I114" s="5">
        <v>0</v>
      </c>
      <c r="J114" s="5">
        <v>0</v>
      </c>
      <c r="K114" s="5">
        <v>0</v>
      </c>
      <c r="L114" s="9">
        <v>0</v>
      </c>
      <c r="M114" s="4">
        <v>0</v>
      </c>
      <c r="N114" s="5">
        <v>0</v>
      </c>
      <c r="O114" s="5">
        <v>0</v>
      </c>
      <c r="P114" s="5">
        <v>0</v>
      </c>
      <c r="Q114" s="9">
        <v>0</v>
      </c>
      <c r="R114" s="4">
        <v>0</v>
      </c>
      <c r="S114" s="5">
        <v>0</v>
      </c>
      <c r="T114" s="5">
        <v>0</v>
      </c>
      <c r="U114" s="5">
        <v>2.5319444662278714E-3</v>
      </c>
      <c r="V114" s="9">
        <v>0</v>
      </c>
    </row>
    <row r="115" spans="1:22" x14ac:dyDescent="0.25">
      <c r="A115">
        <v>178</v>
      </c>
      <c r="B115" t="s">
        <v>923</v>
      </c>
      <c r="C115" t="s">
        <v>924</v>
      </c>
      <c r="E115">
        <v>69</v>
      </c>
      <c r="F115">
        <v>5.7</v>
      </c>
      <c r="G115" t="s">
        <v>63</v>
      </c>
      <c r="H115" s="4">
        <v>0</v>
      </c>
      <c r="I115" s="5">
        <v>0</v>
      </c>
      <c r="J115" s="5">
        <v>4.6428873351700455E-4</v>
      </c>
      <c r="K115" s="5">
        <v>0</v>
      </c>
      <c r="L115" s="9">
        <v>0</v>
      </c>
      <c r="M115" s="4">
        <v>0</v>
      </c>
      <c r="N115" s="5">
        <v>0</v>
      </c>
      <c r="O115" s="5">
        <v>0</v>
      </c>
      <c r="P115" s="5">
        <v>0</v>
      </c>
      <c r="Q115" s="9">
        <v>0</v>
      </c>
      <c r="R115" s="4">
        <v>0</v>
      </c>
      <c r="S115" s="5">
        <v>0</v>
      </c>
      <c r="T115" s="5">
        <v>4.6449865822629171E-4</v>
      </c>
      <c r="U115" s="5">
        <v>0</v>
      </c>
      <c r="V115" s="9">
        <v>0</v>
      </c>
    </row>
    <row r="116" spans="1:22" x14ac:dyDescent="0.25">
      <c r="A116">
        <v>162</v>
      </c>
      <c r="B116" t="s">
        <v>852</v>
      </c>
      <c r="C116" t="s">
        <v>853</v>
      </c>
      <c r="E116">
        <v>250</v>
      </c>
      <c r="F116">
        <v>3.82</v>
      </c>
      <c r="G116" t="s">
        <v>63</v>
      </c>
      <c r="H116" s="4">
        <v>0</v>
      </c>
      <c r="I116" s="5">
        <v>0</v>
      </c>
      <c r="J116" s="5">
        <v>1.0601992336641644E-4</v>
      </c>
      <c r="K116" s="5">
        <v>0</v>
      </c>
      <c r="L116" s="9">
        <v>0</v>
      </c>
      <c r="M116" s="4">
        <v>0</v>
      </c>
      <c r="N116" s="5">
        <v>0</v>
      </c>
      <c r="O116" s="5">
        <v>0</v>
      </c>
      <c r="P116" s="5">
        <v>0</v>
      </c>
      <c r="Q116" s="9">
        <v>0</v>
      </c>
      <c r="R116" s="4">
        <v>0</v>
      </c>
      <c r="S116" s="5">
        <v>0</v>
      </c>
      <c r="T116" s="5">
        <v>1.0593891347070763E-4</v>
      </c>
      <c r="U116" s="5">
        <v>7.1428981395091693E-5</v>
      </c>
      <c r="V116" s="9">
        <v>0</v>
      </c>
    </row>
    <row r="117" spans="1:22" x14ac:dyDescent="0.25">
      <c r="A117">
        <v>185</v>
      </c>
      <c r="B117" t="s">
        <v>1154</v>
      </c>
      <c r="C117" t="s">
        <v>1155</v>
      </c>
      <c r="E117">
        <v>58</v>
      </c>
      <c r="F117">
        <v>6.92</v>
      </c>
      <c r="G117" t="s">
        <v>63</v>
      </c>
      <c r="H117" s="4">
        <v>0</v>
      </c>
      <c r="I117" s="5">
        <v>0</v>
      </c>
      <c r="J117" s="5">
        <v>0</v>
      </c>
      <c r="K117" s="5">
        <v>0</v>
      </c>
      <c r="L117" s="9">
        <v>0</v>
      </c>
      <c r="M117" s="4">
        <v>0</v>
      </c>
      <c r="N117" s="5">
        <v>0</v>
      </c>
      <c r="O117" s="5">
        <v>0</v>
      </c>
      <c r="P117" s="5">
        <v>6.837570061879679E-4</v>
      </c>
      <c r="Q117" s="9">
        <v>0</v>
      </c>
      <c r="R117" s="4">
        <v>0</v>
      </c>
      <c r="S117" s="5">
        <v>0</v>
      </c>
      <c r="T117" s="5">
        <v>0</v>
      </c>
      <c r="U117" s="5">
        <v>0</v>
      </c>
      <c r="V117" s="9">
        <v>0</v>
      </c>
    </row>
    <row r="118" spans="1:22" x14ac:dyDescent="0.25">
      <c r="A118">
        <v>160</v>
      </c>
      <c r="B118" t="s">
        <v>1126</v>
      </c>
      <c r="C118" t="s">
        <v>1127</v>
      </c>
      <c r="E118">
        <v>87</v>
      </c>
      <c r="F118">
        <v>4.45</v>
      </c>
      <c r="G118" t="s">
        <v>63</v>
      </c>
      <c r="H118" s="4">
        <v>0</v>
      </c>
      <c r="I118" s="5">
        <v>0</v>
      </c>
      <c r="J118" s="5">
        <v>0</v>
      </c>
      <c r="K118" s="5">
        <v>0</v>
      </c>
      <c r="L118" s="9">
        <v>0</v>
      </c>
      <c r="M118" s="4">
        <v>0</v>
      </c>
      <c r="N118" s="5">
        <v>0</v>
      </c>
      <c r="O118" s="5">
        <v>0</v>
      </c>
      <c r="P118" s="5">
        <v>0</v>
      </c>
      <c r="Q118" s="9">
        <v>0</v>
      </c>
      <c r="R118" s="4">
        <v>0</v>
      </c>
      <c r="S118" s="5">
        <v>2.4172076645719777E-4</v>
      </c>
      <c r="T118" s="5">
        <v>0</v>
      </c>
      <c r="U118" s="5">
        <v>1.2286016027588025E-3</v>
      </c>
      <c r="V118" s="9">
        <v>0</v>
      </c>
    </row>
    <row r="119" spans="1:22" x14ac:dyDescent="0.25">
      <c r="A119">
        <v>165</v>
      </c>
      <c r="B119" t="s">
        <v>1133</v>
      </c>
      <c r="C119" t="s">
        <v>1134</v>
      </c>
      <c r="E119">
        <v>52</v>
      </c>
      <c r="F119">
        <v>8.64</v>
      </c>
      <c r="G119" t="s">
        <v>63</v>
      </c>
      <c r="H119" s="4">
        <v>0</v>
      </c>
      <c r="I119" s="5">
        <v>0</v>
      </c>
      <c r="J119" s="5">
        <v>6.1527205878161102E-4</v>
      </c>
      <c r="K119" s="5">
        <v>0</v>
      </c>
      <c r="L119" s="9">
        <v>0</v>
      </c>
      <c r="M119" s="4">
        <v>0</v>
      </c>
      <c r="N119" s="5">
        <v>0</v>
      </c>
      <c r="O119" s="5">
        <v>0</v>
      </c>
      <c r="P119" s="5">
        <v>0</v>
      </c>
      <c r="Q119" s="9">
        <v>0</v>
      </c>
      <c r="R119" s="4">
        <v>0</v>
      </c>
      <c r="S119" s="5">
        <v>0</v>
      </c>
      <c r="T119" s="5">
        <v>6.1579012421004574E-4</v>
      </c>
      <c r="U119" s="5">
        <v>0</v>
      </c>
      <c r="V119" s="9">
        <v>0</v>
      </c>
    </row>
    <row r="120" spans="1:22" x14ac:dyDescent="0.25">
      <c r="A120">
        <v>112</v>
      </c>
      <c r="B120" t="s">
        <v>833</v>
      </c>
      <c r="C120" t="s">
        <v>834</v>
      </c>
      <c r="E120">
        <v>53</v>
      </c>
      <c r="F120">
        <v>6.27</v>
      </c>
      <c r="G120" t="s">
        <v>63</v>
      </c>
      <c r="H120" s="4">
        <v>0</v>
      </c>
      <c r="I120" s="5">
        <v>0</v>
      </c>
      <c r="J120" s="5">
        <v>2.3516274213994247E-3</v>
      </c>
      <c r="K120" s="5">
        <v>0</v>
      </c>
      <c r="L120" s="9">
        <v>0</v>
      </c>
      <c r="M120" s="4">
        <v>0</v>
      </c>
      <c r="N120" s="5">
        <v>0</v>
      </c>
      <c r="O120" s="5">
        <v>0</v>
      </c>
      <c r="P120" s="5">
        <v>0</v>
      </c>
      <c r="Q120" s="9">
        <v>0</v>
      </c>
      <c r="R120" s="4">
        <v>0</v>
      </c>
      <c r="S120" s="5">
        <v>1.6996824962904221E-3</v>
      </c>
      <c r="T120" s="5">
        <v>2.3515032616927604E-3</v>
      </c>
      <c r="U120" s="5">
        <v>0</v>
      </c>
      <c r="V120" s="9">
        <v>0</v>
      </c>
    </row>
    <row r="121" spans="1:22" x14ac:dyDescent="0.25">
      <c r="A121">
        <v>67</v>
      </c>
      <c r="B121" t="s">
        <v>308</v>
      </c>
      <c r="C121" t="s">
        <v>309</v>
      </c>
      <c r="E121">
        <v>38</v>
      </c>
      <c r="F121">
        <v>8.0299999999999994</v>
      </c>
      <c r="G121" t="s">
        <v>63</v>
      </c>
      <c r="H121" s="4">
        <v>0</v>
      </c>
      <c r="I121" s="5">
        <v>0</v>
      </c>
      <c r="J121" s="5">
        <v>0</v>
      </c>
      <c r="K121" s="5">
        <v>0</v>
      </c>
      <c r="L121" s="9">
        <v>0</v>
      </c>
      <c r="M121" s="4">
        <v>0</v>
      </c>
      <c r="N121" s="5">
        <v>0</v>
      </c>
      <c r="O121" s="5">
        <v>0</v>
      </c>
      <c r="P121" s="5">
        <v>3.5518854934976397E-2</v>
      </c>
      <c r="Q121" s="9">
        <v>4.7023441759328332E-3</v>
      </c>
      <c r="R121" s="4">
        <v>0</v>
      </c>
      <c r="S121" s="5">
        <v>1.5883305849859995E-3</v>
      </c>
      <c r="T121" s="5">
        <v>0</v>
      </c>
      <c r="U121" s="5">
        <v>3.7457791352574726E-3</v>
      </c>
      <c r="V121" s="9">
        <v>0</v>
      </c>
    </row>
    <row r="122" spans="1:22" x14ac:dyDescent="0.25">
      <c r="A122">
        <v>101</v>
      </c>
      <c r="B122" t="s">
        <v>691</v>
      </c>
      <c r="C122" t="s">
        <v>692</v>
      </c>
      <c r="E122">
        <v>57</v>
      </c>
      <c r="F122">
        <v>4.95</v>
      </c>
      <c r="G122" t="s">
        <v>63</v>
      </c>
      <c r="H122" s="4">
        <v>0</v>
      </c>
      <c r="I122" s="5">
        <v>0</v>
      </c>
      <c r="J122" s="5">
        <v>1.1461004135807625E-3</v>
      </c>
      <c r="K122" s="5">
        <v>0</v>
      </c>
      <c r="L122" s="9">
        <v>0</v>
      </c>
      <c r="M122" s="4">
        <v>0</v>
      </c>
      <c r="N122" s="5">
        <v>0</v>
      </c>
      <c r="O122" s="5">
        <v>0</v>
      </c>
      <c r="P122" s="5">
        <v>0</v>
      </c>
      <c r="Q122" s="9">
        <v>0</v>
      </c>
      <c r="R122" s="4">
        <v>0</v>
      </c>
      <c r="S122" s="5">
        <v>3.6894222248730178E-4</v>
      </c>
      <c r="T122" s="5">
        <v>1.1460766516392668E-3</v>
      </c>
      <c r="U122" s="5">
        <v>3.7360464650188566E-3</v>
      </c>
      <c r="V122" s="9">
        <v>0</v>
      </c>
    </row>
    <row r="123" spans="1:22" x14ac:dyDescent="0.25">
      <c r="A123">
        <v>7</v>
      </c>
      <c r="B123" t="s">
        <v>127</v>
      </c>
      <c r="C123" t="s">
        <v>128</v>
      </c>
      <c r="E123">
        <v>67</v>
      </c>
      <c r="F123">
        <v>7.31</v>
      </c>
      <c r="G123" t="s">
        <v>63</v>
      </c>
      <c r="H123" s="4">
        <v>1.8036458097597314E-2</v>
      </c>
      <c r="I123" s="5">
        <v>9.4864760970217472E-3</v>
      </c>
      <c r="J123" s="5">
        <v>2.5782077151766159E-2</v>
      </c>
      <c r="K123" s="5">
        <v>8.7756591383598443E-3</v>
      </c>
      <c r="L123" s="9">
        <v>1.0360108166408186E-2</v>
      </c>
      <c r="M123" s="4">
        <v>5.3527879569097688E-3</v>
      </c>
      <c r="N123" s="5">
        <v>0</v>
      </c>
      <c r="O123" s="5">
        <v>1.9641878031031002E-2</v>
      </c>
      <c r="P123" s="5">
        <v>3.8513448521987968E-3</v>
      </c>
      <c r="Q123" s="9">
        <v>1.1341221906083124E-2</v>
      </c>
      <c r="R123" s="4">
        <v>5.9530978720569803E-2</v>
      </c>
      <c r="S123" s="5">
        <v>3.2362557692373096E-2</v>
      </c>
      <c r="T123" s="5">
        <v>2.5782671741796076E-2</v>
      </c>
      <c r="U123" s="5">
        <v>3.0240934348905912E-2</v>
      </c>
      <c r="V123" s="9">
        <v>6.3426660562932238E-2</v>
      </c>
    </row>
    <row r="124" spans="1:22" x14ac:dyDescent="0.25">
      <c r="A124">
        <v>64</v>
      </c>
      <c r="B124" t="s">
        <v>449</v>
      </c>
      <c r="C124" t="s">
        <v>450</v>
      </c>
      <c r="E124">
        <v>28</v>
      </c>
      <c r="F124">
        <v>4.8</v>
      </c>
      <c r="G124" t="s">
        <v>63</v>
      </c>
      <c r="H124" s="4">
        <v>0</v>
      </c>
      <c r="I124" s="5">
        <v>0</v>
      </c>
      <c r="J124" s="5">
        <v>7.9574750493844448E-3</v>
      </c>
      <c r="K124" s="5">
        <v>0</v>
      </c>
      <c r="L124" s="9">
        <v>0</v>
      </c>
      <c r="M124" s="4">
        <v>0</v>
      </c>
      <c r="N124" s="5">
        <v>0</v>
      </c>
      <c r="O124" s="5">
        <v>0</v>
      </c>
      <c r="P124" s="5">
        <v>0</v>
      </c>
      <c r="Q124" s="9">
        <v>0</v>
      </c>
      <c r="R124" s="4">
        <v>1.1944123071738935E-2</v>
      </c>
      <c r="S124" s="5">
        <v>6.4667745245858546E-3</v>
      </c>
      <c r="T124" s="5">
        <v>7.9572835118016955E-3</v>
      </c>
      <c r="U124" s="5">
        <v>5.3780679030092293E-3</v>
      </c>
      <c r="V124" s="9">
        <v>8.5160762631668902E-3</v>
      </c>
    </row>
    <row r="125" spans="1:22" x14ac:dyDescent="0.25">
      <c r="A125">
        <v>113</v>
      </c>
      <c r="B125" t="s">
        <v>697</v>
      </c>
      <c r="C125" t="s">
        <v>698</v>
      </c>
      <c r="E125">
        <v>16</v>
      </c>
      <c r="F125">
        <v>4.05</v>
      </c>
      <c r="G125" t="s">
        <v>63</v>
      </c>
      <c r="H125" s="4">
        <v>0</v>
      </c>
      <c r="I125" s="5">
        <v>0</v>
      </c>
      <c r="J125" s="5">
        <v>0</v>
      </c>
      <c r="K125" s="5">
        <v>0</v>
      </c>
      <c r="L125" s="9">
        <v>0</v>
      </c>
      <c r="M125" s="4">
        <v>0</v>
      </c>
      <c r="N125" s="5">
        <v>0</v>
      </c>
      <c r="O125" s="5">
        <v>0</v>
      </c>
      <c r="P125" s="5">
        <v>7.4394952553132774E-3</v>
      </c>
      <c r="Q125" s="9">
        <v>9.3563182897943142E-3</v>
      </c>
      <c r="R125" s="4">
        <v>0</v>
      </c>
      <c r="S125" s="5">
        <v>0</v>
      </c>
      <c r="T125" s="5">
        <v>0</v>
      </c>
      <c r="U125" s="5">
        <v>0</v>
      </c>
      <c r="V125" s="9">
        <v>0</v>
      </c>
    </row>
    <row r="126" spans="1:22" x14ac:dyDescent="0.25">
      <c r="A126">
        <v>104</v>
      </c>
      <c r="B126" t="s">
        <v>760</v>
      </c>
      <c r="C126" t="s">
        <v>761</v>
      </c>
      <c r="E126">
        <v>48</v>
      </c>
      <c r="F126">
        <v>4.04</v>
      </c>
      <c r="G126" t="s">
        <v>63</v>
      </c>
      <c r="H126" s="4">
        <v>0</v>
      </c>
      <c r="I126" s="5">
        <v>0</v>
      </c>
      <c r="J126" s="5">
        <v>1.3702958346050436E-3</v>
      </c>
      <c r="K126" s="5">
        <v>0</v>
      </c>
      <c r="L126" s="9">
        <v>0</v>
      </c>
      <c r="M126" s="4">
        <v>0</v>
      </c>
      <c r="N126" s="5">
        <v>0</v>
      </c>
      <c r="O126" s="5">
        <v>0</v>
      </c>
      <c r="P126" s="5">
        <v>0</v>
      </c>
      <c r="Q126" s="9">
        <v>0</v>
      </c>
      <c r="R126" s="4">
        <v>3.2192328594917788E-3</v>
      </c>
      <c r="S126" s="5">
        <v>1.6766102903515462E-3</v>
      </c>
      <c r="T126" s="5">
        <v>1.3698840531660287E-3</v>
      </c>
      <c r="U126" s="5">
        <v>1.8491620989231096E-3</v>
      </c>
      <c r="V126" s="9">
        <v>0</v>
      </c>
    </row>
    <row r="127" spans="1:22" x14ac:dyDescent="0.25">
      <c r="A127">
        <v>169</v>
      </c>
      <c r="B127" t="s">
        <v>931</v>
      </c>
      <c r="C127" t="s">
        <v>932</v>
      </c>
      <c r="E127">
        <v>52</v>
      </c>
      <c r="F127">
        <v>7.36</v>
      </c>
      <c r="G127" t="s">
        <v>63</v>
      </c>
      <c r="H127" s="4">
        <v>0</v>
      </c>
      <c r="I127" s="5">
        <v>0</v>
      </c>
      <c r="J127" s="5">
        <v>2.4546612265065142E-4</v>
      </c>
      <c r="K127" s="5">
        <v>0</v>
      </c>
      <c r="L127" s="9">
        <v>0</v>
      </c>
      <c r="M127" s="4">
        <v>0</v>
      </c>
      <c r="N127" s="5">
        <v>0</v>
      </c>
      <c r="O127" s="5">
        <v>0</v>
      </c>
      <c r="P127" s="5">
        <v>0</v>
      </c>
      <c r="Q127" s="9">
        <v>0</v>
      </c>
      <c r="R127" s="4">
        <v>0</v>
      </c>
      <c r="S127" s="5">
        <v>0</v>
      </c>
      <c r="T127" s="5">
        <v>2.4586495801183755E-4</v>
      </c>
      <c r="U127" s="5">
        <v>0</v>
      </c>
      <c r="V127" s="9">
        <v>0</v>
      </c>
    </row>
    <row r="128" spans="1:22" x14ac:dyDescent="0.25">
      <c r="A128">
        <v>31</v>
      </c>
      <c r="B128" t="s">
        <v>409</v>
      </c>
      <c r="C128" t="s">
        <v>410</v>
      </c>
      <c r="E128">
        <v>83</v>
      </c>
      <c r="F128">
        <v>4.16</v>
      </c>
      <c r="G128" t="s">
        <v>63</v>
      </c>
      <c r="H128" s="4">
        <v>0</v>
      </c>
      <c r="I128" s="5">
        <v>0</v>
      </c>
      <c r="J128" s="5">
        <v>7.0753299077568098E-3</v>
      </c>
      <c r="K128" s="5">
        <v>0</v>
      </c>
      <c r="L128" s="9">
        <v>0</v>
      </c>
      <c r="M128" s="4">
        <v>0</v>
      </c>
      <c r="N128" s="5">
        <v>0</v>
      </c>
      <c r="O128" s="5">
        <v>0</v>
      </c>
      <c r="P128" s="5">
        <v>0</v>
      </c>
      <c r="Q128" s="9">
        <v>0</v>
      </c>
      <c r="R128" s="4">
        <v>4.6236664386059461E-3</v>
      </c>
      <c r="S128" s="5">
        <v>8.3571465265701375E-3</v>
      </c>
      <c r="T128" s="5">
        <v>7.0763051943405096E-3</v>
      </c>
      <c r="U128" s="5">
        <v>8.6640266159552001E-3</v>
      </c>
      <c r="V128" s="9">
        <v>3.8428879557447695E-3</v>
      </c>
    </row>
    <row r="129" spans="1:22" x14ac:dyDescent="0.25">
      <c r="A129">
        <v>32</v>
      </c>
      <c r="B129" t="s">
        <v>345</v>
      </c>
      <c r="C129" t="s">
        <v>346</v>
      </c>
      <c r="E129">
        <v>122</v>
      </c>
      <c r="F129">
        <v>5.5</v>
      </c>
      <c r="G129" t="s">
        <v>63</v>
      </c>
      <c r="H129" s="4">
        <v>0</v>
      </c>
      <c r="I129" s="5">
        <v>0</v>
      </c>
      <c r="J129" s="5">
        <v>4.6009770873544128E-3</v>
      </c>
      <c r="K129" s="5">
        <v>0</v>
      </c>
      <c r="L129" s="9">
        <v>0</v>
      </c>
      <c r="M129" s="4">
        <v>0</v>
      </c>
      <c r="N129" s="5">
        <v>0</v>
      </c>
      <c r="O129" s="5">
        <v>0</v>
      </c>
      <c r="P129" s="5">
        <v>0</v>
      </c>
      <c r="Q129" s="9">
        <v>0</v>
      </c>
      <c r="R129" s="4">
        <v>4.6738783215260161E-3</v>
      </c>
      <c r="S129" s="5">
        <v>4.94725919913672E-3</v>
      </c>
      <c r="T129" s="5">
        <v>4.6013494348130469E-3</v>
      </c>
      <c r="U129" s="5">
        <v>4.5858701968188838E-3</v>
      </c>
      <c r="V129" s="9">
        <v>2.2064332699027749E-3</v>
      </c>
    </row>
    <row r="130" spans="1:22" x14ac:dyDescent="0.25">
      <c r="A130">
        <v>36</v>
      </c>
      <c r="B130" t="s">
        <v>366</v>
      </c>
      <c r="C130" t="s">
        <v>367</v>
      </c>
      <c r="E130">
        <v>52</v>
      </c>
      <c r="F130">
        <v>6.21</v>
      </c>
      <c r="G130" t="s">
        <v>63</v>
      </c>
      <c r="H130" s="4">
        <v>0</v>
      </c>
      <c r="I130" s="5">
        <v>0</v>
      </c>
      <c r="J130" s="5">
        <v>1.0219848333984599E-2</v>
      </c>
      <c r="K130" s="5">
        <v>0</v>
      </c>
      <c r="L130" s="9">
        <v>0</v>
      </c>
      <c r="M130" s="4">
        <v>0</v>
      </c>
      <c r="N130" s="5">
        <v>0</v>
      </c>
      <c r="O130" s="5">
        <v>0</v>
      </c>
      <c r="P130" s="5">
        <v>0</v>
      </c>
      <c r="Q130" s="9">
        <v>0</v>
      </c>
      <c r="R130" s="4">
        <v>4.9945670406847604E-3</v>
      </c>
      <c r="S130" s="5">
        <v>1.0200364477731219E-2</v>
      </c>
      <c r="T130" s="5">
        <v>1.0219152091439421E-2</v>
      </c>
      <c r="U130" s="5">
        <v>1.2304651123587267E-2</v>
      </c>
      <c r="V130" s="9">
        <v>3.0943551826461638E-3</v>
      </c>
    </row>
    <row r="131" spans="1:22" x14ac:dyDescent="0.25">
      <c r="A131">
        <v>181</v>
      </c>
      <c r="B131" t="s">
        <v>850</v>
      </c>
      <c r="C131" t="s">
        <v>851</v>
      </c>
      <c r="E131">
        <v>31</v>
      </c>
      <c r="F131">
        <v>7.39</v>
      </c>
      <c r="G131" t="s">
        <v>63</v>
      </c>
      <c r="H131" s="4">
        <v>0</v>
      </c>
      <c r="I131" s="5">
        <v>0</v>
      </c>
      <c r="J131" s="5">
        <v>0</v>
      </c>
      <c r="K131" s="5">
        <v>0</v>
      </c>
      <c r="L131" s="9">
        <v>0</v>
      </c>
      <c r="M131" s="4">
        <v>0</v>
      </c>
      <c r="N131" s="5">
        <v>0</v>
      </c>
      <c r="O131" s="5">
        <v>0</v>
      </c>
      <c r="P131" s="5">
        <v>0</v>
      </c>
      <c r="Q131" s="9">
        <v>0</v>
      </c>
      <c r="R131" s="4">
        <v>0</v>
      </c>
      <c r="S131" s="5">
        <v>6.7837763489600651E-4</v>
      </c>
      <c r="T131" s="5">
        <v>0</v>
      </c>
      <c r="U131" s="5">
        <v>0</v>
      </c>
      <c r="V131" s="9">
        <v>0</v>
      </c>
    </row>
    <row r="132" spans="1:22" x14ac:dyDescent="0.25">
      <c r="A132">
        <v>144</v>
      </c>
      <c r="B132" t="s">
        <v>825</v>
      </c>
      <c r="C132" t="s">
        <v>826</v>
      </c>
      <c r="E132">
        <v>29</v>
      </c>
      <c r="F132">
        <v>5.0599999999999996</v>
      </c>
      <c r="G132" t="s">
        <v>63</v>
      </c>
      <c r="H132" s="4">
        <v>0</v>
      </c>
      <c r="I132" s="5">
        <v>0</v>
      </c>
      <c r="J132" s="5">
        <v>1.354111007566827E-3</v>
      </c>
      <c r="K132" s="5">
        <v>0</v>
      </c>
      <c r="L132" s="9">
        <v>0</v>
      </c>
      <c r="M132" s="4">
        <v>0</v>
      </c>
      <c r="N132" s="5">
        <v>0</v>
      </c>
      <c r="O132" s="5">
        <v>0</v>
      </c>
      <c r="P132" s="5">
        <v>0</v>
      </c>
      <c r="Q132" s="9">
        <v>0</v>
      </c>
      <c r="R132" s="4">
        <v>0</v>
      </c>
      <c r="S132" s="5">
        <v>3.1218911498000681E-3</v>
      </c>
      <c r="T132" s="5">
        <v>1.3541277994583607E-3</v>
      </c>
      <c r="U132" s="5">
        <v>0</v>
      </c>
      <c r="V132" s="9">
        <v>0</v>
      </c>
    </row>
    <row r="133" spans="1:22" x14ac:dyDescent="0.25">
      <c r="A133">
        <v>98</v>
      </c>
      <c r="B133" t="s">
        <v>531</v>
      </c>
      <c r="C133" t="s">
        <v>532</v>
      </c>
      <c r="E133">
        <v>11</v>
      </c>
      <c r="F133">
        <v>6.52</v>
      </c>
      <c r="G133" t="s">
        <v>63</v>
      </c>
      <c r="H133" s="4">
        <v>1.3509165605833992E-2</v>
      </c>
      <c r="I133" s="5">
        <v>9.085537630333226E-3</v>
      </c>
      <c r="J133" s="5">
        <v>0</v>
      </c>
      <c r="K133" s="5">
        <v>1.2838655544435225E-2</v>
      </c>
      <c r="L133" s="9">
        <v>0</v>
      </c>
      <c r="M133" s="4">
        <v>9.1287008610202395E-3</v>
      </c>
      <c r="N133" s="5">
        <v>0</v>
      </c>
      <c r="O133" s="5">
        <v>0</v>
      </c>
      <c r="P133" s="5">
        <v>3.6320467140535501E-3</v>
      </c>
      <c r="Q133" s="9">
        <v>1.0875557892120052E-2</v>
      </c>
      <c r="R133" s="4">
        <v>0</v>
      </c>
      <c r="S133" s="5">
        <v>0</v>
      </c>
      <c r="T133" s="5">
        <v>0</v>
      </c>
      <c r="U133" s="5">
        <v>3.2228425181607431E-3</v>
      </c>
      <c r="V133" s="9">
        <v>0</v>
      </c>
    </row>
    <row r="134" spans="1:22" x14ac:dyDescent="0.25">
      <c r="A134">
        <v>166</v>
      </c>
      <c r="B134" t="s">
        <v>636</v>
      </c>
      <c r="C134" t="s">
        <v>637</v>
      </c>
      <c r="E134">
        <v>100</v>
      </c>
      <c r="F134">
        <v>5.08</v>
      </c>
      <c r="G134" t="s">
        <v>63</v>
      </c>
      <c r="H134" s="4">
        <v>0</v>
      </c>
      <c r="I134" s="5">
        <v>0</v>
      </c>
      <c r="J134" s="5">
        <v>0</v>
      </c>
      <c r="K134" s="5">
        <v>0</v>
      </c>
      <c r="L134" s="9">
        <v>0</v>
      </c>
      <c r="M134" s="4">
        <v>0</v>
      </c>
      <c r="N134" s="5">
        <v>0</v>
      </c>
      <c r="O134" s="5">
        <v>0</v>
      </c>
      <c r="P134" s="5">
        <v>0</v>
      </c>
      <c r="Q134" s="9">
        <v>8.9344539342723836E-4</v>
      </c>
      <c r="R134" s="4">
        <v>0</v>
      </c>
      <c r="S134" s="5">
        <v>0</v>
      </c>
      <c r="T134" s="5">
        <v>0</v>
      </c>
      <c r="U134" s="5">
        <v>0</v>
      </c>
      <c r="V134" s="9">
        <v>0</v>
      </c>
    </row>
    <row r="135" spans="1:22" x14ac:dyDescent="0.25">
      <c r="A135">
        <v>180</v>
      </c>
      <c r="B135" t="s">
        <v>817</v>
      </c>
      <c r="C135" t="s">
        <v>818</v>
      </c>
      <c r="E135">
        <v>114</v>
      </c>
      <c r="F135">
        <v>4.66</v>
      </c>
      <c r="G135" t="s">
        <v>63</v>
      </c>
      <c r="H135" s="4">
        <v>0</v>
      </c>
      <c r="I135" s="5">
        <v>0</v>
      </c>
      <c r="J135" s="5">
        <v>0</v>
      </c>
      <c r="K135" s="5">
        <v>0</v>
      </c>
      <c r="L135" s="9">
        <v>0</v>
      </c>
      <c r="M135" s="4">
        <v>0</v>
      </c>
      <c r="N135" s="5">
        <v>0</v>
      </c>
      <c r="O135" s="5">
        <v>0</v>
      </c>
      <c r="P135" s="5">
        <v>0</v>
      </c>
      <c r="Q135" s="9">
        <v>1.0474955716325638E-3</v>
      </c>
      <c r="R135" s="4">
        <v>0</v>
      </c>
      <c r="S135" s="5">
        <v>0</v>
      </c>
      <c r="T135" s="5">
        <v>0</v>
      </c>
      <c r="U135" s="5">
        <v>0</v>
      </c>
      <c r="V135" s="9">
        <v>0</v>
      </c>
    </row>
    <row r="136" spans="1:22" x14ac:dyDescent="0.25">
      <c r="A136">
        <v>111</v>
      </c>
      <c r="B136" t="s">
        <v>509</v>
      </c>
      <c r="C136" t="s">
        <v>510</v>
      </c>
      <c r="E136">
        <v>332</v>
      </c>
      <c r="F136">
        <v>6.78</v>
      </c>
      <c r="G136" t="s">
        <v>63</v>
      </c>
      <c r="H136" s="4">
        <v>0</v>
      </c>
      <c r="I136" s="5">
        <v>0</v>
      </c>
      <c r="J136" s="5">
        <v>0</v>
      </c>
      <c r="K136" s="5">
        <v>0</v>
      </c>
      <c r="L136" s="9">
        <v>0</v>
      </c>
      <c r="M136" s="4">
        <v>0</v>
      </c>
      <c r="N136" s="5">
        <v>0</v>
      </c>
      <c r="O136" s="5">
        <v>0</v>
      </c>
      <c r="P136" s="5">
        <v>0</v>
      </c>
      <c r="Q136" s="9">
        <v>1.1230295161033443E-3</v>
      </c>
      <c r="R136" s="4">
        <v>0</v>
      </c>
      <c r="S136" s="5">
        <v>0</v>
      </c>
      <c r="T136" s="5">
        <v>0</v>
      </c>
      <c r="U136" s="5">
        <v>0</v>
      </c>
      <c r="V136" s="9">
        <v>0</v>
      </c>
    </row>
    <row r="137" spans="1:22" x14ac:dyDescent="0.25">
      <c r="A137">
        <v>187</v>
      </c>
      <c r="B137" t="s">
        <v>1158</v>
      </c>
      <c r="C137" t="s">
        <v>1159</v>
      </c>
      <c r="E137">
        <v>38</v>
      </c>
      <c r="F137">
        <v>4.3</v>
      </c>
      <c r="G137" t="s">
        <v>63</v>
      </c>
      <c r="H137" s="4">
        <v>0</v>
      </c>
      <c r="I137" s="5">
        <v>0</v>
      </c>
      <c r="J137" s="5">
        <v>3.3590100994299667E-4</v>
      </c>
      <c r="K137" s="5">
        <v>0</v>
      </c>
      <c r="L137" s="9">
        <v>0</v>
      </c>
      <c r="M137" s="4">
        <v>0</v>
      </c>
      <c r="N137" s="5">
        <v>0</v>
      </c>
      <c r="O137" s="5">
        <v>0</v>
      </c>
      <c r="P137" s="5">
        <v>0</v>
      </c>
      <c r="Q137" s="9">
        <v>0</v>
      </c>
      <c r="R137" s="4">
        <v>0</v>
      </c>
      <c r="S137" s="5">
        <v>0</v>
      </c>
      <c r="T137" s="5">
        <v>3.364467846477777E-4</v>
      </c>
      <c r="U137" s="5">
        <v>0</v>
      </c>
      <c r="V137" s="9">
        <v>0</v>
      </c>
    </row>
    <row r="138" spans="1:22" x14ac:dyDescent="0.25">
      <c r="A138">
        <v>161</v>
      </c>
      <c r="B138" t="s">
        <v>916</v>
      </c>
      <c r="C138" t="s">
        <v>984</v>
      </c>
      <c r="E138">
        <v>50</v>
      </c>
      <c r="F138">
        <v>9.5</v>
      </c>
      <c r="G138" t="s">
        <v>63</v>
      </c>
      <c r="H138" s="4">
        <v>0</v>
      </c>
      <c r="I138" s="5">
        <v>0</v>
      </c>
      <c r="J138" s="5">
        <v>2.5528476755667744E-4</v>
      </c>
      <c r="K138" s="5">
        <v>0</v>
      </c>
      <c r="L138" s="9">
        <v>0</v>
      </c>
      <c r="M138" s="4">
        <v>0</v>
      </c>
      <c r="N138" s="5">
        <v>0</v>
      </c>
      <c r="O138" s="5">
        <v>0</v>
      </c>
      <c r="P138" s="5">
        <v>0</v>
      </c>
      <c r="Q138" s="9">
        <v>0</v>
      </c>
      <c r="R138" s="4">
        <v>2.1328724691871558E-3</v>
      </c>
      <c r="S138" s="5">
        <v>0</v>
      </c>
      <c r="T138" s="5">
        <v>2.5569955633231108E-4</v>
      </c>
      <c r="U138" s="5">
        <v>0</v>
      </c>
      <c r="V138" s="9">
        <v>0</v>
      </c>
    </row>
    <row r="139" spans="1:22" x14ac:dyDescent="0.25">
      <c r="A139">
        <v>131</v>
      </c>
      <c r="B139" t="s">
        <v>927</v>
      </c>
      <c r="C139" t="s">
        <v>928</v>
      </c>
      <c r="E139">
        <v>92</v>
      </c>
      <c r="F139">
        <v>4.4800000000000004</v>
      </c>
      <c r="G139" t="s">
        <v>63</v>
      </c>
      <c r="H139" s="4">
        <v>0</v>
      </c>
      <c r="I139" s="5">
        <v>0</v>
      </c>
      <c r="J139" s="5">
        <v>2.0811258224729139E-4</v>
      </c>
      <c r="K139" s="5">
        <v>0</v>
      </c>
      <c r="L139" s="9">
        <v>0</v>
      </c>
      <c r="M139" s="4">
        <v>0</v>
      </c>
      <c r="N139" s="5">
        <v>0</v>
      </c>
      <c r="O139" s="5">
        <v>0</v>
      </c>
      <c r="P139" s="5">
        <v>0</v>
      </c>
      <c r="Q139" s="9">
        <v>0</v>
      </c>
      <c r="R139" s="4">
        <v>0</v>
      </c>
      <c r="S139" s="5">
        <v>0</v>
      </c>
      <c r="T139" s="5">
        <v>2.0845072527090575E-4</v>
      </c>
      <c r="U139" s="5">
        <v>0</v>
      </c>
      <c r="V139" s="9">
        <v>0</v>
      </c>
    </row>
    <row r="140" spans="1:22" x14ac:dyDescent="0.25">
      <c r="A140">
        <v>157</v>
      </c>
      <c r="B140" t="s">
        <v>461</v>
      </c>
      <c r="C140" t="s">
        <v>462</v>
      </c>
      <c r="E140">
        <v>32</v>
      </c>
      <c r="F140">
        <v>8.07</v>
      </c>
      <c r="G140" t="s">
        <v>63</v>
      </c>
      <c r="H140" s="4">
        <v>0</v>
      </c>
      <c r="I140" s="5">
        <v>0</v>
      </c>
      <c r="J140" s="5">
        <v>0</v>
      </c>
      <c r="K140" s="5">
        <v>0</v>
      </c>
      <c r="L140" s="9">
        <v>0</v>
      </c>
      <c r="M140" s="4">
        <v>0</v>
      </c>
      <c r="N140" s="5">
        <v>0</v>
      </c>
      <c r="O140" s="5">
        <v>0</v>
      </c>
      <c r="P140" s="5">
        <v>3.7197476276566387E-3</v>
      </c>
      <c r="Q140" s="9">
        <v>0</v>
      </c>
      <c r="R140" s="4">
        <v>0</v>
      </c>
      <c r="S140" s="5">
        <v>0</v>
      </c>
      <c r="T140" s="5">
        <v>0</v>
      </c>
      <c r="U140" s="5">
        <v>0</v>
      </c>
      <c r="V140" s="9">
        <v>0</v>
      </c>
    </row>
    <row r="141" spans="1:22" x14ac:dyDescent="0.25">
      <c r="A141">
        <v>192</v>
      </c>
      <c r="B141" t="s">
        <v>1171</v>
      </c>
      <c r="C141" t="s">
        <v>1172</v>
      </c>
      <c r="E141">
        <v>14</v>
      </c>
      <c r="F141">
        <v>5.2</v>
      </c>
      <c r="G141" t="s">
        <v>63</v>
      </c>
      <c r="H141" s="4">
        <v>0</v>
      </c>
      <c r="I141" s="5">
        <v>0</v>
      </c>
      <c r="J141" s="5">
        <v>0</v>
      </c>
      <c r="K141" s="5">
        <v>0</v>
      </c>
      <c r="L141" s="9">
        <v>0</v>
      </c>
      <c r="M141" s="4">
        <v>0</v>
      </c>
      <c r="N141" s="5">
        <v>0</v>
      </c>
      <c r="O141" s="5">
        <v>0</v>
      </c>
      <c r="P141" s="5">
        <v>0</v>
      </c>
      <c r="Q141" s="9">
        <v>6.3817528101945591E-3</v>
      </c>
      <c r="R141" s="4">
        <v>0</v>
      </c>
      <c r="S141" s="5">
        <v>0</v>
      </c>
      <c r="T141" s="5">
        <v>0</v>
      </c>
      <c r="U141" s="5">
        <v>0</v>
      </c>
      <c r="V141" s="9">
        <v>0</v>
      </c>
    </row>
    <row r="142" spans="1:22" x14ac:dyDescent="0.25">
      <c r="A142">
        <v>175</v>
      </c>
      <c r="B142" t="s">
        <v>829</v>
      </c>
      <c r="C142" t="s">
        <v>830</v>
      </c>
      <c r="E142">
        <v>26</v>
      </c>
      <c r="F142">
        <v>6.59</v>
      </c>
      <c r="G142" t="s">
        <v>63</v>
      </c>
      <c r="H142" s="4">
        <v>0</v>
      </c>
      <c r="I142" s="5">
        <v>0</v>
      </c>
      <c r="J142" s="5">
        <v>0</v>
      </c>
      <c r="K142" s="5">
        <v>0</v>
      </c>
      <c r="L142" s="9">
        <v>0</v>
      </c>
      <c r="M142" s="4">
        <v>0</v>
      </c>
      <c r="N142" s="5">
        <v>0</v>
      </c>
      <c r="O142" s="5">
        <v>0</v>
      </c>
      <c r="P142" s="5">
        <v>0</v>
      </c>
      <c r="Q142" s="9">
        <v>0</v>
      </c>
      <c r="R142" s="4">
        <v>1.9530070382676517E-3</v>
      </c>
      <c r="S142" s="5">
        <v>0</v>
      </c>
      <c r="T142" s="5">
        <v>0</v>
      </c>
      <c r="U142" s="5">
        <v>6.8681712879895863E-4</v>
      </c>
      <c r="V142" s="9">
        <v>0</v>
      </c>
    </row>
    <row r="143" spans="1:22" x14ac:dyDescent="0.25">
      <c r="A143">
        <v>132</v>
      </c>
      <c r="B143" t="s">
        <v>1094</v>
      </c>
      <c r="C143" t="s">
        <v>1095</v>
      </c>
      <c r="E143">
        <v>69</v>
      </c>
      <c r="F143">
        <v>6.17</v>
      </c>
      <c r="G143" t="s">
        <v>63</v>
      </c>
      <c r="H143" s="4">
        <v>0</v>
      </c>
      <c r="I143" s="5">
        <v>0</v>
      </c>
      <c r="J143" s="5">
        <v>0</v>
      </c>
      <c r="K143" s="5">
        <v>0</v>
      </c>
      <c r="L143" s="9">
        <v>0</v>
      </c>
      <c r="M143" s="4">
        <v>1.4553001372640962E-3</v>
      </c>
      <c r="N143" s="5">
        <v>0</v>
      </c>
      <c r="O143" s="5">
        <v>0</v>
      </c>
      <c r="P143" s="5">
        <v>0</v>
      </c>
      <c r="Q143" s="9">
        <v>0</v>
      </c>
      <c r="R143" s="4">
        <v>0</v>
      </c>
      <c r="S143" s="5">
        <v>0</v>
      </c>
      <c r="T143" s="5">
        <v>0</v>
      </c>
      <c r="U143" s="5">
        <v>0</v>
      </c>
      <c r="V143" s="9">
        <v>0</v>
      </c>
    </row>
    <row r="144" spans="1:22" x14ac:dyDescent="0.25">
      <c r="A144">
        <v>48</v>
      </c>
      <c r="B144" t="s">
        <v>359</v>
      </c>
      <c r="C144" t="s">
        <v>360</v>
      </c>
      <c r="E144">
        <v>263</v>
      </c>
      <c r="F144">
        <v>5.45</v>
      </c>
      <c r="G144" t="s">
        <v>63</v>
      </c>
      <c r="H144" s="4">
        <v>0</v>
      </c>
      <c r="I144" s="5">
        <v>0</v>
      </c>
      <c r="J144" s="5">
        <v>1.969043624059114E-3</v>
      </c>
      <c r="K144" s="5">
        <v>0</v>
      </c>
      <c r="L144" s="9">
        <v>0</v>
      </c>
      <c r="M144" s="4">
        <v>0</v>
      </c>
      <c r="N144" s="5">
        <v>0</v>
      </c>
      <c r="O144" s="5">
        <v>0</v>
      </c>
      <c r="P144" s="5">
        <v>0</v>
      </c>
      <c r="Q144" s="9">
        <v>0</v>
      </c>
      <c r="R144" s="4">
        <v>1.8205153534694906E-4</v>
      </c>
      <c r="S144" s="5">
        <v>1.5247701820672625E-3</v>
      </c>
      <c r="T144" s="5">
        <v>1.968872403188424E-3</v>
      </c>
      <c r="U144" s="5">
        <v>1.0500441322895814E-3</v>
      </c>
      <c r="V144" s="9">
        <v>2.1116976785091359E-4</v>
      </c>
    </row>
    <row r="145" spans="1:22" x14ac:dyDescent="0.25">
      <c r="A145">
        <v>176</v>
      </c>
      <c r="B145" t="s">
        <v>1146</v>
      </c>
      <c r="C145" t="s">
        <v>1147</v>
      </c>
      <c r="E145">
        <v>77</v>
      </c>
      <c r="F145">
        <v>4.8600000000000003</v>
      </c>
      <c r="G145" t="s">
        <v>63</v>
      </c>
      <c r="H145" s="4">
        <v>0</v>
      </c>
      <c r="I145" s="5">
        <v>0</v>
      </c>
      <c r="J145" s="5">
        <v>0</v>
      </c>
      <c r="K145" s="5">
        <v>0</v>
      </c>
      <c r="L145" s="9">
        <v>0</v>
      </c>
      <c r="M145" s="4">
        <v>0</v>
      </c>
      <c r="N145" s="5">
        <v>0</v>
      </c>
      <c r="O145" s="5">
        <v>0</v>
      </c>
      <c r="P145" s="5">
        <v>0</v>
      </c>
      <c r="Q145" s="9">
        <v>0</v>
      </c>
      <c r="R145" s="4">
        <v>0</v>
      </c>
      <c r="S145" s="5">
        <v>0</v>
      </c>
      <c r="T145" s="5">
        <v>0</v>
      </c>
      <c r="U145" s="5">
        <v>2.2486517744033365E-4</v>
      </c>
      <c r="V145" s="9">
        <v>0</v>
      </c>
    </row>
    <row r="146" spans="1:22" x14ac:dyDescent="0.25">
      <c r="A146">
        <v>116</v>
      </c>
      <c r="B146" t="s">
        <v>583</v>
      </c>
      <c r="C146" t="s">
        <v>584</v>
      </c>
      <c r="E146">
        <v>34</v>
      </c>
      <c r="F146">
        <v>6.77</v>
      </c>
      <c r="G146" t="s">
        <v>63</v>
      </c>
      <c r="H146" s="4">
        <v>0</v>
      </c>
      <c r="I146" s="5">
        <v>6.3017998184328435E-3</v>
      </c>
      <c r="J146" s="5">
        <v>0</v>
      </c>
      <c r="K146" s="5">
        <v>0</v>
      </c>
      <c r="L146" s="9">
        <v>0</v>
      </c>
      <c r="M146" s="4">
        <v>0</v>
      </c>
      <c r="N146" s="5">
        <v>5.0790425173705888E-3</v>
      </c>
      <c r="O146" s="5">
        <v>0</v>
      </c>
      <c r="P146" s="5">
        <v>4.0997613896332739E-3</v>
      </c>
      <c r="Q146" s="9">
        <v>2.6277805689036426E-3</v>
      </c>
      <c r="R146" s="4">
        <v>1.6431011901293776E-3</v>
      </c>
      <c r="S146" s="5">
        <v>0</v>
      </c>
      <c r="T146" s="5">
        <v>0</v>
      </c>
      <c r="U146" s="5">
        <v>0</v>
      </c>
      <c r="V146" s="9">
        <v>0</v>
      </c>
    </row>
    <row r="147" spans="1:22" x14ac:dyDescent="0.25">
      <c r="A147">
        <v>82</v>
      </c>
      <c r="B147" t="s">
        <v>441</v>
      </c>
      <c r="C147" t="s">
        <v>442</v>
      </c>
      <c r="E147">
        <v>33</v>
      </c>
      <c r="F147">
        <v>6.66</v>
      </c>
      <c r="G147" t="s">
        <v>63</v>
      </c>
      <c r="H147" s="4">
        <v>0</v>
      </c>
      <c r="I147" s="5">
        <v>0</v>
      </c>
      <c r="J147" s="5">
        <v>4.5542441441795726E-3</v>
      </c>
      <c r="K147" s="5">
        <v>0</v>
      </c>
      <c r="L147" s="9">
        <v>7.2379761908643358E-3</v>
      </c>
      <c r="M147" s="4">
        <v>0</v>
      </c>
      <c r="N147" s="5">
        <v>0</v>
      </c>
      <c r="O147" s="5">
        <v>0</v>
      </c>
      <c r="P147" s="5">
        <v>0</v>
      </c>
      <c r="Q147" s="9">
        <v>8.7185892125849461E-4</v>
      </c>
      <c r="R147" s="4">
        <v>0</v>
      </c>
      <c r="S147" s="5">
        <v>3.3393415490317532E-3</v>
      </c>
      <c r="T147" s="5">
        <v>4.5541694357279601E-3</v>
      </c>
      <c r="U147" s="5">
        <v>5.2468541402744514E-4</v>
      </c>
      <c r="V147" s="9">
        <v>4.8759536211394096E-3</v>
      </c>
    </row>
    <row r="148" spans="1:22" x14ac:dyDescent="0.25">
      <c r="A148">
        <v>172</v>
      </c>
      <c r="B148" t="s">
        <v>750</v>
      </c>
      <c r="C148" t="s">
        <v>751</v>
      </c>
      <c r="E148">
        <v>435</v>
      </c>
      <c r="F148">
        <v>9.6</v>
      </c>
      <c r="G148" t="s">
        <v>63</v>
      </c>
      <c r="H148" s="4">
        <v>0</v>
      </c>
      <c r="I148" s="5">
        <v>0</v>
      </c>
      <c r="J148" s="5">
        <v>0</v>
      </c>
      <c r="K148" s="5">
        <v>0</v>
      </c>
      <c r="L148" s="9">
        <v>0</v>
      </c>
      <c r="M148" s="4">
        <v>0</v>
      </c>
      <c r="N148" s="5">
        <v>0</v>
      </c>
      <c r="O148" s="5">
        <v>0</v>
      </c>
      <c r="P148" s="5">
        <v>0</v>
      </c>
      <c r="Q148" s="9">
        <v>1.6634860758216655E-4</v>
      </c>
      <c r="R148" s="4">
        <v>0</v>
      </c>
      <c r="S148" s="5">
        <v>0</v>
      </c>
      <c r="T148" s="5">
        <v>0</v>
      </c>
      <c r="U148" s="5">
        <v>0</v>
      </c>
      <c r="V148" s="9">
        <v>0</v>
      </c>
    </row>
    <row r="149" spans="1:22" x14ac:dyDescent="0.25">
      <c r="A149">
        <v>150</v>
      </c>
      <c r="B149" t="s">
        <v>613</v>
      </c>
      <c r="C149" t="s">
        <v>614</v>
      </c>
      <c r="E149">
        <v>248</v>
      </c>
      <c r="F149">
        <v>8.35</v>
      </c>
      <c r="G149" t="s">
        <v>63</v>
      </c>
      <c r="H149" s="4">
        <v>0</v>
      </c>
      <c r="I149" s="5">
        <v>0</v>
      </c>
      <c r="J149" s="5">
        <v>0</v>
      </c>
      <c r="K149" s="5">
        <v>0</v>
      </c>
      <c r="L149" s="9">
        <v>0</v>
      </c>
      <c r="M149" s="4">
        <v>0</v>
      </c>
      <c r="N149" s="5">
        <v>0</v>
      </c>
      <c r="O149" s="5">
        <v>9.648136569494701E-4</v>
      </c>
      <c r="P149" s="5">
        <v>0</v>
      </c>
      <c r="Q149" s="9">
        <v>6.6251373582533284E-4</v>
      </c>
      <c r="R149" s="4">
        <v>0</v>
      </c>
      <c r="S149" s="5">
        <v>0</v>
      </c>
      <c r="T149" s="5">
        <v>0</v>
      </c>
      <c r="U149" s="5">
        <v>0</v>
      </c>
      <c r="V149" s="9">
        <v>0</v>
      </c>
    </row>
    <row r="150" spans="1:22" x14ac:dyDescent="0.25">
      <c r="A150">
        <v>95</v>
      </c>
      <c r="B150" t="s">
        <v>171</v>
      </c>
      <c r="C150" t="s">
        <v>172</v>
      </c>
      <c r="E150">
        <v>281</v>
      </c>
      <c r="F150">
        <v>5.95</v>
      </c>
      <c r="G150" t="s">
        <v>63</v>
      </c>
      <c r="H150" s="4">
        <v>0</v>
      </c>
      <c r="I150" s="5">
        <v>1.2622968993521834E-3</v>
      </c>
      <c r="J150" s="5">
        <v>0</v>
      </c>
      <c r="K150" s="5">
        <v>1.4768630762186815E-3</v>
      </c>
      <c r="L150" s="9">
        <v>0</v>
      </c>
      <c r="M150" s="4">
        <v>0</v>
      </c>
      <c r="N150" s="5">
        <v>0</v>
      </c>
      <c r="O150" s="5">
        <v>0</v>
      </c>
      <c r="P150" s="5">
        <v>6.3540172999116968E-4</v>
      </c>
      <c r="Q150" s="9">
        <v>5.6699502649273448E-4</v>
      </c>
      <c r="R150" s="4">
        <v>0</v>
      </c>
      <c r="S150" s="5">
        <v>7.4838813814150188E-5</v>
      </c>
      <c r="T150" s="5">
        <v>0</v>
      </c>
      <c r="U150" s="5">
        <v>2.8213680086441151E-4</v>
      </c>
      <c r="V150" s="9">
        <v>0</v>
      </c>
    </row>
    <row r="151" spans="1:22" x14ac:dyDescent="0.25">
      <c r="A151">
        <v>125</v>
      </c>
      <c r="B151" t="s">
        <v>626</v>
      </c>
      <c r="C151" t="s">
        <v>627</v>
      </c>
      <c r="E151">
        <v>65</v>
      </c>
      <c r="F151">
        <v>4.9000000000000004</v>
      </c>
      <c r="G151" t="s">
        <v>63</v>
      </c>
      <c r="H151" s="4">
        <v>0</v>
      </c>
      <c r="I151" s="5">
        <v>0</v>
      </c>
      <c r="J151" s="5">
        <v>0</v>
      </c>
      <c r="K151" s="5">
        <v>0</v>
      </c>
      <c r="L151" s="9">
        <v>8.947301611587884E-3</v>
      </c>
      <c r="M151" s="4">
        <v>0</v>
      </c>
      <c r="N151" s="5">
        <v>0</v>
      </c>
      <c r="O151" s="5">
        <v>0</v>
      </c>
      <c r="P151" s="5">
        <v>0</v>
      </c>
      <c r="Q151" s="9">
        <v>4.4263606771585115E-4</v>
      </c>
      <c r="R151" s="4">
        <v>0</v>
      </c>
      <c r="S151" s="5">
        <v>3.0946305868700762E-4</v>
      </c>
      <c r="T151" s="5">
        <v>0</v>
      </c>
      <c r="U151" s="5">
        <v>0</v>
      </c>
      <c r="V151" s="9">
        <v>1.7097173553680494E-3</v>
      </c>
    </row>
    <row r="152" spans="1:22" x14ac:dyDescent="0.25">
      <c r="A152">
        <v>186</v>
      </c>
      <c r="B152" t="s">
        <v>1156</v>
      </c>
      <c r="C152" t="s">
        <v>1157</v>
      </c>
      <c r="E152">
        <v>59</v>
      </c>
      <c r="F152">
        <v>4.05</v>
      </c>
      <c r="G152" t="s">
        <v>63</v>
      </c>
      <c r="H152" s="4">
        <v>0</v>
      </c>
      <c r="I152" s="5">
        <v>0</v>
      </c>
      <c r="J152" s="5">
        <v>0</v>
      </c>
      <c r="K152" s="5">
        <v>0</v>
      </c>
      <c r="L152" s="9">
        <v>0</v>
      </c>
      <c r="M152" s="4">
        <v>0</v>
      </c>
      <c r="N152" s="5">
        <v>0</v>
      </c>
      <c r="O152" s="5">
        <v>0</v>
      </c>
      <c r="P152" s="5">
        <v>0</v>
      </c>
      <c r="Q152" s="9">
        <v>0</v>
      </c>
      <c r="R152" s="4">
        <v>0</v>
      </c>
      <c r="S152" s="5">
        <v>3.5643570647078313E-4</v>
      </c>
      <c r="T152" s="5">
        <v>0</v>
      </c>
      <c r="U152" s="5">
        <v>0</v>
      </c>
      <c r="V152" s="9">
        <v>0</v>
      </c>
    </row>
    <row r="153" spans="1:22" x14ac:dyDescent="0.25">
      <c r="A153">
        <v>154</v>
      </c>
      <c r="B153" t="s">
        <v>933</v>
      </c>
      <c r="C153" t="s">
        <v>934</v>
      </c>
      <c r="E153">
        <v>26</v>
      </c>
      <c r="F153">
        <v>8.2899999999999991</v>
      </c>
      <c r="G153" t="s">
        <v>63</v>
      </c>
      <c r="H153" s="4">
        <v>0</v>
      </c>
      <c r="I153" s="5">
        <v>0</v>
      </c>
      <c r="J153" s="5">
        <v>1.5103545853629994E-3</v>
      </c>
      <c r="K153" s="5">
        <v>0</v>
      </c>
      <c r="L153" s="9">
        <v>0</v>
      </c>
      <c r="M153" s="4">
        <v>0</v>
      </c>
      <c r="N153" s="5">
        <v>0</v>
      </c>
      <c r="O153" s="5">
        <v>0</v>
      </c>
      <c r="P153" s="5">
        <v>0</v>
      </c>
      <c r="Q153" s="9">
        <v>0</v>
      </c>
      <c r="R153" s="4">
        <v>0</v>
      </c>
      <c r="S153" s="5">
        <v>0</v>
      </c>
      <c r="T153" s="5">
        <v>1.5103733147804794E-3</v>
      </c>
      <c r="U153" s="5">
        <v>0</v>
      </c>
      <c r="V153" s="9">
        <v>0</v>
      </c>
    </row>
    <row r="154" spans="1:22" x14ac:dyDescent="0.25">
      <c r="A154">
        <v>183</v>
      </c>
      <c r="B154" t="s">
        <v>683</v>
      </c>
      <c r="C154" t="s">
        <v>684</v>
      </c>
      <c r="E154">
        <v>36</v>
      </c>
      <c r="F154">
        <v>8.73</v>
      </c>
      <c r="G154" t="s">
        <v>63</v>
      </c>
      <c r="H154" s="4">
        <v>0</v>
      </c>
      <c r="I154" s="5">
        <v>0</v>
      </c>
      <c r="J154" s="5">
        <v>0</v>
      </c>
      <c r="K154" s="5">
        <v>0</v>
      </c>
      <c r="L154" s="9">
        <v>0</v>
      </c>
      <c r="M154" s="4">
        <v>0</v>
      </c>
      <c r="N154" s="5">
        <v>0</v>
      </c>
      <c r="O154" s="5">
        <v>0</v>
      </c>
      <c r="P154" s="5">
        <v>0</v>
      </c>
      <c r="Q154" s="9">
        <v>1.6104436693743691E-3</v>
      </c>
      <c r="R154" s="4">
        <v>0</v>
      </c>
      <c r="S154" s="5">
        <v>0</v>
      </c>
      <c r="T154" s="5">
        <v>0</v>
      </c>
      <c r="U154" s="5">
        <v>0</v>
      </c>
      <c r="V154" s="9">
        <v>0</v>
      </c>
    </row>
    <row r="155" spans="1:22" x14ac:dyDescent="0.25">
      <c r="A155">
        <v>163</v>
      </c>
      <c r="B155" t="s">
        <v>595</v>
      </c>
      <c r="C155" t="s">
        <v>596</v>
      </c>
      <c r="E155">
        <v>70</v>
      </c>
      <c r="F155">
        <v>5.82</v>
      </c>
      <c r="G155" t="s">
        <v>63</v>
      </c>
      <c r="H155" s="4">
        <v>0</v>
      </c>
      <c r="I155" s="5">
        <v>0</v>
      </c>
      <c r="J155" s="5">
        <v>3.7864258345148726E-4</v>
      </c>
      <c r="K155" s="5">
        <v>0</v>
      </c>
      <c r="L155" s="9">
        <v>0</v>
      </c>
      <c r="M155" s="4">
        <v>0</v>
      </c>
      <c r="N155" s="5">
        <v>0</v>
      </c>
      <c r="O155" s="5">
        <v>0</v>
      </c>
      <c r="P155" s="5">
        <v>0</v>
      </c>
      <c r="Q155" s="9">
        <v>0</v>
      </c>
      <c r="R155" s="4">
        <v>7.254026142136991E-4</v>
      </c>
      <c r="S155" s="5">
        <v>0</v>
      </c>
      <c r="T155" s="5">
        <v>3.7835326239538439E-4</v>
      </c>
      <c r="U155" s="5">
        <v>0</v>
      </c>
      <c r="V155" s="9">
        <v>0</v>
      </c>
    </row>
    <row r="156" spans="1:22" x14ac:dyDescent="0.25">
      <c r="A156">
        <v>105</v>
      </c>
      <c r="B156" t="s">
        <v>652</v>
      </c>
      <c r="C156" t="s">
        <v>653</v>
      </c>
      <c r="E156">
        <v>52</v>
      </c>
      <c r="F156">
        <v>7.02</v>
      </c>
      <c r="G156" t="s">
        <v>63</v>
      </c>
      <c r="H156" s="4">
        <v>0</v>
      </c>
      <c r="I156" s="5">
        <v>0</v>
      </c>
      <c r="J156" s="5">
        <v>2.0106762930290748E-3</v>
      </c>
      <c r="K156" s="5">
        <v>0</v>
      </c>
      <c r="L156" s="9">
        <v>0</v>
      </c>
      <c r="M156" s="4">
        <v>0</v>
      </c>
      <c r="N156" s="5">
        <v>0</v>
      </c>
      <c r="O156" s="5">
        <v>0</v>
      </c>
      <c r="P156" s="5">
        <v>0</v>
      </c>
      <c r="Q156" s="9">
        <v>0</v>
      </c>
      <c r="R156" s="4">
        <v>0</v>
      </c>
      <c r="S156" s="5">
        <v>9.7608301453270369E-4</v>
      </c>
      <c r="T156" s="5">
        <v>2.010899122481518E-3</v>
      </c>
      <c r="U156" s="5">
        <v>1.3635102961449298E-3</v>
      </c>
      <c r="V156" s="9">
        <v>0</v>
      </c>
    </row>
    <row r="157" spans="1:22" x14ac:dyDescent="0.25">
      <c r="A157">
        <v>62</v>
      </c>
      <c r="B157" t="s">
        <v>491</v>
      </c>
      <c r="C157" t="s">
        <v>492</v>
      </c>
      <c r="E157">
        <v>57</v>
      </c>
      <c r="F157">
        <v>6.89</v>
      </c>
      <c r="G157" t="s">
        <v>63</v>
      </c>
      <c r="H157" s="4">
        <v>0</v>
      </c>
      <c r="I157" s="5">
        <v>0</v>
      </c>
      <c r="J157" s="5">
        <v>4.2399348190648211E-3</v>
      </c>
      <c r="K157" s="5">
        <v>0</v>
      </c>
      <c r="L157" s="9">
        <v>0</v>
      </c>
      <c r="M157" s="4">
        <v>0</v>
      </c>
      <c r="N157" s="5">
        <v>0</v>
      </c>
      <c r="O157" s="5">
        <v>0</v>
      </c>
      <c r="P157" s="5">
        <v>0</v>
      </c>
      <c r="Q157" s="9">
        <v>0</v>
      </c>
      <c r="R157" s="4">
        <v>4.0918259733818199E-3</v>
      </c>
      <c r="S157" s="5">
        <v>2.8078177701645348E-3</v>
      </c>
      <c r="T157" s="5">
        <v>4.239835499677309E-3</v>
      </c>
      <c r="U157" s="5">
        <v>2.022356761904123E-3</v>
      </c>
      <c r="V157" s="9">
        <v>3.2605301825663472E-3</v>
      </c>
    </row>
    <row r="158" spans="1:22" x14ac:dyDescent="0.25">
      <c r="A158">
        <v>60</v>
      </c>
      <c r="B158" t="s">
        <v>398</v>
      </c>
      <c r="C158" t="s">
        <v>399</v>
      </c>
      <c r="E158">
        <v>60</v>
      </c>
      <c r="F158">
        <v>7.52</v>
      </c>
      <c r="G158" t="s">
        <v>63</v>
      </c>
      <c r="H158" s="4">
        <v>0</v>
      </c>
      <c r="I158" s="5">
        <v>0</v>
      </c>
      <c r="J158" s="5">
        <v>5.0143247963112042E-3</v>
      </c>
      <c r="K158" s="5">
        <v>0</v>
      </c>
      <c r="L158" s="9">
        <v>0</v>
      </c>
      <c r="M158" s="4">
        <v>0</v>
      </c>
      <c r="N158" s="5">
        <v>0</v>
      </c>
      <c r="O158" s="5">
        <v>0</v>
      </c>
      <c r="P158" s="5">
        <v>0</v>
      </c>
      <c r="Q158" s="9">
        <v>2.738390108078042E-3</v>
      </c>
      <c r="R158" s="4">
        <v>0</v>
      </c>
      <c r="S158" s="5">
        <v>2.6901043152426341E-3</v>
      </c>
      <c r="T158" s="5">
        <v>5.0147660721968244E-3</v>
      </c>
      <c r="U158" s="5">
        <v>2.223381568670693E-3</v>
      </c>
      <c r="V158" s="9">
        <v>2.3154769612664943E-3</v>
      </c>
    </row>
    <row r="159" spans="1:22" x14ac:dyDescent="0.25">
      <c r="A159">
        <v>34</v>
      </c>
      <c r="B159" t="s">
        <v>299</v>
      </c>
      <c r="C159" t="s">
        <v>300</v>
      </c>
      <c r="E159">
        <v>282</v>
      </c>
      <c r="F159">
        <v>10.24</v>
      </c>
      <c r="G159" t="s">
        <v>63</v>
      </c>
      <c r="H159" s="4">
        <v>0</v>
      </c>
      <c r="I159" s="5">
        <v>6.0855060202314286E-3</v>
      </c>
      <c r="J159" s="5">
        <v>0</v>
      </c>
      <c r="K159" s="5">
        <v>3.7676494720090335E-3</v>
      </c>
      <c r="L159" s="9">
        <v>4.1109320770800316E-4</v>
      </c>
      <c r="M159" s="4">
        <v>4.0060607767954358E-3</v>
      </c>
      <c r="N159" s="5">
        <v>5.1007997762134378E-3</v>
      </c>
      <c r="O159" s="5">
        <v>9.8457783940117112E-4</v>
      </c>
      <c r="P159" s="5">
        <v>4.2063516080012445E-4</v>
      </c>
      <c r="Q159" s="9">
        <v>4.7439273366820913E-3</v>
      </c>
      <c r="R159" s="4">
        <v>3.4985013046527147E-4</v>
      </c>
      <c r="S159" s="5">
        <v>3.8915236590243794E-4</v>
      </c>
      <c r="T159" s="5">
        <v>0</v>
      </c>
      <c r="U159" s="5">
        <v>6.3095949178580473E-4</v>
      </c>
      <c r="V159" s="9">
        <v>0</v>
      </c>
    </row>
    <row r="160" spans="1:22" x14ac:dyDescent="0.25">
      <c r="A160">
        <v>15</v>
      </c>
      <c r="B160" t="s">
        <v>212</v>
      </c>
      <c r="C160" t="s">
        <v>213</v>
      </c>
      <c r="E160">
        <v>63</v>
      </c>
      <c r="F160">
        <v>6.52</v>
      </c>
      <c r="G160" t="s">
        <v>63</v>
      </c>
      <c r="H160" s="4">
        <v>0</v>
      </c>
      <c r="I160" s="5">
        <v>0</v>
      </c>
      <c r="J160" s="5">
        <v>1.6920566410264383E-2</v>
      </c>
      <c r="K160" s="5">
        <v>0</v>
      </c>
      <c r="L160" s="9">
        <v>0</v>
      </c>
      <c r="M160" s="4">
        <v>0</v>
      </c>
      <c r="N160" s="5">
        <v>0</v>
      </c>
      <c r="O160" s="5">
        <v>0</v>
      </c>
      <c r="P160" s="5">
        <v>0</v>
      </c>
      <c r="Q160" s="9">
        <v>0</v>
      </c>
      <c r="R160" s="4">
        <v>2.3686745417307403E-2</v>
      </c>
      <c r="S160" s="5">
        <v>1.7694896052324091E-2</v>
      </c>
      <c r="T160" s="5">
        <v>1.6922220407654197E-2</v>
      </c>
      <c r="U160" s="5">
        <v>2.0155578608029266E-2</v>
      </c>
      <c r="V160" s="9">
        <v>2.2105088516406576E-2</v>
      </c>
    </row>
    <row r="161" spans="1:22" x14ac:dyDescent="0.25">
      <c r="A161">
        <v>19</v>
      </c>
      <c r="B161" t="s">
        <v>297</v>
      </c>
      <c r="C161" t="s">
        <v>298</v>
      </c>
      <c r="E161">
        <v>101</v>
      </c>
      <c r="F161">
        <v>6.78</v>
      </c>
      <c r="G161" t="s">
        <v>63</v>
      </c>
      <c r="H161" s="4">
        <v>0</v>
      </c>
      <c r="I161" s="5">
        <v>0</v>
      </c>
      <c r="J161" s="5">
        <v>1.1520063685718326E-2</v>
      </c>
      <c r="K161" s="5">
        <v>0</v>
      </c>
      <c r="L161" s="9">
        <v>0</v>
      </c>
      <c r="M161" s="4">
        <v>0</v>
      </c>
      <c r="N161" s="5">
        <v>0</v>
      </c>
      <c r="O161" s="5">
        <v>0</v>
      </c>
      <c r="P161" s="5">
        <v>0</v>
      </c>
      <c r="Q161" s="9">
        <v>0</v>
      </c>
      <c r="R161" s="4">
        <v>3.5482695337308323E-3</v>
      </c>
      <c r="S161" s="5">
        <v>9.0320658680290034E-3</v>
      </c>
      <c r="T161" s="5">
        <v>1.1520732139386472E-2</v>
      </c>
      <c r="U161" s="5">
        <v>7.4722483992370158E-3</v>
      </c>
      <c r="V161" s="9">
        <v>5.5471591521175645E-3</v>
      </c>
    </row>
    <row r="162" spans="1:22" x14ac:dyDescent="0.25">
      <c r="A162">
        <v>18</v>
      </c>
      <c r="B162" t="s">
        <v>269</v>
      </c>
      <c r="C162" t="s">
        <v>270</v>
      </c>
      <c r="E162">
        <v>106</v>
      </c>
      <c r="F162">
        <v>6.85</v>
      </c>
      <c r="G162" t="s">
        <v>63</v>
      </c>
      <c r="H162" s="4">
        <v>0</v>
      </c>
      <c r="I162" s="5">
        <v>0</v>
      </c>
      <c r="J162" s="5">
        <v>1.0663379079322452E-2</v>
      </c>
      <c r="K162" s="5">
        <v>0</v>
      </c>
      <c r="L162" s="9">
        <v>0</v>
      </c>
      <c r="M162" s="4">
        <v>0</v>
      </c>
      <c r="N162" s="5">
        <v>0</v>
      </c>
      <c r="O162" s="5">
        <v>0</v>
      </c>
      <c r="P162" s="5">
        <v>0</v>
      </c>
      <c r="Q162" s="9">
        <v>0</v>
      </c>
      <c r="R162" s="4">
        <v>9.0237839468413905E-3</v>
      </c>
      <c r="S162" s="5">
        <v>9.5635850980832927E-3</v>
      </c>
      <c r="T162" s="5">
        <v>1.0663930436505592E-2</v>
      </c>
      <c r="U162" s="5">
        <v>7.2908843147151048E-3</v>
      </c>
      <c r="V162" s="9">
        <v>6.3339122873848777E-3</v>
      </c>
    </row>
    <row r="163" spans="1:22" x14ac:dyDescent="0.25">
      <c r="A163">
        <v>44</v>
      </c>
      <c r="B163" t="s">
        <v>391</v>
      </c>
      <c r="C163" t="s">
        <v>392</v>
      </c>
      <c r="E163">
        <v>100</v>
      </c>
      <c r="F163">
        <v>5.49</v>
      </c>
      <c r="G163" t="s">
        <v>63</v>
      </c>
      <c r="H163" s="4">
        <v>0</v>
      </c>
      <c r="I163" s="5">
        <v>0</v>
      </c>
      <c r="J163" s="5">
        <v>5.5610941270501915E-3</v>
      </c>
      <c r="K163" s="5">
        <v>0</v>
      </c>
      <c r="L163" s="9">
        <v>0</v>
      </c>
      <c r="M163" s="4">
        <v>0</v>
      </c>
      <c r="N163" s="5">
        <v>0</v>
      </c>
      <c r="O163" s="5">
        <v>0</v>
      </c>
      <c r="P163" s="5">
        <v>0</v>
      </c>
      <c r="Q163" s="9">
        <v>0</v>
      </c>
      <c r="R163" s="4">
        <v>3.3552976014405451E-3</v>
      </c>
      <c r="S163" s="5">
        <v>4.9978900068647983E-3</v>
      </c>
      <c r="T163" s="5">
        <v>5.5613905452971055E-3</v>
      </c>
      <c r="U163" s="5">
        <v>3.9954253452112462E-3</v>
      </c>
      <c r="V163" s="9">
        <v>1.3316581012987668E-3</v>
      </c>
    </row>
    <row r="164" spans="1:22" x14ac:dyDescent="0.25">
      <c r="A164">
        <v>90</v>
      </c>
      <c r="B164" t="s">
        <v>823</v>
      </c>
      <c r="C164" t="s">
        <v>824</v>
      </c>
      <c r="E164">
        <v>103</v>
      </c>
      <c r="F164">
        <v>6.97</v>
      </c>
      <c r="G164" t="s">
        <v>63</v>
      </c>
      <c r="H164" s="4">
        <v>0</v>
      </c>
      <c r="I164" s="5">
        <v>0</v>
      </c>
      <c r="J164" s="5">
        <v>1.3387256675239957E-3</v>
      </c>
      <c r="K164" s="5">
        <v>0</v>
      </c>
      <c r="L164" s="9">
        <v>0</v>
      </c>
      <c r="M164" s="4">
        <v>0</v>
      </c>
      <c r="N164" s="5">
        <v>0</v>
      </c>
      <c r="O164" s="5">
        <v>0</v>
      </c>
      <c r="P164" s="5">
        <v>0</v>
      </c>
      <c r="Q164" s="9">
        <v>0</v>
      </c>
      <c r="R164" s="4">
        <v>0</v>
      </c>
      <c r="S164" s="5">
        <v>1.1719720821255916E-3</v>
      </c>
      <c r="T164" s="5">
        <v>1.3385634665393665E-3</v>
      </c>
      <c r="U164" s="5">
        <v>7.7633756866807421E-4</v>
      </c>
      <c r="V164" s="9">
        <v>0</v>
      </c>
    </row>
    <row r="165" spans="1:22" x14ac:dyDescent="0.25">
      <c r="A165">
        <v>159</v>
      </c>
      <c r="B165" t="s">
        <v>705</v>
      </c>
      <c r="C165" t="s">
        <v>706</v>
      </c>
      <c r="E165">
        <v>82</v>
      </c>
      <c r="F165">
        <v>6.05</v>
      </c>
      <c r="G165" t="s">
        <v>63</v>
      </c>
      <c r="H165" s="4">
        <v>0</v>
      </c>
      <c r="I165" s="5">
        <v>0</v>
      </c>
      <c r="J165" s="5">
        <v>0</v>
      </c>
      <c r="K165" s="5">
        <v>0</v>
      </c>
      <c r="L165" s="9">
        <v>0</v>
      </c>
      <c r="M165" s="4">
        <v>0</v>
      </c>
      <c r="N165" s="5">
        <v>0</v>
      </c>
      <c r="O165" s="5">
        <v>0</v>
      </c>
      <c r="P165" s="5">
        <v>0</v>
      </c>
      <c r="Q165" s="9">
        <v>1.4562743312940523E-3</v>
      </c>
      <c r="R165" s="4">
        <v>0</v>
      </c>
      <c r="S165" s="5">
        <v>0</v>
      </c>
      <c r="T165" s="5">
        <v>0</v>
      </c>
      <c r="U165" s="5">
        <v>0</v>
      </c>
      <c r="V165" s="9">
        <v>0</v>
      </c>
    </row>
    <row r="166" spans="1:22" x14ac:dyDescent="0.25">
      <c r="A166">
        <v>145</v>
      </c>
      <c r="B166" t="s">
        <v>1110</v>
      </c>
      <c r="C166" t="s">
        <v>1111</v>
      </c>
      <c r="E166">
        <v>19</v>
      </c>
      <c r="F166">
        <v>5.3</v>
      </c>
      <c r="G166" t="s">
        <v>63</v>
      </c>
      <c r="H166" s="4">
        <v>0</v>
      </c>
      <c r="I166" s="5">
        <v>0</v>
      </c>
      <c r="J166" s="5">
        <v>0</v>
      </c>
      <c r="K166" s="5">
        <v>0</v>
      </c>
      <c r="L166" s="9">
        <v>0</v>
      </c>
      <c r="M166" s="4">
        <v>0</v>
      </c>
      <c r="N166" s="5">
        <v>0</v>
      </c>
      <c r="O166" s="5">
        <v>0</v>
      </c>
      <c r="P166" s="5">
        <v>0</v>
      </c>
      <c r="Q166" s="9">
        <v>1.5370856682077347E-3</v>
      </c>
      <c r="R166" s="4">
        <v>0</v>
      </c>
      <c r="S166" s="5">
        <v>0</v>
      </c>
      <c r="T166" s="5">
        <v>0</v>
      </c>
      <c r="U166" s="5">
        <v>0</v>
      </c>
      <c r="V166" s="9">
        <v>0</v>
      </c>
    </row>
    <row r="167" spans="1:22" x14ac:dyDescent="0.25">
      <c r="A167">
        <v>96</v>
      </c>
      <c r="B167" t="s">
        <v>717</v>
      </c>
      <c r="C167" t="s">
        <v>718</v>
      </c>
      <c r="E167">
        <v>38</v>
      </c>
      <c r="F167">
        <v>6.6</v>
      </c>
      <c r="G167" t="s">
        <v>63</v>
      </c>
      <c r="H167" s="4">
        <v>0</v>
      </c>
      <c r="I167" s="5">
        <v>0</v>
      </c>
      <c r="J167" s="5">
        <v>3.0895514928264436E-3</v>
      </c>
      <c r="K167" s="5">
        <v>0</v>
      </c>
      <c r="L167" s="9">
        <v>0</v>
      </c>
      <c r="M167" s="4">
        <v>0</v>
      </c>
      <c r="N167" s="5">
        <v>0</v>
      </c>
      <c r="O167" s="5">
        <v>0</v>
      </c>
      <c r="P167" s="5">
        <v>0</v>
      </c>
      <c r="Q167" s="9">
        <v>0</v>
      </c>
      <c r="R167" s="4">
        <v>1.2599882577959895E-3</v>
      </c>
      <c r="S167" s="5">
        <v>2.3585754834166317E-3</v>
      </c>
      <c r="T167" s="5">
        <v>3.0897466869220518E-3</v>
      </c>
      <c r="U167" s="5">
        <v>1.4028556065405551E-3</v>
      </c>
      <c r="V167" s="9">
        <v>0</v>
      </c>
    </row>
    <row r="168" spans="1:22" x14ac:dyDescent="0.25">
      <c r="A168">
        <v>140</v>
      </c>
      <c r="B168" t="s">
        <v>597</v>
      </c>
      <c r="C168" t="s">
        <v>598</v>
      </c>
      <c r="E168">
        <v>17</v>
      </c>
      <c r="F168">
        <v>9.35</v>
      </c>
      <c r="G168" t="s">
        <v>63</v>
      </c>
      <c r="H168" s="4">
        <v>0</v>
      </c>
      <c r="I168" s="5">
        <v>0</v>
      </c>
      <c r="J168" s="5">
        <v>0</v>
      </c>
      <c r="K168" s="5">
        <v>0</v>
      </c>
      <c r="L168" s="9">
        <v>0</v>
      </c>
      <c r="M168" s="4">
        <v>0</v>
      </c>
      <c r="N168" s="5">
        <v>0</v>
      </c>
      <c r="O168" s="5">
        <v>0</v>
      </c>
      <c r="P168" s="5">
        <v>4.6517300135543171E-3</v>
      </c>
      <c r="Q168" s="9">
        <v>1.6924320236194309E-3</v>
      </c>
      <c r="R168" s="4">
        <v>0</v>
      </c>
      <c r="S168" s="5">
        <v>0</v>
      </c>
      <c r="T168" s="5">
        <v>0</v>
      </c>
      <c r="U168" s="5">
        <v>0</v>
      </c>
      <c r="V168" s="9">
        <v>0</v>
      </c>
    </row>
    <row r="169" spans="1:22" x14ac:dyDescent="0.25">
      <c r="A169">
        <v>97</v>
      </c>
      <c r="B169" t="s">
        <v>666</v>
      </c>
      <c r="C169" t="s">
        <v>667</v>
      </c>
      <c r="E169">
        <v>79</v>
      </c>
      <c r="F169">
        <v>5.18</v>
      </c>
      <c r="G169" t="s">
        <v>63</v>
      </c>
      <c r="H169" s="4">
        <v>0</v>
      </c>
      <c r="I169" s="5">
        <v>0</v>
      </c>
      <c r="J169" s="5">
        <v>2.1560679404880249E-3</v>
      </c>
      <c r="K169" s="5">
        <v>0</v>
      </c>
      <c r="L169" s="9">
        <v>0</v>
      </c>
      <c r="M169" s="4">
        <v>0</v>
      </c>
      <c r="N169" s="5">
        <v>0</v>
      </c>
      <c r="O169" s="5">
        <v>0</v>
      </c>
      <c r="P169" s="5">
        <v>0</v>
      </c>
      <c r="Q169" s="9">
        <v>0</v>
      </c>
      <c r="R169" s="4">
        <v>0</v>
      </c>
      <c r="S169" s="5">
        <v>0</v>
      </c>
      <c r="T169" s="5">
        <v>2.155964416721624E-3</v>
      </c>
      <c r="U169" s="5">
        <v>1.464371526778651E-3</v>
      </c>
      <c r="V169" s="9">
        <v>0</v>
      </c>
    </row>
    <row r="170" spans="1:22" x14ac:dyDescent="0.25">
      <c r="A170">
        <v>128</v>
      </c>
      <c r="B170" t="s">
        <v>729</v>
      </c>
      <c r="C170" t="s">
        <v>730</v>
      </c>
      <c r="E170">
        <v>76</v>
      </c>
      <c r="F170">
        <v>5.37</v>
      </c>
      <c r="G170" t="s">
        <v>63</v>
      </c>
      <c r="H170" s="4">
        <v>0</v>
      </c>
      <c r="I170" s="5">
        <v>0</v>
      </c>
      <c r="J170" s="5">
        <v>9.4300088430251114E-4</v>
      </c>
      <c r="K170" s="5">
        <v>0</v>
      </c>
      <c r="L170" s="9">
        <v>0</v>
      </c>
      <c r="M170" s="4">
        <v>0</v>
      </c>
      <c r="N170" s="5">
        <v>0</v>
      </c>
      <c r="O170" s="5">
        <v>0</v>
      </c>
      <c r="P170" s="5">
        <v>0</v>
      </c>
      <c r="Q170" s="9">
        <v>0</v>
      </c>
      <c r="R170" s="4">
        <v>0</v>
      </c>
      <c r="S170" s="5">
        <v>5.2949293966858535E-4</v>
      </c>
      <c r="T170" s="5">
        <v>9.4328338280334539E-4</v>
      </c>
      <c r="U170" s="5">
        <v>4.7360387349520261E-4</v>
      </c>
      <c r="V170" s="9">
        <v>0</v>
      </c>
    </row>
    <row r="171" spans="1:22" x14ac:dyDescent="0.25">
      <c r="A171">
        <v>136</v>
      </c>
      <c r="B171" t="s">
        <v>1097</v>
      </c>
      <c r="C171" t="s">
        <v>1098</v>
      </c>
      <c r="E171">
        <v>62</v>
      </c>
      <c r="F171">
        <v>8.3800000000000008</v>
      </c>
      <c r="G171" t="s">
        <v>63</v>
      </c>
      <c r="H171" s="4">
        <v>0</v>
      </c>
      <c r="I171" s="5">
        <v>0</v>
      </c>
      <c r="J171" s="5">
        <v>0</v>
      </c>
      <c r="K171" s="5">
        <v>0</v>
      </c>
      <c r="L171" s="9">
        <v>0</v>
      </c>
      <c r="M171" s="4">
        <v>0</v>
      </c>
      <c r="N171" s="5">
        <v>0</v>
      </c>
      <c r="O171" s="5">
        <v>0</v>
      </c>
      <c r="P171" s="5">
        <v>6.3583070760518136E-4</v>
      </c>
      <c r="Q171" s="9">
        <v>0</v>
      </c>
      <c r="R171" s="4">
        <v>0</v>
      </c>
      <c r="S171" s="5">
        <v>0</v>
      </c>
      <c r="T171" s="5">
        <v>0</v>
      </c>
      <c r="U171" s="5">
        <v>0</v>
      </c>
      <c r="V171" s="9">
        <v>0</v>
      </c>
    </row>
    <row r="172" spans="1:22" x14ac:dyDescent="0.25">
      <c r="A172">
        <v>171</v>
      </c>
      <c r="B172" t="s">
        <v>657</v>
      </c>
      <c r="C172" t="s">
        <v>862</v>
      </c>
      <c r="E172">
        <v>10</v>
      </c>
      <c r="F172">
        <v>7.04</v>
      </c>
      <c r="G172" t="s">
        <v>63</v>
      </c>
      <c r="H172" s="4">
        <v>0</v>
      </c>
      <c r="I172" s="5">
        <v>0</v>
      </c>
      <c r="J172" s="5">
        <v>0</v>
      </c>
      <c r="K172" s="5">
        <v>1.3463179444734803E-2</v>
      </c>
      <c r="L172" s="9">
        <v>0</v>
      </c>
      <c r="M172" s="4">
        <v>0</v>
      </c>
      <c r="N172" s="5">
        <v>0</v>
      </c>
      <c r="O172" s="5">
        <v>0</v>
      </c>
      <c r="P172" s="5">
        <v>7.9079410230423388E-3</v>
      </c>
      <c r="Q172" s="9">
        <v>0</v>
      </c>
      <c r="R172" s="4">
        <v>0</v>
      </c>
      <c r="S172" s="5">
        <v>0</v>
      </c>
      <c r="T172" s="5">
        <v>0</v>
      </c>
      <c r="U172" s="5">
        <v>0</v>
      </c>
      <c r="V172" s="9">
        <v>0</v>
      </c>
    </row>
    <row r="173" spans="1:22" x14ac:dyDescent="0.25">
      <c r="A173">
        <v>79</v>
      </c>
      <c r="B173" t="s">
        <v>576</v>
      </c>
      <c r="C173" t="s">
        <v>577</v>
      </c>
      <c r="E173">
        <v>50</v>
      </c>
      <c r="F173">
        <v>6.04</v>
      </c>
      <c r="G173" t="s">
        <v>63</v>
      </c>
      <c r="H173" s="4">
        <v>0</v>
      </c>
      <c r="I173" s="5">
        <v>0</v>
      </c>
      <c r="J173" s="5">
        <v>1.578862787395701E-3</v>
      </c>
      <c r="K173" s="5">
        <v>0</v>
      </c>
      <c r="L173" s="9">
        <v>0</v>
      </c>
      <c r="M173" s="4">
        <v>0</v>
      </c>
      <c r="N173" s="5">
        <v>0</v>
      </c>
      <c r="O173" s="5">
        <v>0</v>
      </c>
      <c r="P173" s="5">
        <v>0</v>
      </c>
      <c r="Q173" s="9">
        <v>0</v>
      </c>
      <c r="R173" s="4">
        <v>3.0904635451121077E-3</v>
      </c>
      <c r="S173" s="5">
        <v>4.0238083679162038E-3</v>
      </c>
      <c r="T173" s="5">
        <v>1.5787631363684866E-3</v>
      </c>
      <c r="U173" s="5">
        <v>3.7261696465392042E-3</v>
      </c>
      <c r="V173" s="9">
        <v>3.21812938995201E-3</v>
      </c>
    </row>
    <row r="174" spans="1:22" x14ac:dyDescent="0.25">
      <c r="A174">
        <v>109</v>
      </c>
      <c r="B174" t="s">
        <v>649</v>
      </c>
      <c r="C174" t="s">
        <v>650</v>
      </c>
      <c r="E174">
        <v>92</v>
      </c>
      <c r="F174">
        <v>6.33</v>
      </c>
      <c r="G174" t="s">
        <v>63</v>
      </c>
      <c r="H174" s="4">
        <v>0</v>
      </c>
      <c r="I174" s="5">
        <v>0</v>
      </c>
      <c r="J174" s="5">
        <v>1.1360151269726342E-3</v>
      </c>
      <c r="K174" s="5">
        <v>0</v>
      </c>
      <c r="L174" s="9">
        <v>0</v>
      </c>
      <c r="M174" s="4">
        <v>0</v>
      </c>
      <c r="N174" s="5">
        <v>0</v>
      </c>
      <c r="O174" s="5">
        <v>0</v>
      </c>
      <c r="P174" s="5">
        <v>0</v>
      </c>
      <c r="Q174" s="9">
        <v>0</v>
      </c>
      <c r="R174" s="4">
        <v>0</v>
      </c>
      <c r="S174" s="5">
        <v>1.1928365998313858E-3</v>
      </c>
      <c r="T174" s="5">
        <v>1.1362764501124693E-3</v>
      </c>
      <c r="U174" s="5">
        <v>4.7935311615288122E-4</v>
      </c>
      <c r="V174" s="9">
        <v>0</v>
      </c>
    </row>
    <row r="175" spans="1:22" x14ac:dyDescent="0.25">
      <c r="A175">
        <v>179</v>
      </c>
      <c r="B175" t="s">
        <v>914</v>
      </c>
      <c r="C175" t="s">
        <v>915</v>
      </c>
      <c r="E175">
        <v>55</v>
      </c>
      <c r="F175">
        <v>7.01</v>
      </c>
      <c r="G175" t="s">
        <v>63</v>
      </c>
      <c r="H175" s="4">
        <v>0</v>
      </c>
      <c r="I175" s="5">
        <v>0</v>
      </c>
      <c r="J175" s="5">
        <v>2.335961725435084E-4</v>
      </c>
      <c r="K175" s="5">
        <v>0</v>
      </c>
      <c r="L175" s="9">
        <v>0</v>
      </c>
      <c r="M175" s="4">
        <v>0</v>
      </c>
      <c r="N175" s="5">
        <v>0</v>
      </c>
      <c r="O175" s="5">
        <v>0</v>
      </c>
      <c r="P175" s="5">
        <v>0</v>
      </c>
      <c r="Q175" s="9">
        <v>0</v>
      </c>
      <c r="R175" s="4">
        <v>0</v>
      </c>
      <c r="S175" s="5">
        <v>0</v>
      </c>
      <c r="T175" s="5">
        <v>2.3352035879998273E-4</v>
      </c>
      <c r="U175" s="5">
        <v>0</v>
      </c>
      <c r="V175" s="9">
        <v>0</v>
      </c>
    </row>
    <row r="176" spans="1:22" x14ac:dyDescent="0.25">
      <c r="A176">
        <v>103</v>
      </c>
      <c r="B176" t="s">
        <v>919</v>
      </c>
      <c r="C176" t="s">
        <v>920</v>
      </c>
      <c r="E176">
        <v>46</v>
      </c>
      <c r="F176">
        <v>6.33</v>
      </c>
      <c r="G176" t="s">
        <v>63</v>
      </c>
      <c r="H176" s="4">
        <v>0</v>
      </c>
      <c r="I176" s="5">
        <v>0</v>
      </c>
      <c r="J176" s="5">
        <v>2.2835525930539145E-3</v>
      </c>
      <c r="K176" s="5">
        <v>0</v>
      </c>
      <c r="L176" s="9">
        <v>0</v>
      </c>
      <c r="M176" s="4">
        <v>0</v>
      </c>
      <c r="N176" s="5">
        <v>0</v>
      </c>
      <c r="O176" s="5">
        <v>0</v>
      </c>
      <c r="P176" s="5">
        <v>0</v>
      </c>
      <c r="Q176" s="9">
        <v>0</v>
      </c>
      <c r="R176" s="4">
        <v>0</v>
      </c>
      <c r="S176" s="5">
        <v>1.3416784401010338E-3</v>
      </c>
      <c r="T176" s="5">
        <v>2.2831334942665614E-3</v>
      </c>
      <c r="U176" s="5">
        <v>3.7640475354142798E-4</v>
      </c>
      <c r="V176" s="9">
        <v>0</v>
      </c>
    </row>
    <row r="177" spans="1:22" x14ac:dyDescent="0.25">
      <c r="A177">
        <v>173</v>
      </c>
      <c r="B177" t="s">
        <v>925</v>
      </c>
      <c r="C177" t="s">
        <v>926</v>
      </c>
      <c r="E177">
        <v>71</v>
      </c>
      <c r="F177">
        <v>8.26</v>
      </c>
      <c r="G177" t="s">
        <v>63</v>
      </c>
      <c r="H177" s="4">
        <v>0</v>
      </c>
      <c r="I177" s="5">
        <v>0</v>
      </c>
      <c r="J177" s="5">
        <v>1.809547815477882E-4</v>
      </c>
      <c r="K177" s="5">
        <v>0</v>
      </c>
      <c r="L177" s="9">
        <v>0</v>
      </c>
      <c r="M177" s="4">
        <v>0</v>
      </c>
      <c r="N177" s="5">
        <v>0</v>
      </c>
      <c r="O177" s="5">
        <v>0</v>
      </c>
      <c r="P177" s="5">
        <v>0</v>
      </c>
      <c r="Q177" s="9">
        <v>0</v>
      </c>
      <c r="R177" s="4">
        <v>0</v>
      </c>
      <c r="S177" s="5">
        <v>0</v>
      </c>
      <c r="T177" s="5">
        <v>1.8089605259153591E-4</v>
      </c>
      <c r="U177" s="5">
        <v>0</v>
      </c>
      <c r="V177" s="9">
        <v>0</v>
      </c>
    </row>
    <row r="178" spans="1:22" x14ac:dyDescent="0.25">
      <c r="A178">
        <v>153</v>
      </c>
      <c r="B178" t="s">
        <v>1121</v>
      </c>
      <c r="C178" t="s">
        <v>1122</v>
      </c>
      <c r="E178">
        <v>50</v>
      </c>
      <c r="F178">
        <v>10.9</v>
      </c>
      <c r="G178" t="s">
        <v>63</v>
      </c>
      <c r="H178" s="4">
        <v>0</v>
      </c>
      <c r="I178" s="5">
        <v>0</v>
      </c>
      <c r="J178" s="5">
        <v>0</v>
      </c>
      <c r="K178" s="5">
        <v>0</v>
      </c>
      <c r="L178" s="9">
        <v>0</v>
      </c>
      <c r="M178" s="4">
        <v>0</v>
      </c>
      <c r="N178" s="5">
        <v>1.7755868087769549E-3</v>
      </c>
      <c r="O178" s="5">
        <v>3.1495412841967634E-3</v>
      </c>
      <c r="P178" s="5">
        <v>0</v>
      </c>
      <c r="Q178" s="9">
        <v>0</v>
      </c>
      <c r="R178" s="4">
        <v>0</v>
      </c>
      <c r="S178" s="5">
        <v>0</v>
      </c>
      <c r="T178" s="5">
        <v>0</v>
      </c>
      <c r="U178" s="5">
        <v>0</v>
      </c>
      <c r="V178" s="9">
        <v>0</v>
      </c>
    </row>
    <row r="179" spans="1:22" x14ac:dyDescent="0.25">
      <c r="A179">
        <v>146</v>
      </c>
      <c r="B179" t="s">
        <v>1112</v>
      </c>
      <c r="C179" t="s">
        <v>1113</v>
      </c>
      <c r="E179">
        <v>57</v>
      </c>
      <c r="F179">
        <v>6.1</v>
      </c>
      <c r="G179" t="s">
        <v>63</v>
      </c>
      <c r="H179" s="4">
        <v>0</v>
      </c>
      <c r="I179" s="5">
        <v>0</v>
      </c>
      <c r="J179" s="5">
        <v>0</v>
      </c>
      <c r="K179" s="5">
        <v>1.7166369793736949E-3</v>
      </c>
      <c r="L179" s="9">
        <v>0</v>
      </c>
      <c r="M179" s="4">
        <v>0</v>
      </c>
      <c r="N179" s="5">
        <v>0</v>
      </c>
      <c r="O179" s="5">
        <v>0</v>
      </c>
      <c r="P179" s="5">
        <v>0</v>
      </c>
      <c r="Q179" s="9">
        <v>0</v>
      </c>
      <c r="R179" s="4">
        <v>0</v>
      </c>
      <c r="S179" s="5">
        <v>0</v>
      </c>
      <c r="T179" s="5">
        <v>0</v>
      </c>
      <c r="U179" s="5">
        <v>1.0920215099663769E-3</v>
      </c>
      <c r="V179" s="9">
        <v>0</v>
      </c>
    </row>
    <row r="180" spans="1:22" x14ac:dyDescent="0.25">
      <c r="A180">
        <v>191</v>
      </c>
      <c r="B180" t="s">
        <v>1169</v>
      </c>
      <c r="C180" t="s">
        <v>1170</v>
      </c>
      <c r="E180">
        <v>17</v>
      </c>
      <c r="F180">
        <v>8.18</v>
      </c>
      <c r="G180" t="s">
        <v>63</v>
      </c>
      <c r="H180" s="4">
        <v>0</v>
      </c>
      <c r="I180" s="5">
        <v>0</v>
      </c>
      <c r="J180" s="5">
        <v>0</v>
      </c>
      <c r="K180" s="5">
        <v>0</v>
      </c>
      <c r="L180" s="9">
        <v>0</v>
      </c>
      <c r="M180" s="4">
        <v>0</v>
      </c>
      <c r="N180" s="5">
        <v>0</v>
      </c>
      <c r="O180" s="5">
        <v>0</v>
      </c>
      <c r="P180" s="5">
        <v>0</v>
      </c>
      <c r="Q180" s="9">
        <v>1.7179192762321743E-3</v>
      </c>
      <c r="R180" s="4">
        <v>0</v>
      </c>
      <c r="S180" s="5">
        <v>0</v>
      </c>
      <c r="T180" s="5">
        <v>0</v>
      </c>
      <c r="U180" s="5">
        <v>0</v>
      </c>
      <c r="V180" s="9">
        <v>0</v>
      </c>
    </row>
    <row r="181" spans="1:22" x14ac:dyDescent="0.25">
      <c r="A181">
        <v>76</v>
      </c>
      <c r="B181" t="s">
        <v>451</v>
      </c>
      <c r="C181" t="s">
        <v>452</v>
      </c>
      <c r="E181">
        <v>51</v>
      </c>
      <c r="F181">
        <v>7.92</v>
      </c>
      <c r="G181" t="s">
        <v>63</v>
      </c>
      <c r="H181" s="4">
        <v>0</v>
      </c>
      <c r="I181" s="5">
        <v>1.1065886421746452E-2</v>
      </c>
      <c r="J181" s="5">
        <v>4.0168209857973963E-4</v>
      </c>
      <c r="K181" s="5">
        <v>2.0411643891514006E-3</v>
      </c>
      <c r="L181" s="9">
        <v>0</v>
      </c>
      <c r="M181" s="4">
        <v>0</v>
      </c>
      <c r="N181" s="5">
        <v>3.3860283449137266E-3</v>
      </c>
      <c r="O181" s="5">
        <v>3.0877855727419242E-3</v>
      </c>
      <c r="P181" s="5">
        <v>2.7256506080844504E-3</v>
      </c>
      <c r="Q181" s="9">
        <v>5.2555611378072853E-3</v>
      </c>
      <c r="R181" s="4">
        <v>0</v>
      </c>
      <c r="S181" s="5">
        <v>0</v>
      </c>
      <c r="T181" s="5">
        <v>4.0120907746111345E-4</v>
      </c>
      <c r="U181" s="5">
        <v>0</v>
      </c>
      <c r="V181" s="9">
        <v>2.1790515313514351E-3</v>
      </c>
    </row>
    <row r="182" spans="1:22" x14ac:dyDescent="0.25">
      <c r="A182">
        <v>77</v>
      </c>
      <c r="B182" t="s">
        <v>551</v>
      </c>
      <c r="C182" t="s">
        <v>552</v>
      </c>
      <c r="E182">
        <v>51</v>
      </c>
      <c r="F182">
        <v>8.58</v>
      </c>
      <c r="G182" t="s">
        <v>63</v>
      </c>
      <c r="H182" s="4">
        <v>0</v>
      </c>
      <c r="I182" s="5">
        <v>0</v>
      </c>
      <c r="J182" s="5">
        <v>2.7116361703113851E-3</v>
      </c>
      <c r="K182" s="5">
        <v>0</v>
      </c>
      <c r="L182" s="9">
        <v>0</v>
      </c>
      <c r="M182" s="4">
        <v>0</v>
      </c>
      <c r="N182" s="5">
        <v>0</v>
      </c>
      <c r="O182" s="5">
        <v>0</v>
      </c>
      <c r="P182" s="5">
        <v>0</v>
      </c>
      <c r="Q182" s="9">
        <v>0</v>
      </c>
      <c r="R182" s="4">
        <v>0</v>
      </c>
      <c r="S182" s="5">
        <v>2.7701940061647268E-3</v>
      </c>
      <c r="T182" s="5">
        <v>2.7111917941841993E-3</v>
      </c>
      <c r="U182" s="5">
        <v>1.7402292235912415E-3</v>
      </c>
      <c r="V182" s="9">
        <v>0</v>
      </c>
    </row>
    <row r="183" spans="1:22" x14ac:dyDescent="0.25">
      <c r="A183">
        <v>87</v>
      </c>
      <c r="B183" t="s">
        <v>842</v>
      </c>
      <c r="C183" t="s">
        <v>843</v>
      </c>
      <c r="E183">
        <v>23</v>
      </c>
      <c r="F183">
        <v>5.85</v>
      </c>
      <c r="G183" t="s">
        <v>63</v>
      </c>
      <c r="H183" s="4">
        <v>0</v>
      </c>
      <c r="I183" s="5">
        <v>0</v>
      </c>
      <c r="J183" s="5">
        <v>7.3862126439832752E-3</v>
      </c>
      <c r="K183" s="5">
        <v>0</v>
      </c>
      <c r="L183" s="9">
        <v>0</v>
      </c>
      <c r="M183" s="4">
        <v>0</v>
      </c>
      <c r="N183" s="5">
        <v>0</v>
      </c>
      <c r="O183" s="5">
        <v>0</v>
      </c>
      <c r="P183" s="5">
        <v>0</v>
      </c>
      <c r="Q183" s="9">
        <v>0</v>
      </c>
      <c r="R183" s="4">
        <v>0</v>
      </c>
      <c r="S183" s="5">
        <v>3.0217175552032616E-3</v>
      </c>
      <c r="T183" s="5">
        <v>7.3866575440207456E-3</v>
      </c>
      <c r="U183" s="5">
        <v>2.3474278947153526E-3</v>
      </c>
      <c r="V183" s="9">
        <v>0</v>
      </c>
    </row>
    <row r="184" spans="1:22" x14ac:dyDescent="0.25">
      <c r="A184">
        <v>100</v>
      </c>
      <c r="B184" t="s">
        <v>610</v>
      </c>
      <c r="C184" t="s">
        <v>611</v>
      </c>
      <c r="E184">
        <v>24</v>
      </c>
      <c r="F184">
        <v>8.4600000000000009</v>
      </c>
      <c r="G184" t="s">
        <v>63</v>
      </c>
      <c r="H184" s="4">
        <v>0</v>
      </c>
      <c r="I184" s="5">
        <v>0</v>
      </c>
      <c r="J184" s="5">
        <v>4.0905436686914558E-3</v>
      </c>
      <c r="K184" s="5">
        <v>0</v>
      </c>
      <c r="L184" s="9">
        <v>0</v>
      </c>
      <c r="M184" s="4">
        <v>0</v>
      </c>
      <c r="N184" s="5">
        <v>0</v>
      </c>
      <c r="O184" s="5">
        <v>0</v>
      </c>
      <c r="P184" s="5">
        <v>0</v>
      </c>
      <c r="Q184" s="9">
        <v>0</v>
      </c>
      <c r="R184" s="4">
        <v>0</v>
      </c>
      <c r="S184" s="5">
        <v>5.8680773402642579E-3</v>
      </c>
      <c r="T184" s="5">
        <v>4.0905943941971319E-3</v>
      </c>
      <c r="U184" s="5">
        <v>5.1922488870791627E-3</v>
      </c>
      <c r="V184" s="9">
        <v>0</v>
      </c>
    </row>
    <row r="185" spans="1:22" x14ac:dyDescent="0.25">
      <c r="A185">
        <v>143</v>
      </c>
      <c r="B185" t="s">
        <v>1106</v>
      </c>
      <c r="C185" t="s">
        <v>1107</v>
      </c>
      <c r="E185">
        <v>43</v>
      </c>
      <c r="F185">
        <v>7.92</v>
      </c>
      <c r="G185" t="s">
        <v>63</v>
      </c>
      <c r="H185" s="4">
        <v>0</v>
      </c>
      <c r="I185" s="5">
        <v>0</v>
      </c>
      <c r="J185" s="5">
        <v>1.06165903275244E-3</v>
      </c>
      <c r="K185" s="5">
        <v>0</v>
      </c>
      <c r="L185" s="9">
        <v>0</v>
      </c>
      <c r="M185" s="4">
        <v>0</v>
      </c>
      <c r="N185" s="5">
        <v>0</v>
      </c>
      <c r="O185" s="5">
        <v>0</v>
      </c>
      <c r="P185" s="5">
        <v>0</v>
      </c>
      <c r="Q185" s="9">
        <v>0</v>
      </c>
      <c r="R185" s="4">
        <v>0</v>
      </c>
      <c r="S185" s="5">
        <v>0</v>
      </c>
      <c r="T185" s="5">
        <v>1.0619115137814009E-3</v>
      </c>
      <c r="U185" s="5">
        <v>4.1528477555285867E-4</v>
      </c>
      <c r="V185" s="9">
        <v>0</v>
      </c>
    </row>
    <row r="186" spans="1:22" x14ac:dyDescent="0.25">
      <c r="A186">
        <v>149</v>
      </c>
      <c r="B186" t="s">
        <v>1114</v>
      </c>
      <c r="C186" t="s">
        <v>1115</v>
      </c>
      <c r="E186">
        <v>18</v>
      </c>
      <c r="F186">
        <v>4.57</v>
      </c>
      <c r="G186" t="s">
        <v>63</v>
      </c>
      <c r="H186" s="4">
        <v>0</v>
      </c>
      <c r="I186" s="5">
        <v>0</v>
      </c>
      <c r="J186" s="5">
        <v>0</v>
      </c>
      <c r="K186" s="5">
        <v>0</v>
      </c>
      <c r="L186" s="9">
        <v>0</v>
      </c>
      <c r="M186" s="4">
        <v>0</v>
      </c>
      <c r="N186" s="5">
        <v>0</v>
      </c>
      <c r="O186" s="5">
        <v>0</v>
      </c>
      <c r="P186" s="5">
        <v>0</v>
      </c>
      <c r="Q186" s="9">
        <v>0</v>
      </c>
      <c r="R186" s="4">
        <v>8.221478065933879E-3</v>
      </c>
      <c r="S186" s="5">
        <v>3.9373008650197818E-3</v>
      </c>
      <c r="T186" s="5">
        <v>0</v>
      </c>
      <c r="U186" s="5">
        <v>1.953992445093256E-3</v>
      </c>
      <c r="V186" s="9">
        <v>0</v>
      </c>
    </row>
    <row r="187" spans="1:22" x14ac:dyDescent="0.25">
      <c r="A187">
        <v>33</v>
      </c>
      <c r="B187" t="s">
        <v>327</v>
      </c>
      <c r="C187" t="s">
        <v>328</v>
      </c>
      <c r="E187">
        <v>40</v>
      </c>
      <c r="F187">
        <v>4.8899999999999997</v>
      </c>
      <c r="G187" t="s">
        <v>63</v>
      </c>
      <c r="H187" s="4">
        <v>0</v>
      </c>
      <c r="I187" s="5">
        <v>0</v>
      </c>
      <c r="J187" s="5">
        <v>1.537637542725514E-2</v>
      </c>
      <c r="K187" s="5">
        <v>0</v>
      </c>
      <c r="L187" s="9">
        <v>0</v>
      </c>
      <c r="M187" s="4">
        <v>0</v>
      </c>
      <c r="N187" s="5">
        <v>0</v>
      </c>
      <c r="O187" s="5">
        <v>0</v>
      </c>
      <c r="P187" s="5">
        <v>0</v>
      </c>
      <c r="Q187" s="9">
        <v>0</v>
      </c>
      <c r="R187" s="4">
        <v>1.3966360116099712E-3</v>
      </c>
      <c r="S187" s="5">
        <v>1.3580226501630295E-2</v>
      </c>
      <c r="T187" s="5">
        <v>1.5376823369121023E-2</v>
      </c>
      <c r="U187" s="5">
        <v>1.8414010982151903E-2</v>
      </c>
      <c r="V187" s="9">
        <v>8.045323474880026E-3</v>
      </c>
    </row>
    <row r="188" spans="1:22" x14ac:dyDescent="0.25">
      <c r="A188">
        <v>123</v>
      </c>
      <c r="B188" t="s">
        <v>917</v>
      </c>
      <c r="C188" t="s">
        <v>918</v>
      </c>
      <c r="E188">
        <v>40</v>
      </c>
      <c r="F188">
        <v>5.0999999999999996</v>
      </c>
      <c r="G188" t="s">
        <v>63</v>
      </c>
      <c r="H188" s="4">
        <v>0</v>
      </c>
      <c r="I188" s="5">
        <v>0</v>
      </c>
      <c r="J188" s="5">
        <v>1.5997073528321885E-3</v>
      </c>
      <c r="K188" s="5">
        <v>0</v>
      </c>
      <c r="L188" s="9">
        <v>0</v>
      </c>
      <c r="M188" s="4">
        <v>0</v>
      </c>
      <c r="N188" s="5">
        <v>0</v>
      </c>
      <c r="O188" s="5">
        <v>0</v>
      </c>
      <c r="P188" s="5">
        <v>0</v>
      </c>
      <c r="Q188" s="9">
        <v>0</v>
      </c>
      <c r="R188" s="4">
        <v>0</v>
      </c>
      <c r="S188" s="5">
        <v>7.2044087748886047E-4</v>
      </c>
      <c r="T188" s="5">
        <v>1.601054322946119E-3</v>
      </c>
      <c r="U188" s="5">
        <v>1.3294225387413064E-3</v>
      </c>
      <c r="V188" s="9">
        <v>0</v>
      </c>
    </row>
    <row r="189" spans="1:22" x14ac:dyDescent="0.25">
      <c r="A189">
        <v>182</v>
      </c>
      <c r="B189" t="s">
        <v>609</v>
      </c>
      <c r="C189" t="s">
        <v>1151</v>
      </c>
      <c r="E189">
        <v>8</v>
      </c>
      <c r="F189">
        <v>8.49</v>
      </c>
      <c r="G189" t="s">
        <v>63</v>
      </c>
      <c r="H189" s="4">
        <v>0</v>
      </c>
      <c r="I189" s="5">
        <v>0</v>
      </c>
      <c r="J189" s="5">
        <v>0</v>
      </c>
      <c r="K189" s="5">
        <v>0</v>
      </c>
      <c r="L189" s="9">
        <v>0</v>
      </c>
      <c r="M189" s="4">
        <v>0</v>
      </c>
      <c r="N189" s="5">
        <v>0</v>
      </c>
      <c r="O189" s="5">
        <v>0</v>
      </c>
      <c r="P189" s="5">
        <v>0</v>
      </c>
      <c r="Q189" s="9">
        <v>1.479156567393281E-2</v>
      </c>
      <c r="R189" s="4">
        <v>0</v>
      </c>
      <c r="S189" s="5">
        <v>0</v>
      </c>
      <c r="T189" s="5">
        <v>0</v>
      </c>
      <c r="U189" s="5">
        <v>0</v>
      </c>
      <c r="V189" s="9">
        <v>0</v>
      </c>
    </row>
    <row r="190" spans="1:22" x14ac:dyDescent="0.25">
      <c r="A190">
        <v>139</v>
      </c>
      <c r="B190" t="s">
        <v>1102</v>
      </c>
      <c r="C190" t="s">
        <v>1103</v>
      </c>
      <c r="E190">
        <v>112</v>
      </c>
      <c r="F190">
        <v>5.33</v>
      </c>
      <c r="G190" t="s">
        <v>63</v>
      </c>
      <c r="H190" s="4">
        <v>0</v>
      </c>
      <c r="I190" s="5">
        <v>0</v>
      </c>
      <c r="J190" s="5">
        <v>0</v>
      </c>
      <c r="K190" s="5">
        <v>0</v>
      </c>
      <c r="L190" s="9">
        <v>0</v>
      </c>
      <c r="M190" s="4">
        <v>0</v>
      </c>
      <c r="N190" s="5">
        <v>0</v>
      </c>
      <c r="O190" s="5">
        <v>0</v>
      </c>
      <c r="P190" s="5">
        <v>0</v>
      </c>
      <c r="Q190" s="9">
        <v>0</v>
      </c>
      <c r="R190" s="4">
        <v>0</v>
      </c>
      <c r="S190" s="5">
        <v>0</v>
      </c>
      <c r="T190" s="5">
        <v>0</v>
      </c>
      <c r="U190" s="5">
        <v>0</v>
      </c>
      <c r="V190" s="9">
        <v>9.4079304065009114E-4</v>
      </c>
    </row>
    <row r="191" spans="1:22" x14ac:dyDescent="0.25">
      <c r="A191">
        <v>193</v>
      </c>
      <c r="B191" t="s">
        <v>812</v>
      </c>
      <c r="C191" t="s">
        <v>813</v>
      </c>
      <c r="E191">
        <v>61</v>
      </c>
      <c r="F191">
        <v>7.01</v>
      </c>
      <c r="G191" t="s">
        <v>63</v>
      </c>
      <c r="H191" s="4">
        <v>0</v>
      </c>
      <c r="I191" s="5">
        <v>0</v>
      </c>
      <c r="J191" s="5">
        <v>0</v>
      </c>
      <c r="K191" s="5">
        <v>0</v>
      </c>
      <c r="L191" s="9">
        <v>0</v>
      </c>
      <c r="M191" s="4">
        <v>0</v>
      </c>
      <c r="N191" s="5">
        <v>0</v>
      </c>
      <c r="O191" s="5">
        <v>0</v>
      </c>
      <c r="P191" s="5">
        <v>0</v>
      </c>
      <c r="Q191" s="9">
        <v>1.4646645793889154E-3</v>
      </c>
      <c r="R191" s="4">
        <v>0</v>
      </c>
      <c r="S191" s="5">
        <v>0</v>
      </c>
      <c r="T191" s="5">
        <v>0</v>
      </c>
      <c r="U191" s="5">
        <v>0</v>
      </c>
      <c r="V191" s="9">
        <v>0</v>
      </c>
    </row>
    <row r="192" spans="1:22" x14ac:dyDescent="0.25">
      <c r="A192">
        <v>74</v>
      </c>
      <c r="B192" t="s">
        <v>555</v>
      </c>
      <c r="C192" t="s">
        <v>556</v>
      </c>
      <c r="E192">
        <v>16</v>
      </c>
      <c r="F192">
        <v>5.58</v>
      </c>
      <c r="G192" t="s">
        <v>63</v>
      </c>
      <c r="H192" s="4">
        <v>0</v>
      </c>
      <c r="I192" s="5">
        <v>0</v>
      </c>
      <c r="J192" s="5">
        <v>9.7894000244258313E-3</v>
      </c>
      <c r="K192" s="5">
        <v>0</v>
      </c>
      <c r="L192" s="9">
        <v>0</v>
      </c>
      <c r="M192" s="4">
        <v>0</v>
      </c>
      <c r="N192" s="5">
        <v>0</v>
      </c>
      <c r="O192" s="5">
        <v>0</v>
      </c>
      <c r="P192" s="5">
        <v>0</v>
      </c>
      <c r="Q192" s="9">
        <v>0</v>
      </c>
      <c r="R192" s="4">
        <v>3.1736364371849342E-3</v>
      </c>
      <c r="S192" s="5">
        <v>1.2489360773789414E-2</v>
      </c>
      <c r="T192" s="5">
        <v>9.7906724580399188E-3</v>
      </c>
      <c r="U192" s="5">
        <v>8.3464122477678974E-3</v>
      </c>
      <c r="V192" s="9">
        <v>1.1612118137308697E-2</v>
      </c>
    </row>
    <row r="193" spans="1:22" x14ac:dyDescent="0.25">
      <c r="A193">
        <v>107</v>
      </c>
      <c r="B193" t="s">
        <v>469</v>
      </c>
      <c r="C193" t="s">
        <v>470</v>
      </c>
      <c r="E193">
        <v>29</v>
      </c>
      <c r="F193">
        <v>4.3600000000000003</v>
      </c>
      <c r="G193" t="s">
        <v>63</v>
      </c>
      <c r="H193" s="4">
        <v>0</v>
      </c>
      <c r="I193" s="5">
        <v>0</v>
      </c>
      <c r="J193" s="5">
        <v>0</v>
      </c>
      <c r="K193" s="5">
        <v>0</v>
      </c>
      <c r="L193" s="9">
        <v>0</v>
      </c>
      <c r="M193" s="4">
        <v>0</v>
      </c>
      <c r="N193" s="5">
        <v>0</v>
      </c>
      <c r="O193" s="5">
        <v>0</v>
      </c>
      <c r="P193" s="5">
        <v>0</v>
      </c>
      <c r="Q193" s="9">
        <v>0</v>
      </c>
      <c r="R193" s="4">
        <v>1.7509718274123771E-3</v>
      </c>
      <c r="S193" s="5">
        <v>4.1625215330667572E-3</v>
      </c>
      <c r="T193" s="5">
        <v>0</v>
      </c>
      <c r="U193" s="5">
        <v>8.551548310995331E-3</v>
      </c>
      <c r="V193" s="9">
        <v>0</v>
      </c>
    </row>
    <row r="194" spans="1:22" x14ac:dyDescent="0.25">
      <c r="A194">
        <v>189</v>
      </c>
      <c r="B194" t="s">
        <v>624</v>
      </c>
      <c r="C194" t="s">
        <v>625</v>
      </c>
      <c r="E194">
        <v>27</v>
      </c>
      <c r="F194">
        <v>6.49</v>
      </c>
      <c r="G194" t="s">
        <v>63</v>
      </c>
      <c r="H194" s="4">
        <v>0</v>
      </c>
      <c r="I194" s="5">
        <v>0</v>
      </c>
      <c r="J194" s="5">
        <v>0</v>
      </c>
      <c r="K194" s="5">
        <v>0</v>
      </c>
      <c r="L194" s="9">
        <v>0</v>
      </c>
      <c r="M194" s="4">
        <v>0</v>
      </c>
      <c r="N194" s="5">
        <v>0</v>
      </c>
      <c r="O194" s="5">
        <v>0</v>
      </c>
      <c r="P194" s="5">
        <v>2.9397784343003809E-3</v>
      </c>
      <c r="Q194" s="9">
        <v>0</v>
      </c>
      <c r="R194" s="4">
        <v>0</v>
      </c>
      <c r="S194" s="5">
        <v>0</v>
      </c>
      <c r="T194" s="5">
        <v>0</v>
      </c>
      <c r="U194" s="5">
        <v>0</v>
      </c>
      <c r="V194" s="9">
        <v>0</v>
      </c>
    </row>
    <row r="195" spans="1:22" x14ac:dyDescent="0.25">
      <c r="A195">
        <v>174</v>
      </c>
      <c r="B195" t="s">
        <v>1144</v>
      </c>
      <c r="C195" t="s">
        <v>1145</v>
      </c>
      <c r="E195">
        <v>50</v>
      </c>
      <c r="F195">
        <v>4.6900000000000004</v>
      </c>
      <c r="G195" t="s">
        <v>63</v>
      </c>
      <c r="H195" s="4">
        <v>0</v>
      </c>
      <c r="I195" s="5">
        <v>0</v>
      </c>
      <c r="J195" s="5">
        <v>0</v>
      </c>
      <c r="K195" s="5">
        <v>0</v>
      </c>
      <c r="L195" s="9">
        <v>0</v>
      </c>
      <c r="M195" s="4">
        <v>0</v>
      </c>
      <c r="N195" s="5">
        <v>0</v>
      </c>
      <c r="O195" s="5">
        <v>0</v>
      </c>
      <c r="P195" s="5">
        <v>0</v>
      </c>
      <c r="Q195" s="9">
        <v>0</v>
      </c>
      <c r="R195" s="4">
        <v>0</v>
      </c>
      <c r="S195" s="5">
        <v>4.0230197629310987E-4</v>
      </c>
      <c r="T195" s="5">
        <v>0</v>
      </c>
      <c r="U195" s="5">
        <v>7.198778877127082E-4</v>
      </c>
      <c r="V195" s="9">
        <v>0</v>
      </c>
    </row>
    <row r="196" spans="1:22" x14ac:dyDescent="0.25">
      <c r="A196">
        <v>195</v>
      </c>
      <c r="B196" t="s">
        <v>1177</v>
      </c>
      <c r="C196" t="s">
        <v>1178</v>
      </c>
      <c r="E196">
        <v>50</v>
      </c>
      <c r="F196">
        <v>4.82</v>
      </c>
      <c r="G196" t="s">
        <v>63</v>
      </c>
      <c r="H196" s="4">
        <v>0</v>
      </c>
      <c r="I196" s="5">
        <v>0</v>
      </c>
      <c r="J196" s="5">
        <v>0</v>
      </c>
      <c r="K196" s="5">
        <v>0</v>
      </c>
      <c r="L196" s="9">
        <v>0</v>
      </c>
      <c r="M196" s="4">
        <v>0</v>
      </c>
      <c r="N196" s="5">
        <v>0</v>
      </c>
      <c r="O196" s="5">
        <v>0</v>
      </c>
      <c r="P196" s="5">
        <v>0</v>
      </c>
      <c r="Q196" s="9">
        <v>0</v>
      </c>
      <c r="R196" s="4">
        <v>0</v>
      </c>
      <c r="S196" s="5">
        <v>0</v>
      </c>
      <c r="T196" s="5">
        <v>0</v>
      </c>
      <c r="U196" s="5">
        <v>3.627329807372496E-4</v>
      </c>
      <c r="V196" s="9">
        <v>0</v>
      </c>
    </row>
    <row r="197" spans="1:22" x14ac:dyDescent="0.25">
      <c r="A197">
        <v>114</v>
      </c>
      <c r="B197" t="s">
        <v>560</v>
      </c>
      <c r="C197" t="s">
        <v>561</v>
      </c>
      <c r="E197">
        <v>53</v>
      </c>
      <c r="F197">
        <v>5.21</v>
      </c>
      <c r="G197" t="s">
        <v>63</v>
      </c>
      <c r="H197" s="4">
        <v>0</v>
      </c>
      <c r="I197" s="5">
        <v>0</v>
      </c>
      <c r="J197" s="5">
        <v>1.1274529480566925E-3</v>
      </c>
      <c r="K197" s="5">
        <v>0</v>
      </c>
      <c r="L197" s="9">
        <v>0</v>
      </c>
      <c r="M197" s="4">
        <v>0</v>
      </c>
      <c r="N197" s="5">
        <v>0</v>
      </c>
      <c r="O197" s="5">
        <v>0</v>
      </c>
      <c r="P197" s="5">
        <v>0</v>
      </c>
      <c r="Q197" s="9">
        <v>0</v>
      </c>
      <c r="R197" s="4">
        <v>0</v>
      </c>
      <c r="S197" s="5">
        <v>2.2604556506521886E-3</v>
      </c>
      <c r="T197" s="5">
        <v>1.1270069648077218E-3</v>
      </c>
      <c r="U197" s="5">
        <v>1.3325119190839014E-3</v>
      </c>
      <c r="V197" s="9">
        <v>0</v>
      </c>
    </row>
    <row r="198" spans="1:22" x14ac:dyDescent="0.25">
      <c r="A198">
        <v>2</v>
      </c>
      <c r="B198" t="s">
        <v>95</v>
      </c>
      <c r="C198" t="s">
        <v>96</v>
      </c>
      <c r="E198">
        <v>54</v>
      </c>
      <c r="F198">
        <v>5.54</v>
      </c>
      <c r="G198" t="s">
        <v>63</v>
      </c>
      <c r="H198" s="4">
        <v>1.6511202407130433E-2</v>
      </c>
      <c r="I198" s="5">
        <v>0</v>
      </c>
      <c r="J198" s="5">
        <v>8.0173254528751375E-2</v>
      </c>
      <c r="K198" s="5">
        <v>0</v>
      </c>
      <c r="L198" s="9">
        <v>0</v>
      </c>
      <c r="M198" s="4">
        <v>0</v>
      </c>
      <c r="N198" s="5">
        <v>2.466092789967993E-3</v>
      </c>
      <c r="O198" s="5">
        <v>8.8619921082766142E-3</v>
      </c>
      <c r="P198" s="5">
        <v>4.4085897809263861E-3</v>
      </c>
      <c r="Q198" s="9">
        <v>3.038643793286559E-3</v>
      </c>
      <c r="R198" s="4">
        <v>0.11746326064310982</v>
      </c>
      <c r="S198" s="5">
        <v>5.9593219102357937E-2</v>
      </c>
      <c r="T198" s="5">
        <v>8.0180016992524569E-2</v>
      </c>
      <c r="U198" s="5">
        <v>8.6260639468334219E-2</v>
      </c>
      <c r="V198" s="9">
        <v>0.13644178053184686</v>
      </c>
    </row>
    <row r="199" spans="1:22" x14ac:dyDescent="0.25">
      <c r="H199"/>
      <c r="I199"/>
      <c r="J199"/>
      <c r="K199"/>
      <c r="L199"/>
    </row>
    <row r="200" spans="1:22" x14ac:dyDescent="0.25">
      <c r="H200"/>
      <c r="I200"/>
      <c r="J200"/>
      <c r="K200"/>
      <c r="L200"/>
    </row>
    <row r="201" spans="1:22" x14ac:dyDescent="0.25">
      <c r="H201"/>
      <c r="I201"/>
      <c r="J201"/>
      <c r="K201"/>
      <c r="L201"/>
    </row>
    <row r="202" spans="1:22" x14ac:dyDescent="0.25">
      <c r="H202"/>
      <c r="I202"/>
      <c r="J202"/>
      <c r="K202"/>
      <c r="L202"/>
    </row>
    <row r="203" spans="1:22" x14ac:dyDescent="0.25">
      <c r="H203"/>
      <c r="I203"/>
      <c r="J203"/>
      <c r="K203"/>
      <c r="L203"/>
    </row>
    <row r="204" spans="1:22" x14ac:dyDescent="0.25">
      <c r="H204"/>
      <c r="I204"/>
      <c r="J204"/>
      <c r="K204"/>
      <c r="L204"/>
    </row>
    <row r="205" spans="1:22" x14ac:dyDescent="0.25">
      <c r="H205"/>
      <c r="I205"/>
      <c r="J205"/>
      <c r="K205"/>
      <c r="L205"/>
    </row>
    <row r="206" spans="1:22" x14ac:dyDescent="0.25">
      <c r="H206"/>
      <c r="I206"/>
      <c r="J206"/>
      <c r="K206"/>
      <c r="L206"/>
    </row>
    <row r="207" spans="1:22" x14ac:dyDescent="0.25">
      <c r="H207"/>
      <c r="I207"/>
      <c r="J207"/>
      <c r="K207"/>
      <c r="L207"/>
    </row>
    <row r="208" spans="1:22" x14ac:dyDescent="0.25">
      <c r="H208"/>
      <c r="I208"/>
      <c r="J208"/>
      <c r="K208"/>
      <c r="L208"/>
    </row>
    <row r="209" spans="8:12" x14ac:dyDescent="0.25">
      <c r="H209"/>
      <c r="I209"/>
      <c r="J209"/>
      <c r="K209"/>
      <c r="L209"/>
    </row>
    <row r="210" spans="8:12" x14ac:dyDescent="0.25">
      <c r="H210"/>
      <c r="I210"/>
      <c r="J210"/>
      <c r="K210"/>
      <c r="L210"/>
    </row>
    <row r="211" spans="8:12" x14ac:dyDescent="0.25">
      <c r="H211"/>
      <c r="I211"/>
      <c r="J211"/>
      <c r="K211"/>
      <c r="L211"/>
    </row>
    <row r="212" spans="8:12" x14ac:dyDescent="0.25">
      <c r="H212"/>
      <c r="I212"/>
      <c r="J212"/>
      <c r="K212"/>
      <c r="L212"/>
    </row>
    <row r="213" spans="8:12" x14ac:dyDescent="0.25">
      <c r="H213"/>
      <c r="I213"/>
      <c r="J213"/>
      <c r="K213"/>
      <c r="L213"/>
    </row>
    <row r="214" spans="8:12" x14ac:dyDescent="0.25">
      <c r="H214"/>
      <c r="I214"/>
      <c r="J214"/>
      <c r="K214"/>
      <c r="L214"/>
    </row>
    <row r="215" spans="8:12" x14ac:dyDescent="0.25">
      <c r="H215"/>
      <c r="I215"/>
      <c r="J215"/>
      <c r="K215"/>
      <c r="L215"/>
    </row>
    <row r="216" spans="8:12" x14ac:dyDescent="0.25">
      <c r="H216"/>
      <c r="I216"/>
      <c r="J216"/>
      <c r="K216"/>
      <c r="L216"/>
    </row>
    <row r="217" spans="8:12" x14ac:dyDescent="0.25">
      <c r="H217"/>
      <c r="I217"/>
      <c r="J217"/>
      <c r="K217"/>
      <c r="L217"/>
    </row>
    <row r="218" spans="8:12" x14ac:dyDescent="0.25">
      <c r="H218"/>
      <c r="I218"/>
      <c r="J218"/>
      <c r="K218"/>
      <c r="L218"/>
    </row>
    <row r="219" spans="8:12" x14ac:dyDescent="0.25">
      <c r="H219"/>
      <c r="I219"/>
      <c r="J219"/>
      <c r="K219"/>
      <c r="L219"/>
    </row>
    <row r="220" spans="8:12" x14ac:dyDescent="0.25">
      <c r="H220"/>
      <c r="I220"/>
      <c r="J220"/>
      <c r="K220"/>
      <c r="L220"/>
    </row>
    <row r="221" spans="8:12" x14ac:dyDescent="0.25">
      <c r="H221"/>
      <c r="I221"/>
      <c r="J221"/>
      <c r="K221"/>
      <c r="L221"/>
    </row>
    <row r="222" spans="8:12" x14ac:dyDescent="0.25">
      <c r="H222"/>
      <c r="I222"/>
      <c r="J222"/>
      <c r="K222"/>
      <c r="L222"/>
    </row>
    <row r="223" spans="8:12" x14ac:dyDescent="0.25">
      <c r="H223"/>
      <c r="I223"/>
      <c r="J223"/>
      <c r="K223"/>
      <c r="L223"/>
    </row>
    <row r="224" spans="8:12" x14ac:dyDescent="0.25">
      <c r="H224"/>
      <c r="I224"/>
      <c r="J224"/>
      <c r="K224"/>
      <c r="L224"/>
    </row>
    <row r="225" spans="8:12" x14ac:dyDescent="0.25">
      <c r="H225"/>
      <c r="I225"/>
      <c r="J225"/>
      <c r="K225"/>
      <c r="L225"/>
    </row>
    <row r="226" spans="8:12" x14ac:dyDescent="0.25">
      <c r="H226"/>
      <c r="I226"/>
      <c r="J226"/>
      <c r="K226"/>
      <c r="L226"/>
    </row>
    <row r="227" spans="8:12" x14ac:dyDescent="0.25">
      <c r="H227"/>
      <c r="I227"/>
      <c r="J227"/>
      <c r="K227"/>
      <c r="L227"/>
    </row>
    <row r="228" spans="8:12" x14ac:dyDescent="0.25">
      <c r="H228"/>
      <c r="I228"/>
      <c r="J228"/>
      <c r="K228"/>
      <c r="L228"/>
    </row>
    <row r="229" spans="8:12" x14ac:dyDescent="0.25">
      <c r="H229"/>
      <c r="I229"/>
      <c r="J229"/>
      <c r="K229"/>
      <c r="L229"/>
    </row>
    <row r="230" spans="8:12" x14ac:dyDescent="0.25">
      <c r="H230"/>
      <c r="I230"/>
      <c r="J230"/>
      <c r="K230"/>
      <c r="L230"/>
    </row>
    <row r="231" spans="8:12" x14ac:dyDescent="0.25">
      <c r="H231"/>
      <c r="I231"/>
      <c r="J231"/>
      <c r="K231"/>
      <c r="L231"/>
    </row>
    <row r="232" spans="8:12" x14ac:dyDescent="0.25">
      <c r="H232"/>
      <c r="I232"/>
      <c r="J232"/>
      <c r="K232"/>
      <c r="L232"/>
    </row>
    <row r="233" spans="8:12" x14ac:dyDescent="0.25">
      <c r="H233"/>
      <c r="I233"/>
      <c r="J233"/>
      <c r="K233"/>
      <c r="L233"/>
    </row>
    <row r="234" spans="8:12" x14ac:dyDescent="0.25">
      <c r="H234"/>
      <c r="I234"/>
      <c r="J234"/>
      <c r="K234"/>
      <c r="L234"/>
    </row>
    <row r="235" spans="8:12" x14ac:dyDescent="0.25">
      <c r="H235"/>
      <c r="I235"/>
      <c r="J235"/>
      <c r="K235"/>
      <c r="L235"/>
    </row>
    <row r="236" spans="8:12" x14ac:dyDescent="0.25">
      <c r="H236"/>
      <c r="I236"/>
      <c r="J236"/>
      <c r="K236"/>
      <c r="L236"/>
    </row>
    <row r="237" spans="8:12" x14ac:dyDescent="0.25">
      <c r="H237"/>
      <c r="I237"/>
      <c r="J237"/>
      <c r="K237"/>
      <c r="L237"/>
    </row>
    <row r="238" spans="8:12" x14ac:dyDescent="0.25">
      <c r="H238"/>
      <c r="I238"/>
      <c r="J238"/>
      <c r="K238"/>
      <c r="L238"/>
    </row>
    <row r="239" spans="8:12" x14ac:dyDescent="0.25">
      <c r="H239"/>
      <c r="I239"/>
      <c r="J239"/>
      <c r="K239"/>
      <c r="L239"/>
    </row>
    <row r="240" spans="8:12" x14ac:dyDescent="0.25">
      <c r="H240"/>
      <c r="I240"/>
      <c r="J240"/>
      <c r="K240"/>
      <c r="L240"/>
    </row>
    <row r="241" spans="8:12" x14ac:dyDescent="0.25">
      <c r="H241"/>
      <c r="I241"/>
      <c r="J241"/>
      <c r="K241"/>
      <c r="L241"/>
    </row>
    <row r="242" spans="8:12" x14ac:dyDescent="0.25">
      <c r="H242"/>
      <c r="I242"/>
      <c r="J242"/>
      <c r="K242"/>
      <c r="L242"/>
    </row>
    <row r="243" spans="8:12" x14ac:dyDescent="0.25">
      <c r="H243"/>
      <c r="I243"/>
      <c r="J243"/>
      <c r="K243"/>
      <c r="L243"/>
    </row>
    <row r="244" spans="8:12" x14ac:dyDescent="0.25">
      <c r="H244"/>
      <c r="I244"/>
      <c r="J244"/>
      <c r="K244"/>
      <c r="L244"/>
    </row>
    <row r="245" spans="8:12" x14ac:dyDescent="0.25">
      <c r="H245"/>
      <c r="I245"/>
      <c r="J245"/>
      <c r="K245"/>
      <c r="L245"/>
    </row>
    <row r="246" spans="8:12" x14ac:dyDescent="0.25">
      <c r="H246"/>
      <c r="I246"/>
      <c r="J246"/>
      <c r="K246"/>
      <c r="L246"/>
    </row>
    <row r="247" spans="8:12" x14ac:dyDescent="0.25">
      <c r="H247"/>
      <c r="I247"/>
      <c r="J247"/>
      <c r="K247"/>
      <c r="L247"/>
    </row>
    <row r="248" spans="8:12" x14ac:dyDescent="0.25">
      <c r="H248"/>
      <c r="I248"/>
      <c r="J248"/>
      <c r="K248"/>
      <c r="L248"/>
    </row>
    <row r="249" spans="8:12" x14ac:dyDescent="0.25">
      <c r="H249"/>
      <c r="I249"/>
      <c r="J249"/>
      <c r="K249"/>
      <c r="L249"/>
    </row>
    <row r="250" spans="8:12" x14ac:dyDescent="0.25">
      <c r="H250"/>
      <c r="I250"/>
      <c r="J250"/>
      <c r="K250"/>
      <c r="L250"/>
    </row>
    <row r="251" spans="8:12" x14ac:dyDescent="0.25">
      <c r="H251"/>
      <c r="I251"/>
      <c r="J251"/>
      <c r="K251"/>
      <c r="L251"/>
    </row>
    <row r="252" spans="8:12" x14ac:dyDescent="0.25">
      <c r="H252"/>
      <c r="I252"/>
      <c r="J252"/>
      <c r="K252"/>
      <c r="L252"/>
    </row>
    <row r="253" spans="8:12" x14ac:dyDescent="0.25">
      <c r="H253"/>
      <c r="I253"/>
      <c r="J253"/>
      <c r="K253"/>
      <c r="L253"/>
    </row>
    <row r="254" spans="8:12" x14ac:dyDescent="0.25">
      <c r="H254"/>
      <c r="I254"/>
      <c r="J254"/>
      <c r="K254"/>
      <c r="L254"/>
    </row>
    <row r="255" spans="8:12" x14ac:dyDescent="0.25">
      <c r="H255"/>
      <c r="I255"/>
      <c r="J255"/>
      <c r="K255"/>
      <c r="L255"/>
    </row>
    <row r="256" spans="8:12" x14ac:dyDescent="0.25">
      <c r="H256"/>
      <c r="I256"/>
      <c r="J256"/>
      <c r="K256"/>
      <c r="L256"/>
    </row>
    <row r="257" spans="8:12" x14ac:dyDescent="0.25">
      <c r="H257"/>
      <c r="I257"/>
      <c r="J257"/>
      <c r="K257"/>
      <c r="L257"/>
    </row>
    <row r="258" spans="8:12" x14ac:dyDescent="0.25">
      <c r="H258"/>
      <c r="I258"/>
      <c r="J258"/>
      <c r="K258"/>
      <c r="L258"/>
    </row>
    <row r="259" spans="8:12" x14ac:dyDescent="0.25">
      <c r="H259"/>
      <c r="I259"/>
      <c r="J259"/>
      <c r="K259"/>
      <c r="L259"/>
    </row>
    <row r="260" spans="8:12" x14ac:dyDescent="0.25">
      <c r="H260"/>
      <c r="I260"/>
      <c r="J260"/>
      <c r="K260"/>
      <c r="L260"/>
    </row>
    <row r="261" spans="8:12" x14ac:dyDescent="0.25">
      <c r="H261"/>
      <c r="I261"/>
      <c r="J261"/>
      <c r="K261"/>
      <c r="L261"/>
    </row>
    <row r="262" spans="8:12" x14ac:dyDescent="0.25">
      <c r="H262"/>
      <c r="I262"/>
      <c r="J262"/>
      <c r="K262"/>
      <c r="L262"/>
    </row>
    <row r="263" spans="8:12" x14ac:dyDescent="0.25">
      <c r="H263"/>
      <c r="I263"/>
      <c r="J263"/>
      <c r="K263"/>
      <c r="L263"/>
    </row>
    <row r="264" spans="8:12" x14ac:dyDescent="0.25">
      <c r="H264"/>
      <c r="I264"/>
      <c r="J264"/>
      <c r="K264"/>
      <c r="L264"/>
    </row>
    <row r="265" spans="8:12" x14ac:dyDescent="0.25">
      <c r="H265"/>
      <c r="I265"/>
      <c r="J265"/>
      <c r="K265"/>
      <c r="L265"/>
    </row>
    <row r="266" spans="8:12" x14ac:dyDescent="0.25">
      <c r="H266"/>
      <c r="I266"/>
      <c r="J266"/>
      <c r="K266"/>
      <c r="L266"/>
    </row>
    <row r="267" spans="8:12" x14ac:dyDescent="0.25">
      <c r="H267"/>
      <c r="I267"/>
      <c r="J267"/>
      <c r="K267"/>
      <c r="L267"/>
    </row>
  </sheetData>
  <mergeCells count="10">
    <mergeCell ref="CA1:CP1"/>
    <mergeCell ref="CS1:DH1"/>
    <mergeCell ref="DK1:DZ1"/>
    <mergeCell ref="EC1:ER1"/>
    <mergeCell ref="H1:L1"/>
    <mergeCell ref="M1:Q1"/>
    <mergeCell ref="R1:V1"/>
    <mergeCell ref="Y1:AN1"/>
    <mergeCell ref="AQ1:BF1"/>
    <mergeCell ref="BI1:BX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Report for Pancreas</vt:lpstr>
      <vt:lpstr>RPA-Pancreas</vt:lpstr>
      <vt:lpstr>MW--Pancreas</vt:lpstr>
      <vt:lpstr>Pl-Pancreas</vt:lpstr>
      <vt:lpstr>Top25-Pancreas</vt:lpstr>
      <vt:lpstr>Category-Pancreas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Morteza Mahmoudi</cp:lastModifiedBy>
  <dcterms:created xsi:type="dcterms:W3CDTF">2016-12-01T11:30:11Z</dcterms:created>
  <dcterms:modified xsi:type="dcterms:W3CDTF">2019-02-19T01:39:30Z</dcterms:modified>
</cp:coreProperties>
</file>