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HDD\self\paper\2019\Linaridin review\manuscript\resubmission\"/>
    </mc:Choice>
  </mc:AlternateContent>
  <xr:revisionPtr revIDLastSave="0" documentId="8_{54816177-0655-4378-B594-A177B5280709}" xr6:coauthVersionLast="45" xr6:coauthVersionMax="45" xr10:uidLastSave="{00000000-0000-0000-0000-000000000000}"/>
  <bookViews>
    <workbookView xWindow="-108" yWindow="-108" windowWidth="23256" windowHeight="12576" firstSheet="1" activeTab="4" xr2:uid="{00000000-000D-0000-FFFF-FFFF00000000}"/>
  </bookViews>
  <sheets>
    <sheet name="Key" sheetId="7" r:id="rId1"/>
    <sheet name="Type A linaridin" sheetId="3" r:id="rId2"/>
    <sheet name="Type B linaridin" sheetId="4" r:id="rId3"/>
    <sheet name="Type C linaridin" sheetId="5" r:id="rId4"/>
    <sheet name="Linaridin modification analysis" sheetId="6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" i="6" l="1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T104" i="6"/>
  <c r="T105" i="6"/>
  <c r="T106" i="6"/>
  <c r="T107" i="6"/>
  <c r="T108" i="6"/>
  <c r="T109" i="6"/>
  <c r="T110" i="6"/>
  <c r="T111" i="6"/>
  <c r="T112" i="6"/>
  <c r="T113" i="6"/>
  <c r="T114" i="6"/>
  <c r="T115" i="6"/>
  <c r="T116" i="6"/>
  <c r="T117" i="6"/>
  <c r="T118" i="6"/>
  <c r="T119" i="6"/>
  <c r="T120" i="6"/>
  <c r="T121" i="6"/>
  <c r="T122" i="6"/>
  <c r="T123" i="6"/>
  <c r="T124" i="6"/>
  <c r="T125" i="6"/>
  <c r="T126" i="6"/>
  <c r="T127" i="6"/>
  <c r="T128" i="6"/>
  <c r="T129" i="6"/>
  <c r="T130" i="6"/>
  <c r="T131" i="6"/>
  <c r="T132" i="6"/>
  <c r="T133" i="6"/>
  <c r="T134" i="6"/>
  <c r="T135" i="6"/>
  <c r="T136" i="6"/>
  <c r="T137" i="6"/>
  <c r="T138" i="6"/>
  <c r="T139" i="6"/>
  <c r="T140" i="6"/>
  <c r="T141" i="6"/>
  <c r="T142" i="6"/>
  <c r="T143" i="6"/>
  <c r="T144" i="6"/>
  <c r="T145" i="6"/>
  <c r="T146" i="6"/>
  <c r="T147" i="6"/>
  <c r="T148" i="6"/>
  <c r="T149" i="6"/>
  <c r="T150" i="6"/>
  <c r="T151" i="6"/>
  <c r="T152" i="6"/>
  <c r="T153" i="6"/>
  <c r="T154" i="6"/>
  <c r="T155" i="6"/>
  <c r="T156" i="6"/>
  <c r="T157" i="6"/>
  <c r="T158" i="6"/>
  <c r="T159" i="6"/>
  <c r="T160" i="6"/>
  <c r="T161" i="6"/>
  <c r="T162" i="6"/>
  <c r="T163" i="6"/>
  <c r="T164" i="6"/>
  <c r="T165" i="6"/>
  <c r="T166" i="6"/>
  <c r="T167" i="6"/>
  <c r="T168" i="6"/>
  <c r="T169" i="6"/>
  <c r="T170" i="6"/>
  <c r="T171" i="6"/>
  <c r="T172" i="6"/>
  <c r="T173" i="6"/>
  <c r="T174" i="6"/>
  <c r="T175" i="6"/>
  <c r="T176" i="6"/>
  <c r="T177" i="6"/>
  <c r="T178" i="6"/>
  <c r="T179" i="6"/>
  <c r="T180" i="6"/>
  <c r="T181" i="6"/>
  <c r="T182" i="6"/>
  <c r="T183" i="6"/>
  <c r="T184" i="6"/>
  <c r="T185" i="6"/>
  <c r="T186" i="6"/>
  <c r="T187" i="6"/>
  <c r="T188" i="6"/>
  <c r="T189" i="6"/>
  <c r="T190" i="6"/>
  <c r="T191" i="6"/>
  <c r="T192" i="6"/>
  <c r="T193" i="6"/>
  <c r="T194" i="6"/>
  <c r="T195" i="6"/>
  <c r="T196" i="6"/>
  <c r="T197" i="6"/>
  <c r="T198" i="6"/>
  <c r="T199" i="6"/>
  <c r="T200" i="6"/>
  <c r="T201" i="6"/>
  <c r="T202" i="6"/>
  <c r="T203" i="6"/>
  <c r="T204" i="6"/>
  <c r="T205" i="6"/>
  <c r="T206" i="6"/>
  <c r="T207" i="6"/>
  <c r="T208" i="6"/>
  <c r="T209" i="6"/>
  <c r="T210" i="6"/>
  <c r="T211" i="6"/>
  <c r="T212" i="6"/>
  <c r="T213" i="6"/>
  <c r="T214" i="6"/>
  <c r="T215" i="6"/>
  <c r="T216" i="6"/>
  <c r="T217" i="6"/>
  <c r="T218" i="6"/>
  <c r="T219" i="6"/>
  <c r="T220" i="6"/>
  <c r="T221" i="6"/>
  <c r="T222" i="6"/>
  <c r="T223" i="6"/>
  <c r="T224" i="6"/>
  <c r="T225" i="6"/>
  <c r="T226" i="6"/>
  <c r="T227" i="6"/>
  <c r="T228" i="6"/>
  <c r="T229" i="6"/>
  <c r="T230" i="6"/>
  <c r="T231" i="6"/>
  <c r="T232" i="6"/>
  <c r="T233" i="6"/>
  <c r="T234" i="6"/>
  <c r="T235" i="6"/>
  <c r="T236" i="6"/>
  <c r="T237" i="6"/>
  <c r="T238" i="6"/>
  <c r="T239" i="6"/>
  <c r="T240" i="6"/>
  <c r="T241" i="6"/>
  <c r="T242" i="6"/>
  <c r="T243" i="6"/>
  <c r="T244" i="6"/>
  <c r="T245" i="6"/>
  <c r="T246" i="6"/>
  <c r="T247" i="6"/>
  <c r="T248" i="6"/>
  <c r="T249" i="6"/>
  <c r="T250" i="6"/>
  <c r="T251" i="6"/>
  <c r="T252" i="6"/>
  <c r="T253" i="6"/>
  <c r="T254" i="6"/>
  <c r="T255" i="6"/>
  <c r="T256" i="6"/>
  <c r="T257" i="6"/>
  <c r="T258" i="6"/>
  <c r="T259" i="6"/>
  <c r="T260" i="6"/>
  <c r="T261" i="6"/>
  <c r="T262" i="6"/>
  <c r="T263" i="6"/>
  <c r="T264" i="6"/>
  <c r="T265" i="6"/>
  <c r="T266" i="6"/>
  <c r="T267" i="6"/>
  <c r="T268" i="6"/>
  <c r="T269" i="6"/>
  <c r="T270" i="6"/>
  <c r="T271" i="6"/>
  <c r="T272" i="6"/>
  <c r="T273" i="6"/>
  <c r="T274" i="6"/>
  <c r="T275" i="6"/>
  <c r="T276" i="6"/>
  <c r="T277" i="6"/>
  <c r="T278" i="6"/>
  <c r="T279" i="6"/>
  <c r="T280" i="6"/>
  <c r="T281" i="6"/>
  <c r="T282" i="6"/>
  <c r="T283" i="6"/>
  <c r="T284" i="6"/>
  <c r="T285" i="6"/>
  <c r="T286" i="6"/>
  <c r="T287" i="6"/>
  <c r="T288" i="6"/>
  <c r="T289" i="6"/>
  <c r="T290" i="6"/>
  <c r="T291" i="6"/>
  <c r="T292" i="6"/>
  <c r="T293" i="6"/>
  <c r="T294" i="6"/>
  <c r="T295" i="6"/>
  <c r="T296" i="6"/>
  <c r="T297" i="6"/>
  <c r="T298" i="6"/>
  <c r="T299" i="6"/>
  <c r="T300" i="6"/>
  <c r="T301" i="6"/>
  <c r="T302" i="6"/>
  <c r="T303" i="6"/>
  <c r="T304" i="6"/>
  <c r="T2" i="6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5" i="6"/>
  <c r="S186" i="6"/>
  <c r="S187" i="6"/>
  <c r="S188" i="6"/>
  <c r="S189" i="6"/>
  <c r="S190" i="6"/>
  <c r="S191" i="6"/>
  <c r="S192" i="6"/>
  <c r="S193" i="6"/>
  <c r="S194" i="6"/>
  <c r="S195" i="6"/>
  <c r="S196" i="6"/>
  <c r="S197" i="6"/>
  <c r="S198" i="6"/>
  <c r="S199" i="6"/>
  <c r="S200" i="6"/>
  <c r="S201" i="6"/>
  <c r="S202" i="6"/>
  <c r="S203" i="6"/>
  <c r="S204" i="6"/>
  <c r="S205" i="6"/>
  <c r="S206" i="6"/>
  <c r="S207" i="6"/>
  <c r="S208" i="6"/>
  <c r="S209" i="6"/>
  <c r="S210" i="6"/>
  <c r="S211" i="6"/>
  <c r="S212" i="6"/>
  <c r="S213" i="6"/>
  <c r="S214" i="6"/>
  <c r="S215" i="6"/>
  <c r="S216" i="6"/>
  <c r="S217" i="6"/>
  <c r="S218" i="6"/>
  <c r="S219" i="6"/>
  <c r="S220" i="6"/>
  <c r="S221" i="6"/>
  <c r="S222" i="6"/>
  <c r="S223" i="6"/>
  <c r="S224" i="6"/>
  <c r="S225" i="6"/>
  <c r="S226" i="6"/>
  <c r="S227" i="6"/>
  <c r="S228" i="6"/>
  <c r="S229" i="6"/>
  <c r="S230" i="6"/>
  <c r="S231" i="6"/>
  <c r="S232" i="6"/>
  <c r="S233" i="6"/>
  <c r="S234" i="6"/>
  <c r="S235" i="6"/>
  <c r="S236" i="6"/>
  <c r="S237" i="6"/>
  <c r="S238" i="6"/>
  <c r="S239" i="6"/>
  <c r="S240" i="6"/>
  <c r="S241" i="6"/>
  <c r="S242" i="6"/>
  <c r="S243" i="6"/>
  <c r="S244" i="6"/>
  <c r="S245" i="6"/>
  <c r="S246" i="6"/>
  <c r="S247" i="6"/>
  <c r="S248" i="6"/>
  <c r="S249" i="6"/>
  <c r="S250" i="6"/>
  <c r="S251" i="6"/>
  <c r="S252" i="6"/>
  <c r="S253" i="6"/>
  <c r="S254" i="6"/>
  <c r="S255" i="6"/>
  <c r="S256" i="6"/>
  <c r="S257" i="6"/>
  <c r="S258" i="6"/>
  <c r="S259" i="6"/>
  <c r="S260" i="6"/>
  <c r="S261" i="6"/>
  <c r="S262" i="6"/>
  <c r="S263" i="6"/>
  <c r="S264" i="6"/>
  <c r="S265" i="6"/>
  <c r="S266" i="6"/>
  <c r="S267" i="6"/>
  <c r="S268" i="6"/>
  <c r="S269" i="6"/>
  <c r="S270" i="6"/>
  <c r="S271" i="6"/>
  <c r="S272" i="6"/>
  <c r="S273" i="6"/>
  <c r="S274" i="6"/>
  <c r="S275" i="6"/>
  <c r="S276" i="6"/>
  <c r="S277" i="6"/>
  <c r="S278" i="6"/>
  <c r="S279" i="6"/>
  <c r="S280" i="6"/>
  <c r="S281" i="6"/>
  <c r="S282" i="6"/>
  <c r="S283" i="6"/>
  <c r="S284" i="6"/>
  <c r="S285" i="6"/>
  <c r="S286" i="6"/>
  <c r="S287" i="6"/>
  <c r="S288" i="6"/>
  <c r="S289" i="6"/>
  <c r="S290" i="6"/>
  <c r="S291" i="6"/>
  <c r="S292" i="6"/>
  <c r="S293" i="6"/>
  <c r="S294" i="6"/>
  <c r="S295" i="6"/>
  <c r="S296" i="6"/>
  <c r="S297" i="6"/>
  <c r="S298" i="6"/>
  <c r="S299" i="6"/>
  <c r="S300" i="6"/>
  <c r="S301" i="6"/>
  <c r="S302" i="6"/>
  <c r="S303" i="6"/>
  <c r="S304" i="6"/>
  <c r="S2" i="6"/>
  <c r="R2" i="6"/>
  <c r="R3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5" i="6"/>
  <c r="R186" i="6"/>
  <c r="R187" i="6"/>
  <c r="R188" i="6"/>
  <c r="R189" i="6"/>
  <c r="R190" i="6"/>
  <c r="R191" i="6"/>
  <c r="R192" i="6"/>
  <c r="R193" i="6"/>
  <c r="R194" i="6"/>
  <c r="R195" i="6"/>
  <c r="R196" i="6"/>
  <c r="R197" i="6"/>
  <c r="R198" i="6"/>
  <c r="R199" i="6"/>
  <c r="R200" i="6"/>
  <c r="R201" i="6"/>
  <c r="R202" i="6"/>
  <c r="R203" i="6"/>
  <c r="R204" i="6"/>
  <c r="R205" i="6"/>
  <c r="R206" i="6"/>
  <c r="R207" i="6"/>
  <c r="R208" i="6"/>
  <c r="R209" i="6"/>
  <c r="R210" i="6"/>
  <c r="R211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4" i="6"/>
  <c r="R235" i="6"/>
  <c r="R236" i="6"/>
  <c r="R237" i="6"/>
  <c r="R238" i="6"/>
  <c r="R239" i="6"/>
  <c r="R240" i="6"/>
  <c r="R241" i="6"/>
  <c r="R242" i="6"/>
  <c r="R243" i="6"/>
  <c r="R244" i="6"/>
  <c r="R245" i="6"/>
  <c r="R246" i="6"/>
  <c r="R247" i="6"/>
  <c r="R248" i="6"/>
  <c r="R249" i="6"/>
  <c r="R250" i="6"/>
  <c r="R251" i="6"/>
  <c r="R252" i="6"/>
  <c r="R253" i="6"/>
  <c r="R254" i="6"/>
  <c r="R255" i="6"/>
  <c r="R256" i="6"/>
  <c r="R257" i="6"/>
  <c r="R258" i="6"/>
  <c r="R259" i="6"/>
  <c r="R260" i="6"/>
  <c r="R261" i="6"/>
  <c r="R262" i="6"/>
  <c r="R263" i="6"/>
  <c r="R264" i="6"/>
  <c r="R265" i="6"/>
  <c r="R266" i="6"/>
  <c r="R267" i="6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3" i="6"/>
  <c r="R284" i="6"/>
  <c r="R285" i="6"/>
  <c r="R286" i="6"/>
  <c r="R287" i="6"/>
  <c r="R288" i="6"/>
  <c r="R289" i="6"/>
  <c r="R290" i="6"/>
  <c r="R291" i="6"/>
  <c r="R292" i="6"/>
  <c r="R293" i="6"/>
  <c r="R294" i="6"/>
  <c r="R295" i="6"/>
  <c r="R296" i="6"/>
  <c r="R297" i="6"/>
  <c r="R298" i="6"/>
  <c r="R299" i="6"/>
  <c r="R300" i="6"/>
  <c r="R301" i="6"/>
  <c r="R302" i="6"/>
  <c r="R303" i="6"/>
  <c r="R304" i="6"/>
  <c r="Q2" i="6"/>
  <c r="Q3" i="6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P2" i="6"/>
  <c r="P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P196" i="6"/>
  <c r="P197" i="6"/>
  <c r="P198" i="6"/>
  <c r="P199" i="6"/>
  <c r="P200" i="6"/>
  <c r="P201" i="6"/>
  <c r="P202" i="6"/>
  <c r="P203" i="6"/>
  <c r="P204" i="6"/>
  <c r="P205" i="6"/>
  <c r="P206" i="6"/>
  <c r="P207" i="6"/>
  <c r="P208" i="6"/>
  <c r="P209" i="6"/>
  <c r="P210" i="6"/>
  <c r="P211" i="6"/>
  <c r="P212" i="6"/>
  <c r="P213" i="6"/>
  <c r="P214" i="6"/>
  <c r="P215" i="6"/>
  <c r="P216" i="6"/>
  <c r="P217" i="6"/>
  <c r="P218" i="6"/>
  <c r="P219" i="6"/>
  <c r="P220" i="6"/>
  <c r="P221" i="6"/>
  <c r="P222" i="6"/>
  <c r="P223" i="6"/>
  <c r="P224" i="6"/>
  <c r="P225" i="6"/>
  <c r="P226" i="6"/>
  <c r="P227" i="6"/>
  <c r="P228" i="6"/>
  <c r="P229" i="6"/>
  <c r="P230" i="6"/>
  <c r="P231" i="6"/>
  <c r="P232" i="6"/>
  <c r="P233" i="6"/>
  <c r="P234" i="6"/>
  <c r="P235" i="6"/>
  <c r="P236" i="6"/>
  <c r="P237" i="6"/>
  <c r="P238" i="6"/>
  <c r="P239" i="6"/>
  <c r="P240" i="6"/>
  <c r="P241" i="6"/>
  <c r="P242" i="6"/>
  <c r="P243" i="6"/>
  <c r="P244" i="6"/>
  <c r="P245" i="6"/>
  <c r="P246" i="6"/>
  <c r="P247" i="6"/>
  <c r="P248" i="6"/>
  <c r="P249" i="6"/>
  <c r="P250" i="6"/>
  <c r="P251" i="6"/>
  <c r="P252" i="6"/>
  <c r="P253" i="6"/>
  <c r="P254" i="6"/>
  <c r="P255" i="6"/>
  <c r="P256" i="6"/>
  <c r="P257" i="6"/>
  <c r="P258" i="6"/>
  <c r="P259" i="6"/>
  <c r="P260" i="6"/>
  <c r="P261" i="6"/>
  <c r="P262" i="6"/>
  <c r="P263" i="6"/>
  <c r="P264" i="6"/>
  <c r="P265" i="6"/>
  <c r="P266" i="6"/>
  <c r="P267" i="6"/>
  <c r="P268" i="6"/>
  <c r="P269" i="6"/>
  <c r="P270" i="6"/>
  <c r="P271" i="6"/>
  <c r="P272" i="6"/>
  <c r="P273" i="6"/>
  <c r="P274" i="6"/>
  <c r="P275" i="6"/>
  <c r="P276" i="6"/>
  <c r="P277" i="6"/>
  <c r="P278" i="6"/>
  <c r="P279" i="6"/>
  <c r="P280" i="6"/>
  <c r="P281" i="6"/>
  <c r="P282" i="6"/>
  <c r="P283" i="6"/>
  <c r="P284" i="6"/>
  <c r="P285" i="6"/>
  <c r="P286" i="6"/>
  <c r="P287" i="6"/>
  <c r="P288" i="6"/>
  <c r="P289" i="6"/>
  <c r="P290" i="6"/>
  <c r="P291" i="6"/>
  <c r="P292" i="6"/>
  <c r="P293" i="6"/>
  <c r="P294" i="6"/>
  <c r="P295" i="6"/>
  <c r="P296" i="6"/>
  <c r="P297" i="6"/>
  <c r="P298" i="6"/>
  <c r="P299" i="6"/>
  <c r="P300" i="6"/>
  <c r="P301" i="6"/>
  <c r="P302" i="6"/>
  <c r="P303" i="6"/>
  <c r="P304" i="6"/>
  <c r="O2" i="6"/>
  <c r="O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238" i="6"/>
  <c r="O239" i="6"/>
  <c r="O240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5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271" i="6"/>
  <c r="O272" i="6"/>
  <c r="O273" i="6"/>
  <c r="O274" i="6"/>
  <c r="O275" i="6"/>
  <c r="O276" i="6"/>
  <c r="O277" i="6"/>
  <c r="O278" i="6"/>
  <c r="O279" i="6"/>
  <c r="O280" i="6"/>
  <c r="O281" i="6"/>
  <c r="O282" i="6"/>
  <c r="O283" i="6"/>
  <c r="O284" i="6"/>
  <c r="O285" i="6"/>
  <c r="O286" i="6"/>
  <c r="O287" i="6"/>
  <c r="O288" i="6"/>
  <c r="O289" i="6"/>
  <c r="O290" i="6"/>
  <c r="O291" i="6"/>
  <c r="O292" i="6"/>
  <c r="O293" i="6"/>
  <c r="O294" i="6"/>
  <c r="O295" i="6"/>
  <c r="O296" i="6"/>
  <c r="O297" i="6"/>
  <c r="O298" i="6"/>
  <c r="O299" i="6"/>
  <c r="O300" i="6"/>
  <c r="O301" i="6"/>
  <c r="O302" i="6"/>
  <c r="O303" i="6"/>
  <c r="O304" i="6"/>
  <c r="H2" i="6"/>
  <c r="F2" i="6"/>
  <c r="E2" i="6" l="1"/>
  <c r="U2" i="6" s="1"/>
  <c r="G2" i="6"/>
  <c r="I2" i="6"/>
  <c r="L2" i="6" s="1"/>
  <c r="E3" i="6"/>
  <c r="U3" i="6" s="1"/>
  <c r="F3" i="6"/>
  <c r="G3" i="6"/>
  <c r="H3" i="6"/>
  <c r="I3" i="6"/>
  <c r="L3" i="6" s="1"/>
  <c r="E9" i="6"/>
  <c r="U9" i="6" s="1"/>
  <c r="F9" i="6"/>
  <c r="G9" i="6"/>
  <c r="H9" i="6"/>
  <c r="I9" i="6"/>
  <c r="L9" i="6" s="1"/>
  <c r="E10" i="6"/>
  <c r="U10" i="6" s="1"/>
  <c r="F10" i="6"/>
  <c r="G10" i="6"/>
  <c r="H10" i="6"/>
  <c r="I10" i="6"/>
  <c r="L10" i="6" s="1"/>
  <c r="E11" i="6"/>
  <c r="U11" i="6" s="1"/>
  <c r="F11" i="6"/>
  <c r="G11" i="6"/>
  <c r="H11" i="6"/>
  <c r="I11" i="6"/>
  <c r="L11" i="6" s="1"/>
  <c r="E12" i="6"/>
  <c r="U12" i="6" s="1"/>
  <c r="F12" i="6"/>
  <c r="G12" i="6"/>
  <c r="H12" i="6"/>
  <c r="I12" i="6"/>
  <c r="L12" i="6" s="1"/>
  <c r="E13" i="6"/>
  <c r="U13" i="6" s="1"/>
  <c r="F13" i="6"/>
  <c r="G13" i="6"/>
  <c r="H13" i="6"/>
  <c r="I13" i="6"/>
  <c r="L13" i="6" s="1"/>
  <c r="E14" i="6"/>
  <c r="U14" i="6" s="1"/>
  <c r="F14" i="6"/>
  <c r="G14" i="6"/>
  <c r="H14" i="6"/>
  <c r="I14" i="6"/>
  <c r="L14" i="6" s="1"/>
  <c r="E15" i="6"/>
  <c r="U15" i="6" s="1"/>
  <c r="F15" i="6"/>
  <c r="G15" i="6"/>
  <c r="H15" i="6"/>
  <c r="I15" i="6"/>
  <c r="E16" i="6"/>
  <c r="U16" i="6" s="1"/>
  <c r="F16" i="6"/>
  <c r="G16" i="6"/>
  <c r="H16" i="6"/>
  <c r="I16" i="6"/>
  <c r="E4" i="6"/>
  <c r="U4" i="6" s="1"/>
  <c r="F4" i="6"/>
  <c r="G4" i="6"/>
  <c r="H4" i="6"/>
  <c r="I4" i="6"/>
  <c r="L4" i="6" s="1"/>
  <c r="E5" i="6"/>
  <c r="U5" i="6" s="1"/>
  <c r="F5" i="6"/>
  <c r="G5" i="6"/>
  <c r="H5" i="6"/>
  <c r="I5" i="6"/>
  <c r="L5" i="6" s="1"/>
  <c r="E17" i="6"/>
  <c r="U17" i="6" s="1"/>
  <c r="F17" i="6"/>
  <c r="G17" i="6"/>
  <c r="H17" i="6"/>
  <c r="I17" i="6"/>
  <c r="E18" i="6"/>
  <c r="U18" i="6" s="1"/>
  <c r="F18" i="6"/>
  <c r="G18" i="6"/>
  <c r="H18" i="6"/>
  <c r="I18" i="6"/>
  <c r="L18" i="6" s="1"/>
  <c r="E6" i="6"/>
  <c r="U6" i="6" s="1"/>
  <c r="F6" i="6"/>
  <c r="G6" i="6"/>
  <c r="H6" i="6"/>
  <c r="I6" i="6"/>
  <c r="L6" i="6" s="1"/>
  <c r="E19" i="6"/>
  <c r="U19" i="6" s="1"/>
  <c r="F19" i="6"/>
  <c r="G19" i="6"/>
  <c r="H19" i="6"/>
  <c r="I19" i="6"/>
  <c r="L19" i="6" s="1"/>
  <c r="E20" i="6"/>
  <c r="U20" i="6" s="1"/>
  <c r="F20" i="6"/>
  <c r="G20" i="6"/>
  <c r="H20" i="6"/>
  <c r="I20" i="6"/>
  <c r="L20" i="6" s="1"/>
  <c r="E21" i="6"/>
  <c r="U21" i="6" s="1"/>
  <c r="F21" i="6"/>
  <c r="G21" i="6"/>
  <c r="H21" i="6"/>
  <c r="I21" i="6"/>
  <c r="L21" i="6" s="1"/>
  <c r="E7" i="6"/>
  <c r="U7" i="6" s="1"/>
  <c r="F7" i="6"/>
  <c r="G7" i="6"/>
  <c r="H7" i="6"/>
  <c r="I7" i="6"/>
  <c r="L7" i="6" s="1"/>
  <c r="E22" i="6"/>
  <c r="U22" i="6" s="1"/>
  <c r="F22" i="6"/>
  <c r="G22" i="6"/>
  <c r="H22" i="6"/>
  <c r="I22" i="6"/>
  <c r="L22" i="6" s="1"/>
  <c r="E8" i="6"/>
  <c r="U8" i="6" s="1"/>
  <c r="F8" i="6"/>
  <c r="G8" i="6"/>
  <c r="H8" i="6"/>
  <c r="I8" i="6"/>
  <c r="E23" i="6"/>
  <c r="U23" i="6" s="1"/>
  <c r="F23" i="6"/>
  <c r="G23" i="6"/>
  <c r="H23" i="6"/>
  <c r="I23" i="6"/>
  <c r="L23" i="6" s="1"/>
  <c r="E25" i="6"/>
  <c r="U25" i="6" s="1"/>
  <c r="F25" i="6"/>
  <c r="G25" i="6"/>
  <c r="H25" i="6"/>
  <c r="I25" i="6"/>
  <c r="L25" i="6" s="1"/>
  <c r="E33" i="6"/>
  <c r="U33" i="6" s="1"/>
  <c r="F33" i="6"/>
  <c r="G33" i="6"/>
  <c r="H33" i="6"/>
  <c r="I33" i="6"/>
  <c r="L33" i="6" s="1"/>
  <c r="E31" i="6"/>
  <c r="U31" i="6" s="1"/>
  <c r="F31" i="6"/>
  <c r="G31" i="6"/>
  <c r="H31" i="6"/>
  <c r="I31" i="6"/>
  <c r="L31" i="6" s="1"/>
  <c r="E27" i="6"/>
  <c r="U27" i="6" s="1"/>
  <c r="F27" i="6"/>
  <c r="G27" i="6"/>
  <c r="H27" i="6"/>
  <c r="I27" i="6"/>
  <c r="L27" i="6" s="1"/>
  <c r="E28" i="6"/>
  <c r="U28" i="6" s="1"/>
  <c r="F28" i="6"/>
  <c r="G28" i="6"/>
  <c r="H28" i="6"/>
  <c r="I28" i="6"/>
  <c r="L28" i="6" s="1"/>
  <c r="E26" i="6"/>
  <c r="U26" i="6" s="1"/>
  <c r="F26" i="6"/>
  <c r="G26" i="6"/>
  <c r="H26" i="6"/>
  <c r="I26" i="6"/>
  <c r="L26" i="6" s="1"/>
  <c r="E29" i="6"/>
  <c r="U29" i="6" s="1"/>
  <c r="F29" i="6"/>
  <c r="G29" i="6"/>
  <c r="H29" i="6"/>
  <c r="I29" i="6"/>
  <c r="L29" i="6" s="1"/>
  <c r="E32" i="6"/>
  <c r="U32" i="6" s="1"/>
  <c r="F32" i="6"/>
  <c r="G32" i="6"/>
  <c r="H32" i="6"/>
  <c r="I32" i="6"/>
  <c r="L32" i="6" s="1"/>
  <c r="E30" i="6"/>
  <c r="U30" i="6" s="1"/>
  <c r="F30" i="6"/>
  <c r="G30" i="6"/>
  <c r="H30" i="6"/>
  <c r="I30" i="6"/>
  <c r="L30" i="6" s="1"/>
  <c r="E35" i="6"/>
  <c r="U35" i="6" s="1"/>
  <c r="F35" i="6"/>
  <c r="G35" i="6"/>
  <c r="H35" i="6"/>
  <c r="I35" i="6"/>
  <c r="L35" i="6" s="1"/>
  <c r="E38" i="6"/>
  <c r="U38" i="6" s="1"/>
  <c r="F38" i="6"/>
  <c r="G38" i="6"/>
  <c r="H38" i="6"/>
  <c r="I38" i="6"/>
  <c r="L38" i="6" s="1"/>
  <c r="E48" i="6"/>
  <c r="U48" i="6" s="1"/>
  <c r="F48" i="6"/>
  <c r="G48" i="6"/>
  <c r="H48" i="6"/>
  <c r="I48" i="6"/>
  <c r="L48" i="6" s="1"/>
  <c r="E47" i="6"/>
  <c r="U47" i="6" s="1"/>
  <c r="F47" i="6"/>
  <c r="G47" i="6"/>
  <c r="H47" i="6"/>
  <c r="I47" i="6"/>
  <c r="L47" i="6" s="1"/>
  <c r="E36" i="6"/>
  <c r="U36" i="6" s="1"/>
  <c r="F36" i="6"/>
  <c r="G36" i="6"/>
  <c r="K36" i="6" s="1"/>
  <c r="H36" i="6"/>
  <c r="I36" i="6"/>
  <c r="L36" i="6" s="1"/>
  <c r="E39" i="6"/>
  <c r="U39" i="6" s="1"/>
  <c r="F39" i="6"/>
  <c r="G39" i="6"/>
  <c r="H39" i="6"/>
  <c r="I39" i="6"/>
  <c r="L39" i="6" s="1"/>
  <c r="E49" i="6"/>
  <c r="U49" i="6" s="1"/>
  <c r="F49" i="6"/>
  <c r="G49" i="6"/>
  <c r="H49" i="6"/>
  <c r="I49" i="6"/>
  <c r="L49" i="6" s="1"/>
  <c r="E40" i="6"/>
  <c r="U40" i="6" s="1"/>
  <c r="F40" i="6"/>
  <c r="G40" i="6"/>
  <c r="H40" i="6"/>
  <c r="I40" i="6"/>
  <c r="L40" i="6" s="1"/>
  <c r="E52" i="6"/>
  <c r="U52" i="6" s="1"/>
  <c r="F52" i="6"/>
  <c r="G52" i="6"/>
  <c r="H52" i="6"/>
  <c r="I52" i="6"/>
  <c r="L52" i="6" s="1"/>
  <c r="E50" i="6"/>
  <c r="U50" i="6" s="1"/>
  <c r="F50" i="6"/>
  <c r="G50" i="6"/>
  <c r="H50" i="6"/>
  <c r="I50" i="6"/>
  <c r="L50" i="6" s="1"/>
  <c r="E37" i="6"/>
  <c r="U37" i="6" s="1"/>
  <c r="F37" i="6"/>
  <c r="G37" i="6"/>
  <c r="H37" i="6"/>
  <c r="I37" i="6"/>
  <c r="L37" i="6" s="1"/>
  <c r="E41" i="6"/>
  <c r="U41" i="6" s="1"/>
  <c r="F41" i="6"/>
  <c r="G41" i="6"/>
  <c r="H41" i="6"/>
  <c r="I41" i="6"/>
  <c r="L41" i="6" s="1"/>
  <c r="E42" i="6"/>
  <c r="U42" i="6" s="1"/>
  <c r="F42" i="6"/>
  <c r="G42" i="6"/>
  <c r="K42" i="6" s="1"/>
  <c r="H42" i="6"/>
  <c r="I42" i="6"/>
  <c r="L42" i="6" s="1"/>
  <c r="E43" i="6"/>
  <c r="U43" i="6" s="1"/>
  <c r="F43" i="6"/>
  <c r="G43" i="6"/>
  <c r="H43" i="6"/>
  <c r="I43" i="6"/>
  <c r="L43" i="6" s="1"/>
  <c r="E44" i="6"/>
  <c r="U44" i="6" s="1"/>
  <c r="F44" i="6"/>
  <c r="G44" i="6"/>
  <c r="H44" i="6"/>
  <c r="I44" i="6"/>
  <c r="L44" i="6" s="1"/>
  <c r="E53" i="6"/>
  <c r="U53" i="6" s="1"/>
  <c r="F53" i="6"/>
  <c r="G53" i="6"/>
  <c r="H53" i="6"/>
  <c r="I53" i="6"/>
  <c r="L53" i="6" s="1"/>
  <c r="E58" i="6"/>
  <c r="U58" i="6" s="1"/>
  <c r="F58" i="6"/>
  <c r="G58" i="6"/>
  <c r="H58" i="6"/>
  <c r="I58" i="6"/>
  <c r="L58" i="6" s="1"/>
  <c r="E54" i="6"/>
  <c r="U54" i="6" s="1"/>
  <c r="F54" i="6"/>
  <c r="G54" i="6"/>
  <c r="H54" i="6"/>
  <c r="I54" i="6"/>
  <c r="L54" i="6" s="1"/>
  <c r="E45" i="6"/>
  <c r="U45" i="6" s="1"/>
  <c r="F45" i="6"/>
  <c r="G45" i="6"/>
  <c r="H45" i="6"/>
  <c r="I45" i="6"/>
  <c r="L45" i="6" s="1"/>
  <c r="E51" i="6"/>
  <c r="U51" i="6" s="1"/>
  <c r="F51" i="6"/>
  <c r="G51" i="6"/>
  <c r="H51" i="6"/>
  <c r="I51" i="6"/>
  <c r="L51" i="6" s="1"/>
  <c r="E55" i="6"/>
  <c r="U55" i="6" s="1"/>
  <c r="F55" i="6"/>
  <c r="G55" i="6"/>
  <c r="H55" i="6"/>
  <c r="I55" i="6"/>
  <c r="L55" i="6" s="1"/>
  <c r="E56" i="6"/>
  <c r="U56" i="6" s="1"/>
  <c r="F56" i="6"/>
  <c r="G56" i="6"/>
  <c r="H56" i="6"/>
  <c r="I56" i="6"/>
  <c r="L56" i="6" s="1"/>
  <c r="E59" i="6"/>
  <c r="U59" i="6" s="1"/>
  <c r="F59" i="6"/>
  <c r="G59" i="6"/>
  <c r="H59" i="6"/>
  <c r="I59" i="6"/>
  <c r="L59" i="6" s="1"/>
  <c r="E34" i="6"/>
  <c r="U34" i="6" s="1"/>
  <c r="F34" i="6"/>
  <c r="G34" i="6"/>
  <c r="H34" i="6"/>
  <c r="I34" i="6"/>
  <c r="L34" i="6" s="1"/>
  <c r="E46" i="6"/>
  <c r="U46" i="6" s="1"/>
  <c r="F46" i="6"/>
  <c r="G46" i="6"/>
  <c r="H46" i="6"/>
  <c r="I46" i="6"/>
  <c r="L46" i="6" s="1"/>
  <c r="E57" i="6"/>
  <c r="U57" i="6" s="1"/>
  <c r="F57" i="6"/>
  <c r="G57" i="6"/>
  <c r="H57" i="6"/>
  <c r="I57" i="6"/>
  <c r="L57" i="6" s="1"/>
  <c r="E207" i="6"/>
  <c r="U207" i="6" s="1"/>
  <c r="F207" i="6"/>
  <c r="G207" i="6"/>
  <c r="H207" i="6"/>
  <c r="I207" i="6"/>
  <c r="L207" i="6" s="1"/>
  <c r="E101" i="6"/>
  <c r="U101" i="6" s="1"/>
  <c r="F101" i="6"/>
  <c r="G101" i="6"/>
  <c r="H101" i="6"/>
  <c r="I101" i="6"/>
  <c r="L101" i="6" s="1"/>
  <c r="E90" i="6"/>
  <c r="U90" i="6" s="1"/>
  <c r="F90" i="6"/>
  <c r="G90" i="6"/>
  <c r="H90" i="6"/>
  <c r="I90" i="6"/>
  <c r="E102" i="6"/>
  <c r="U102" i="6" s="1"/>
  <c r="F102" i="6"/>
  <c r="G102" i="6"/>
  <c r="H102" i="6"/>
  <c r="I102" i="6"/>
  <c r="E190" i="6"/>
  <c r="U190" i="6" s="1"/>
  <c r="F190" i="6"/>
  <c r="G190" i="6"/>
  <c r="H190" i="6"/>
  <c r="I190" i="6"/>
  <c r="L190" i="6" s="1"/>
  <c r="E81" i="6"/>
  <c r="U81" i="6" s="1"/>
  <c r="F81" i="6"/>
  <c r="G81" i="6"/>
  <c r="H81" i="6"/>
  <c r="I81" i="6"/>
  <c r="L81" i="6" s="1"/>
  <c r="E82" i="6"/>
  <c r="U82" i="6" s="1"/>
  <c r="F82" i="6"/>
  <c r="G82" i="6"/>
  <c r="H82" i="6"/>
  <c r="I82" i="6"/>
  <c r="E223" i="6"/>
  <c r="U223" i="6" s="1"/>
  <c r="F223" i="6"/>
  <c r="G223" i="6"/>
  <c r="H223" i="6"/>
  <c r="I223" i="6"/>
  <c r="E73" i="6"/>
  <c r="U73" i="6" s="1"/>
  <c r="F73" i="6"/>
  <c r="G73" i="6"/>
  <c r="H73" i="6"/>
  <c r="I73" i="6"/>
  <c r="L73" i="6" s="1"/>
  <c r="E191" i="6"/>
  <c r="U191" i="6" s="1"/>
  <c r="F191" i="6"/>
  <c r="G191" i="6"/>
  <c r="H191" i="6"/>
  <c r="I191" i="6"/>
  <c r="L191" i="6" s="1"/>
  <c r="E87" i="6"/>
  <c r="U87" i="6" s="1"/>
  <c r="F87" i="6"/>
  <c r="G87" i="6"/>
  <c r="H87" i="6"/>
  <c r="I87" i="6"/>
  <c r="L87" i="6" s="1"/>
  <c r="E231" i="6"/>
  <c r="U231" i="6" s="1"/>
  <c r="F231" i="6"/>
  <c r="G231" i="6"/>
  <c r="H231" i="6"/>
  <c r="I231" i="6"/>
  <c r="L231" i="6" s="1"/>
  <c r="E130" i="6"/>
  <c r="U130" i="6" s="1"/>
  <c r="F130" i="6"/>
  <c r="G130" i="6"/>
  <c r="H130" i="6"/>
  <c r="I130" i="6"/>
  <c r="L130" i="6" s="1"/>
  <c r="E224" i="6"/>
  <c r="U224" i="6" s="1"/>
  <c r="F224" i="6"/>
  <c r="G224" i="6"/>
  <c r="H224" i="6"/>
  <c r="I224" i="6"/>
  <c r="L224" i="6" s="1"/>
  <c r="E199" i="6"/>
  <c r="U199" i="6" s="1"/>
  <c r="F199" i="6"/>
  <c r="G199" i="6"/>
  <c r="H199" i="6"/>
  <c r="I199" i="6"/>
  <c r="L199" i="6" s="1"/>
  <c r="E208" i="6"/>
  <c r="U208" i="6" s="1"/>
  <c r="F208" i="6"/>
  <c r="G208" i="6"/>
  <c r="H208" i="6"/>
  <c r="I208" i="6"/>
  <c r="L208" i="6" s="1"/>
  <c r="E209" i="6"/>
  <c r="U209" i="6" s="1"/>
  <c r="F209" i="6"/>
  <c r="G209" i="6"/>
  <c r="H209" i="6"/>
  <c r="I209" i="6"/>
  <c r="L209" i="6" s="1"/>
  <c r="E218" i="6"/>
  <c r="U218" i="6" s="1"/>
  <c r="F218" i="6"/>
  <c r="G218" i="6"/>
  <c r="H218" i="6"/>
  <c r="I218" i="6"/>
  <c r="L218" i="6" s="1"/>
  <c r="E192" i="6"/>
  <c r="U192" i="6" s="1"/>
  <c r="F192" i="6"/>
  <c r="G192" i="6"/>
  <c r="H192" i="6"/>
  <c r="I192" i="6"/>
  <c r="L192" i="6" s="1"/>
  <c r="E83" i="6"/>
  <c r="U83" i="6" s="1"/>
  <c r="F83" i="6"/>
  <c r="G83" i="6"/>
  <c r="H83" i="6"/>
  <c r="I83" i="6"/>
  <c r="E62" i="6"/>
  <c r="U62" i="6" s="1"/>
  <c r="F62" i="6"/>
  <c r="G62" i="6"/>
  <c r="H62" i="6"/>
  <c r="I62" i="6"/>
  <c r="L62" i="6" s="1"/>
  <c r="E84" i="6"/>
  <c r="U84" i="6" s="1"/>
  <c r="F84" i="6"/>
  <c r="G84" i="6"/>
  <c r="H84" i="6"/>
  <c r="I84" i="6"/>
  <c r="L84" i="6" s="1"/>
  <c r="E193" i="6"/>
  <c r="U193" i="6" s="1"/>
  <c r="F193" i="6"/>
  <c r="G193" i="6"/>
  <c r="H193" i="6"/>
  <c r="I193" i="6"/>
  <c r="L193" i="6" s="1"/>
  <c r="E232" i="6"/>
  <c r="U232" i="6" s="1"/>
  <c r="F232" i="6"/>
  <c r="G232" i="6"/>
  <c r="H232" i="6"/>
  <c r="I232" i="6"/>
  <c r="L232" i="6" s="1"/>
  <c r="E140" i="6"/>
  <c r="U140" i="6" s="1"/>
  <c r="F140" i="6"/>
  <c r="G140" i="6"/>
  <c r="H140" i="6"/>
  <c r="I140" i="6"/>
  <c r="L140" i="6" s="1"/>
  <c r="E141" i="6"/>
  <c r="U141" i="6" s="1"/>
  <c r="F141" i="6"/>
  <c r="G141" i="6"/>
  <c r="H141" i="6"/>
  <c r="I141" i="6"/>
  <c r="L141" i="6" s="1"/>
  <c r="E63" i="6"/>
  <c r="U63" i="6" s="1"/>
  <c r="F63" i="6"/>
  <c r="G63" i="6"/>
  <c r="H63" i="6"/>
  <c r="I63" i="6"/>
  <c r="L63" i="6" s="1"/>
  <c r="E60" i="6"/>
  <c r="U60" i="6" s="1"/>
  <c r="F60" i="6"/>
  <c r="G60" i="6"/>
  <c r="H60" i="6"/>
  <c r="I60" i="6"/>
  <c r="L60" i="6" s="1"/>
  <c r="E131" i="6"/>
  <c r="U131" i="6" s="1"/>
  <c r="F131" i="6"/>
  <c r="G131" i="6"/>
  <c r="H131" i="6"/>
  <c r="I131" i="6"/>
  <c r="L131" i="6" s="1"/>
  <c r="E64" i="6"/>
  <c r="U64" i="6" s="1"/>
  <c r="F64" i="6"/>
  <c r="G64" i="6"/>
  <c r="H64" i="6"/>
  <c r="I64" i="6"/>
  <c r="L64" i="6" s="1"/>
  <c r="E103" i="6"/>
  <c r="U103" i="6" s="1"/>
  <c r="F103" i="6"/>
  <c r="G103" i="6"/>
  <c r="H103" i="6"/>
  <c r="I103" i="6"/>
  <c r="L103" i="6" s="1"/>
  <c r="E210" i="6"/>
  <c r="U210" i="6" s="1"/>
  <c r="F210" i="6"/>
  <c r="K210" i="6" s="1"/>
  <c r="G210" i="6"/>
  <c r="H210" i="6"/>
  <c r="I210" i="6"/>
  <c r="L210" i="6" s="1"/>
  <c r="E241" i="6"/>
  <c r="U241" i="6" s="1"/>
  <c r="F241" i="6"/>
  <c r="G241" i="6"/>
  <c r="H241" i="6"/>
  <c r="I241" i="6"/>
  <c r="L241" i="6" s="1"/>
  <c r="E104" i="6"/>
  <c r="U104" i="6" s="1"/>
  <c r="F104" i="6"/>
  <c r="G104" i="6"/>
  <c r="H104" i="6"/>
  <c r="I104" i="6"/>
  <c r="L104" i="6" s="1"/>
  <c r="E235" i="6"/>
  <c r="U235" i="6" s="1"/>
  <c r="F235" i="6"/>
  <c r="G235" i="6"/>
  <c r="H235" i="6"/>
  <c r="I235" i="6"/>
  <c r="L235" i="6" s="1"/>
  <c r="E142" i="6"/>
  <c r="U142" i="6" s="1"/>
  <c r="F142" i="6"/>
  <c r="G142" i="6"/>
  <c r="H142" i="6"/>
  <c r="I142" i="6"/>
  <c r="L142" i="6" s="1"/>
  <c r="E244" i="6"/>
  <c r="U244" i="6" s="1"/>
  <c r="F244" i="6"/>
  <c r="G244" i="6"/>
  <c r="H244" i="6"/>
  <c r="I244" i="6"/>
  <c r="L244" i="6" s="1"/>
  <c r="E143" i="6"/>
  <c r="U143" i="6" s="1"/>
  <c r="F143" i="6"/>
  <c r="G143" i="6"/>
  <c r="H143" i="6"/>
  <c r="I143" i="6"/>
  <c r="L143" i="6" s="1"/>
  <c r="E169" i="6"/>
  <c r="U169" i="6" s="1"/>
  <c r="F169" i="6"/>
  <c r="G169" i="6"/>
  <c r="H169" i="6"/>
  <c r="I169" i="6"/>
  <c r="E170" i="6"/>
  <c r="U170" i="6" s="1"/>
  <c r="F170" i="6"/>
  <c r="G170" i="6"/>
  <c r="H170" i="6"/>
  <c r="I170" i="6"/>
  <c r="L170" i="6" s="1"/>
  <c r="E171" i="6"/>
  <c r="U171" i="6" s="1"/>
  <c r="F171" i="6"/>
  <c r="G171" i="6"/>
  <c r="H171" i="6"/>
  <c r="I171" i="6"/>
  <c r="L171" i="6" s="1"/>
  <c r="E105" i="6"/>
  <c r="U105" i="6" s="1"/>
  <c r="F105" i="6"/>
  <c r="G105" i="6"/>
  <c r="H105" i="6"/>
  <c r="I105" i="6"/>
  <c r="L105" i="6" s="1"/>
  <c r="E246" i="6"/>
  <c r="U246" i="6" s="1"/>
  <c r="F246" i="6"/>
  <c r="G246" i="6"/>
  <c r="H246" i="6"/>
  <c r="I246" i="6"/>
  <c r="L246" i="6" s="1"/>
  <c r="E65" i="6"/>
  <c r="U65" i="6" s="1"/>
  <c r="F65" i="6"/>
  <c r="G65" i="6"/>
  <c r="H65" i="6"/>
  <c r="I65" i="6"/>
  <c r="L65" i="6" s="1"/>
  <c r="E66" i="6"/>
  <c r="U66" i="6" s="1"/>
  <c r="F66" i="6"/>
  <c r="G66" i="6"/>
  <c r="H66" i="6"/>
  <c r="I66" i="6"/>
  <c r="L66" i="6" s="1"/>
  <c r="E144" i="6"/>
  <c r="U144" i="6" s="1"/>
  <c r="F144" i="6"/>
  <c r="G144" i="6"/>
  <c r="H144" i="6"/>
  <c r="I144" i="6"/>
  <c r="L144" i="6" s="1"/>
  <c r="E200" i="6"/>
  <c r="U200" i="6" s="1"/>
  <c r="F200" i="6"/>
  <c r="G200" i="6"/>
  <c r="H200" i="6"/>
  <c r="I200" i="6"/>
  <c r="L200" i="6" s="1"/>
  <c r="E132" i="6"/>
  <c r="U132" i="6" s="1"/>
  <c r="F132" i="6"/>
  <c r="G132" i="6"/>
  <c r="H132" i="6"/>
  <c r="I132" i="6"/>
  <c r="L132" i="6" s="1"/>
  <c r="E145" i="6"/>
  <c r="U145" i="6" s="1"/>
  <c r="F145" i="6"/>
  <c r="G145" i="6"/>
  <c r="H145" i="6"/>
  <c r="I145" i="6"/>
  <c r="L145" i="6" s="1"/>
  <c r="E172" i="6"/>
  <c r="U172" i="6" s="1"/>
  <c r="F172" i="6"/>
  <c r="G172" i="6"/>
  <c r="H172" i="6"/>
  <c r="I172" i="6"/>
  <c r="L172" i="6" s="1"/>
  <c r="E243" i="6"/>
  <c r="U243" i="6" s="1"/>
  <c r="F243" i="6"/>
  <c r="G243" i="6"/>
  <c r="H243" i="6"/>
  <c r="I243" i="6"/>
  <c r="L243" i="6" s="1"/>
  <c r="E234" i="6"/>
  <c r="U234" i="6" s="1"/>
  <c r="F234" i="6"/>
  <c r="G234" i="6"/>
  <c r="H234" i="6"/>
  <c r="I234" i="6"/>
  <c r="L234" i="6" s="1"/>
  <c r="E211" i="6"/>
  <c r="U211" i="6" s="1"/>
  <c r="F211" i="6"/>
  <c r="G211" i="6"/>
  <c r="H211" i="6"/>
  <c r="I211" i="6"/>
  <c r="L211" i="6" s="1"/>
  <c r="E201" i="6"/>
  <c r="U201" i="6" s="1"/>
  <c r="F201" i="6"/>
  <c r="G201" i="6"/>
  <c r="H201" i="6"/>
  <c r="I201" i="6"/>
  <c r="L201" i="6" s="1"/>
  <c r="E146" i="6"/>
  <c r="U146" i="6" s="1"/>
  <c r="F146" i="6"/>
  <c r="G146" i="6"/>
  <c r="H146" i="6"/>
  <c r="I146" i="6"/>
  <c r="E238" i="6"/>
  <c r="U238" i="6" s="1"/>
  <c r="F238" i="6"/>
  <c r="G238" i="6"/>
  <c r="H238" i="6"/>
  <c r="I238" i="6"/>
  <c r="L238" i="6" s="1"/>
  <c r="E212" i="6"/>
  <c r="U212" i="6" s="1"/>
  <c r="F212" i="6"/>
  <c r="G212" i="6"/>
  <c r="H212" i="6"/>
  <c r="I212" i="6"/>
  <c r="L212" i="6" s="1"/>
  <c r="E173" i="6"/>
  <c r="U173" i="6" s="1"/>
  <c r="F173" i="6"/>
  <c r="G173" i="6"/>
  <c r="H173" i="6"/>
  <c r="I173" i="6"/>
  <c r="L173" i="6" s="1"/>
  <c r="E147" i="6"/>
  <c r="U147" i="6" s="1"/>
  <c r="F147" i="6"/>
  <c r="G147" i="6"/>
  <c r="H147" i="6"/>
  <c r="I147" i="6"/>
  <c r="L147" i="6" s="1"/>
  <c r="E202" i="6"/>
  <c r="U202" i="6" s="1"/>
  <c r="F202" i="6"/>
  <c r="G202" i="6"/>
  <c r="H202" i="6"/>
  <c r="I202" i="6"/>
  <c r="L202" i="6" s="1"/>
  <c r="E148" i="6"/>
  <c r="U148" i="6" s="1"/>
  <c r="F148" i="6"/>
  <c r="G148" i="6"/>
  <c r="H148" i="6"/>
  <c r="I148" i="6"/>
  <c r="L148" i="6" s="1"/>
  <c r="E174" i="6"/>
  <c r="U174" i="6" s="1"/>
  <c r="F174" i="6"/>
  <c r="G174" i="6"/>
  <c r="H174" i="6"/>
  <c r="I174" i="6"/>
  <c r="L174" i="6" s="1"/>
  <c r="E219" i="6"/>
  <c r="U219" i="6" s="1"/>
  <c r="F219" i="6"/>
  <c r="G219" i="6"/>
  <c r="H219" i="6"/>
  <c r="I219" i="6"/>
  <c r="L219" i="6" s="1"/>
  <c r="E149" i="6"/>
  <c r="U149" i="6" s="1"/>
  <c r="F149" i="6"/>
  <c r="G149" i="6"/>
  <c r="H149" i="6"/>
  <c r="I149" i="6"/>
  <c r="L149" i="6" s="1"/>
  <c r="E150" i="6"/>
  <c r="U150" i="6" s="1"/>
  <c r="F150" i="6"/>
  <c r="G150" i="6"/>
  <c r="H150" i="6"/>
  <c r="I150" i="6"/>
  <c r="L150" i="6" s="1"/>
  <c r="E175" i="6"/>
  <c r="U175" i="6" s="1"/>
  <c r="F175" i="6"/>
  <c r="G175" i="6"/>
  <c r="H175" i="6"/>
  <c r="I175" i="6"/>
  <c r="L175" i="6" s="1"/>
  <c r="E106" i="6"/>
  <c r="U106" i="6" s="1"/>
  <c r="F106" i="6"/>
  <c r="G106" i="6"/>
  <c r="H106" i="6"/>
  <c r="I106" i="6"/>
  <c r="L106" i="6" s="1"/>
  <c r="E67" i="6"/>
  <c r="U67" i="6" s="1"/>
  <c r="F67" i="6"/>
  <c r="G67" i="6"/>
  <c r="H67" i="6"/>
  <c r="I67" i="6"/>
  <c r="L67" i="6" s="1"/>
  <c r="E151" i="6"/>
  <c r="U151" i="6" s="1"/>
  <c r="F151" i="6"/>
  <c r="G151" i="6"/>
  <c r="H151" i="6"/>
  <c r="I151" i="6"/>
  <c r="L151" i="6" s="1"/>
  <c r="E107" i="6"/>
  <c r="U107" i="6" s="1"/>
  <c r="F107" i="6"/>
  <c r="G107" i="6"/>
  <c r="H107" i="6"/>
  <c r="I107" i="6"/>
  <c r="L107" i="6" s="1"/>
  <c r="E213" i="6"/>
  <c r="U213" i="6" s="1"/>
  <c r="F213" i="6"/>
  <c r="G213" i="6"/>
  <c r="H213" i="6"/>
  <c r="I213" i="6"/>
  <c r="L213" i="6" s="1"/>
  <c r="E133" i="6"/>
  <c r="U133" i="6" s="1"/>
  <c r="F133" i="6"/>
  <c r="G133" i="6"/>
  <c r="H133" i="6"/>
  <c r="I133" i="6"/>
  <c r="L133" i="6" s="1"/>
  <c r="E176" i="6"/>
  <c r="U176" i="6" s="1"/>
  <c r="F176" i="6"/>
  <c r="G176" i="6"/>
  <c r="H176" i="6"/>
  <c r="I176" i="6"/>
  <c r="L176" i="6" s="1"/>
  <c r="E236" i="6"/>
  <c r="U236" i="6" s="1"/>
  <c r="F236" i="6"/>
  <c r="G236" i="6"/>
  <c r="H236" i="6"/>
  <c r="I236" i="6"/>
  <c r="L236" i="6" s="1"/>
  <c r="E108" i="6"/>
  <c r="U108" i="6" s="1"/>
  <c r="F108" i="6"/>
  <c r="G108" i="6"/>
  <c r="H108" i="6"/>
  <c r="I108" i="6"/>
  <c r="L108" i="6" s="1"/>
  <c r="E237" i="6"/>
  <c r="U237" i="6" s="1"/>
  <c r="F237" i="6"/>
  <c r="G237" i="6"/>
  <c r="H237" i="6"/>
  <c r="I237" i="6"/>
  <c r="L237" i="6" s="1"/>
  <c r="E177" i="6"/>
  <c r="U177" i="6" s="1"/>
  <c r="F177" i="6"/>
  <c r="G177" i="6"/>
  <c r="H177" i="6"/>
  <c r="I177" i="6"/>
  <c r="L177" i="6" s="1"/>
  <c r="E134" i="6"/>
  <c r="U134" i="6" s="1"/>
  <c r="F134" i="6"/>
  <c r="G134" i="6"/>
  <c r="H134" i="6"/>
  <c r="I134" i="6"/>
  <c r="L134" i="6" s="1"/>
  <c r="E109" i="6"/>
  <c r="U109" i="6" s="1"/>
  <c r="F109" i="6"/>
  <c r="G109" i="6"/>
  <c r="H109" i="6"/>
  <c r="I109" i="6"/>
  <c r="L109" i="6" s="1"/>
  <c r="E152" i="6"/>
  <c r="U152" i="6" s="1"/>
  <c r="F152" i="6"/>
  <c r="G152" i="6"/>
  <c r="H152" i="6"/>
  <c r="I152" i="6"/>
  <c r="L152" i="6" s="1"/>
  <c r="E110" i="6"/>
  <c r="U110" i="6" s="1"/>
  <c r="F110" i="6"/>
  <c r="G110" i="6"/>
  <c r="H110" i="6"/>
  <c r="I110" i="6"/>
  <c r="L110" i="6" s="1"/>
  <c r="E111" i="6"/>
  <c r="U111" i="6" s="1"/>
  <c r="F111" i="6"/>
  <c r="G111" i="6"/>
  <c r="H111" i="6"/>
  <c r="I111" i="6"/>
  <c r="L111" i="6" s="1"/>
  <c r="E178" i="6"/>
  <c r="U178" i="6" s="1"/>
  <c r="F178" i="6"/>
  <c r="G178" i="6"/>
  <c r="H178" i="6"/>
  <c r="I178" i="6"/>
  <c r="L178" i="6" s="1"/>
  <c r="E214" i="6"/>
  <c r="U214" i="6" s="1"/>
  <c r="F214" i="6"/>
  <c r="G214" i="6"/>
  <c r="H214" i="6"/>
  <c r="I214" i="6"/>
  <c r="L214" i="6" s="1"/>
  <c r="E179" i="6"/>
  <c r="U179" i="6" s="1"/>
  <c r="F179" i="6"/>
  <c r="G179" i="6"/>
  <c r="H179" i="6"/>
  <c r="I179" i="6"/>
  <c r="L179" i="6" s="1"/>
  <c r="E180" i="6"/>
  <c r="U180" i="6" s="1"/>
  <c r="F180" i="6"/>
  <c r="G180" i="6"/>
  <c r="H180" i="6"/>
  <c r="I180" i="6"/>
  <c r="L180" i="6" s="1"/>
  <c r="E153" i="6"/>
  <c r="U153" i="6" s="1"/>
  <c r="F153" i="6"/>
  <c r="G153" i="6"/>
  <c r="H153" i="6"/>
  <c r="I153" i="6"/>
  <c r="L153" i="6" s="1"/>
  <c r="E154" i="6"/>
  <c r="U154" i="6" s="1"/>
  <c r="F154" i="6"/>
  <c r="G154" i="6"/>
  <c r="H154" i="6"/>
  <c r="I154" i="6"/>
  <c r="L154" i="6" s="1"/>
  <c r="E112" i="6"/>
  <c r="U112" i="6" s="1"/>
  <c r="F112" i="6"/>
  <c r="G112" i="6"/>
  <c r="H112" i="6"/>
  <c r="I112" i="6"/>
  <c r="L112" i="6" s="1"/>
  <c r="E203" i="6"/>
  <c r="U203" i="6" s="1"/>
  <c r="F203" i="6"/>
  <c r="G203" i="6"/>
  <c r="H203" i="6"/>
  <c r="I203" i="6"/>
  <c r="L203" i="6" s="1"/>
  <c r="E74" i="6"/>
  <c r="U74" i="6" s="1"/>
  <c r="F74" i="6"/>
  <c r="G74" i="6"/>
  <c r="H74" i="6"/>
  <c r="I74" i="6"/>
  <c r="L74" i="6" s="1"/>
  <c r="E75" i="6"/>
  <c r="U75" i="6" s="1"/>
  <c r="F75" i="6"/>
  <c r="G75" i="6"/>
  <c r="H75" i="6"/>
  <c r="I75" i="6"/>
  <c r="L75" i="6" s="1"/>
  <c r="E61" i="6"/>
  <c r="U61" i="6" s="1"/>
  <c r="F61" i="6"/>
  <c r="G61" i="6"/>
  <c r="H61" i="6"/>
  <c r="I61" i="6"/>
  <c r="L61" i="6" s="1"/>
  <c r="E239" i="6"/>
  <c r="U239" i="6" s="1"/>
  <c r="F239" i="6"/>
  <c r="G239" i="6"/>
  <c r="H239" i="6"/>
  <c r="I239" i="6"/>
  <c r="L239" i="6" s="1"/>
  <c r="E245" i="6"/>
  <c r="U245" i="6" s="1"/>
  <c r="F245" i="6"/>
  <c r="G245" i="6"/>
  <c r="H245" i="6"/>
  <c r="I245" i="6"/>
  <c r="L245" i="6" s="1"/>
  <c r="E233" i="6"/>
  <c r="U233" i="6" s="1"/>
  <c r="F233" i="6"/>
  <c r="G233" i="6"/>
  <c r="H233" i="6"/>
  <c r="I233" i="6"/>
  <c r="L233" i="6" s="1"/>
  <c r="E204" i="6"/>
  <c r="U204" i="6" s="1"/>
  <c r="F204" i="6"/>
  <c r="G204" i="6"/>
  <c r="H204" i="6"/>
  <c r="I204" i="6"/>
  <c r="L204" i="6" s="1"/>
  <c r="E229" i="6"/>
  <c r="U229" i="6" s="1"/>
  <c r="F229" i="6"/>
  <c r="G229" i="6"/>
  <c r="H229" i="6"/>
  <c r="I229" i="6"/>
  <c r="L229" i="6" s="1"/>
  <c r="E76" i="6"/>
  <c r="U76" i="6" s="1"/>
  <c r="F76" i="6"/>
  <c r="G76" i="6"/>
  <c r="H76" i="6"/>
  <c r="I76" i="6"/>
  <c r="L76" i="6" s="1"/>
  <c r="E255" i="6"/>
  <c r="U255" i="6" s="1"/>
  <c r="F255" i="6"/>
  <c r="G255" i="6"/>
  <c r="H255" i="6"/>
  <c r="I255" i="6"/>
  <c r="L255" i="6" s="1"/>
  <c r="E256" i="6"/>
  <c r="U256" i="6" s="1"/>
  <c r="F256" i="6"/>
  <c r="G256" i="6"/>
  <c r="H256" i="6"/>
  <c r="I256" i="6"/>
  <c r="L256" i="6" s="1"/>
  <c r="E295" i="6"/>
  <c r="U295" i="6" s="1"/>
  <c r="F295" i="6"/>
  <c r="G295" i="6"/>
  <c r="H295" i="6"/>
  <c r="I295" i="6"/>
  <c r="L295" i="6" s="1"/>
  <c r="E296" i="6"/>
  <c r="U296" i="6" s="1"/>
  <c r="F296" i="6"/>
  <c r="G296" i="6"/>
  <c r="H296" i="6"/>
  <c r="I296" i="6"/>
  <c r="L296" i="6" s="1"/>
  <c r="E290" i="6"/>
  <c r="U290" i="6" s="1"/>
  <c r="F290" i="6"/>
  <c r="G290" i="6"/>
  <c r="H290" i="6"/>
  <c r="I290" i="6"/>
  <c r="L290" i="6" s="1"/>
  <c r="E302" i="6"/>
  <c r="U302" i="6" s="1"/>
  <c r="F302" i="6"/>
  <c r="G302" i="6"/>
  <c r="H302" i="6"/>
  <c r="I302" i="6"/>
  <c r="L302" i="6" s="1"/>
  <c r="E304" i="6"/>
  <c r="U304" i="6" s="1"/>
  <c r="F304" i="6"/>
  <c r="G304" i="6"/>
  <c r="H304" i="6"/>
  <c r="I304" i="6"/>
  <c r="L304" i="6" s="1"/>
  <c r="E289" i="6"/>
  <c r="U289" i="6" s="1"/>
  <c r="F289" i="6"/>
  <c r="G289" i="6"/>
  <c r="H289" i="6"/>
  <c r="I289" i="6"/>
  <c r="L289" i="6" s="1"/>
  <c r="E276" i="6"/>
  <c r="U276" i="6" s="1"/>
  <c r="F276" i="6"/>
  <c r="G276" i="6"/>
  <c r="H276" i="6"/>
  <c r="I276" i="6"/>
  <c r="L276" i="6" s="1"/>
  <c r="E268" i="6"/>
  <c r="U268" i="6" s="1"/>
  <c r="F268" i="6"/>
  <c r="G268" i="6"/>
  <c r="H268" i="6"/>
  <c r="I268" i="6"/>
  <c r="L268" i="6" s="1"/>
  <c r="E269" i="6"/>
  <c r="U269" i="6" s="1"/>
  <c r="F269" i="6"/>
  <c r="G269" i="6"/>
  <c r="H269" i="6"/>
  <c r="I269" i="6"/>
  <c r="L269" i="6" s="1"/>
  <c r="E285" i="6"/>
  <c r="U285" i="6" s="1"/>
  <c r="F285" i="6"/>
  <c r="G285" i="6"/>
  <c r="H285" i="6"/>
  <c r="I285" i="6"/>
  <c r="L285" i="6" s="1"/>
  <c r="E286" i="6"/>
  <c r="U286" i="6" s="1"/>
  <c r="F286" i="6"/>
  <c r="G286" i="6"/>
  <c r="H286" i="6"/>
  <c r="I286" i="6"/>
  <c r="L286" i="6" s="1"/>
  <c r="E293" i="6"/>
  <c r="U293" i="6" s="1"/>
  <c r="F293" i="6"/>
  <c r="G293" i="6"/>
  <c r="H293" i="6"/>
  <c r="I293" i="6"/>
  <c r="L293" i="6" s="1"/>
  <c r="E297" i="6"/>
  <c r="U297" i="6" s="1"/>
  <c r="F297" i="6"/>
  <c r="G297" i="6"/>
  <c r="H297" i="6"/>
  <c r="I297" i="6"/>
  <c r="L297" i="6" s="1"/>
  <c r="E298" i="6"/>
  <c r="U298" i="6" s="1"/>
  <c r="F298" i="6"/>
  <c r="G298" i="6"/>
  <c r="H298" i="6"/>
  <c r="I298" i="6"/>
  <c r="L298" i="6" s="1"/>
  <c r="E291" i="6"/>
  <c r="U291" i="6" s="1"/>
  <c r="F291" i="6"/>
  <c r="G291" i="6"/>
  <c r="H291" i="6"/>
  <c r="I291" i="6"/>
  <c r="L291" i="6" s="1"/>
  <c r="E257" i="6"/>
  <c r="U257" i="6" s="1"/>
  <c r="F257" i="6"/>
  <c r="G257" i="6"/>
  <c r="H257" i="6"/>
  <c r="I257" i="6"/>
  <c r="L257" i="6" s="1"/>
  <c r="E261" i="6"/>
  <c r="U261" i="6" s="1"/>
  <c r="F261" i="6"/>
  <c r="G261" i="6"/>
  <c r="H261" i="6"/>
  <c r="I261" i="6"/>
  <c r="L261" i="6" s="1"/>
  <c r="E270" i="6"/>
  <c r="U270" i="6" s="1"/>
  <c r="F270" i="6"/>
  <c r="G270" i="6"/>
  <c r="H270" i="6"/>
  <c r="I270" i="6"/>
  <c r="L270" i="6" s="1"/>
  <c r="E258" i="6"/>
  <c r="U258" i="6" s="1"/>
  <c r="F258" i="6"/>
  <c r="G258" i="6"/>
  <c r="H258" i="6"/>
  <c r="I258" i="6"/>
  <c r="L258" i="6" s="1"/>
  <c r="E249" i="6"/>
  <c r="U249" i="6" s="1"/>
  <c r="F249" i="6"/>
  <c r="G249" i="6"/>
  <c r="H249" i="6"/>
  <c r="I249" i="6"/>
  <c r="L249" i="6" s="1"/>
  <c r="E262" i="6"/>
  <c r="U262" i="6" s="1"/>
  <c r="F262" i="6"/>
  <c r="G262" i="6"/>
  <c r="H262" i="6"/>
  <c r="I262" i="6"/>
  <c r="L262" i="6" s="1"/>
  <c r="E299" i="6"/>
  <c r="U299" i="6" s="1"/>
  <c r="F299" i="6"/>
  <c r="G299" i="6"/>
  <c r="H299" i="6"/>
  <c r="I299" i="6"/>
  <c r="L299" i="6" s="1"/>
  <c r="E250" i="6"/>
  <c r="U250" i="6" s="1"/>
  <c r="F250" i="6"/>
  <c r="G250" i="6"/>
  <c r="H250" i="6"/>
  <c r="I250" i="6"/>
  <c r="L250" i="6" s="1"/>
  <c r="E251" i="6"/>
  <c r="U251" i="6" s="1"/>
  <c r="F251" i="6"/>
  <c r="G251" i="6"/>
  <c r="H251" i="6"/>
  <c r="I251" i="6"/>
  <c r="L251" i="6" s="1"/>
  <c r="E277" i="6"/>
  <c r="U277" i="6" s="1"/>
  <c r="F277" i="6"/>
  <c r="G277" i="6"/>
  <c r="H277" i="6"/>
  <c r="I277" i="6"/>
  <c r="L277" i="6" s="1"/>
  <c r="E248" i="6"/>
  <c r="U248" i="6" s="1"/>
  <c r="F248" i="6"/>
  <c r="G248" i="6"/>
  <c r="H248" i="6"/>
  <c r="I248" i="6"/>
  <c r="L248" i="6" s="1"/>
  <c r="E247" i="6"/>
  <c r="U247" i="6" s="1"/>
  <c r="F247" i="6"/>
  <c r="G247" i="6"/>
  <c r="H247" i="6"/>
  <c r="I247" i="6"/>
  <c r="L247" i="6" s="1"/>
  <c r="E252" i="6"/>
  <c r="U252" i="6" s="1"/>
  <c r="F252" i="6"/>
  <c r="G252" i="6"/>
  <c r="H252" i="6"/>
  <c r="I252" i="6"/>
  <c r="L252" i="6" s="1"/>
  <c r="E278" i="6"/>
  <c r="U278" i="6" s="1"/>
  <c r="F278" i="6"/>
  <c r="G278" i="6"/>
  <c r="H278" i="6"/>
  <c r="I278" i="6"/>
  <c r="L278" i="6" s="1"/>
  <c r="E259" i="6"/>
  <c r="U259" i="6" s="1"/>
  <c r="F259" i="6"/>
  <c r="G259" i="6"/>
  <c r="H259" i="6"/>
  <c r="I259" i="6"/>
  <c r="L259" i="6" s="1"/>
  <c r="E279" i="6"/>
  <c r="U279" i="6" s="1"/>
  <c r="F279" i="6"/>
  <c r="G279" i="6"/>
  <c r="H279" i="6"/>
  <c r="I279" i="6"/>
  <c r="L279" i="6" s="1"/>
  <c r="E260" i="6"/>
  <c r="U260" i="6" s="1"/>
  <c r="F260" i="6"/>
  <c r="G260" i="6"/>
  <c r="H260" i="6"/>
  <c r="I260" i="6"/>
  <c r="L260" i="6" s="1"/>
  <c r="E215" i="6"/>
  <c r="U215" i="6" s="1"/>
  <c r="F215" i="6"/>
  <c r="G215" i="6"/>
  <c r="H215" i="6"/>
  <c r="I215" i="6"/>
  <c r="L215" i="6" s="1"/>
  <c r="E85" i="6"/>
  <c r="U85" i="6" s="1"/>
  <c r="F85" i="6"/>
  <c r="G85" i="6"/>
  <c r="H85" i="6"/>
  <c r="I85" i="6"/>
  <c r="L85" i="6" s="1"/>
  <c r="E221" i="6"/>
  <c r="U221" i="6" s="1"/>
  <c r="F221" i="6"/>
  <c r="G221" i="6"/>
  <c r="H221" i="6"/>
  <c r="I221" i="6"/>
  <c r="L221" i="6" s="1"/>
  <c r="E86" i="6"/>
  <c r="U86" i="6" s="1"/>
  <c r="F86" i="6"/>
  <c r="G86" i="6"/>
  <c r="H86" i="6"/>
  <c r="I86" i="6"/>
  <c r="L86" i="6" s="1"/>
  <c r="E155" i="6"/>
  <c r="U155" i="6" s="1"/>
  <c r="F155" i="6"/>
  <c r="G155" i="6"/>
  <c r="H155" i="6"/>
  <c r="I155" i="6"/>
  <c r="L155" i="6" s="1"/>
  <c r="E230" i="6"/>
  <c r="U230" i="6" s="1"/>
  <c r="F230" i="6"/>
  <c r="G230" i="6"/>
  <c r="H230" i="6"/>
  <c r="I230" i="6"/>
  <c r="L230" i="6" s="1"/>
  <c r="E225" i="6"/>
  <c r="U225" i="6" s="1"/>
  <c r="F225" i="6"/>
  <c r="G225" i="6"/>
  <c r="H225" i="6"/>
  <c r="I225" i="6"/>
  <c r="L225" i="6" s="1"/>
  <c r="E228" i="6"/>
  <c r="U228" i="6" s="1"/>
  <c r="F228" i="6"/>
  <c r="G228" i="6"/>
  <c r="H228" i="6"/>
  <c r="I228" i="6"/>
  <c r="L228" i="6" s="1"/>
  <c r="E226" i="6"/>
  <c r="U226" i="6" s="1"/>
  <c r="F226" i="6"/>
  <c r="G226" i="6"/>
  <c r="H226" i="6"/>
  <c r="I226" i="6"/>
  <c r="L226" i="6" s="1"/>
  <c r="E227" i="6"/>
  <c r="U227" i="6" s="1"/>
  <c r="F227" i="6"/>
  <c r="G227" i="6"/>
  <c r="H227" i="6"/>
  <c r="I227" i="6"/>
  <c r="L227" i="6" s="1"/>
  <c r="E222" i="6"/>
  <c r="U222" i="6" s="1"/>
  <c r="F222" i="6"/>
  <c r="G222" i="6"/>
  <c r="H222" i="6"/>
  <c r="I222" i="6"/>
  <c r="L222" i="6" s="1"/>
  <c r="E205" i="6"/>
  <c r="U205" i="6" s="1"/>
  <c r="F205" i="6"/>
  <c r="G205" i="6"/>
  <c r="H205" i="6"/>
  <c r="I205" i="6"/>
  <c r="L205" i="6" s="1"/>
  <c r="E206" i="6"/>
  <c r="U206" i="6" s="1"/>
  <c r="F206" i="6"/>
  <c r="G206" i="6"/>
  <c r="H206" i="6"/>
  <c r="I206" i="6"/>
  <c r="L206" i="6" s="1"/>
  <c r="E113" i="6"/>
  <c r="U113" i="6" s="1"/>
  <c r="F113" i="6"/>
  <c r="G113" i="6"/>
  <c r="H113" i="6"/>
  <c r="I113" i="6"/>
  <c r="L113" i="6" s="1"/>
  <c r="E91" i="6"/>
  <c r="U91" i="6" s="1"/>
  <c r="F91" i="6"/>
  <c r="G91" i="6"/>
  <c r="H91" i="6"/>
  <c r="I91" i="6"/>
  <c r="L91" i="6" s="1"/>
  <c r="E156" i="6"/>
  <c r="U156" i="6" s="1"/>
  <c r="F156" i="6"/>
  <c r="G156" i="6"/>
  <c r="H156" i="6"/>
  <c r="I156" i="6"/>
  <c r="L156" i="6" s="1"/>
  <c r="E135" i="6"/>
  <c r="U135" i="6" s="1"/>
  <c r="F135" i="6"/>
  <c r="G135" i="6"/>
  <c r="H135" i="6"/>
  <c r="I135" i="6"/>
  <c r="L135" i="6" s="1"/>
  <c r="E136" i="6"/>
  <c r="U136" i="6" s="1"/>
  <c r="F136" i="6"/>
  <c r="G136" i="6"/>
  <c r="H136" i="6"/>
  <c r="I136" i="6"/>
  <c r="L136" i="6" s="1"/>
  <c r="E242" i="6"/>
  <c r="U242" i="6" s="1"/>
  <c r="F242" i="6"/>
  <c r="G242" i="6"/>
  <c r="H242" i="6"/>
  <c r="I242" i="6"/>
  <c r="L242" i="6" s="1"/>
  <c r="E157" i="6"/>
  <c r="U157" i="6" s="1"/>
  <c r="F157" i="6"/>
  <c r="G157" i="6"/>
  <c r="H157" i="6"/>
  <c r="I157" i="6"/>
  <c r="L157" i="6" s="1"/>
  <c r="E114" i="6"/>
  <c r="U114" i="6" s="1"/>
  <c r="F114" i="6"/>
  <c r="G114" i="6"/>
  <c r="H114" i="6"/>
  <c r="I114" i="6"/>
  <c r="L114" i="6" s="1"/>
  <c r="E216" i="6"/>
  <c r="U216" i="6" s="1"/>
  <c r="F216" i="6"/>
  <c r="G216" i="6"/>
  <c r="H216" i="6"/>
  <c r="I216" i="6"/>
  <c r="L216" i="6" s="1"/>
  <c r="E115" i="6"/>
  <c r="U115" i="6" s="1"/>
  <c r="F115" i="6"/>
  <c r="G115" i="6"/>
  <c r="H115" i="6"/>
  <c r="I115" i="6"/>
  <c r="E158" i="6"/>
  <c r="U158" i="6" s="1"/>
  <c r="F158" i="6"/>
  <c r="G158" i="6"/>
  <c r="H158" i="6"/>
  <c r="I158" i="6"/>
  <c r="L158" i="6" s="1"/>
  <c r="E116" i="6"/>
  <c r="U116" i="6" s="1"/>
  <c r="F116" i="6"/>
  <c r="G116" i="6"/>
  <c r="H116" i="6"/>
  <c r="I116" i="6"/>
  <c r="L116" i="6" s="1"/>
  <c r="E220" i="6"/>
  <c r="U220" i="6" s="1"/>
  <c r="F220" i="6"/>
  <c r="G220" i="6"/>
  <c r="H220" i="6"/>
  <c r="I220" i="6"/>
  <c r="L220" i="6" s="1"/>
  <c r="E89" i="6"/>
  <c r="U89" i="6" s="1"/>
  <c r="F89" i="6"/>
  <c r="G89" i="6"/>
  <c r="H89" i="6"/>
  <c r="I89" i="6"/>
  <c r="L89" i="6" s="1"/>
  <c r="E117" i="6"/>
  <c r="U117" i="6" s="1"/>
  <c r="F117" i="6"/>
  <c r="G117" i="6"/>
  <c r="H117" i="6"/>
  <c r="I117" i="6"/>
  <c r="L117" i="6" s="1"/>
  <c r="E71" i="6"/>
  <c r="U71" i="6" s="1"/>
  <c r="F71" i="6"/>
  <c r="G71" i="6"/>
  <c r="H71" i="6"/>
  <c r="I71" i="6"/>
  <c r="L71" i="6" s="1"/>
  <c r="E137" i="6"/>
  <c r="U137" i="6" s="1"/>
  <c r="F137" i="6"/>
  <c r="G137" i="6"/>
  <c r="H137" i="6"/>
  <c r="I137" i="6"/>
  <c r="L137" i="6" s="1"/>
  <c r="E118" i="6"/>
  <c r="U118" i="6" s="1"/>
  <c r="F118" i="6"/>
  <c r="G118" i="6"/>
  <c r="H118" i="6"/>
  <c r="I118" i="6"/>
  <c r="L118" i="6" s="1"/>
  <c r="E181" i="6"/>
  <c r="U181" i="6" s="1"/>
  <c r="F181" i="6"/>
  <c r="G181" i="6"/>
  <c r="H181" i="6"/>
  <c r="I181" i="6"/>
  <c r="L181" i="6" s="1"/>
  <c r="E159" i="6"/>
  <c r="U159" i="6" s="1"/>
  <c r="F159" i="6"/>
  <c r="G159" i="6"/>
  <c r="H159" i="6"/>
  <c r="I159" i="6"/>
  <c r="L159" i="6" s="1"/>
  <c r="E119" i="6"/>
  <c r="U119" i="6" s="1"/>
  <c r="F119" i="6"/>
  <c r="G119" i="6"/>
  <c r="H119" i="6"/>
  <c r="I119" i="6"/>
  <c r="L119" i="6" s="1"/>
  <c r="E240" i="6"/>
  <c r="U240" i="6" s="1"/>
  <c r="F240" i="6"/>
  <c r="G240" i="6"/>
  <c r="H240" i="6"/>
  <c r="I240" i="6"/>
  <c r="L240" i="6" s="1"/>
  <c r="E182" i="6"/>
  <c r="U182" i="6" s="1"/>
  <c r="F182" i="6"/>
  <c r="G182" i="6"/>
  <c r="H182" i="6"/>
  <c r="I182" i="6"/>
  <c r="L182" i="6" s="1"/>
  <c r="E92" i="6"/>
  <c r="U92" i="6" s="1"/>
  <c r="F92" i="6"/>
  <c r="G92" i="6"/>
  <c r="H92" i="6"/>
  <c r="I92" i="6"/>
  <c r="L92" i="6" s="1"/>
  <c r="E120" i="6"/>
  <c r="U120" i="6" s="1"/>
  <c r="F120" i="6"/>
  <c r="G120" i="6"/>
  <c r="H120" i="6"/>
  <c r="I120" i="6"/>
  <c r="L120" i="6" s="1"/>
  <c r="E183" i="6"/>
  <c r="U183" i="6" s="1"/>
  <c r="F183" i="6"/>
  <c r="G183" i="6"/>
  <c r="H183" i="6"/>
  <c r="I183" i="6"/>
  <c r="E194" i="6"/>
  <c r="U194" i="6" s="1"/>
  <c r="F194" i="6"/>
  <c r="G194" i="6"/>
  <c r="H194" i="6"/>
  <c r="I194" i="6"/>
  <c r="L194" i="6" s="1"/>
  <c r="E195" i="6"/>
  <c r="U195" i="6" s="1"/>
  <c r="F195" i="6"/>
  <c r="G195" i="6"/>
  <c r="H195" i="6"/>
  <c r="I195" i="6"/>
  <c r="L195" i="6" s="1"/>
  <c r="E121" i="6"/>
  <c r="U121" i="6" s="1"/>
  <c r="F121" i="6"/>
  <c r="G121" i="6"/>
  <c r="H121" i="6"/>
  <c r="I121" i="6"/>
  <c r="L121" i="6" s="1"/>
  <c r="E217" i="6"/>
  <c r="U217" i="6" s="1"/>
  <c r="F217" i="6"/>
  <c r="G217" i="6"/>
  <c r="H217" i="6"/>
  <c r="I217" i="6"/>
  <c r="L217" i="6" s="1"/>
  <c r="E77" i="6"/>
  <c r="U77" i="6" s="1"/>
  <c r="F77" i="6"/>
  <c r="G77" i="6"/>
  <c r="H77" i="6"/>
  <c r="I77" i="6"/>
  <c r="L77" i="6" s="1"/>
  <c r="E93" i="6"/>
  <c r="U93" i="6" s="1"/>
  <c r="F93" i="6"/>
  <c r="G93" i="6"/>
  <c r="H93" i="6"/>
  <c r="I93" i="6"/>
  <c r="L93" i="6" s="1"/>
  <c r="E94" i="6"/>
  <c r="U94" i="6" s="1"/>
  <c r="F94" i="6"/>
  <c r="G94" i="6"/>
  <c r="H94" i="6"/>
  <c r="I94" i="6"/>
  <c r="L94" i="6" s="1"/>
  <c r="E122" i="6"/>
  <c r="U122" i="6" s="1"/>
  <c r="F122" i="6"/>
  <c r="G122" i="6"/>
  <c r="H122" i="6"/>
  <c r="I122" i="6"/>
  <c r="L122" i="6" s="1"/>
  <c r="E123" i="6"/>
  <c r="U123" i="6" s="1"/>
  <c r="F123" i="6"/>
  <c r="G123" i="6"/>
  <c r="H123" i="6"/>
  <c r="I123" i="6"/>
  <c r="L123" i="6" s="1"/>
  <c r="E95" i="6"/>
  <c r="U95" i="6" s="1"/>
  <c r="F95" i="6"/>
  <c r="G95" i="6"/>
  <c r="H95" i="6"/>
  <c r="I95" i="6"/>
  <c r="L95" i="6" s="1"/>
  <c r="E160" i="6"/>
  <c r="U160" i="6" s="1"/>
  <c r="F160" i="6"/>
  <c r="G160" i="6"/>
  <c r="H160" i="6"/>
  <c r="I160" i="6"/>
  <c r="L160" i="6" s="1"/>
  <c r="E161" i="6"/>
  <c r="U161" i="6" s="1"/>
  <c r="F161" i="6"/>
  <c r="G161" i="6"/>
  <c r="H161" i="6"/>
  <c r="I161" i="6"/>
  <c r="L161" i="6" s="1"/>
  <c r="E184" i="6"/>
  <c r="U184" i="6" s="1"/>
  <c r="F184" i="6"/>
  <c r="G184" i="6"/>
  <c r="H184" i="6"/>
  <c r="I184" i="6"/>
  <c r="L184" i="6" s="1"/>
  <c r="E162" i="6"/>
  <c r="U162" i="6" s="1"/>
  <c r="F162" i="6"/>
  <c r="G162" i="6"/>
  <c r="H162" i="6"/>
  <c r="I162" i="6"/>
  <c r="L162" i="6" s="1"/>
  <c r="E124" i="6"/>
  <c r="U124" i="6" s="1"/>
  <c r="F124" i="6"/>
  <c r="G124" i="6"/>
  <c r="H124" i="6"/>
  <c r="I124" i="6"/>
  <c r="L124" i="6" s="1"/>
  <c r="E96" i="6"/>
  <c r="U96" i="6" s="1"/>
  <c r="F96" i="6"/>
  <c r="G96" i="6"/>
  <c r="H96" i="6"/>
  <c r="I96" i="6"/>
  <c r="L96" i="6" s="1"/>
  <c r="E196" i="6"/>
  <c r="U196" i="6" s="1"/>
  <c r="F196" i="6"/>
  <c r="G196" i="6"/>
  <c r="H196" i="6"/>
  <c r="I196" i="6"/>
  <c r="L196" i="6" s="1"/>
  <c r="E125" i="6"/>
  <c r="U125" i="6" s="1"/>
  <c r="F125" i="6"/>
  <c r="G125" i="6"/>
  <c r="H125" i="6"/>
  <c r="I125" i="6"/>
  <c r="L125" i="6" s="1"/>
  <c r="E97" i="6"/>
  <c r="U97" i="6" s="1"/>
  <c r="F97" i="6"/>
  <c r="G97" i="6"/>
  <c r="H97" i="6"/>
  <c r="I97" i="6"/>
  <c r="L97" i="6" s="1"/>
  <c r="E98" i="6"/>
  <c r="U98" i="6" s="1"/>
  <c r="F98" i="6"/>
  <c r="G98" i="6"/>
  <c r="H98" i="6"/>
  <c r="I98" i="6"/>
  <c r="L98" i="6" s="1"/>
  <c r="E126" i="6"/>
  <c r="U126" i="6" s="1"/>
  <c r="F126" i="6"/>
  <c r="G126" i="6"/>
  <c r="H126" i="6"/>
  <c r="I126" i="6"/>
  <c r="L126" i="6" s="1"/>
  <c r="E127" i="6"/>
  <c r="U127" i="6" s="1"/>
  <c r="F127" i="6"/>
  <c r="G127" i="6"/>
  <c r="H127" i="6"/>
  <c r="I127" i="6"/>
  <c r="L127" i="6" s="1"/>
  <c r="E138" i="6"/>
  <c r="U138" i="6" s="1"/>
  <c r="F138" i="6"/>
  <c r="G138" i="6"/>
  <c r="H138" i="6"/>
  <c r="I138" i="6"/>
  <c r="L138" i="6" s="1"/>
  <c r="E78" i="6"/>
  <c r="U78" i="6" s="1"/>
  <c r="F78" i="6"/>
  <c r="G78" i="6"/>
  <c r="H78" i="6"/>
  <c r="I78" i="6"/>
  <c r="L78" i="6" s="1"/>
  <c r="E68" i="6"/>
  <c r="U68" i="6" s="1"/>
  <c r="F68" i="6"/>
  <c r="G68" i="6"/>
  <c r="H68" i="6"/>
  <c r="I68" i="6"/>
  <c r="L68" i="6" s="1"/>
  <c r="E69" i="6"/>
  <c r="U69" i="6" s="1"/>
  <c r="F69" i="6"/>
  <c r="G69" i="6"/>
  <c r="H69" i="6"/>
  <c r="I69" i="6"/>
  <c r="L69" i="6" s="1"/>
  <c r="E72" i="6"/>
  <c r="U72" i="6" s="1"/>
  <c r="F72" i="6"/>
  <c r="G72" i="6"/>
  <c r="H72" i="6"/>
  <c r="I72" i="6"/>
  <c r="L72" i="6" s="1"/>
  <c r="E70" i="6"/>
  <c r="U70" i="6" s="1"/>
  <c r="F70" i="6"/>
  <c r="G70" i="6"/>
  <c r="H70" i="6"/>
  <c r="I70" i="6"/>
  <c r="L70" i="6" s="1"/>
  <c r="E300" i="6"/>
  <c r="U300" i="6" s="1"/>
  <c r="F300" i="6"/>
  <c r="G300" i="6"/>
  <c r="H300" i="6"/>
  <c r="I300" i="6"/>
  <c r="L300" i="6" s="1"/>
  <c r="E292" i="6"/>
  <c r="U292" i="6" s="1"/>
  <c r="F292" i="6"/>
  <c r="G292" i="6"/>
  <c r="H292" i="6"/>
  <c r="I292" i="6"/>
  <c r="L292" i="6" s="1"/>
  <c r="E301" i="6"/>
  <c r="U301" i="6" s="1"/>
  <c r="F301" i="6"/>
  <c r="G301" i="6"/>
  <c r="H301" i="6"/>
  <c r="I301" i="6"/>
  <c r="L301" i="6" s="1"/>
  <c r="E294" i="6"/>
  <c r="U294" i="6" s="1"/>
  <c r="F294" i="6"/>
  <c r="G294" i="6"/>
  <c r="H294" i="6"/>
  <c r="I294" i="6"/>
  <c r="L294" i="6" s="1"/>
  <c r="E288" i="6"/>
  <c r="U288" i="6" s="1"/>
  <c r="F288" i="6"/>
  <c r="G288" i="6"/>
  <c r="H288" i="6"/>
  <c r="I288" i="6"/>
  <c r="L288" i="6" s="1"/>
  <c r="E303" i="6"/>
  <c r="U303" i="6" s="1"/>
  <c r="F303" i="6"/>
  <c r="G303" i="6"/>
  <c r="H303" i="6"/>
  <c r="I303" i="6"/>
  <c r="L303" i="6" s="1"/>
  <c r="E280" i="6"/>
  <c r="U280" i="6" s="1"/>
  <c r="F280" i="6"/>
  <c r="G280" i="6"/>
  <c r="H280" i="6"/>
  <c r="I280" i="6"/>
  <c r="L280" i="6" s="1"/>
  <c r="E263" i="6"/>
  <c r="U263" i="6" s="1"/>
  <c r="F263" i="6"/>
  <c r="G263" i="6"/>
  <c r="H263" i="6"/>
  <c r="I263" i="6"/>
  <c r="L263" i="6" s="1"/>
  <c r="E271" i="6"/>
  <c r="U271" i="6" s="1"/>
  <c r="F271" i="6"/>
  <c r="G271" i="6"/>
  <c r="H271" i="6"/>
  <c r="I271" i="6"/>
  <c r="L271" i="6" s="1"/>
  <c r="E281" i="6"/>
  <c r="U281" i="6" s="1"/>
  <c r="F281" i="6"/>
  <c r="G281" i="6"/>
  <c r="H281" i="6"/>
  <c r="I281" i="6"/>
  <c r="L281" i="6" s="1"/>
  <c r="E282" i="6"/>
  <c r="U282" i="6" s="1"/>
  <c r="F282" i="6"/>
  <c r="G282" i="6"/>
  <c r="H282" i="6"/>
  <c r="I282" i="6"/>
  <c r="L282" i="6" s="1"/>
  <c r="E283" i="6"/>
  <c r="U283" i="6" s="1"/>
  <c r="F283" i="6"/>
  <c r="G283" i="6"/>
  <c r="H283" i="6"/>
  <c r="I283" i="6"/>
  <c r="L283" i="6" s="1"/>
  <c r="E284" i="6"/>
  <c r="U284" i="6" s="1"/>
  <c r="F284" i="6"/>
  <c r="G284" i="6"/>
  <c r="H284" i="6"/>
  <c r="I284" i="6"/>
  <c r="L284" i="6" s="1"/>
  <c r="E264" i="6"/>
  <c r="U264" i="6" s="1"/>
  <c r="F264" i="6"/>
  <c r="G264" i="6"/>
  <c r="H264" i="6"/>
  <c r="I264" i="6"/>
  <c r="L264" i="6" s="1"/>
  <c r="E272" i="6"/>
  <c r="U272" i="6" s="1"/>
  <c r="F272" i="6"/>
  <c r="G272" i="6"/>
  <c r="H272" i="6"/>
  <c r="I272" i="6"/>
  <c r="L272" i="6" s="1"/>
  <c r="E273" i="6"/>
  <c r="U273" i="6" s="1"/>
  <c r="F273" i="6"/>
  <c r="G273" i="6"/>
  <c r="H273" i="6"/>
  <c r="I273" i="6"/>
  <c r="L273" i="6" s="1"/>
  <c r="E274" i="6"/>
  <c r="U274" i="6" s="1"/>
  <c r="F274" i="6"/>
  <c r="G274" i="6"/>
  <c r="H274" i="6"/>
  <c r="I274" i="6"/>
  <c r="L274" i="6" s="1"/>
  <c r="E275" i="6"/>
  <c r="U275" i="6" s="1"/>
  <c r="F275" i="6"/>
  <c r="G275" i="6"/>
  <c r="H275" i="6"/>
  <c r="I275" i="6"/>
  <c r="L275" i="6" s="1"/>
  <c r="E253" i="6"/>
  <c r="U253" i="6" s="1"/>
  <c r="F253" i="6"/>
  <c r="G253" i="6"/>
  <c r="H253" i="6"/>
  <c r="I253" i="6"/>
  <c r="L253" i="6" s="1"/>
  <c r="E79" i="6"/>
  <c r="U79" i="6" s="1"/>
  <c r="F79" i="6"/>
  <c r="G79" i="6"/>
  <c r="H79" i="6"/>
  <c r="I79" i="6"/>
  <c r="L79" i="6" s="1"/>
  <c r="E197" i="6"/>
  <c r="U197" i="6" s="1"/>
  <c r="F197" i="6"/>
  <c r="G197" i="6"/>
  <c r="H197" i="6"/>
  <c r="I197" i="6"/>
  <c r="L197" i="6" s="1"/>
  <c r="E139" i="6"/>
  <c r="U139" i="6" s="1"/>
  <c r="F139" i="6"/>
  <c r="G139" i="6"/>
  <c r="H139" i="6"/>
  <c r="I139" i="6"/>
  <c r="L139" i="6" s="1"/>
  <c r="E185" i="6"/>
  <c r="U185" i="6" s="1"/>
  <c r="F185" i="6"/>
  <c r="G185" i="6"/>
  <c r="H185" i="6"/>
  <c r="I185" i="6"/>
  <c r="L185" i="6" s="1"/>
  <c r="E128" i="6"/>
  <c r="U128" i="6" s="1"/>
  <c r="F128" i="6"/>
  <c r="G128" i="6"/>
  <c r="H128" i="6"/>
  <c r="I128" i="6"/>
  <c r="L128" i="6" s="1"/>
  <c r="E163" i="6"/>
  <c r="U163" i="6" s="1"/>
  <c r="F163" i="6"/>
  <c r="G163" i="6"/>
  <c r="H163" i="6"/>
  <c r="I163" i="6"/>
  <c r="L163" i="6" s="1"/>
  <c r="E198" i="6"/>
  <c r="U198" i="6" s="1"/>
  <c r="F198" i="6"/>
  <c r="G198" i="6"/>
  <c r="H198" i="6"/>
  <c r="I198" i="6"/>
  <c r="L198" i="6" s="1"/>
  <c r="E186" i="6"/>
  <c r="U186" i="6" s="1"/>
  <c r="F186" i="6"/>
  <c r="G186" i="6"/>
  <c r="H186" i="6"/>
  <c r="I186" i="6"/>
  <c r="L186" i="6" s="1"/>
  <c r="E164" i="6"/>
  <c r="U164" i="6" s="1"/>
  <c r="F164" i="6"/>
  <c r="G164" i="6"/>
  <c r="H164" i="6"/>
  <c r="I164" i="6"/>
  <c r="L164" i="6" s="1"/>
  <c r="E187" i="6"/>
  <c r="U187" i="6" s="1"/>
  <c r="F187" i="6"/>
  <c r="G187" i="6"/>
  <c r="H187" i="6"/>
  <c r="I187" i="6"/>
  <c r="L187" i="6" s="1"/>
  <c r="E188" i="6"/>
  <c r="U188" i="6" s="1"/>
  <c r="F188" i="6"/>
  <c r="G188" i="6"/>
  <c r="H188" i="6"/>
  <c r="I188" i="6"/>
  <c r="L188" i="6" s="1"/>
  <c r="E165" i="6"/>
  <c r="U165" i="6" s="1"/>
  <c r="F165" i="6"/>
  <c r="G165" i="6"/>
  <c r="H165" i="6"/>
  <c r="I165" i="6"/>
  <c r="L165" i="6" s="1"/>
  <c r="E189" i="6"/>
  <c r="U189" i="6" s="1"/>
  <c r="F189" i="6"/>
  <c r="G189" i="6"/>
  <c r="H189" i="6"/>
  <c r="I189" i="6"/>
  <c r="L189" i="6" s="1"/>
  <c r="E99" i="6"/>
  <c r="U99" i="6" s="1"/>
  <c r="F99" i="6"/>
  <c r="G99" i="6"/>
  <c r="H99" i="6"/>
  <c r="I99" i="6"/>
  <c r="L99" i="6" s="1"/>
  <c r="E166" i="6"/>
  <c r="U166" i="6" s="1"/>
  <c r="F166" i="6"/>
  <c r="G166" i="6"/>
  <c r="H166" i="6"/>
  <c r="I166" i="6"/>
  <c r="L166" i="6" s="1"/>
  <c r="E167" i="6"/>
  <c r="U167" i="6" s="1"/>
  <c r="F167" i="6"/>
  <c r="G167" i="6"/>
  <c r="H167" i="6"/>
  <c r="I167" i="6"/>
  <c r="L167" i="6" s="1"/>
  <c r="E168" i="6"/>
  <c r="U168" i="6" s="1"/>
  <c r="F168" i="6"/>
  <c r="G168" i="6"/>
  <c r="H168" i="6"/>
  <c r="I168" i="6"/>
  <c r="L168" i="6" s="1"/>
  <c r="E254" i="6"/>
  <c r="U254" i="6" s="1"/>
  <c r="F254" i="6"/>
  <c r="G254" i="6"/>
  <c r="H254" i="6"/>
  <c r="I254" i="6"/>
  <c r="L254" i="6" s="1"/>
  <c r="E265" i="6"/>
  <c r="U265" i="6" s="1"/>
  <c r="F265" i="6"/>
  <c r="G265" i="6"/>
  <c r="H265" i="6"/>
  <c r="I265" i="6"/>
  <c r="L265" i="6" s="1"/>
  <c r="E266" i="6"/>
  <c r="U266" i="6" s="1"/>
  <c r="F266" i="6"/>
  <c r="G266" i="6"/>
  <c r="H266" i="6"/>
  <c r="I266" i="6"/>
  <c r="L266" i="6" s="1"/>
  <c r="E267" i="6"/>
  <c r="U267" i="6" s="1"/>
  <c r="F267" i="6"/>
  <c r="G267" i="6"/>
  <c r="H267" i="6"/>
  <c r="I267" i="6"/>
  <c r="L267" i="6" s="1"/>
  <c r="E287" i="6"/>
  <c r="U287" i="6" s="1"/>
  <c r="F287" i="6"/>
  <c r="G287" i="6"/>
  <c r="H287" i="6"/>
  <c r="I287" i="6"/>
  <c r="L287" i="6" s="1"/>
  <c r="E88" i="6"/>
  <c r="U88" i="6" s="1"/>
  <c r="F88" i="6"/>
  <c r="G88" i="6"/>
  <c r="H88" i="6"/>
  <c r="I88" i="6"/>
  <c r="L88" i="6" s="1"/>
  <c r="E100" i="6"/>
  <c r="U100" i="6" s="1"/>
  <c r="F100" i="6"/>
  <c r="G100" i="6"/>
  <c r="H100" i="6"/>
  <c r="I100" i="6"/>
  <c r="L100" i="6" s="1"/>
  <c r="E129" i="6"/>
  <c r="U129" i="6" s="1"/>
  <c r="F129" i="6"/>
  <c r="G129" i="6"/>
  <c r="H129" i="6"/>
  <c r="I129" i="6"/>
  <c r="L129" i="6" s="1"/>
  <c r="E80" i="6"/>
  <c r="U80" i="6" s="1"/>
  <c r="F80" i="6"/>
  <c r="G80" i="6"/>
  <c r="H80" i="6"/>
  <c r="I80" i="6"/>
  <c r="L80" i="6" s="1"/>
  <c r="I305" i="6"/>
  <c r="J305" i="6"/>
  <c r="K305" i="6"/>
  <c r="L305" i="6"/>
  <c r="N305" i="6"/>
  <c r="I306" i="6"/>
  <c r="J306" i="6"/>
  <c r="K306" i="6"/>
  <c r="L306" i="6"/>
  <c r="N306" i="6"/>
  <c r="I307" i="6"/>
  <c r="J307" i="6"/>
  <c r="K307" i="6"/>
  <c r="L307" i="6"/>
  <c r="N307" i="6"/>
  <c r="I308" i="6"/>
  <c r="J308" i="6"/>
  <c r="K308" i="6"/>
  <c r="L308" i="6"/>
  <c r="N308" i="6"/>
  <c r="I309" i="6"/>
  <c r="J309" i="6"/>
  <c r="K309" i="6"/>
  <c r="L309" i="6"/>
  <c r="N309" i="6"/>
  <c r="I310" i="6"/>
  <c r="J310" i="6"/>
  <c r="K310" i="6"/>
  <c r="L310" i="6"/>
  <c r="N310" i="6"/>
  <c r="I311" i="6"/>
  <c r="J311" i="6"/>
  <c r="K311" i="6"/>
  <c r="L311" i="6"/>
  <c r="N311" i="6"/>
  <c r="I312" i="6"/>
  <c r="J312" i="6"/>
  <c r="K312" i="6"/>
  <c r="L312" i="6"/>
  <c r="N312" i="6"/>
  <c r="I313" i="6"/>
  <c r="J313" i="6"/>
  <c r="K313" i="6"/>
  <c r="L313" i="6"/>
  <c r="N313" i="6"/>
  <c r="I314" i="6"/>
  <c r="J314" i="6"/>
  <c r="K314" i="6"/>
  <c r="L314" i="6"/>
  <c r="N314" i="6"/>
  <c r="I315" i="6"/>
  <c r="J315" i="6"/>
  <c r="K315" i="6"/>
  <c r="L315" i="6"/>
  <c r="N315" i="6"/>
  <c r="I316" i="6"/>
  <c r="J316" i="6"/>
  <c r="K316" i="6"/>
  <c r="L316" i="6"/>
  <c r="N316" i="6"/>
  <c r="I317" i="6"/>
  <c r="J317" i="6"/>
  <c r="K317" i="6"/>
  <c r="L317" i="6"/>
  <c r="N317" i="6"/>
  <c r="I318" i="6"/>
  <c r="J318" i="6"/>
  <c r="K318" i="6"/>
  <c r="L318" i="6"/>
  <c r="N318" i="6"/>
  <c r="I319" i="6"/>
  <c r="J319" i="6"/>
  <c r="K319" i="6"/>
  <c r="L319" i="6"/>
  <c r="N319" i="6"/>
  <c r="I320" i="6"/>
  <c r="J320" i="6"/>
  <c r="K320" i="6"/>
  <c r="L320" i="6"/>
  <c r="N320" i="6"/>
  <c r="I321" i="6"/>
  <c r="J321" i="6"/>
  <c r="K321" i="6"/>
  <c r="L321" i="6"/>
  <c r="N321" i="6"/>
  <c r="I322" i="6"/>
  <c r="J322" i="6"/>
  <c r="K322" i="6"/>
  <c r="L322" i="6"/>
  <c r="N322" i="6"/>
  <c r="I323" i="6"/>
  <c r="J323" i="6"/>
  <c r="K323" i="6"/>
  <c r="L323" i="6"/>
  <c r="N323" i="6"/>
  <c r="I324" i="6"/>
  <c r="J324" i="6"/>
  <c r="K324" i="6"/>
  <c r="L324" i="6"/>
  <c r="N324" i="6"/>
  <c r="I325" i="6"/>
  <c r="J325" i="6"/>
  <c r="K325" i="6"/>
  <c r="L325" i="6"/>
  <c r="N325" i="6"/>
  <c r="I326" i="6"/>
  <c r="J326" i="6"/>
  <c r="K326" i="6"/>
  <c r="L326" i="6"/>
  <c r="N326" i="6"/>
  <c r="I327" i="6"/>
  <c r="J327" i="6"/>
  <c r="K327" i="6"/>
  <c r="L327" i="6"/>
  <c r="N327" i="6"/>
  <c r="I328" i="6"/>
  <c r="J328" i="6"/>
  <c r="K328" i="6"/>
  <c r="L328" i="6"/>
  <c r="N328" i="6"/>
  <c r="I329" i="6"/>
  <c r="J329" i="6"/>
  <c r="K329" i="6"/>
  <c r="L329" i="6"/>
  <c r="N329" i="6"/>
  <c r="I330" i="6"/>
  <c r="J330" i="6"/>
  <c r="K330" i="6"/>
  <c r="L330" i="6"/>
  <c r="N330" i="6"/>
  <c r="I331" i="6"/>
  <c r="J331" i="6"/>
  <c r="K331" i="6"/>
  <c r="L331" i="6"/>
  <c r="N331" i="6"/>
  <c r="I332" i="6"/>
  <c r="J332" i="6"/>
  <c r="K332" i="6"/>
  <c r="L332" i="6"/>
  <c r="N332" i="6"/>
  <c r="I333" i="6"/>
  <c r="J333" i="6"/>
  <c r="K333" i="6"/>
  <c r="L333" i="6"/>
  <c r="N333" i="6"/>
  <c r="I334" i="6"/>
  <c r="J334" i="6"/>
  <c r="K334" i="6"/>
  <c r="L334" i="6"/>
  <c r="N334" i="6"/>
  <c r="I335" i="6"/>
  <c r="J335" i="6"/>
  <c r="K335" i="6"/>
  <c r="L335" i="6"/>
  <c r="N335" i="6"/>
  <c r="I336" i="6"/>
  <c r="J336" i="6"/>
  <c r="K336" i="6"/>
  <c r="L336" i="6"/>
  <c r="N336" i="6"/>
  <c r="I337" i="6"/>
  <c r="J337" i="6"/>
  <c r="K337" i="6"/>
  <c r="L337" i="6"/>
  <c r="N337" i="6"/>
  <c r="I338" i="6"/>
  <c r="J338" i="6"/>
  <c r="K338" i="6"/>
  <c r="L338" i="6"/>
  <c r="N338" i="6"/>
  <c r="I339" i="6"/>
  <c r="J339" i="6"/>
  <c r="K339" i="6"/>
  <c r="L339" i="6"/>
  <c r="N339" i="6"/>
  <c r="I340" i="6"/>
  <c r="J340" i="6"/>
  <c r="K340" i="6"/>
  <c r="L340" i="6"/>
  <c r="N340" i="6"/>
  <c r="I341" i="6"/>
  <c r="J341" i="6"/>
  <c r="K341" i="6"/>
  <c r="L341" i="6"/>
  <c r="N341" i="6"/>
  <c r="I342" i="6"/>
  <c r="J342" i="6"/>
  <c r="K342" i="6"/>
  <c r="L342" i="6"/>
  <c r="N342" i="6"/>
  <c r="I343" i="6"/>
  <c r="J343" i="6"/>
  <c r="K343" i="6"/>
  <c r="L343" i="6"/>
  <c r="N343" i="6"/>
  <c r="I344" i="6"/>
  <c r="J344" i="6"/>
  <c r="K344" i="6"/>
  <c r="L344" i="6"/>
  <c r="N344" i="6"/>
  <c r="I345" i="6"/>
  <c r="J345" i="6"/>
  <c r="K345" i="6"/>
  <c r="L345" i="6"/>
  <c r="N345" i="6"/>
  <c r="I346" i="6"/>
  <c r="J346" i="6"/>
  <c r="K346" i="6"/>
  <c r="L346" i="6"/>
  <c r="N346" i="6"/>
  <c r="I347" i="6"/>
  <c r="J347" i="6"/>
  <c r="K347" i="6"/>
  <c r="L347" i="6"/>
  <c r="N347" i="6"/>
  <c r="I348" i="6"/>
  <c r="J348" i="6"/>
  <c r="K348" i="6"/>
  <c r="L348" i="6"/>
  <c r="N348" i="6"/>
  <c r="I349" i="6"/>
  <c r="J349" i="6"/>
  <c r="K349" i="6"/>
  <c r="L349" i="6"/>
  <c r="N349" i="6"/>
  <c r="I350" i="6"/>
  <c r="J350" i="6"/>
  <c r="K350" i="6"/>
  <c r="L350" i="6"/>
  <c r="N350" i="6"/>
  <c r="I351" i="6"/>
  <c r="J351" i="6"/>
  <c r="K351" i="6"/>
  <c r="L351" i="6"/>
  <c r="N351" i="6"/>
  <c r="T352" i="6"/>
  <c r="T353" i="6"/>
  <c r="T354" i="6"/>
  <c r="T355" i="6"/>
  <c r="T356" i="6"/>
  <c r="T357" i="6"/>
  <c r="I24" i="6"/>
  <c r="L24" i="6" s="1"/>
  <c r="H24" i="6"/>
  <c r="G24" i="6"/>
  <c r="F24" i="6"/>
  <c r="E24" i="6"/>
  <c r="U24" i="6" s="1"/>
  <c r="AI3" i="5"/>
  <c r="AJ3" i="5"/>
  <c r="AK3" i="5"/>
  <c r="AL3" i="5"/>
  <c r="AI4" i="5"/>
  <c r="AJ4" i="5"/>
  <c r="AK4" i="5"/>
  <c r="AL4" i="5"/>
  <c r="AI5" i="5"/>
  <c r="AJ5" i="5"/>
  <c r="AK5" i="5"/>
  <c r="AL5" i="5"/>
  <c r="AI6" i="5"/>
  <c r="AJ6" i="5"/>
  <c r="AK6" i="5"/>
  <c r="AL6" i="5"/>
  <c r="AI7" i="5"/>
  <c r="AJ7" i="5"/>
  <c r="AK7" i="5"/>
  <c r="AL7" i="5"/>
  <c r="AI8" i="5"/>
  <c r="AJ8" i="5"/>
  <c r="AK8" i="5"/>
  <c r="AL8" i="5"/>
  <c r="AI9" i="5"/>
  <c r="AJ9" i="5"/>
  <c r="AK9" i="5"/>
  <c r="AL9" i="5"/>
  <c r="AI10" i="5"/>
  <c r="AJ10" i="5"/>
  <c r="AK10" i="5"/>
  <c r="AL10" i="5"/>
  <c r="AI11" i="5"/>
  <c r="AJ11" i="5"/>
  <c r="AK11" i="5"/>
  <c r="AL11" i="5"/>
  <c r="AI12" i="5"/>
  <c r="AJ12" i="5"/>
  <c r="AK12" i="5"/>
  <c r="AL12" i="5"/>
  <c r="AI13" i="5"/>
  <c r="AJ13" i="5"/>
  <c r="AK13" i="5"/>
  <c r="AL13" i="5"/>
  <c r="AI14" i="5"/>
  <c r="AJ14" i="5"/>
  <c r="AK14" i="5"/>
  <c r="AL14" i="5"/>
  <c r="AI15" i="5"/>
  <c r="AJ15" i="5"/>
  <c r="AK15" i="5"/>
  <c r="AL15" i="5"/>
  <c r="AI16" i="5"/>
  <c r="AJ16" i="5"/>
  <c r="AK16" i="5"/>
  <c r="AL16" i="5"/>
  <c r="AI17" i="5"/>
  <c r="AJ17" i="5"/>
  <c r="AK17" i="5"/>
  <c r="AL17" i="5"/>
  <c r="AI18" i="5"/>
  <c r="AJ18" i="5"/>
  <c r="AK18" i="5"/>
  <c r="AL18" i="5"/>
  <c r="AI19" i="5"/>
  <c r="AJ19" i="5"/>
  <c r="AK19" i="5"/>
  <c r="AL19" i="5"/>
  <c r="AI20" i="5"/>
  <c r="AJ20" i="5"/>
  <c r="AK20" i="5"/>
  <c r="AL20" i="5"/>
  <c r="AI21" i="5"/>
  <c r="AJ21" i="5"/>
  <c r="AK21" i="5"/>
  <c r="AL21" i="5"/>
  <c r="AI22" i="5"/>
  <c r="AJ22" i="5"/>
  <c r="AK22" i="5"/>
  <c r="AL22" i="5"/>
  <c r="AI23" i="5"/>
  <c r="AJ23" i="5"/>
  <c r="AK23" i="5"/>
  <c r="AL23" i="5"/>
  <c r="AI24" i="5"/>
  <c r="AJ24" i="5"/>
  <c r="AK24" i="5"/>
  <c r="AL24" i="5"/>
  <c r="AI25" i="5"/>
  <c r="AJ25" i="5"/>
  <c r="AK25" i="5"/>
  <c r="AL25" i="5"/>
  <c r="AI26" i="5"/>
  <c r="AJ26" i="5"/>
  <c r="AK26" i="5"/>
  <c r="AL26" i="5"/>
  <c r="AI27" i="5"/>
  <c r="AJ27" i="5"/>
  <c r="AK27" i="5"/>
  <c r="AL27" i="5"/>
  <c r="AI28" i="5"/>
  <c r="AJ28" i="5"/>
  <c r="AK28" i="5"/>
  <c r="AL28" i="5"/>
  <c r="AI29" i="5"/>
  <c r="AJ29" i="5"/>
  <c r="AK29" i="5"/>
  <c r="AL29" i="5"/>
  <c r="AI30" i="5"/>
  <c r="AJ30" i="5"/>
  <c r="AK30" i="5"/>
  <c r="AL30" i="5"/>
  <c r="AI31" i="5"/>
  <c r="AJ31" i="5"/>
  <c r="AK31" i="5"/>
  <c r="AL31" i="5"/>
  <c r="AI32" i="5"/>
  <c r="AJ32" i="5"/>
  <c r="AK32" i="5"/>
  <c r="AL32" i="5"/>
  <c r="AI33" i="5"/>
  <c r="AJ33" i="5"/>
  <c r="AK33" i="5"/>
  <c r="AL33" i="5"/>
  <c r="AI34" i="5"/>
  <c r="AJ34" i="5"/>
  <c r="AK34" i="5"/>
  <c r="AL34" i="5"/>
  <c r="AI35" i="5"/>
  <c r="AJ35" i="5"/>
  <c r="AK35" i="5"/>
  <c r="AL35" i="5"/>
  <c r="AI36" i="5"/>
  <c r="AJ36" i="5"/>
  <c r="AK36" i="5"/>
  <c r="AL36" i="5"/>
  <c r="AI37" i="5"/>
  <c r="AJ37" i="5"/>
  <c r="AK37" i="5"/>
  <c r="AL37" i="5"/>
  <c r="AI38" i="5"/>
  <c r="AJ38" i="5"/>
  <c r="AK38" i="5"/>
  <c r="AL38" i="5"/>
  <c r="AI39" i="5"/>
  <c r="AJ39" i="5"/>
  <c r="AK39" i="5"/>
  <c r="AL39" i="5"/>
  <c r="AI40" i="5"/>
  <c r="AJ40" i="5"/>
  <c r="AK40" i="5"/>
  <c r="AL40" i="5"/>
  <c r="AI41" i="5"/>
  <c r="AJ41" i="5"/>
  <c r="AK41" i="5"/>
  <c r="AL41" i="5"/>
  <c r="AI42" i="5"/>
  <c r="AJ42" i="5"/>
  <c r="AK42" i="5"/>
  <c r="AL42" i="5"/>
  <c r="AI43" i="5"/>
  <c r="AJ43" i="5"/>
  <c r="AK43" i="5"/>
  <c r="AL43" i="5"/>
  <c r="AI44" i="5"/>
  <c r="AJ44" i="5"/>
  <c r="AK44" i="5"/>
  <c r="AL44" i="5"/>
  <c r="AI45" i="5"/>
  <c r="AJ45" i="5"/>
  <c r="AK45" i="5"/>
  <c r="AL45" i="5"/>
  <c r="AI46" i="5"/>
  <c r="AJ46" i="5"/>
  <c r="AK46" i="5"/>
  <c r="AL46" i="5"/>
  <c r="AI47" i="5"/>
  <c r="AJ47" i="5"/>
  <c r="AK47" i="5"/>
  <c r="AL47" i="5"/>
  <c r="AI48" i="5"/>
  <c r="AJ48" i="5"/>
  <c r="AK48" i="5"/>
  <c r="AL48" i="5"/>
  <c r="AI49" i="5"/>
  <c r="AJ49" i="5"/>
  <c r="AK49" i="5"/>
  <c r="AL49" i="5"/>
  <c r="AI50" i="5"/>
  <c r="AJ50" i="5"/>
  <c r="AK50" i="5"/>
  <c r="AL50" i="5"/>
  <c r="AI51" i="5"/>
  <c r="AJ51" i="5"/>
  <c r="AK51" i="5"/>
  <c r="AL51" i="5"/>
  <c r="AI52" i="5"/>
  <c r="AJ52" i="5"/>
  <c r="AK52" i="5"/>
  <c r="AL52" i="5"/>
  <c r="AI2" i="5"/>
  <c r="AL2" i="5"/>
  <c r="AK2" i="5"/>
  <c r="AJ2" i="5"/>
  <c r="AL147" i="5"/>
  <c r="AK147" i="5"/>
  <c r="AJ147" i="5"/>
  <c r="AI147" i="5"/>
  <c r="AL146" i="5"/>
  <c r="AK146" i="5"/>
  <c r="AJ146" i="5"/>
  <c r="AI146" i="5"/>
  <c r="AL145" i="5"/>
  <c r="AK145" i="5"/>
  <c r="AJ145" i="5"/>
  <c r="AI145" i="5"/>
  <c r="AL144" i="5"/>
  <c r="AK144" i="5"/>
  <c r="AJ144" i="5"/>
  <c r="AI144" i="5"/>
  <c r="AL143" i="5"/>
  <c r="AK143" i="5"/>
  <c r="AJ143" i="5"/>
  <c r="AI143" i="5"/>
  <c r="AL142" i="5"/>
  <c r="AK142" i="5"/>
  <c r="AJ142" i="5"/>
  <c r="AI142" i="5"/>
  <c r="AL141" i="5"/>
  <c r="AK141" i="5"/>
  <c r="AJ141" i="5"/>
  <c r="AI141" i="5"/>
  <c r="AL140" i="5"/>
  <c r="AK140" i="5"/>
  <c r="AJ140" i="5"/>
  <c r="AI140" i="5"/>
  <c r="AL139" i="5"/>
  <c r="AK139" i="5"/>
  <c r="AJ139" i="5"/>
  <c r="AI139" i="5"/>
  <c r="AL138" i="5"/>
  <c r="AK138" i="5"/>
  <c r="AJ138" i="5"/>
  <c r="AI138" i="5"/>
  <c r="AL137" i="5"/>
  <c r="AK137" i="5"/>
  <c r="AJ137" i="5"/>
  <c r="AI137" i="5"/>
  <c r="AL136" i="5"/>
  <c r="AK136" i="5"/>
  <c r="AJ136" i="5"/>
  <c r="AI136" i="5"/>
  <c r="AL135" i="5"/>
  <c r="AK135" i="5"/>
  <c r="AJ135" i="5"/>
  <c r="AI135" i="5"/>
  <c r="AL134" i="5"/>
  <c r="AK134" i="5"/>
  <c r="AJ134" i="5"/>
  <c r="AI134" i="5"/>
  <c r="AL133" i="5"/>
  <c r="AK133" i="5"/>
  <c r="AJ133" i="5"/>
  <c r="AI133" i="5"/>
  <c r="AL132" i="5"/>
  <c r="AK132" i="5"/>
  <c r="AJ132" i="5"/>
  <c r="AI132" i="5"/>
  <c r="AL131" i="5"/>
  <c r="AK131" i="5"/>
  <c r="AJ131" i="5"/>
  <c r="AI131" i="5"/>
  <c r="AL130" i="5"/>
  <c r="AK130" i="5"/>
  <c r="AJ130" i="5"/>
  <c r="AI130" i="5"/>
  <c r="AL129" i="5"/>
  <c r="AK129" i="5"/>
  <c r="AJ129" i="5"/>
  <c r="AI129" i="5"/>
  <c r="AL128" i="5"/>
  <c r="AK128" i="5"/>
  <c r="AJ128" i="5"/>
  <c r="AI128" i="5"/>
  <c r="AL127" i="5"/>
  <c r="AK127" i="5"/>
  <c r="AJ127" i="5"/>
  <c r="AI127" i="5"/>
  <c r="AL126" i="5"/>
  <c r="AK126" i="5"/>
  <c r="AJ126" i="5"/>
  <c r="AI126" i="5"/>
  <c r="AL125" i="5"/>
  <c r="AK125" i="5"/>
  <c r="AJ125" i="5"/>
  <c r="AI125" i="5"/>
  <c r="AL124" i="5"/>
  <c r="AK124" i="5"/>
  <c r="AJ124" i="5"/>
  <c r="AI124" i="5"/>
  <c r="AL123" i="5"/>
  <c r="AK123" i="5"/>
  <c r="AJ123" i="5"/>
  <c r="AI123" i="5"/>
  <c r="AL122" i="5"/>
  <c r="AK122" i="5"/>
  <c r="AJ122" i="5"/>
  <c r="AI122" i="5"/>
  <c r="AL121" i="5"/>
  <c r="AK121" i="5"/>
  <c r="AJ121" i="5"/>
  <c r="AI121" i="5"/>
  <c r="AL120" i="5"/>
  <c r="AK120" i="5"/>
  <c r="AJ120" i="5"/>
  <c r="AI120" i="5"/>
  <c r="AL119" i="5"/>
  <c r="AK119" i="5"/>
  <c r="AJ119" i="5"/>
  <c r="AI119" i="5"/>
  <c r="AL118" i="5"/>
  <c r="AK118" i="5"/>
  <c r="AJ118" i="5"/>
  <c r="AI118" i="5"/>
  <c r="AL117" i="5"/>
  <c r="AK117" i="5"/>
  <c r="AJ117" i="5"/>
  <c r="AI117" i="5"/>
  <c r="AL116" i="5"/>
  <c r="AK116" i="5"/>
  <c r="AJ116" i="5"/>
  <c r="AI116" i="5"/>
  <c r="AL115" i="5"/>
  <c r="AK115" i="5"/>
  <c r="AJ115" i="5"/>
  <c r="AI115" i="5"/>
  <c r="AL114" i="5"/>
  <c r="AK114" i="5"/>
  <c r="AJ114" i="5"/>
  <c r="AI114" i="5"/>
  <c r="AL113" i="5"/>
  <c r="AK113" i="5"/>
  <c r="AJ113" i="5"/>
  <c r="AI113" i="5"/>
  <c r="AL112" i="5"/>
  <c r="AK112" i="5"/>
  <c r="AJ112" i="5"/>
  <c r="AI112" i="5"/>
  <c r="AL111" i="5"/>
  <c r="AK111" i="5"/>
  <c r="AJ111" i="5"/>
  <c r="AI111" i="5"/>
  <c r="AL110" i="5"/>
  <c r="AK110" i="5"/>
  <c r="AJ110" i="5"/>
  <c r="AI110" i="5"/>
  <c r="AL109" i="5"/>
  <c r="AK109" i="5"/>
  <c r="AJ109" i="5"/>
  <c r="AI109" i="5"/>
  <c r="AL108" i="5"/>
  <c r="AK108" i="5"/>
  <c r="AJ108" i="5"/>
  <c r="AI108" i="5"/>
  <c r="AL107" i="5"/>
  <c r="AK107" i="5"/>
  <c r="AJ107" i="5"/>
  <c r="AI107" i="5"/>
  <c r="AL106" i="5"/>
  <c r="AK106" i="5"/>
  <c r="AJ106" i="5"/>
  <c r="AI106" i="5"/>
  <c r="AL105" i="5"/>
  <c r="AK105" i="5"/>
  <c r="AJ105" i="5"/>
  <c r="AI105" i="5"/>
  <c r="AL104" i="5"/>
  <c r="AK104" i="5"/>
  <c r="AJ104" i="5"/>
  <c r="AI104" i="5"/>
  <c r="AL103" i="5"/>
  <c r="AK103" i="5"/>
  <c r="AJ103" i="5"/>
  <c r="AI103" i="5"/>
  <c r="AL102" i="5"/>
  <c r="AK102" i="5"/>
  <c r="AJ102" i="5"/>
  <c r="AI102" i="5"/>
  <c r="AL101" i="5"/>
  <c r="AK101" i="5"/>
  <c r="AJ101" i="5"/>
  <c r="AI101" i="5"/>
  <c r="AL100" i="5"/>
  <c r="AK100" i="5"/>
  <c r="AJ100" i="5"/>
  <c r="AI100" i="5"/>
  <c r="AL99" i="5"/>
  <c r="AK99" i="5"/>
  <c r="AJ99" i="5"/>
  <c r="AI99" i="5"/>
  <c r="AL98" i="5"/>
  <c r="AK98" i="5"/>
  <c r="AJ98" i="5"/>
  <c r="AI98" i="5"/>
  <c r="AL97" i="5"/>
  <c r="AK97" i="5"/>
  <c r="AJ97" i="5"/>
  <c r="AI97" i="5"/>
  <c r="AL96" i="5"/>
  <c r="AK96" i="5"/>
  <c r="AJ96" i="5"/>
  <c r="AI96" i="5"/>
  <c r="AL95" i="5"/>
  <c r="AK95" i="5"/>
  <c r="AJ95" i="5"/>
  <c r="AI95" i="5"/>
  <c r="AL94" i="5"/>
  <c r="AK94" i="5"/>
  <c r="AJ94" i="5"/>
  <c r="AI94" i="5"/>
  <c r="AL93" i="5"/>
  <c r="AK93" i="5"/>
  <c r="AJ93" i="5"/>
  <c r="AI93" i="5"/>
  <c r="AL92" i="5"/>
  <c r="AK92" i="5"/>
  <c r="AJ92" i="5"/>
  <c r="AI92" i="5"/>
  <c r="AL90" i="5"/>
  <c r="AK90" i="5"/>
  <c r="AJ90" i="5"/>
  <c r="AI90" i="5"/>
  <c r="AL89" i="5"/>
  <c r="AK89" i="5"/>
  <c r="AJ89" i="5"/>
  <c r="AI89" i="5"/>
  <c r="AL88" i="5"/>
  <c r="AK88" i="5"/>
  <c r="AJ88" i="5"/>
  <c r="AI88" i="5"/>
  <c r="AL87" i="5"/>
  <c r="AK87" i="5"/>
  <c r="AJ87" i="5"/>
  <c r="AI87" i="5"/>
  <c r="AL86" i="5"/>
  <c r="AK86" i="5"/>
  <c r="AJ86" i="5"/>
  <c r="AI86" i="5"/>
  <c r="AL85" i="5"/>
  <c r="AK85" i="5"/>
  <c r="AJ85" i="5"/>
  <c r="AI85" i="5"/>
  <c r="AL84" i="5"/>
  <c r="AK84" i="5"/>
  <c r="AJ84" i="5"/>
  <c r="AI84" i="5"/>
  <c r="AL83" i="5"/>
  <c r="AK83" i="5"/>
  <c r="AJ83" i="5"/>
  <c r="AI83" i="5"/>
  <c r="AL82" i="5"/>
  <c r="AK82" i="5"/>
  <c r="AJ82" i="5"/>
  <c r="AI82" i="5"/>
  <c r="AL81" i="5"/>
  <c r="AK81" i="5"/>
  <c r="AJ81" i="5"/>
  <c r="AI81" i="5"/>
  <c r="AL80" i="5"/>
  <c r="AK80" i="5"/>
  <c r="AJ80" i="5"/>
  <c r="AI80" i="5"/>
  <c r="AL79" i="5"/>
  <c r="AK79" i="5"/>
  <c r="AJ79" i="5"/>
  <c r="AI79" i="5"/>
  <c r="AL78" i="5"/>
  <c r="AK78" i="5"/>
  <c r="AJ78" i="5"/>
  <c r="AI78" i="5"/>
  <c r="AL77" i="5"/>
  <c r="AK77" i="5"/>
  <c r="AJ77" i="5"/>
  <c r="AI77" i="5"/>
  <c r="AL76" i="5"/>
  <c r="AK76" i="5"/>
  <c r="AJ76" i="5"/>
  <c r="AI76" i="5"/>
  <c r="AL75" i="5"/>
  <c r="AK75" i="5"/>
  <c r="AJ75" i="5"/>
  <c r="AI75" i="5"/>
  <c r="AL74" i="5"/>
  <c r="AK74" i="5"/>
  <c r="AJ74" i="5"/>
  <c r="AI74" i="5"/>
  <c r="AL73" i="5"/>
  <c r="AK73" i="5"/>
  <c r="AJ73" i="5"/>
  <c r="AI73" i="5"/>
  <c r="AL72" i="5"/>
  <c r="AK72" i="5"/>
  <c r="AJ72" i="5"/>
  <c r="AI72" i="5"/>
  <c r="AL71" i="5"/>
  <c r="AK71" i="5"/>
  <c r="AJ71" i="5"/>
  <c r="AI71" i="5"/>
  <c r="AL70" i="5"/>
  <c r="AK70" i="5"/>
  <c r="AJ70" i="5"/>
  <c r="AI70" i="5"/>
  <c r="AL69" i="5"/>
  <c r="AK69" i="5"/>
  <c r="AJ69" i="5"/>
  <c r="AI69" i="5"/>
  <c r="AL68" i="5"/>
  <c r="AK68" i="5"/>
  <c r="AJ68" i="5"/>
  <c r="AI68" i="5"/>
  <c r="AL67" i="5"/>
  <c r="AK67" i="5"/>
  <c r="AJ67" i="5"/>
  <c r="AI67" i="5"/>
  <c r="AL66" i="5"/>
  <c r="AK66" i="5"/>
  <c r="AJ66" i="5"/>
  <c r="AI66" i="5"/>
  <c r="AL65" i="5"/>
  <c r="AK65" i="5"/>
  <c r="AJ65" i="5"/>
  <c r="AI65" i="5"/>
  <c r="AL64" i="5"/>
  <c r="AK64" i="5"/>
  <c r="AJ64" i="5"/>
  <c r="AI64" i="5"/>
  <c r="AL63" i="5"/>
  <c r="AK63" i="5"/>
  <c r="AJ63" i="5"/>
  <c r="AI63" i="5"/>
  <c r="AL62" i="5"/>
  <c r="AK62" i="5"/>
  <c r="AJ62" i="5"/>
  <c r="AI62" i="5"/>
  <c r="AL61" i="5"/>
  <c r="AK61" i="5"/>
  <c r="AJ61" i="5"/>
  <c r="AI61" i="5"/>
  <c r="AL60" i="5"/>
  <c r="AK60" i="5"/>
  <c r="AJ60" i="5"/>
  <c r="AI60" i="5"/>
  <c r="AL59" i="5"/>
  <c r="AK59" i="5"/>
  <c r="AJ59" i="5"/>
  <c r="AI59" i="5"/>
  <c r="AL58" i="5"/>
  <c r="AK58" i="5"/>
  <c r="AJ58" i="5"/>
  <c r="AI58" i="5"/>
  <c r="AL57" i="5"/>
  <c r="AK57" i="5"/>
  <c r="AJ57" i="5"/>
  <c r="AI57" i="5"/>
  <c r="AL56" i="5"/>
  <c r="AK56" i="5"/>
  <c r="AJ56" i="5"/>
  <c r="AI56" i="5"/>
  <c r="AL55" i="5"/>
  <c r="AK55" i="5"/>
  <c r="AJ55" i="5"/>
  <c r="AI55" i="5"/>
  <c r="AL54" i="5"/>
  <c r="AK54" i="5"/>
  <c r="AJ54" i="5"/>
  <c r="AI54" i="5"/>
  <c r="AL53" i="5"/>
  <c r="AK53" i="5"/>
  <c r="AJ53" i="5"/>
  <c r="AI53" i="5"/>
  <c r="AB46" i="5"/>
  <c r="AC46" i="5"/>
  <c r="AD46" i="5"/>
  <c r="AE46" i="5"/>
  <c r="AB47" i="5"/>
  <c r="AC47" i="5"/>
  <c r="AD47" i="5"/>
  <c r="AE47" i="5"/>
  <c r="AB48" i="5"/>
  <c r="AC48" i="5"/>
  <c r="AD48" i="5"/>
  <c r="AE48" i="5"/>
  <c r="AB49" i="5"/>
  <c r="AC49" i="5"/>
  <c r="AD49" i="5"/>
  <c r="AE49" i="5"/>
  <c r="AB50" i="5"/>
  <c r="AC50" i="5"/>
  <c r="AD50" i="5"/>
  <c r="AE50" i="5"/>
  <c r="AB51" i="5"/>
  <c r="AC51" i="5"/>
  <c r="AD51" i="5"/>
  <c r="AE51" i="5"/>
  <c r="AB52" i="5"/>
  <c r="AC52" i="5"/>
  <c r="AD52" i="5"/>
  <c r="AE52" i="5"/>
  <c r="AB53" i="5"/>
  <c r="AC53" i="5"/>
  <c r="AD53" i="5"/>
  <c r="AE53" i="5"/>
  <c r="AB54" i="5"/>
  <c r="AC54" i="5"/>
  <c r="AD54" i="5"/>
  <c r="AE54" i="5"/>
  <c r="AB55" i="5"/>
  <c r="AC55" i="5"/>
  <c r="AD55" i="5"/>
  <c r="AE55" i="5"/>
  <c r="AB56" i="5"/>
  <c r="AC56" i="5"/>
  <c r="AD56" i="5"/>
  <c r="AE56" i="5"/>
  <c r="AB57" i="5"/>
  <c r="AC57" i="5"/>
  <c r="AD57" i="5"/>
  <c r="AE57" i="5"/>
  <c r="AB58" i="5"/>
  <c r="AC58" i="5"/>
  <c r="AD58" i="5"/>
  <c r="AE58" i="5"/>
  <c r="AB59" i="5"/>
  <c r="AC59" i="5"/>
  <c r="AD59" i="5"/>
  <c r="AE59" i="5"/>
  <c r="AB60" i="5"/>
  <c r="AC60" i="5"/>
  <c r="AD60" i="5"/>
  <c r="AE60" i="5"/>
  <c r="AB61" i="5"/>
  <c r="AC61" i="5"/>
  <c r="AD61" i="5"/>
  <c r="AE61" i="5"/>
  <c r="AB62" i="5"/>
  <c r="AC62" i="5"/>
  <c r="AD62" i="5"/>
  <c r="AE62" i="5"/>
  <c r="AB63" i="5"/>
  <c r="AC63" i="5"/>
  <c r="AD63" i="5"/>
  <c r="AE63" i="5"/>
  <c r="AB64" i="5"/>
  <c r="AC64" i="5"/>
  <c r="AD64" i="5"/>
  <c r="AE64" i="5"/>
  <c r="AB65" i="5"/>
  <c r="AC65" i="5"/>
  <c r="AD65" i="5"/>
  <c r="AE65" i="5"/>
  <c r="AB66" i="5"/>
  <c r="AC66" i="5"/>
  <c r="AD66" i="5"/>
  <c r="AE66" i="5"/>
  <c r="AB67" i="5"/>
  <c r="AC67" i="5"/>
  <c r="AD67" i="5"/>
  <c r="AE67" i="5"/>
  <c r="AB68" i="5"/>
  <c r="AC68" i="5"/>
  <c r="AD68" i="5"/>
  <c r="AE68" i="5"/>
  <c r="AB69" i="5"/>
  <c r="AC69" i="5"/>
  <c r="AD69" i="5"/>
  <c r="AE69" i="5"/>
  <c r="AB70" i="5"/>
  <c r="AC70" i="5"/>
  <c r="AD70" i="5"/>
  <c r="AE70" i="5"/>
  <c r="AB71" i="5"/>
  <c r="AC71" i="5"/>
  <c r="AD71" i="5"/>
  <c r="AE71" i="5"/>
  <c r="AB72" i="5"/>
  <c r="AC72" i="5"/>
  <c r="AD72" i="5"/>
  <c r="AE72" i="5"/>
  <c r="AB73" i="5"/>
  <c r="AC73" i="5"/>
  <c r="AD73" i="5"/>
  <c r="AE73" i="5"/>
  <c r="AB74" i="5"/>
  <c r="AC74" i="5"/>
  <c r="AD74" i="5"/>
  <c r="AE74" i="5"/>
  <c r="AB75" i="5"/>
  <c r="AC75" i="5"/>
  <c r="AD75" i="5"/>
  <c r="AE75" i="5"/>
  <c r="AB76" i="5"/>
  <c r="AC76" i="5"/>
  <c r="AD76" i="5"/>
  <c r="AE76" i="5"/>
  <c r="AB77" i="5"/>
  <c r="AC77" i="5"/>
  <c r="AD77" i="5"/>
  <c r="AE77" i="5"/>
  <c r="AB78" i="5"/>
  <c r="AC78" i="5"/>
  <c r="AD78" i="5"/>
  <c r="AE78" i="5"/>
  <c r="AB79" i="5"/>
  <c r="AC79" i="5"/>
  <c r="AD79" i="5"/>
  <c r="AE79" i="5"/>
  <c r="AB80" i="5"/>
  <c r="AC80" i="5"/>
  <c r="AD80" i="5"/>
  <c r="AE80" i="5"/>
  <c r="AB81" i="5"/>
  <c r="AC81" i="5"/>
  <c r="AD81" i="5"/>
  <c r="AE81" i="5"/>
  <c r="AB82" i="5"/>
  <c r="AC82" i="5"/>
  <c r="AD82" i="5"/>
  <c r="AE82" i="5"/>
  <c r="AB83" i="5"/>
  <c r="AC83" i="5"/>
  <c r="AD83" i="5"/>
  <c r="AE83" i="5"/>
  <c r="AB84" i="5"/>
  <c r="AC84" i="5"/>
  <c r="AD84" i="5"/>
  <c r="AE84" i="5"/>
  <c r="AB85" i="5"/>
  <c r="AC85" i="5"/>
  <c r="AD85" i="5"/>
  <c r="AE85" i="5"/>
  <c r="AB86" i="5"/>
  <c r="AC86" i="5"/>
  <c r="AD86" i="5"/>
  <c r="AE86" i="5"/>
  <c r="AB87" i="5"/>
  <c r="AC87" i="5"/>
  <c r="AD87" i="5"/>
  <c r="AE87" i="5"/>
  <c r="AB88" i="5"/>
  <c r="AC88" i="5"/>
  <c r="AD88" i="5"/>
  <c r="AE88" i="5"/>
  <c r="AB89" i="5"/>
  <c r="AC89" i="5"/>
  <c r="AD89" i="5"/>
  <c r="AE89" i="5"/>
  <c r="AB90" i="5"/>
  <c r="AC90" i="5"/>
  <c r="AD90" i="5"/>
  <c r="AE90" i="5"/>
  <c r="AB3" i="5"/>
  <c r="AC3" i="5"/>
  <c r="AD3" i="5"/>
  <c r="AE3" i="5"/>
  <c r="AB4" i="5"/>
  <c r="AC4" i="5"/>
  <c r="AD4" i="5"/>
  <c r="AE4" i="5"/>
  <c r="AB5" i="5"/>
  <c r="AC5" i="5"/>
  <c r="AD5" i="5"/>
  <c r="AE5" i="5"/>
  <c r="AB6" i="5"/>
  <c r="AC6" i="5"/>
  <c r="AD6" i="5"/>
  <c r="AE6" i="5"/>
  <c r="AB7" i="5"/>
  <c r="AC7" i="5"/>
  <c r="AD7" i="5"/>
  <c r="AE7" i="5"/>
  <c r="AB8" i="5"/>
  <c r="AC8" i="5"/>
  <c r="AD8" i="5"/>
  <c r="AE8" i="5"/>
  <c r="AB9" i="5"/>
  <c r="AC9" i="5"/>
  <c r="AD9" i="5"/>
  <c r="AE9" i="5"/>
  <c r="AB10" i="5"/>
  <c r="AC10" i="5"/>
  <c r="AD10" i="5"/>
  <c r="AE10" i="5"/>
  <c r="AB11" i="5"/>
  <c r="AC11" i="5"/>
  <c r="AD11" i="5"/>
  <c r="AE11" i="5"/>
  <c r="AB12" i="5"/>
  <c r="AC12" i="5"/>
  <c r="AD12" i="5"/>
  <c r="AE12" i="5"/>
  <c r="AB13" i="5"/>
  <c r="AC13" i="5"/>
  <c r="AD13" i="5"/>
  <c r="AE13" i="5"/>
  <c r="AB14" i="5"/>
  <c r="AC14" i="5"/>
  <c r="AD14" i="5"/>
  <c r="AE14" i="5"/>
  <c r="AB15" i="5"/>
  <c r="AC15" i="5"/>
  <c r="AD15" i="5"/>
  <c r="AE15" i="5"/>
  <c r="AB16" i="5"/>
  <c r="AC16" i="5"/>
  <c r="AD16" i="5"/>
  <c r="AE16" i="5"/>
  <c r="AB17" i="5"/>
  <c r="AC17" i="5"/>
  <c r="AD17" i="5"/>
  <c r="AE17" i="5"/>
  <c r="AB18" i="5"/>
  <c r="AC18" i="5"/>
  <c r="AD18" i="5"/>
  <c r="AE18" i="5"/>
  <c r="AB19" i="5"/>
  <c r="AC19" i="5"/>
  <c r="AD19" i="5"/>
  <c r="AE19" i="5"/>
  <c r="AB20" i="5"/>
  <c r="AC20" i="5"/>
  <c r="AD20" i="5"/>
  <c r="AE20" i="5"/>
  <c r="AB21" i="5"/>
  <c r="AC21" i="5"/>
  <c r="AD21" i="5"/>
  <c r="AE21" i="5"/>
  <c r="AB22" i="5"/>
  <c r="AC22" i="5"/>
  <c r="AD22" i="5"/>
  <c r="AE22" i="5"/>
  <c r="AB23" i="5"/>
  <c r="AC23" i="5"/>
  <c r="AD23" i="5"/>
  <c r="AE23" i="5"/>
  <c r="AB24" i="5"/>
  <c r="AC24" i="5"/>
  <c r="AD24" i="5"/>
  <c r="AE24" i="5"/>
  <c r="AB25" i="5"/>
  <c r="AC25" i="5"/>
  <c r="AD25" i="5"/>
  <c r="AE25" i="5"/>
  <c r="AB26" i="5"/>
  <c r="AC26" i="5"/>
  <c r="AD26" i="5"/>
  <c r="AE26" i="5"/>
  <c r="AB27" i="5"/>
  <c r="AC27" i="5"/>
  <c r="AD27" i="5"/>
  <c r="AE27" i="5"/>
  <c r="AB28" i="5"/>
  <c r="AC28" i="5"/>
  <c r="AD28" i="5"/>
  <c r="AE28" i="5"/>
  <c r="AB29" i="5"/>
  <c r="AC29" i="5"/>
  <c r="AD29" i="5"/>
  <c r="AE29" i="5"/>
  <c r="AB30" i="5"/>
  <c r="AC30" i="5"/>
  <c r="AD30" i="5"/>
  <c r="AE30" i="5"/>
  <c r="AB31" i="5"/>
  <c r="AC31" i="5"/>
  <c r="AD31" i="5"/>
  <c r="AE31" i="5"/>
  <c r="AB32" i="5"/>
  <c r="AC32" i="5"/>
  <c r="AD32" i="5"/>
  <c r="AE32" i="5"/>
  <c r="AB33" i="5"/>
  <c r="AC33" i="5"/>
  <c r="AD33" i="5"/>
  <c r="AE33" i="5"/>
  <c r="AB34" i="5"/>
  <c r="AC34" i="5"/>
  <c r="AD34" i="5"/>
  <c r="AE34" i="5"/>
  <c r="AB35" i="5"/>
  <c r="AC35" i="5"/>
  <c r="AD35" i="5"/>
  <c r="AE35" i="5"/>
  <c r="AB36" i="5"/>
  <c r="AC36" i="5"/>
  <c r="AD36" i="5"/>
  <c r="AE36" i="5"/>
  <c r="AB37" i="5"/>
  <c r="AC37" i="5"/>
  <c r="AD37" i="5"/>
  <c r="AE37" i="5"/>
  <c r="AB38" i="5"/>
  <c r="AC38" i="5"/>
  <c r="AD38" i="5"/>
  <c r="AE38" i="5"/>
  <c r="AB39" i="5"/>
  <c r="AC39" i="5"/>
  <c r="AD39" i="5"/>
  <c r="AE39" i="5"/>
  <c r="AB40" i="5"/>
  <c r="AC40" i="5"/>
  <c r="AD40" i="5"/>
  <c r="AE40" i="5"/>
  <c r="AB41" i="5"/>
  <c r="AC41" i="5"/>
  <c r="AD41" i="5"/>
  <c r="AE41" i="5"/>
  <c r="AB42" i="5"/>
  <c r="AC42" i="5"/>
  <c r="AD42" i="5"/>
  <c r="AE42" i="5"/>
  <c r="AB43" i="5"/>
  <c r="AC43" i="5"/>
  <c r="AD43" i="5"/>
  <c r="AE43" i="5"/>
  <c r="AB44" i="5"/>
  <c r="AC44" i="5"/>
  <c r="AD44" i="5"/>
  <c r="AE44" i="5"/>
  <c r="AB45" i="5"/>
  <c r="AC45" i="5"/>
  <c r="AD45" i="5"/>
  <c r="AE45" i="5"/>
  <c r="AE147" i="5"/>
  <c r="AD147" i="5"/>
  <c r="AC147" i="5"/>
  <c r="AB147" i="5"/>
  <c r="AE146" i="5"/>
  <c r="AD146" i="5"/>
  <c r="AC146" i="5"/>
  <c r="AB146" i="5"/>
  <c r="AE145" i="5"/>
  <c r="AD145" i="5"/>
  <c r="AC145" i="5"/>
  <c r="AB145" i="5"/>
  <c r="AE144" i="5"/>
  <c r="AD144" i="5"/>
  <c r="AC144" i="5"/>
  <c r="AB144" i="5"/>
  <c r="AE143" i="5"/>
  <c r="AD143" i="5"/>
  <c r="AC143" i="5"/>
  <c r="AB143" i="5"/>
  <c r="AE142" i="5"/>
  <c r="AD142" i="5"/>
  <c r="AC142" i="5"/>
  <c r="AB142" i="5"/>
  <c r="AE141" i="5"/>
  <c r="AD141" i="5"/>
  <c r="AC141" i="5"/>
  <c r="AB141" i="5"/>
  <c r="AE140" i="5"/>
  <c r="AD140" i="5"/>
  <c r="AC140" i="5"/>
  <c r="AB140" i="5"/>
  <c r="AE139" i="5"/>
  <c r="AD139" i="5"/>
  <c r="AC139" i="5"/>
  <c r="AB139" i="5"/>
  <c r="AE138" i="5"/>
  <c r="AD138" i="5"/>
  <c r="AC138" i="5"/>
  <c r="AB138" i="5"/>
  <c r="AE137" i="5"/>
  <c r="AD137" i="5"/>
  <c r="AC137" i="5"/>
  <c r="AB137" i="5"/>
  <c r="AE136" i="5"/>
  <c r="AD136" i="5"/>
  <c r="AC136" i="5"/>
  <c r="AB136" i="5"/>
  <c r="AE135" i="5"/>
  <c r="AD135" i="5"/>
  <c r="AC135" i="5"/>
  <c r="AB135" i="5"/>
  <c r="AE134" i="5"/>
  <c r="AD134" i="5"/>
  <c r="AC134" i="5"/>
  <c r="AB134" i="5"/>
  <c r="AE133" i="5"/>
  <c r="AD133" i="5"/>
  <c r="AC133" i="5"/>
  <c r="AB133" i="5"/>
  <c r="AE132" i="5"/>
  <c r="AD132" i="5"/>
  <c r="AC132" i="5"/>
  <c r="AB132" i="5"/>
  <c r="AE131" i="5"/>
  <c r="AD131" i="5"/>
  <c r="AC131" i="5"/>
  <c r="AB131" i="5"/>
  <c r="AE130" i="5"/>
  <c r="AD130" i="5"/>
  <c r="AC130" i="5"/>
  <c r="AB130" i="5"/>
  <c r="AE129" i="5"/>
  <c r="AD129" i="5"/>
  <c r="AC129" i="5"/>
  <c r="AB129" i="5"/>
  <c r="AE128" i="5"/>
  <c r="AD128" i="5"/>
  <c r="AC128" i="5"/>
  <c r="AB128" i="5"/>
  <c r="AE127" i="5"/>
  <c r="AD127" i="5"/>
  <c r="AC127" i="5"/>
  <c r="AB127" i="5"/>
  <c r="AE126" i="5"/>
  <c r="AD126" i="5"/>
  <c r="AC126" i="5"/>
  <c r="AB126" i="5"/>
  <c r="AE125" i="5"/>
  <c r="AD125" i="5"/>
  <c r="AC125" i="5"/>
  <c r="AB125" i="5"/>
  <c r="AE124" i="5"/>
  <c r="AD124" i="5"/>
  <c r="AC124" i="5"/>
  <c r="AB124" i="5"/>
  <c r="AE123" i="5"/>
  <c r="AD123" i="5"/>
  <c r="AC123" i="5"/>
  <c r="AB123" i="5"/>
  <c r="AE122" i="5"/>
  <c r="AD122" i="5"/>
  <c r="AC122" i="5"/>
  <c r="AB122" i="5"/>
  <c r="AE121" i="5"/>
  <c r="AD121" i="5"/>
  <c r="AC121" i="5"/>
  <c r="AB121" i="5"/>
  <c r="AE120" i="5"/>
  <c r="AD120" i="5"/>
  <c r="AC120" i="5"/>
  <c r="AB120" i="5"/>
  <c r="AE119" i="5"/>
  <c r="AD119" i="5"/>
  <c r="AC119" i="5"/>
  <c r="AB119" i="5"/>
  <c r="AE118" i="5"/>
  <c r="AD118" i="5"/>
  <c r="AC118" i="5"/>
  <c r="AB118" i="5"/>
  <c r="AE117" i="5"/>
  <c r="AD117" i="5"/>
  <c r="AC117" i="5"/>
  <c r="AB117" i="5"/>
  <c r="AE116" i="5"/>
  <c r="AD116" i="5"/>
  <c r="AC116" i="5"/>
  <c r="AB116" i="5"/>
  <c r="AE115" i="5"/>
  <c r="AD115" i="5"/>
  <c r="AC115" i="5"/>
  <c r="AB115" i="5"/>
  <c r="AE114" i="5"/>
  <c r="AD114" i="5"/>
  <c r="AC114" i="5"/>
  <c r="AB114" i="5"/>
  <c r="AE113" i="5"/>
  <c r="AD113" i="5"/>
  <c r="AC113" i="5"/>
  <c r="AB113" i="5"/>
  <c r="AE112" i="5"/>
  <c r="AD112" i="5"/>
  <c r="AC112" i="5"/>
  <c r="AB112" i="5"/>
  <c r="AE111" i="5"/>
  <c r="AD111" i="5"/>
  <c r="AC111" i="5"/>
  <c r="AB111" i="5"/>
  <c r="AE110" i="5"/>
  <c r="AD110" i="5"/>
  <c r="AC110" i="5"/>
  <c r="AB110" i="5"/>
  <c r="AE109" i="5"/>
  <c r="AD109" i="5"/>
  <c r="AC109" i="5"/>
  <c r="AB109" i="5"/>
  <c r="AE108" i="5"/>
  <c r="AD108" i="5"/>
  <c r="AC108" i="5"/>
  <c r="AB108" i="5"/>
  <c r="AE107" i="5"/>
  <c r="AD107" i="5"/>
  <c r="AC107" i="5"/>
  <c r="AB107" i="5"/>
  <c r="AE106" i="5"/>
  <c r="AD106" i="5"/>
  <c r="AC106" i="5"/>
  <c r="AB106" i="5"/>
  <c r="AE105" i="5"/>
  <c r="AD105" i="5"/>
  <c r="AC105" i="5"/>
  <c r="AB105" i="5"/>
  <c r="AE104" i="5"/>
  <c r="AD104" i="5"/>
  <c r="AC104" i="5"/>
  <c r="AB104" i="5"/>
  <c r="AE103" i="5"/>
  <c r="AD103" i="5"/>
  <c r="AC103" i="5"/>
  <c r="AB103" i="5"/>
  <c r="AE102" i="5"/>
  <c r="AD102" i="5"/>
  <c r="AC102" i="5"/>
  <c r="AB102" i="5"/>
  <c r="AE101" i="5"/>
  <c r="AD101" i="5"/>
  <c r="AC101" i="5"/>
  <c r="AB101" i="5"/>
  <c r="AE100" i="5"/>
  <c r="AD100" i="5"/>
  <c r="AC100" i="5"/>
  <c r="AB100" i="5"/>
  <c r="AE99" i="5"/>
  <c r="AD99" i="5"/>
  <c r="AC99" i="5"/>
  <c r="AB99" i="5"/>
  <c r="AE98" i="5"/>
  <c r="AD98" i="5"/>
  <c r="AC98" i="5"/>
  <c r="AB98" i="5"/>
  <c r="AE97" i="5"/>
  <c r="AD97" i="5"/>
  <c r="AC97" i="5"/>
  <c r="AB97" i="5"/>
  <c r="AE96" i="5"/>
  <c r="AD96" i="5"/>
  <c r="AC96" i="5"/>
  <c r="AB96" i="5"/>
  <c r="AE95" i="5"/>
  <c r="AD95" i="5"/>
  <c r="AC95" i="5"/>
  <c r="AB95" i="5"/>
  <c r="AE94" i="5"/>
  <c r="AD94" i="5"/>
  <c r="AC94" i="5"/>
  <c r="AB94" i="5"/>
  <c r="AE93" i="5"/>
  <c r="AD93" i="5"/>
  <c r="AC93" i="5"/>
  <c r="AB93" i="5"/>
  <c r="AE92" i="5"/>
  <c r="AD92" i="5"/>
  <c r="AC92" i="5"/>
  <c r="AB92" i="5"/>
  <c r="AE2" i="5"/>
  <c r="AD2" i="5"/>
  <c r="AC2" i="5"/>
  <c r="AB2" i="5"/>
  <c r="U55" i="5"/>
  <c r="V55" i="5"/>
  <c r="W55" i="5"/>
  <c r="X55" i="5"/>
  <c r="U56" i="5"/>
  <c r="V56" i="5"/>
  <c r="W56" i="5"/>
  <c r="X56" i="5"/>
  <c r="U57" i="5"/>
  <c r="V57" i="5"/>
  <c r="W57" i="5"/>
  <c r="X57" i="5"/>
  <c r="U58" i="5"/>
  <c r="V58" i="5"/>
  <c r="W58" i="5"/>
  <c r="X58" i="5"/>
  <c r="U59" i="5"/>
  <c r="V59" i="5"/>
  <c r="W59" i="5"/>
  <c r="X59" i="5"/>
  <c r="U60" i="5"/>
  <c r="V60" i="5"/>
  <c r="W60" i="5"/>
  <c r="X60" i="5"/>
  <c r="U61" i="5"/>
  <c r="V61" i="5"/>
  <c r="W61" i="5"/>
  <c r="X61" i="5"/>
  <c r="U62" i="5"/>
  <c r="V62" i="5"/>
  <c r="W62" i="5"/>
  <c r="X62" i="5"/>
  <c r="U63" i="5"/>
  <c r="V63" i="5"/>
  <c r="W63" i="5"/>
  <c r="X63" i="5"/>
  <c r="U64" i="5"/>
  <c r="V64" i="5"/>
  <c r="W64" i="5"/>
  <c r="X64" i="5"/>
  <c r="U65" i="5"/>
  <c r="V65" i="5"/>
  <c r="W65" i="5"/>
  <c r="X65" i="5"/>
  <c r="U66" i="5"/>
  <c r="V66" i="5"/>
  <c r="W66" i="5"/>
  <c r="X66" i="5"/>
  <c r="U67" i="5"/>
  <c r="V67" i="5"/>
  <c r="W67" i="5"/>
  <c r="X67" i="5"/>
  <c r="U68" i="5"/>
  <c r="V68" i="5"/>
  <c r="W68" i="5"/>
  <c r="X68" i="5"/>
  <c r="U69" i="5"/>
  <c r="V69" i="5"/>
  <c r="W69" i="5"/>
  <c r="X69" i="5"/>
  <c r="U70" i="5"/>
  <c r="V70" i="5"/>
  <c r="W70" i="5"/>
  <c r="X70" i="5"/>
  <c r="U71" i="5"/>
  <c r="V71" i="5"/>
  <c r="W71" i="5"/>
  <c r="X71" i="5"/>
  <c r="U72" i="5"/>
  <c r="V72" i="5"/>
  <c r="W72" i="5"/>
  <c r="X72" i="5"/>
  <c r="U73" i="5"/>
  <c r="V73" i="5"/>
  <c r="W73" i="5"/>
  <c r="X73" i="5"/>
  <c r="U74" i="5"/>
  <c r="V74" i="5"/>
  <c r="W74" i="5"/>
  <c r="X74" i="5"/>
  <c r="U75" i="5"/>
  <c r="V75" i="5"/>
  <c r="W75" i="5"/>
  <c r="X75" i="5"/>
  <c r="U76" i="5"/>
  <c r="V76" i="5"/>
  <c r="W76" i="5"/>
  <c r="X76" i="5"/>
  <c r="U77" i="5"/>
  <c r="V77" i="5"/>
  <c r="W77" i="5"/>
  <c r="X77" i="5"/>
  <c r="U78" i="5"/>
  <c r="V78" i="5"/>
  <c r="W78" i="5"/>
  <c r="X78" i="5"/>
  <c r="U79" i="5"/>
  <c r="V79" i="5"/>
  <c r="W79" i="5"/>
  <c r="X79" i="5"/>
  <c r="U80" i="5"/>
  <c r="V80" i="5"/>
  <c r="W80" i="5"/>
  <c r="X80" i="5"/>
  <c r="U81" i="5"/>
  <c r="V81" i="5"/>
  <c r="W81" i="5"/>
  <c r="X81" i="5"/>
  <c r="U82" i="5"/>
  <c r="V82" i="5"/>
  <c r="W82" i="5"/>
  <c r="X82" i="5"/>
  <c r="U83" i="5"/>
  <c r="V83" i="5"/>
  <c r="W83" i="5"/>
  <c r="X83" i="5"/>
  <c r="U84" i="5"/>
  <c r="V84" i="5"/>
  <c r="W84" i="5"/>
  <c r="X84" i="5"/>
  <c r="U85" i="5"/>
  <c r="V85" i="5"/>
  <c r="W85" i="5"/>
  <c r="X85" i="5"/>
  <c r="U86" i="5"/>
  <c r="V86" i="5"/>
  <c r="W86" i="5"/>
  <c r="X86" i="5"/>
  <c r="U87" i="5"/>
  <c r="V87" i="5"/>
  <c r="W87" i="5"/>
  <c r="X87" i="5"/>
  <c r="U88" i="5"/>
  <c r="V88" i="5"/>
  <c r="W88" i="5"/>
  <c r="X88" i="5"/>
  <c r="U89" i="5"/>
  <c r="V89" i="5"/>
  <c r="W89" i="5"/>
  <c r="X89" i="5"/>
  <c r="U90" i="5"/>
  <c r="V90" i="5"/>
  <c r="W90" i="5"/>
  <c r="X90" i="5"/>
  <c r="U91" i="5"/>
  <c r="V91" i="5"/>
  <c r="W91" i="5"/>
  <c r="X91" i="5"/>
  <c r="U92" i="5"/>
  <c r="V92" i="5"/>
  <c r="W92" i="5"/>
  <c r="X92" i="5"/>
  <c r="U93" i="5"/>
  <c r="V93" i="5"/>
  <c r="W93" i="5"/>
  <c r="X93" i="5"/>
  <c r="U94" i="5"/>
  <c r="V94" i="5"/>
  <c r="W94" i="5"/>
  <c r="X94" i="5"/>
  <c r="U95" i="5"/>
  <c r="V95" i="5"/>
  <c r="W95" i="5"/>
  <c r="X95" i="5"/>
  <c r="U96" i="5"/>
  <c r="V96" i="5"/>
  <c r="W96" i="5"/>
  <c r="X96" i="5"/>
  <c r="U97" i="5"/>
  <c r="V97" i="5"/>
  <c r="W97" i="5"/>
  <c r="X97" i="5"/>
  <c r="U98" i="5"/>
  <c r="V98" i="5"/>
  <c r="W98" i="5"/>
  <c r="X98" i="5"/>
  <c r="U99" i="5"/>
  <c r="V99" i="5"/>
  <c r="W99" i="5"/>
  <c r="X99" i="5"/>
  <c r="U100" i="5"/>
  <c r="V100" i="5"/>
  <c r="W100" i="5"/>
  <c r="X100" i="5"/>
  <c r="U101" i="5"/>
  <c r="V101" i="5"/>
  <c r="W101" i="5"/>
  <c r="X101" i="5"/>
  <c r="U102" i="5"/>
  <c r="V102" i="5"/>
  <c r="W102" i="5"/>
  <c r="X102" i="5"/>
  <c r="U103" i="5"/>
  <c r="V103" i="5"/>
  <c r="W103" i="5"/>
  <c r="X103" i="5"/>
  <c r="U104" i="5"/>
  <c r="V104" i="5"/>
  <c r="W104" i="5"/>
  <c r="X104" i="5"/>
  <c r="U105" i="5"/>
  <c r="V105" i="5"/>
  <c r="W105" i="5"/>
  <c r="X105" i="5"/>
  <c r="U106" i="5"/>
  <c r="V106" i="5"/>
  <c r="W106" i="5"/>
  <c r="X106" i="5"/>
  <c r="U107" i="5"/>
  <c r="V107" i="5"/>
  <c r="W107" i="5"/>
  <c r="X107" i="5"/>
  <c r="U108" i="5"/>
  <c r="V108" i="5"/>
  <c r="W108" i="5"/>
  <c r="X108" i="5"/>
  <c r="U109" i="5"/>
  <c r="V109" i="5"/>
  <c r="W109" i="5"/>
  <c r="X109" i="5"/>
  <c r="U110" i="5"/>
  <c r="V110" i="5"/>
  <c r="W110" i="5"/>
  <c r="X110" i="5"/>
  <c r="U111" i="5"/>
  <c r="V111" i="5"/>
  <c r="W111" i="5"/>
  <c r="X111" i="5"/>
  <c r="U112" i="5"/>
  <c r="V112" i="5"/>
  <c r="W112" i="5"/>
  <c r="X112" i="5"/>
  <c r="U113" i="5"/>
  <c r="V113" i="5"/>
  <c r="W113" i="5"/>
  <c r="X113" i="5"/>
  <c r="U114" i="5"/>
  <c r="V114" i="5"/>
  <c r="W114" i="5"/>
  <c r="X114" i="5"/>
  <c r="U115" i="5"/>
  <c r="V115" i="5"/>
  <c r="W115" i="5"/>
  <c r="X115" i="5"/>
  <c r="U116" i="5"/>
  <c r="V116" i="5"/>
  <c r="W116" i="5"/>
  <c r="X116" i="5"/>
  <c r="U117" i="5"/>
  <c r="V117" i="5"/>
  <c r="W117" i="5"/>
  <c r="X117" i="5"/>
  <c r="U118" i="5"/>
  <c r="V118" i="5"/>
  <c r="W118" i="5"/>
  <c r="X118" i="5"/>
  <c r="U119" i="5"/>
  <c r="V119" i="5"/>
  <c r="W119" i="5"/>
  <c r="X119" i="5"/>
  <c r="U120" i="5"/>
  <c r="V120" i="5"/>
  <c r="W120" i="5"/>
  <c r="X120" i="5"/>
  <c r="U121" i="5"/>
  <c r="V121" i="5"/>
  <c r="W121" i="5"/>
  <c r="X121" i="5"/>
  <c r="U122" i="5"/>
  <c r="V122" i="5"/>
  <c r="W122" i="5"/>
  <c r="X122" i="5"/>
  <c r="U123" i="5"/>
  <c r="V123" i="5"/>
  <c r="W123" i="5"/>
  <c r="X123" i="5"/>
  <c r="U124" i="5"/>
  <c r="V124" i="5"/>
  <c r="W124" i="5"/>
  <c r="X124" i="5"/>
  <c r="U125" i="5"/>
  <c r="V125" i="5"/>
  <c r="W125" i="5"/>
  <c r="X125" i="5"/>
  <c r="U126" i="5"/>
  <c r="V126" i="5"/>
  <c r="W126" i="5"/>
  <c r="X126" i="5"/>
  <c r="U127" i="5"/>
  <c r="V127" i="5"/>
  <c r="W127" i="5"/>
  <c r="X127" i="5"/>
  <c r="U128" i="5"/>
  <c r="V128" i="5"/>
  <c r="W128" i="5"/>
  <c r="X128" i="5"/>
  <c r="U129" i="5"/>
  <c r="V129" i="5"/>
  <c r="W129" i="5"/>
  <c r="X129" i="5"/>
  <c r="U130" i="5"/>
  <c r="V130" i="5"/>
  <c r="W130" i="5"/>
  <c r="X130" i="5"/>
  <c r="U131" i="5"/>
  <c r="V131" i="5"/>
  <c r="W131" i="5"/>
  <c r="X131" i="5"/>
  <c r="U132" i="5"/>
  <c r="V132" i="5"/>
  <c r="W132" i="5"/>
  <c r="X132" i="5"/>
  <c r="U133" i="5"/>
  <c r="V133" i="5"/>
  <c r="W133" i="5"/>
  <c r="X133" i="5"/>
  <c r="U134" i="5"/>
  <c r="V134" i="5"/>
  <c r="W134" i="5"/>
  <c r="X134" i="5"/>
  <c r="U135" i="5"/>
  <c r="V135" i="5"/>
  <c r="W135" i="5"/>
  <c r="X135" i="5"/>
  <c r="U136" i="5"/>
  <c r="V136" i="5"/>
  <c r="W136" i="5"/>
  <c r="X136" i="5"/>
  <c r="U137" i="5"/>
  <c r="V137" i="5"/>
  <c r="W137" i="5"/>
  <c r="X137" i="5"/>
  <c r="U138" i="5"/>
  <c r="V138" i="5"/>
  <c r="W138" i="5"/>
  <c r="X138" i="5"/>
  <c r="U139" i="5"/>
  <c r="V139" i="5"/>
  <c r="W139" i="5"/>
  <c r="X139" i="5"/>
  <c r="U140" i="5"/>
  <c r="V140" i="5"/>
  <c r="W140" i="5"/>
  <c r="X140" i="5"/>
  <c r="U141" i="5"/>
  <c r="V141" i="5"/>
  <c r="W141" i="5"/>
  <c r="X141" i="5"/>
  <c r="U142" i="5"/>
  <c r="V142" i="5"/>
  <c r="W142" i="5"/>
  <c r="X142" i="5"/>
  <c r="U143" i="5"/>
  <c r="V143" i="5"/>
  <c r="W143" i="5"/>
  <c r="X143" i="5"/>
  <c r="U144" i="5"/>
  <c r="V144" i="5"/>
  <c r="W144" i="5"/>
  <c r="X144" i="5"/>
  <c r="U145" i="5"/>
  <c r="V145" i="5"/>
  <c r="W145" i="5"/>
  <c r="X145" i="5"/>
  <c r="U146" i="5"/>
  <c r="V146" i="5"/>
  <c r="W146" i="5"/>
  <c r="X146" i="5"/>
  <c r="U147" i="5"/>
  <c r="V147" i="5"/>
  <c r="W147" i="5"/>
  <c r="X147" i="5"/>
  <c r="U44" i="5"/>
  <c r="V44" i="5"/>
  <c r="W44" i="5"/>
  <c r="X44" i="5"/>
  <c r="U45" i="5"/>
  <c r="V45" i="5"/>
  <c r="W45" i="5"/>
  <c r="X45" i="5"/>
  <c r="U46" i="5"/>
  <c r="V46" i="5"/>
  <c r="W46" i="5"/>
  <c r="X46" i="5"/>
  <c r="U47" i="5"/>
  <c r="V47" i="5"/>
  <c r="W47" i="5"/>
  <c r="X47" i="5"/>
  <c r="U48" i="5"/>
  <c r="V48" i="5"/>
  <c r="W48" i="5"/>
  <c r="X48" i="5"/>
  <c r="U49" i="5"/>
  <c r="V49" i="5"/>
  <c r="W49" i="5"/>
  <c r="X49" i="5"/>
  <c r="U50" i="5"/>
  <c r="V50" i="5"/>
  <c r="W50" i="5"/>
  <c r="X50" i="5"/>
  <c r="U51" i="5"/>
  <c r="V51" i="5"/>
  <c r="W51" i="5"/>
  <c r="X51" i="5"/>
  <c r="U52" i="5"/>
  <c r="V52" i="5"/>
  <c r="W52" i="5"/>
  <c r="X52" i="5"/>
  <c r="U53" i="5"/>
  <c r="V53" i="5"/>
  <c r="W53" i="5"/>
  <c r="X53" i="5"/>
  <c r="U54" i="5"/>
  <c r="V54" i="5"/>
  <c r="W54" i="5"/>
  <c r="X54" i="5"/>
  <c r="U3" i="5"/>
  <c r="V3" i="5"/>
  <c r="W3" i="5"/>
  <c r="X3" i="5"/>
  <c r="U4" i="5"/>
  <c r="V4" i="5"/>
  <c r="W4" i="5"/>
  <c r="X4" i="5"/>
  <c r="U5" i="5"/>
  <c r="V5" i="5"/>
  <c r="W5" i="5"/>
  <c r="X5" i="5"/>
  <c r="U6" i="5"/>
  <c r="V6" i="5"/>
  <c r="W6" i="5"/>
  <c r="X6" i="5"/>
  <c r="U7" i="5"/>
  <c r="V7" i="5"/>
  <c r="W7" i="5"/>
  <c r="X7" i="5"/>
  <c r="U8" i="5"/>
  <c r="V8" i="5"/>
  <c r="W8" i="5"/>
  <c r="X8" i="5"/>
  <c r="U9" i="5"/>
  <c r="V9" i="5"/>
  <c r="W9" i="5"/>
  <c r="X9" i="5"/>
  <c r="U10" i="5"/>
  <c r="V10" i="5"/>
  <c r="W10" i="5"/>
  <c r="X10" i="5"/>
  <c r="U11" i="5"/>
  <c r="V11" i="5"/>
  <c r="W11" i="5"/>
  <c r="X11" i="5"/>
  <c r="U12" i="5"/>
  <c r="V12" i="5"/>
  <c r="W12" i="5"/>
  <c r="X12" i="5"/>
  <c r="U13" i="5"/>
  <c r="V13" i="5"/>
  <c r="W13" i="5"/>
  <c r="X13" i="5"/>
  <c r="U14" i="5"/>
  <c r="V14" i="5"/>
  <c r="W14" i="5"/>
  <c r="X14" i="5"/>
  <c r="U15" i="5"/>
  <c r="V15" i="5"/>
  <c r="W15" i="5"/>
  <c r="X15" i="5"/>
  <c r="U16" i="5"/>
  <c r="V16" i="5"/>
  <c r="W16" i="5"/>
  <c r="X16" i="5"/>
  <c r="U17" i="5"/>
  <c r="V17" i="5"/>
  <c r="W17" i="5"/>
  <c r="X17" i="5"/>
  <c r="U18" i="5"/>
  <c r="V18" i="5"/>
  <c r="W18" i="5"/>
  <c r="X18" i="5"/>
  <c r="U19" i="5"/>
  <c r="V19" i="5"/>
  <c r="W19" i="5"/>
  <c r="X19" i="5"/>
  <c r="U20" i="5"/>
  <c r="V20" i="5"/>
  <c r="W20" i="5"/>
  <c r="X20" i="5"/>
  <c r="U21" i="5"/>
  <c r="V21" i="5"/>
  <c r="W21" i="5"/>
  <c r="X21" i="5"/>
  <c r="U22" i="5"/>
  <c r="V22" i="5"/>
  <c r="W22" i="5"/>
  <c r="X22" i="5"/>
  <c r="U23" i="5"/>
  <c r="V23" i="5"/>
  <c r="W23" i="5"/>
  <c r="X23" i="5"/>
  <c r="U24" i="5"/>
  <c r="V24" i="5"/>
  <c r="W24" i="5"/>
  <c r="X24" i="5"/>
  <c r="U25" i="5"/>
  <c r="V25" i="5"/>
  <c r="W25" i="5"/>
  <c r="X25" i="5"/>
  <c r="U26" i="5"/>
  <c r="V26" i="5"/>
  <c r="W26" i="5"/>
  <c r="X26" i="5"/>
  <c r="U27" i="5"/>
  <c r="V27" i="5"/>
  <c r="W27" i="5"/>
  <c r="X27" i="5"/>
  <c r="U28" i="5"/>
  <c r="V28" i="5"/>
  <c r="W28" i="5"/>
  <c r="X28" i="5"/>
  <c r="U29" i="5"/>
  <c r="V29" i="5"/>
  <c r="W29" i="5"/>
  <c r="X29" i="5"/>
  <c r="U30" i="5"/>
  <c r="V30" i="5"/>
  <c r="W30" i="5"/>
  <c r="X30" i="5"/>
  <c r="U31" i="5"/>
  <c r="V31" i="5"/>
  <c r="W31" i="5"/>
  <c r="X31" i="5"/>
  <c r="U32" i="5"/>
  <c r="V32" i="5"/>
  <c r="W32" i="5"/>
  <c r="X32" i="5"/>
  <c r="U33" i="5"/>
  <c r="V33" i="5"/>
  <c r="W33" i="5"/>
  <c r="X33" i="5"/>
  <c r="U34" i="5"/>
  <c r="V34" i="5"/>
  <c r="W34" i="5"/>
  <c r="X34" i="5"/>
  <c r="U35" i="5"/>
  <c r="V35" i="5"/>
  <c r="W35" i="5"/>
  <c r="X35" i="5"/>
  <c r="U36" i="5"/>
  <c r="V36" i="5"/>
  <c r="W36" i="5"/>
  <c r="X36" i="5"/>
  <c r="U37" i="5"/>
  <c r="V37" i="5"/>
  <c r="W37" i="5"/>
  <c r="X37" i="5"/>
  <c r="U38" i="5"/>
  <c r="V38" i="5"/>
  <c r="W38" i="5"/>
  <c r="X38" i="5"/>
  <c r="U39" i="5"/>
  <c r="V39" i="5"/>
  <c r="W39" i="5"/>
  <c r="X39" i="5"/>
  <c r="U40" i="5"/>
  <c r="V40" i="5"/>
  <c r="W40" i="5"/>
  <c r="X40" i="5"/>
  <c r="U41" i="5"/>
  <c r="V41" i="5"/>
  <c r="W41" i="5"/>
  <c r="X41" i="5"/>
  <c r="U42" i="5"/>
  <c r="V42" i="5"/>
  <c r="W42" i="5"/>
  <c r="X42" i="5"/>
  <c r="U43" i="5"/>
  <c r="V43" i="5"/>
  <c r="W43" i="5"/>
  <c r="X43" i="5"/>
  <c r="X2" i="5"/>
  <c r="W2" i="5"/>
  <c r="V2" i="5"/>
  <c r="U2" i="5"/>
  <c r="N97" i="5"/>
  <c r="O97" i="5"/>
  <c r="P97" i="5"/>
  <c r="Q97" i="5"/>
  <c r="N98" i="5"/>
  <c r="O98" i="5"/>
  <c r="P98" i="5"/>
  <c r="Q98" i="5"/>
  <c r="N99" i="5"/>
  <c r="O99" i="5"/>
  <c r="P99" i="5"/>
  <c r="Q99" i="5"/>
  <c r="N100" i="5"/>
  <c r="O100" i="5"/>
  <c r="P100" i="5"/>
  <c r="Q100" i="5"/>
  <c r="N101" i="5"/>
  <c r="O101" i="5"/>
  <c r="P101" i="5"/>
  <c r="Q101" i="5"/>
  <c r="N102" i="5"/>
  <c r="O102" i="5"/>
  <c r="P102" i="5"/>
  <c r="Q102" i="5"/>
  <c r="N103" i="5"/>
  <c r="O103" i="5"/>
  <c r="P103" i="5"/>
  <c r="Q103" i="5"/>
  <c r="N104" i="5"/>
  <c r="O104" i="5"/>
  <c r="P104" i="5"/>
  <c r="Q104" i="5"/>
  <c r="N105" i="5"/>
  <c r="O105" i="5"/>
  <c r="P105" i="5"/>
  <c r="Q105" i="5"/>
  <c r="N106" i="5"/>
  <c r="O106" i="5"/>
  <c r="P106" i="5"/>
  <c r="Q106" i="5"/>
  <c r="N107" i="5"/>
  <c r="O107" i="5"/>
  <c r="P107" i="5"/>
  <c r="Q107" i="5"/>
  <c r="N108" i="5"/>
  <c r="O108" i="5"/>
  <c r="P108" i="5"/>
  <c r="Q108" i="5"/>
  <c r="N109" i="5"/>
  <c r="O109" i="5"/>
  <c r="P109" i="5"/>
  <c r="Q109" i="5"/>
  <c r="N110" i="5"/>
  <c r="O110" i="5"/>
  <c r="P110" i="5"/>
  <c r="Q110" i="5"/>
  <c r="N111" i="5"/>
  <c r="O111" i="5"/>
  <c r="P111" i="5"/>
  <c r="Q111" i="5"/>
  <c r="N112" i="5"/>
  <c r="O112" i="5"/>
  <c r="P112" i="5"/>
  <c r="Q112" i="5"/>
  <c r="N113" i="5"/>
  <c r="O113" i="5"/>
  <c r="P113" i="5"/>
  <c r="Q113" i="5"/>
  <c r="N114" i="5"/>
  <c r="O114" i="5"/>
  <c r="P114" i="5"/>
  <c r="Q114" i="5"/>
  <c r="N115" i="5"/>
  <c r="O115" i="5"/>
  <c r="P115" i="5"/>
  <c r="Q115" i="5"/>
  <c r="N116" i="5"/>
  <c r="O116" i="5"/>
  <c r="P116" i="5"/>
  <c r="Q116" i="5"/>
  <c r="N117" i="5"/>
  <c r="O117" i="5"/>
  <c r="P117" i="5"/>
  <c r="Q117" i="5"/>
  <c r="N118" i="5"/>
  <c r="O118" i="5"/>
  <c r="P118" i="5"/>
  <c r="Q118" i="5"/>
  <c r="N119" i="5"/>
  <c r="O119" i="5"/>
  <c r="P119" i="5"/>
  <c r="Q119" i="5"/>
  <c r="N120" i="5"/>
  <c r="O120" i="5"/>
  <c r="P120" i="5"/>
  <c r="Q120" i="5"/>
  <c r="N121" i="5"/>
  <c r="O121" i="5"/>
  <c r="P121" i="5"/>
  <c r="Q121" i="5"/>
  <c r="N122" i="5"/>
  <c r="O122" i="5"/>
  <c r="P122" i="5"/>
  <c r="Q122" i="5"/>
  <c r="N123" i="5"/>
  <c r="O123" i="5"/>
  <c r="P123" i="5"/>
  <c r="Q123" i="5"/>
  <c r="N124" i="5"/>
  <c r="O124" i="5"/>
  <c r="P124" i="5"/>
  <c r="Q124" i="5"/>
  <c r="N125" i="5"/>
  <c r="O125" i="5"/>
  <c r="P125" i="5"/>
  <c r="Q125" i="5"/>
  <c r="N126" i="5"/>
  <c r="O126" i="5"/>
  <c r="P126" i="5"/>
  <c r="Q126" i="5"/>
  <c r="N127" i="5"/>
  <c r="O127" i="5"/>
  <c r="P127" i="5"/>
  <c r="Q127" i="5"/>
  <c r="N128" i="5"/>
  <c r="O128" i="5"/>
  <c r="P128" i="5"/>
  <c r="Q128" i="5"/>
  <c r="N129" i="5"/>
  <c r="O129" i="5"/>
  <c r="P129" i="5"/>
  <c r="Q129" i="5"/>
  <c r="N130" i="5"/>
  <c r="O130" i="5"/>
  <c r="P130" i="5"/>
  <c r="Q130" i="5"/>
  <c r="N131" i="5"/>
  <c r="O131" i="5"/>
  <c r="P131" i="5"/>
  <c r="Q131" i="5"/>
  <c r="N132" i="5"/>
  <c r="O132" i="5"/>
  <c r="P132" i="5"/>
  <c r="Q132" i="5"/>
  <c r="N133" i="5"/>
  <c r="O133" i="5"/>
  <c r="P133" i="5"/>
  <c r="Q133" i="5"/>
  <c r="N134" i="5"/>
  <c r="O134" i="5"/>
  <c r="P134" i="5"/>
  <c r="Q134" i="5"/>
  <c r="N135" i="5"/>
  <c r="O135" i="5"/>
  <c r="P135" i="5"/>
  <c r="Q135" i="5"/>
  <c r="N136" i="5"/>
  <c r="O136" i="5"/>
  <c r="P136" i="5"/>
  <c r="Q136" i="5"/>
  <c r="N137" i="5"/>
  <c r="O137" i="5"/>
  <c r="P137" i="5"/>
  <c r="Q137" i="5"/>
  <c r="N138" i="5"/>
  <c r="O138" i="5"/>
  <c r="P138" i="5"/>
  <c r="Q138" i="5"/>
  <c r="N139" i="5"/>
  <c r="O139" i="5"/>
  <c r="P139" i="5"/>
  <c r="Q139" i="5"/>
  <c r="N140" i="5"/>
  <c r="O140" i="5"/>
  <c r="P140" i="5"/>
  <c r="Q140" i="5"/>
  <c r="N141" i="5"/>
  <c r="O141" i="5"/>
  <c r="P141" i="5"/>
  <c r="Q141" i="5"/>
  <c r="N142" i="5"/>
  <c r="O142" i="5"/>
  <c r="P142" i="5"/>
  <c r="Q142" i="5"/>
  <c r="N143" i="5"/>
  <c r="O143" i="5"/>
  <c r="P143" i="5"/>
  <c r="Q143" i="5"/>
  <c r="N144" i="5"/>
  <c r="O144" i="5"/>
  <c r="P144" i="5"/>
  <c r="Q144" i="5"/>
  <c r="N145" i="5"/>
  <c r="O145" i="5"/>
  <c r="P145" i="5"/>
  <c r="Q145" i="5"/>
  <c r="N146" i="5"/>
  <c r="O146" i="5"/>
  <c r="P146" i="5"/>
  <c r="Q146" i="5"/>
  <c r="N147" i="5"/>
  <c r="O147" i="5"/>
  <c r="P147" i="5"/>
  <c r="Q147" i="5"/>
  <c r="N148" i="5"/>
  <c r="O148" i="5"/>
  <c r="P148" i="5"/>
  <c r="Q148" i="5"/>
  <c r="N149" i="5"/>
  <c r="O149" i="5"/>
  <c r="P149" i="5"/>
  <c r="Q149" i="5"/>
  <c r="N150" i="5"/>
  <c r="O150" i="5"/>
  <c r="P150" i="5"/>
  <c r="Q150" i="5"/>
  <c r="N151" i="5"/>
  <c r="O151" i="5"/>
  <c r="P151" i="5"/>
  <c r="Q151" i="5"/>
  <c r="N91" i="5"/>
  <c r="O91" i="5"/>
  <c r="P91" i="5"/>
  <c r="Q91" i="5"/>
  <c r="N92" i="5"/>
  <c r="O92" i="5"/>
  <c r="P92" i="5"/>
  <c r="Q92" i="5"/>
  <c r="N93" i="5"/>
  <c r="O93" i="5"/>
  <c r="P93" i="5"/>
  <c r="Q93" i="5"/>
  <c r="N94" i="5"/>
  <c r="O94" i="5"/>
  <c r="P94" i="5"/>
  <c r="Q94" i="5"/>
  <c r="N95" i="5"/>
  <c r="O95" i="5"/>
  <c r="P95" i="5"/>
  <c r="Q95" i="5"/>
  <c r="N96" i="5"/>
  <c r="O96" i="5"/>
  <c r="P96" i="5"/>
  <c r="Q96" i="5"/>
  <c r="N90" i="5"/>
  <c r="O90" i="5"/>
  <c r="P90" i="5"/>
  <c r="Q90" i="5"/>
  <c r="N46" i="5"/>
  <c r="O46" i="5"/>
  <c r="P46" i="5"/>
  <c r="Q46" i="5"/>
  <c r="N47" i="5"/>
  <c r="O47" i="5"/>
  <c r="P47" i="5"/>
  <c r="Q47" i="5"/>
  <c r="N48" i="5"/>
  <c r="O48" i="5"/>
  <c r="P48" i="5"/>
  <c r="Q48" i="5"/>
  <c r="N49" i="5"/>
  <c r="O49" i="5"/>
  <c r="P49" i="5"/>
  <c r="Q49" i="5"/>
  <c r="N50" i="5"/>
  <c r="O50" i="5"/>
  <c r="P50" i="5"/>
  <c r="Q50" i="5"/>
  <c r="N51" i="5"/>
  <c r="O51" i="5"/>
  <c r="P51" i="5"/>
  <c r="Q51" i="5"/>
  <c r="N52" i="5"/>
  <c r="O52" i="5"/>
  <c r="P52" i="5"/>
  <c r="Q52" i="5"/>
  <c r="N53" i="5"/>
  <c r="O53" i="5"/>
  <c r="P53" i="5"/>
  <c r="Q53" i="5"/>
  <c r="N54" i="5"/>
  <c r="O54" i="5"/>
  <c r="P54" i="5"/>
  <c r="Q54" i="5"/>
  <c r="N55" i="5"/>
  <c r="O55" i="5"/>
  <c r="P55" i="5"/>
  <c r="Q55" i="5"/>
  <c r="N56" i="5"/>
  <c r="O56" i="5"/>
  <c r="P56" i="5"/>
  <c r="Q56" i="5"/>
  <c r="N57" i="5"/>
  <c r="O57" i="5"/>
  <c r="P57" i="5"/>
  <c r="Q57" i="5"/>
  <c r="N58" i="5"/>
  <c r="O58" i="5"/>
  <c r="P58" i="5"/>
  <c r="Q58" i="5"/>
  <c r="N59" i="5"/>
  <c r="O59" i="5"/>
  <c r="P59" i="5"/>
  <c r="Q59" i="5"/>
  <c r="N60" i="5"/>
  <c r="O60" i="5"/>
  <c r="P60" i="5"/>
  <c r="Q60" i="5"/>
  <c r="N61" i="5"/>
  <c r="O61" i="5"/>
  <c r="P61" i="5"/>
  <c r="Q61" i="5"/>
  <c r="N62" i="5"/>
  <c r="O62" i="5"/>
  <c r="P62" i="5"/>
  <c r="Q62" i="5"/>
  <c r="N63" i="5"/>
  <c r="O63" i="5"/>
  <c r="P63" i="5"/>
  <c r="Q63" i="5"/>
  <c r="N64" i="5"/>
  <c r="O64" i="5"/>
  <c r="P64" i="5"/>
  <c r="Q64" i="5"/>
  <c r="N65" i="5"/>
  <c r="O65" i="5"/>
  <c r="P65" i="5"/>
  <c r="Q65" i="5"/>
  <c r="N66" i="5"/>
  <c r="O66" i="5"/>
  <c r="P66" i="5"/>
  <c r="Q66" i="5"/>
  <c r="N67" i="5"/>
  <c r="O67" i="5"/>
  <c r="P67" i="5"/>
  <c r="Q67" i="5"/>
  <c r="N68" i="5"/>
  <c r="O68" i="5"/>
  <c r="P68" i="5"/>
  <c r="Q68" i="5"/>
  <c r="N69" i="5"/>
  <c r="O69" i="5"/>
  <c r="P69" i="5"/>
  <c r="Q69" i="5"/>
  <c r="N70" i="5"/>
  <c r="O70" i="5"/>
  <c r="P70" i="5"/>
  <c r="Q70" i="5"/>
  <c r="N71" i="5"/>
  <c r="O71" i="5"/>
  <c r="P71" i="5"/>
  <c r="Q71" i="5"/>
  <c r="N72" i="5"/>
  <c r="O72" i="5"/>
  <c r="P72" i="5"/>
  <c r="Q72" i="5"/>
  <c r="N73" i="5"/>
  <c r="O73" i="5"/>
  <c r="P73" i="5"/>
  <c r="Q73" i="5"/>
  <c r="N74" i="5"/>
  <c r="O74" i="5"/>
  <c r="P74" i="5"/>
  <c r="Q74" i="5"/>
  <c r="N75" i="5"/>
  <c r="O75" i="5"/>
  <c r="P75" i="5"/>
  <c r="Q75" i="5"/>
  <c r="N76" i="5"/>
  <c r="O76" i="5"/>
  <c r="P76" i="5"/>
  <c r="Q76" i="5"/>
  <c r="N77" i="5"/>
  <c r="O77" i="5"/>
  <c r="P77" i="5"/>
  <c r="Q77" i="5"/>
  <c r="N78" i="5"/>
  <c r="O78" i="5"/>
  <c r="P78" i="5"/>
  <c r="Q78" i="5"/>
  <c r="N79" i="5"/>
  <c r="O79" i="5"/>
  <c r="P79" i="5"/>
  <c r="Q79" i="5"/>
  <c r="N80" i="5"/>
  <c r="O80" i="5"/>
  <c r="P80" i="5"/>
  <c r="Q80" i="5"/>
  <c r="N81" i="5"/>
  <c r="O81" i="5"/>
  <c r="P81" i="5"/>
  <c r="Q81" i="5"/>
  <c r="N82" i="5"/>
  <c r="O82" i="5"/>
  <c r="P82" i="5"/>
  <c r="Q82" i="5"/>
  <c r="N83" i="5"/>
  <c r="O83" i="5"/>
  <c r="P83" i="5"/>
  <c r="Q83" i="5"/>
  <c r="N84" i="5"/>
  <c r="O84" i="5"/>
  <c r="P84" i="5"/>
  <c r="Q84" i="5"/>
  <c r="N85" i="5"/>
  <c r="O85" i="5"/>
  <c r="P85" i="5"/>
  <c r="Q85" i="5"/>
  <c r="N86" i="5"/>
  <c r="O86" i="5"/>
  <c r="P86" i="5"/>
  <c r="Q86" i="5"/>
  <c r="N87" i="5"/>
  <c r="O87" i="5"/>
  <c r="P87" i="5"/>
  <c r="Q87" i="5"/>
  <c r="N88" i="5"/>
  <c r="O88" i="5"/>
  <c r="P88" i="5"/>
  <c r="Q88" i="5"/>
  <c r="N89" i="5"/>
  <c r="O89" i="5"/>
  <c r="P89" i="5"/>
  <c r="Q89" i="5"/>
  <c r="N4" i="5"/>
  <c r="O4" i="5"/>
  <c r="P4" i="5"/>
  <c r="Q4" i="5"/>
  <c r="N5" i="5"/>
  <c r="O5" i="5"/>
  <c r="P5" i="5"/>
  <c r="Q5" i="5"/>
  <c r="N6" i="5"/>
  <c r="O6" i="5"/>
  <c r="P6" i="5"/>
  <c r="Q6" i="5"/>
  <c r="N7" i="5"/>
  <c r="O7" i="5"/>
  <c r="P7" i="5"/>
  <c r="Q7" i="5"/>
  <c r="N8" i="5"/>
  <c r="O8" i="5"/>
  <c r="P8" i="5"/>
  <c r="Q8" i="5"/>
  <c r="N9" i="5"/>
  <c r="O9" i="5"/>
  <c r="P9" i="5"/>
  <c r="Q9" i="5"/>
  <c r="N10" i="5"/>
  <c r="O10" i="5"/>
  <c r="P10" i="5"/>
  <c r="Q10" i="5"/>
  <c r="N11" i="5"/>
  <c r="O11" i="5"/>
  <c r="P11" i="5"/>
  <c r="Q11" i="5"/>
  <c r="N12" i="5"/>
  <c r="O12" i="5"/>
  <c r="P12" i="5"/>
  <c r="Q12" i="5"/>
  <c r="N13" i="5"/>
  <c r="O13" i="5"/>
  <c r="P13" i="5"/>
  <c r="Q13" i="5"/>
  <c r="N14" i="5"/>
  <c r="O14" i="5"/>
  <c r="P14" i="5"/>
  <c r="Q14" i="5"/>
  <c r="N15" i="5"/>
  <c r="O15" i="5"/>
  <c r="P15" i="5"/>
  <c r="Q15" i="5"/>
  <c r="N16" i="5"/>
  <c r="O16" i="5"/>
  <c r="P16" i="5"/>
  <c r="Q16" i="5"/>
  <c r="N17" i="5"/>
  <c r="O17" i="5"/>
  <c r="P17" i="5"/>
  <c r="Q17" i="5"/>
  <c r="N18" i="5"/>
  <c r="O18" i="5"/>
  <c r="P18" i="5"/>
  <c r="Q18" i="5"/>
  <c r="N19" i="5"/>
  <c r="O19" i="5"/>
  <c r="P19" i="5"/>
  <c r="Q19" i="5"/>
  <c r="N20" i="5"/>
  <c r="O20" i="5"/>
  <c r="P20" i="5"/>
  <c r="Q20" i="5"/>
  <c r="N21" i="5"/>
  <c r="O21" i="5"/>
  <c r="P21" i="5"/>
  <c r="Q21" i="5"/>
  <c r="N22" i="5"/>
  <c r="O22" i="5"/>
  <c r="P22" i="5"/>
  <c r="Q22" i="5"/>
  <c r="N23" i="5"/>
  <c r="O23" i="5"/>
  <c r="P23" i="5"/>
  <c r="Q23" i="5"/>
  <c r="N24" i="5"/>
  <c r="O24" i="5"/>
  <c r="P24" i="5"/>
  <c r="Q24" i="5"/>
  <c r="N25" i="5"/>
  <c r="O25" i="5"/>
  <c r="P25" i="5"/>
  <c r="Q25" i="5"/>
  <c r="N26" i="5"/>
  <c r="O26" i="5"/>
  <c r="P26" i="5"/>
  <c r="Q26" i="5"/>
  <c r="N27" i="5"/>
  <c r="O27" i="5"/>
  <c r="P27" i="5"/>
  <c r="Q27" i="5"/>
  <c r="N28" i="5"/>
  <c r="O28" i="5"/>
  <c r="P28" i="5"/>
  <c r="Q28" i="5"/>
  <c r="N29" i="5"/>
  <c r="O29" i="5"/>
  <c r="P29" i="5"/>
  <c r="Q29" i="5"/>
  <c r="N30" i="5"/>
  <c r="O30" i="5"/>
  <c r="P30" i="5"/>
  <c r="Q30" i="5"/>
  <c r="N31" i="5"/>
  <c r="O31" i="5"/>
  <c r="P31" i="5"/>
  <c r="Q31" i="5"/>
  <c r="N32" i="5"/>
  <c r="O32" i="5"/>
  <c r="P32" i="5"/>
  <c r="Q32" i="5"/>
  <c r="N33" i="5"/>
  <c r="O33" i="5"/>
  <c r="P33" i="5"/>
  <c r="Q33" i="5"/>
  <c r="N34" i="5"/>
  <c r="O34" i="5"/>
  <c r="P34" i="5"/>
  <c r="Q34" i="5"/>
  <c r="N35" i="5"/>
  <c r="O35" i="5"/>
  <c r="P35" i="5"/>
  <c r="Q35" i="5"/>
  <c r="N36" i="5"/>
  <c r="O36" i="5"/>
  <c r="P36" i="5"/>
  <c r="Q36" i="5"/>
  <c r="N37" i="5"/>
  <c r="O37" i="5"/>
  <c r="P37" i="5"/>
  <c r="Q37" i="5"/>
  <c r="N38" i="5"/>
  <c r="O38" i="5"/>
  <c r="P38" i="5"/>
  <c r="Q38" i="5"/>
  <c r="N39" i="5"/>
  <c r="O39" i="5"/>
  <c r="P39" i="5"/>
  <c r="Q39" i="5"/>
  <c r="N40" i="5"/>
  <c r="O40" i="5"/>
  <c r="P40" i="5"/>
  <c r="Q40" i="5"/>
  <c r="N41" i="5"/>
  <c r="O41" i="5"/>
  <c r="P41" i="5"/>
  <c r="Q41" i="5"/>
  <c r="N42" i="5"/>
  <c r="O42" i="5"/>
  <c r="P42" i="5"/>
  <c r="Q42" i="5"/>
  <c r="N43" i="5"/>
  <c r="O43" i="5"/>
  <c r="P43" i="5"/>
  <c r="Q43" i="5"/>
  <c r="N44" i="5"/>
  <c r="O44" i="5"/>
  <c r="P44" i="5"/>
  <c r="Q44" i="5"/>
  <c r="N45" i="5"/>
  <c r="O45" i="5"/>
  <c r="P45" i="5"/>
  <c r="Q45" i="5"/>
  <c r="Q3" i="5"/>
  <c r="P3" i="5"/>
  <c r="O3" i="5"/>
  <c r="N3" i="5"/>
  <c r="Q2" i="5"/>
  <c r="P2" i="5"/>
  <c r="O2" i="5"/>
  <c r="N2" i="5"/>
  <c r="G127" i="5"/>
  <c r="H127" i="5"/>
  <c r="I127" i="5"/>
  <c r="J127" i="5"/>
  <c r="G128" i="5"/>
  <c r="H128" i="5"/>
  <c r="I128" i="5"/>
  <c r="J128" i="5"/>
  <c r="G129" i="5"/>
  <c r="H129" i="5"/>
  <c r="I129" i="5"/>
  <c r="J129" i="5"/>
  <c r="G130" i="5"/>
  <c r="H130" i="5"/>
  <c r="I130" i="5"/>
  <c r="J130" i="5"/>
  <c r="G131" i="5"/>
  <c r="H131" i="5"/>
  <c r="I131" i="5"/>
  <c r="J131" i="5"/>
  <c r="G132" i="5"/>
  <c r="H132" i="5"/>
  <c r="I132" i="5"/>
  <c r="J132" i="5"/>
  <c r="G133" i="5"/>
  <c r="H133" i="5"/>
  <c r="I133" i="5"/>
  <c r="J133" i="5"/>
  <c r="G134" i="5"/>
  <c r="H134" i="5"/>
  <c r="I134" i="5"/>
  <c r="J134" i="5"/>
  <c r="G135" i="5"/>
  <c r="H135" i="5"/>
  <c r="I135" i="5"/>
  <c r="J135" i="5"/>
  <c r="G136" i="5"/>
  <c r="H136" i="5"/>
  <c r="I136" i="5"/>
  <c r="J136" i="5"/>
  <c r="G137" i="5"/>
  <c r="H137" i="5"/>
  <c r="I137" i="5"/>
  <c r="J137" i="5"/>
  <c r="G138" i="5"/>
  <c r="H138" i="5"/>
  <c r="I138" i="5"/>
  <c r="J138" i="5"/>
  <c r="G139" i="5"/>
  <c r="H139" i="5"/>
  <c r="I139" i="5"/>
  <c r="J139" i="5"/>
  <c r="G140" i="5"/>
  <c r="H140" i="5"/>
  <c r="I140" i="5"/>
  <c r="J140" i="5"/>
  <c r="G141" i="5"/>
  <c r="H141" i="5"/>
  <c r="I141" i="5"/>
  <c r="J141" i="5"/>
  <c r="G142" i="5"/>
  <c r="H142" i="5"/>
  <c r="I142" i="5"/>
  <c r="J142" i="5"/>
  <c r="G143" i="5"/>
  <c r="H143" i="5"/>
  <c r="I143" i="5"/>
  <c r="J143" i="5"/>
  <c r="G144" i="5"/>
  <c r="H144" i="5"/>
  <c r="I144" i="5"/>
  <c r="J144" i="5"/>
  <c r="G145" i="5"/>
  <c r="H145" i="5"/>
  <c r="I145" i="5"/>
  <c r="J145" i="5"/>
  <c r="G146" i="5"/>
  <c r="H146" i="5"/>
  <c r="I146" i="5"/>
  <c r="J146" i="5"/>
  <c r="G147" i="5"/>
  <c r="H147" i="5"/>
  <c r="I147" i="5"/>
  <c r="J147" i="5"/>
  <c r="G148" i="5"/>
  <c r="H148" i="5"/>
  <c r="I148" i="5"/>
  <c r="J148" i="5"/>
  <c r="G149" i="5"/>
  <c r="H149" i="5"/>
  <c r="I149" i="5"/>
  <c r="J149" i="5"/>
  <c r="G150" i="5"/>
  <c r="H150" i="5"/>
  <c r="I150" i="5"/>
  <c r="J150" i="5"/>
  <c r="G126" i="5"/>
  <c r="H126" i="5"/>
  <c r="I126" i="5"/>
  <c r="J126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99" i="5"/>
  <c r="H99" i="5"/>
  <c r="G98" i="5"/>
  <c r="H9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G97" i="5"/>
  <c r="H97" i="5"/>
  <c r="G96" i="5"/>
  <c r="H96" i="5"/>
  <c r="G95" i="5"/>
  <c r="H95" i="5"/>
  <c r="G94" i="5"/>
  <c r="H94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J60" i="5"/>
  <c r="J61" i="5"/>
  <c r="J62" i="5"/>
  <c r="J63" i="5"/>
  <c r="J64" i="5"/>
  <c r="J65" i="5"/>
  <c r="J66" i="5"/>
  <c r="J67" i="5"/>
  <c r="I60" i="5"/>
  <c r="I61" i="5"/>
  <c r="I62" i="5"/>
  <c r="I63" i="5"/>
  <c r="I64" i="5"/>
  <c r="I65" i="5"/>
  <c r="I66" i="5"/>
  <c r="I67" i="5"/>
  <c r="H60" i="5"/>
  <c r="H61" i="5"/>
  <c r="H62" i="5"/>
  <c r="H63" i="5"/>
  <c r="H64" i="5"/>
  <c r="H65" i="5"/>
  <c r="H66" i="5"/>
  <c r="H67" i="5"/>
  <c r="H68" i="5"/>
  <c r="G60" i="5"/>
  <c r="G61" i="5"/>
  <c r="G62" i="5"/>
  <c r="G63" i="5"/>
  <c r="G64" i="5"/>
  <c r="G65" i="5"/>
  <c r="G66" i="5"/>
  <c r="G67" i="5"/>
  <c r="G68" i="5"/>
  <c r="G59" i="5"/>
  <c r="H59" i="5"/>
  <c r="I59" i="5"/>
  <c r="J59" i="5"/>
  <c r="G58" i="5"/>
  <c r="H58" i="5"/>
  <c r="I58" i="5"/>
  <c r="J58" i="5"/>
  <c r="G57" i="5"/>
  <c r="H57" i="5"/>
  <c r="I57" i="5"/>
  <c r="J57" i="5"/>
  <c r="G56" i="5"/>
  <c r="H56" i="5"/>
  <c r="I56" i="5"/>
  <c r="J56" i="5"/>
  <c r="G55" i="5"/>
  <c r="H55" i="5"/>
  <c r="I55" i="5"/>
  <c r="J55" i="5"/>
  <c r="G54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2" i="5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" i="4"/>
  <c r="J2" i="5"/>
  <c r="I2" i="5"/>
  <c r="H2" i="5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2" i="3"/>
  <c r="G3" i="3"/>
  <c r="G4" i="3"/>
  <c r="G5" i="3"/>
  <c r="G6" i="3"/>
  <c r="G7" i="3"/>
  <c r="G8" i="3"/>
  <c r="G9" i="3"/>
  <c r="G10" i="3"/>
  <c r="I2" i="4"/>
  <c r="J34" i="3"/>
  <c r="I34" i="3"/>
  <c r="H34" i="3"/>
  <c r="J33" i="3"/>
  <c r="I33" i="3"/>
  <c r="H33" i="3"/>
  <c r="J32" i="3"/>
  <c r="I32" i="3"/>
  <c r="H32" i="3"/>
  <c r="J31" i="3"/>
  <c r="I31" i="3"/>
  <c r="H31" i="3"/>
  <c r="J30" i="3"/>
  <c r="I30" i="3"/>
  <c r="H30" i="3"/>
  <c r="J29" i="3"/>
  <c r="I29" i="3"/>
  <c r="H29" i="3"/>
  <c r="J28" i="3"/>
  <c r="I28" i="3"/>
  <c r="H28" i="3"/>
  <c r="J27" i="3"/>
  <c r="I27" i="3"/>
  <c r="H27" i="3"/>
  <c r="J26" i="3"/>
  <c r="I26" i="3"/>
  <c r="H26" i="3"/>
  <c r="J25" i="3"/>
  <c r="I25" i="3"/>
  <c r="H25" i="3"/>
  <c r="J24" i="3"/>
  <c r="I24" i="3"/>
  <c r="H24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J5" i="3"/>
  <c r="I5" i="3"/>
  <c r="H5" i="3"/>
  <c r="J4" i="3"/>
  <c r="I4" i="3"/>
  <c r="H4" i="3"/>
  <c r="J3" i="3"/>
  <c r="I3" i="3"/>
  <c r="H3" i="3"/>
  <c r="J2" i="3"/>
  <c r="I2" i="3"/>
  <c r="H2" i="3"/>
  <c r="J27" i="4"/>
  <c r="I27" i="4"/>
  <c r="H27" i="4"/>
  <c r="J26" i="4"/>
  <c r="I26" i="4"/>
  <c r="H26" i="4"/>
  <c r="J25" i="4"/>
  <c r="I25" i="4"/>
  <c r="H25" i="4"/>
  <c r="J24" i="4"/>
  <c r="I24" i="4"/>
  <c r="H24" i="4"/>
  <c r="J23" i="4"/>
  <c r="I23" i="4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5" i="4"/>
  <c r="I5" i="4"/>
  <c r="H5" i="4"/>
  <c r="J4" i="4"/>
  <c r="I4" i="4"/>
  <c r="H4" i="4"/>
  <c r="J3" i="4"/>
  <c r="I3" i="4"/>
  <c r="H3" i="4"/>
  <c r="J2" i="4"/>
  <c r="H2" i="4"/>
  <c r="J2" i="6" l="1"/>
  <c r="K177" i="6"/>
  <c r="J304" i="6"/>
  <c r="J229" i="6"/>
  <c r="K304" i="6"/>
  <c r="K229" i="6"/>
  <c r="K224" i="6"/>
  <c r="J231" i="6"/>
  <c r="K37" i="6"/>
  <c r="J218" i="6"/>
  <c r="K255" i="6"/>
  <c r="J41" i="6"/>
  <c r="J47" i="6"/>
  <c r="J154" i="6"/>
  <c r="K96" i="6"/>
  <c r="J160" i="6"/>
  <c r="K228" i="6"/>
  <c r="J302" i="6"/>
  <c r="J256" i="6"/>
  <c r="J183" i="6"/>
  <c r="J121" i="6"/>
  <c r="K153" i="6"/>
  <c r="K35" i="6"/>
  <c r="J271" i="6"/>
  <c r="K215" i="6"/>
  <c r="J279" i="6"/>
  <c r="J297" i="6"/>
  <c r="K78" i="6"/>
  <c r="J273" i="6"/>
  <c r="J70" i="6"/>
  <c r="K162" i="6"/>
  <c r="J217" i="6"/>
  <c r="J240" i="6"/>
  <c r="K71" i="6"/>
  <c r="K206" i="6"/>
  <c r="K214" i="6"/>
  <c r="J80" i="6"/>
  <c r="K266" i="6"/>
  <c r="J254" i="6"/>
  <c r="K165" i="6"/>
  <c r="J187" i="6"/>
  <c r="K112" i="6"/>
  <c r="K108" i="6"/>
  <c r="K106" i="6"/>
  <c r="J174" i="6"/>
  <c r="K131" i="6"/>
  <c r="K141" i="6"/>
  <c r="K191" i="6"/>
  <c r="K32" i="6"/>
  <c r="K18" i="6"/>
  <c r="K14" i="6"/>
  <c r="J237" i="6"/>
  <c r="J67" i="6"/>
  <c r="J224" i="6"/>
  <c r="K267" i="6"/>
  <c r="J265" i="6"/>
  <c r="K263" i="6"/>
  <c r="J303" i="6"/>
  <c r="K70" i="6"/>
  <c r="J69" i="6"/>
  <c r="K242" i="6"/>
  <c r="J140" i="6"/>
  <c r="J73" i="6"/>
  <c r="K90" i="6"/>
  <c r="J129" i="6"/>
  <c r="J168" i="6"/>
  <c r="K188" i="6"/>
  <c r="J164" i="6"/>
  <c r="J289" i="6"/>
  <c r="J74" i="6"/>
  <c r="K169" i="6"/>
  <c r="J19" i="6"/>
  <c r="J13" i="6"/>
  <c r="J198" i="6"/>
  <c r="J281" i="6"/>
  <c r="J93" i="6"/>
  <c r="J92" i="6"/>
  <c r="K115" i="6"/>
  <c r="K148" i="6"/>
  <c r="J132" i="6"/>
  <c r="K105" i="6"/>
  <c r="K46" i="6"/>
  <c r="J59" i="6"/>
  <c r="J99" i="6"/>
  <c r="K288" i="6"/>
  <c r="J285" i="6"/>
  <c r="K296" i="6"/>
  <c r="K239" i="6"/>
  <c r="J75" i="6"/>
  <c r="J125" i="6"/>
  <c r="J95" i="6"/>
  <c r="J195" i="6"/>
  <c r="K222" i="6"/>
  <c r="K260" i="6"/>
  <c r="K251" i="6"/>
  <c r="J103" i="6"/>
  <c r="K81" i="6"/>
  <c r="J102" i="6"/>
  <c r="K22" i="6"/>
  <c r="K168" i="6"/>
  <c r="J166" i="6"/>
  <c r="K163" i="6"/>
  <c r="J185" i="6"/>
  <c r="K264" i="6"/>
  <c r="J283" i="6"/>
  <c r="K205" i="6"/>
  <c r="K247" i="6"/>
  <c r="K245" i="6"/>
  <c r="J243" i="6"/>
  <c r="K66" i="6"/>
  <c r="K244" i="6"/>
  <c r="K102" i="6"/>
  <c r="J29" i="6"/>
  <c r="K25" i="6"/>
  <c r="K5" i="6"/>
  <c r="K166" i="6"/>
  <c r="J189" i="6"/>
  <c r="K150" i="6"/>
  <c r="K58" i="6"/>
  <c r="K80" i="6"/>
  <c r="J100" i="6"/>
  <c r="K254" i="6"/>
  <c r="J167" i="6"/>
  <c r="K187" i="6"/>
  <c r="K198" i="6"/>
  <c r="K275" i="6"/>
  <c r="K72" i="6"/>
  <c r="J68" i="6"/>
  <c r="K97" i="6"/>
  <c r="K160" i="6"/>
  <c r="J194" i="6"/>
  <c r="J181" i="6"/>
  <c r="K220" i="6"/>
  <c r="K136" i="6"/>
  <c r="J270" i="6"/>
  <c r="K256" i="6"/>
  <c r="J76" i="6"/>
  <c r="J239" i="6"/>
  <c r="J152" i="6"/>
  <c r="J234" i="6"/>
  <c r="K63" i="6"/>
  <c r="K101" i="6"/>
  <c r="K59" i="6"/>
  <c r="M59" i="6" s="1"/>
  <c r="K47" i="6"/>
  <c r="J32" i="6"/>
  <c r="J23" i="6"/>
  <c r="K19" i="6"/>
  <c r="J18" i="6"/>
  <c r="J4" i="6"/>
  <c r="K287" i="6"/>
  <c r="K189" i="6"/>
  <c r="J280" i="6"/>
  <c r="K137" i="6"/>
  <c r="J157" i="6"/>
  <c r="K278" i="6"/>
  <c r="K262" i="6"/>
  <c r="J255" i="6"/>
  <c r="J64" i="6"/>
  <c r="K129" i="6"/>
  <c r="K128" i="6"/>
  <c r="K69" i="6"/>
  <c r="J78" i="6"/>
  <c r="K159" i="6"/>
  <c r="J91" i="6"/>
  <c r="J257" i="6"/>
  <c r="K298" i="6"/>
  <c r="J214" i="6"/>
  <c r="J134" i="6"/>
  <c r="K151" i="6"/>
  <c r="J106" i="6"/>
  <c r="K145" i="6"/>
  <c r="J200" i="6"/>
  <c r="K171" i="6"/>
  <c r="J232" i="6"/>
  <c r="K34" i="6"/>
  <c r="K31" i="6"/>
  <c r="J25" i="6"/>
  <c r="K20" i="6"/>
  <c r="J5" i="6"/>
  <c r="J188" i="6"/>
  <c r="K197" i="6"/>
  <c r="J182" i="6"/>
  <c r="J117" i="6"/>
  <c r="J221" i="6"/>
  <c r="J258" i="6"/>
  <c r="J62" i="6"/>
  <c r="J22" i="6"/>
  <c r="J163" i="6"/>
  <c r="K253" i="6"/>
  <c r="J274" i="6"/>
  <c r="K284" i="6"/>
  <c r="J288" i="6"/>
  <c r="K117" i="6"/>
  <c r="K157" i="6"/>
  <c r="K258" i="6"/>
  <c r="J261" i="6"/>
  <c r="J268" i="6"/>
  <c r="J61" i="6"/>
  <c r="J107" i="6"/>
  <c r="J211" i="6"/>
  <c r="J172" i="6"/>
  <c r="J105" i="6"/>
  <c r="K62" i="6"/>
  <c r="J208" i="6"/>
  <c r="K53" i="6"/>
  <c r="K26" i="6"/>
  <c r="J27" i="6"/>
  <c r="K15" i="6"/>
  <c r="J266" i="6"/>
  <c r="J286" i="6"/>
  <c r="J153" i="6"/>
  <c r="M153" i="6" s="1"/>
  <c r="K175" i="6"/>
  <c r="K193" i="6"/>
  <c r="K50" i="6"/>
  <c r="J267" i="6"/>
  <c r="N267" i="6" s="1"/>
  <c r="J165" i="6"/>
  <c r="J79" i="6"/>
  <c r="K274" i="6"/>
  <c r="M274" i="6" s="1"/>
  <c r="K273" i="6"/>
  <c r="J252" i="6"/>
  <c r="K291" i="6"/>
  <c r="J233" i="6"/>
  <c r="K61" i="6"/>
  <c r="J176" i="6"/>
  <c r="K211" i="6"/>
  <c r="J223" i="6"/>
  <c r="K56" i="6"/>
  <c r="J51" i="6"/>
  <c r="K27" i="6"/>
  <c r="K21" i="6"/>
  <c r="K12" i="6"/>
  <c r="J186" i="6"/>
  <c r="J77" i="6"/>
  <c r="K216" i="6"/>
  <c r="J53" i="6"/>
  <c r="J30" i="6"/>
  <c r="K79" i="6"/>
  <c r="K86" i="6"/>
  <c r="K252" i="6"/>
  <c r="K293" i="6"/>
  <c r="K176" i="6"/>
  <c r="K103" i="6"/>
  <c r="J83" i="6"/>
  <c r="K52" i="6"/>
  <c r="J49" i="6"/>
  <c r="K33" i="6"/>
  <c r="J7" i="6"/>
  <c r="J14" i="6"/>
  <c r="K10" i="6"/>
  <c r="K2" i="6"/>
  <c r="J133" i="6"/>
  <c r="K100" i="6"/>
  <c r="K185" i="6"/>
  <c r="J272" i="6"/>
  <c r="K301" i="6"/>
  <c r="K68" i="6"/>
  <c r="M68" i="6" s="1"/>
  <c r="J138" i="6"/>
  <c r="K196" i="6"/>
  <c r="J124" i="6"/>
  <c r="N124" i="6" s="1"/>
  <c r="K123" i="6"/>
  <c r="J94" i="6"/>
  <c r="K181" i="6"/>
  <c r="J228" i="6"/>
  <c r="K250" i="6"/>
  <c r="K74" i="6"/>
  <c r="J112" i="6"/>
  <c r="K179" i="6"/>
  <c r="K213" i="6"/>
  <c r="J175" i="6"/>
  <c r="J219" i="6"/>
  <c r="J202" i="6"/>
  <c r="J131" i="6"/>
  <c r="M131" i="6" s="1"/>
  <c r="K209" i="6"/>
  <c r="K87" i="6"/>
  <c r="J81" i="6"/>
  <c r="J55" i="6"/>
  <c r="K44" i="6"/>
  <c r="J253" i="6"/>
  <c r="K283" i="6"/>
  <c r="K271" i="6"/>
  <c r="K292" i="6"/>
  <c r="J72" i="6"/>
  <c r="K126" i="6"/>
  <c r="J97" i="6"/>
  <c r="J96" i="6"/>
  <c r="K124" i="6"/>
  <c r="K217" i="6"/>
  <c r="M217" i="6" s="1"/>
  <c r="K194" i="6"/>
  <c r="J119" i="6"/>
  <c r="J118" i="6"/>
  <c r="J156" i="6"/>
  <c r="M156" i="6" s="1"/>
  <c r="J206" i="6"/>
  <c r="K221" i="6"/>
  <c r="J247" i="6"/>
  <c r="J269" i="6"/>
  <c r="J245" i="6"/>
  <c r="J180" i="6"/>
  <c r="K152" i="6"/>
  <c r="J236" i="6"/>
  <c r="K107" i="6"/>
  <c r="J149" i="6"/>
  <c r="J65" i="6"/>
  <c r="J171" i="6"/>
  <c r="J235" i="6"/>
  <c r="J210" i="6"/>
  <c r="M210" i="6" s="1"/>
  <c r="K140" i="6"/>
  <c r="J84" i="6"/>
  <c r="J130" i="6"/>
  <c r="K73" i="6"/>
  <c r="J207" i="6"/>
  <c r="J37" i="6"/>
  <c r="J40" i="6"/>
  <c r="J28" i="6"/>
  <c r="J21" i="6"/>
  <c r="J6" i="6"/>
  <c r="K4" i="6"/>
  <c r="K11" i="6"/>
  <c r="K3" i="6"/>
  <c r="K167" i="6"/>
  <c r="K164" i="6"/>
  <c r="J284" i="6"/>
  <c r="J301" i="6"/>
  <c r="K118" i="6"/>
  <c r="J135" i="6"/>
  <c r="K156" i="6"/>
  <c r="J227" i="6"/>
  <c r="J225" i="6"/>
  <c r="J86" i="6"/>
  <c r="J298" i="6"/>
  <c r="K297" i="6"/>
  <c r="M297" i="6" s="1"/>
  <c r="K269" i="6"/>
  <c r="K290" i="6"/>
  <c r="J203" i="6"/>
  <c r="K180" i="6"/>
  <c r="J110" i="6"/>
  <c r="J213" i="6"/>
  <c r="K212" i="6"/>
  <c r="J146" i="6"/>
  <c r="J169" i="6"/>
  <c r="K235" i="6"/>
  <c r="K60" i="6"/>
  <c r="K192" i="6"/>
  <c r="J209" i="6"/>
  <c r="J191" i="6"/>
  <c r="K57" i="6"/>
  <c r="K51" i="6"/>
  <c r="K43" i="6"/>
  <c r="J9" i="6"/>
  <c r="K303" i="6"/>
  <c r="J294" i="6"/>
  <c r="K184" i="6"/>
  <c r="L183" i="6"/>
  <c r="K236" i="6"/>
  <c r="K84" i="6"/>
  <c r="J44" i="6"/>
  <c r="N44" i="6" s="1"/>
  <c r="K38" i="6"/>
  <c r="K28" i="6"/>
  <c r="J16" i="6"/>
  <c r="J300" i="6"/>
  <c r="J98" i="6"/>
  <c r="J196" i="6"/>
  <c r="J162" i="6"/>
  <c r="N162" i="6" s="1"/>
  <c r="K122" i="6"/>
  <c r="K77" i="6"/>
  <c r="K195" i="6"/>
  <c r="K240" i="6"/>
  <c r="J113" i="6"/>
  <c r="J222" i="6"/>
  <c r="K225" i="6"/>
  <c r="K110" i="6"/>
  <c r="J108" i="6"/>
  <c r="J142" i="6"/>
  <c r="J241" i="6"/>
  <c r="J190" i="6"/>
  <c r="K55" i="6"/>
  <c r="K54" i="6"/>
  <c r="J48" i="6"/>
  <c r="K99" i="6"/>
  <c r="M99" i="6" s="1"/>
  <c r="J264" i="6"/>
  <c r="J263" i="6"/>
  <c r="K280" i="6"/>
  <c r="J291" i="6"/>
  <c r="K302" i="6"/>
  <c r="J296" i="6"/>
  <c r="J111" i="6"/>
  <c r="J63" i="6"/>
  <c r="M63" i="6" s="1"/>
  <c r="K223" i="6"/>
  <c r="J46" i="6"/>
  <c r="J56" i="6"/>
  <c r="K48" i="6"/>
  <c r="K23" i="6"/>
  <c r="K16" i="6"/>
  <c r="J287" i="6"/>
  <c r="J128" i="6"/>
  <c r="J197" i="6"/>
  <c r="M197" i="6" s="1"/>
  <c r="J275" i="6"/>
  <c r="K282" i="6"/>
  <c r="K300" i="6"/>
  <c r="J161" i="6"/>
  <c r="J123" i="6"/>
  <c r="J159" i="6"/>
  <c r="J137" i="6"/>
  <c r="J89" i="6"/>
  <c r="J158" i="6"/>
  <c r="K279" i="6"/>
  <c r="J250" i="6"/>
  <c r="J249" i="6"/>
  <c r="K257" i="6"/>
  <c r="K204" i="6"/>
  <c r="J179" i="6"/>
  <c r="K111" i="6"/>
  <c r="J109" i="6"/>
  <c r="J151" i="6"/>
  <c r="K174" i="6"/>
  <c r="J147" i="6"/>
  <c r="J145" i="6"/>
  <c r="J246" i="6"/>
  <c r="J170" i="6"/>
  <c r="K241" i="6"/>
  <c r="K45" i="6"/>
  <c r="J88" i="6"/>
  <c r="K294" i="6"/>
  <c r="N294" i="6" s="1"/>
  <c r="J292" i="6"/>
  <c r="K138" i="6"/>
  <c r="J126" i="6"/>
  <c r="K161" i="6"/>
  <c r="K183" i="6"/>
  <c r="K182" i="6"/>
  <c r="J116" i="6"/>
  <c r="K158" i="6"/>
  <c r="J260" i="6"/>
  <c r="N260" i="6" s="1"/>
  <c r="K249" i="6"/>
  <c r="K261" i="6"/>
  <c r="K76" i="6"/>
  <c r="K109" i="6"/>
  <c r="K144" i="6"/>
  <c r="K232" i="6"/>
  <c r="K218" i="6"/>
  <c r="N218" i="6" s="1"/>
  <c r="J127" i="6"/>
  <c r="K98" i="6"/>
  <c r="J122" i="6"/>
  <c r="K93" i="6"/>
  <c r="J71" i="6"/>
  <c r="K89" i="6"/>
  <c r="K113" i="6"/>
  <c r="J230" i="6"/>
  <c r="J85" i="6"/>
  <c r="J259" i="6"/>
  <c r="J248" i="6"/>
  <c r="J299" i="6"/>
  <c r="K276" i="6"/>
  <c r="K203" i="6"/>
  <c r="K147" i="6"/>
  <c r="K146" i="6"/>
  <c r="K243" i="6"/>
  <c r="K200" i="6"/>
  <c r="K246" i="6"/>
  <c r="K208" i="6"/>
  <c r="K231" i="6"/>
  <c r="J45" i="6"/>
  <c r="J35" i="6"/>
  <c r="N35" i="6" s="1"/>
  <c r="J26" i="6"/>
  <c r="M26" i="6" s="1"/>
  <c r="J33" i="6"/>
  <c r="M33" i="6" s="1"/>
  <c r="K7" i="6"/>
  <c r="K6" i="6"/>
  <c r="J184" i="6"/>
  <c r="K94" i="6"/>
  <c r="J120" i="6"/>
  <c r="K92" i="6"/>
  <c r="K91" i="6"/>
  <c r="K227" i="6"/>
  <c r="K230" i="6"/>
  <c r="K85" i="6"/>
  <c r="K259" i="6"/>
  <c r="K248" i="6"/>
  <c r="K299" i="6"/>
  <c r="K270" i="6"/>
  <c r="K268" i="6"/>
  <c r="J290" i="6"/>
  <c r="J204" i="6"/>
  <c r="K237" i="6"/>
  <c r="N237" i="6" s="1"/>
  <c r="K133" i="6"/>
  <c r="K67" i="6"/>
  <c r="K149" i="6"/>
  <c r="K202" i="6"/>
  <c r="K238" i="6"/>
  <c r="K234" i="6"/>
  <c r="K132" i="6"/>
  <c r="K65" i="6"/>
  <c r="M65" i="6" s="1"/>
  <c r="J60" i="6"/>
  <c r="J193" i="6"/>
  <c r="K130" i="6"/>
  <c r="K207" i="6"/>
  <c r="J34" i="6"/>
  <c r="K39" i="6"/>
  <c r="J20" i="6"/>
  <c r="L16" i="6"/>
  <c r="K13" i="6"/>
  <c r="J10" i="6"/>
  <c r="K9" i="6"/>
  <c r="M9" i="6" s="1"/>
  <c r="J139" i="6"/>
  <c r="K121" i="6"/>
  <c r="K114" i="6"/>
  <c r="J205" i="6"/>
  <c r="J251" i="6"/>
  <c r="J178" i="6"/>
  <c r="J177" i="6"/>
  <c r="M177" i="6" s="1"/>
  <c r="J150" i="6"/>
  <c r="N150" i="6" s="1"/>
  <c r="J148" i="6"/>
  <c r="J212" i="6"/>
  <c r="J66" i="6"/>
  <c r="M66" i="6" s="1"/>
  <c r="K170" i="6"/>
  <c r="K142" i="6"/>
  <c r="L83" i="6"/>
  <c r="K190" i="6"/>
  <c r="J101" i="6"/>
  <c r="N101" i="6" s="1"/>
  <c r="K29" i="6"/>
  <c r="K8" i="6"/>
  <c r="K127" i="6"/>
  <c r="K120" i="6"/>
  <c r="J216" i="6"/>
  <c r="K233" i="6"/>
  <c r="M233" i="6" s="1"/>
  <c r="K75" i="6"/>
  <c r="K154" i="6"/>
  <c r="M154" i="6" s="1"/>
  <c r="L146" i="6"/>
  <c r="J244" i="6"/>
  <c r="M244" i="6" s="1"/>
  <c r="J87" i="6"/>
  <c r="K49" i="6"/>
  <c r="K17" i="6"/>
  <c r="J11" i="6"/>
  <c r="K88" i="6"/>
  <c r="N88" i="6" s="1"/>
  <c r="K272" i="6"/>
  <c r="J282" i="6"/>
  <c r="K281" i="6"/>
  <c r="K125" i="6"/>
  <c r="K119" i="6"/>
  <c r="J220" i="6"/>
  <c r="M220" i="6" s="1"/>
  <c r="K116" i="6"/>
  <c r="M116" i="6" s="1"/>
  <c r="J115" i="6"/>
  <c r="J136" i="6"/>
  <c r="N136" i="6" s="1"/>
  <c r="K135" i="6"/>
  <c r="J226" i="6"/>
  <c r="J155" i="6"/>
  <c r="J215" i="6"/>
  <c r="J278" i="6"/>
  <c r="J277" i="6"/>
  <c r="J262" i="6"/>
  <c r="J293" i="6"/>
  <c r="K285" i="6"/>
  <c r="K289" i="6"/>
  <c r="J295" i="6"/>
  <c r="K178" i="6"/>
  <c r="J173" i="6"/>
  <c r="L169" i="6"/>
  <c r="L223" i="6"/>
  <c r="L102" i="6"/>
  <c r="K41" i="6"/>
  <c r="M41" i="6" s="1"/>
  <c r="J242" i="6"/>
  <c r="K286" i="6"/>
  <c r="M286" i="6" s="1"/>
  <c r="J276" i="6"/>
  <c r="K295" i="6"/>
  <c r="K134" i="6"/>
  <c r="K201" i="6"/>
  <c r="K172" i="6"/>
  <c r="K199" i="6"/>
  <c r="J58" i="6"/>
  <c r="J42" i="6"/>
  <c r="M42" i="6" s="1"/>
  <c r="J52" i="6"/>
  <c r="K40" i="6"/>
  <c r="J36" i="6"/>
  <c r="M36" i="6" s="1"/>
  <c r="J3" i="6"/>
  <c r="K265" i="6"/>
  <c r="K186" i="6"/>
  <c r="K139" i="6"/>
  <c r="K95" i="6"/>
  <c r="K226" i="6"/>
  <c r="K155" i="6"/>
  <c r="K277" i="6"/>
  <c r="K219" i="6"/>
  <c r="K173" i="6"/>
  <c r="K143" i="6"/>
  <c r="K104" i="6"/>
  <c r="K64" i="6"/>
  <c r="K83" i="6"/>
  <c r="K82" i="6"/>
  <c r="J57" i="6"/>
  <c r="J50" i="6"/>
  <c r="K30" i="6"/>
  <c r="L82" i="6"/>
  <c r="J82" i="6"/>
  <c r="L115" i="6"/>
  <c r="J114" i="6"/>
  <c r="J104" i="6"/>
  <c r="J199" i="6"/>
  <c r="J43" i="6"/>
  <c r="L15" i="6"/>
  <c r="J15" i="6"/>
  <c r="J141" i="6"/>
  <c r="L90" i="6"/>
  <c r="J90" i="6"/>
  <c r="J39" i="6"/>
  <c r="J201" i="6"/>
  <c r="J38" i="6"/>
  <c r="J144" i="6"/>
  <c r="J31" i="6"/>
  <c r="L8" i="6"/>
  <c r="J8" i="6"/>
  <c r="J12" i="6"/>
  <c r="J238" i="6"/>
  <c r="J143" i="6"/>
  <c r="J192" i="6"/>
  <c r="N224" i="6"/>
  <c r="J54" i="6"/>
  <c r="L17" i="6"/>
  <c r="J17" i="6"/>
  <c r="J24" i="6"/>
  <c r="K24" i="6"/>
  <c r="N145" i="6" l="1"/>
  <c r="M224" i="6"/>
  <c r="N25" i="6"/>
  <c r="M272" i="6"/>
  <c r="N275" i="6"/>
  <c r="M287" i="6"/>
  <c r="N131" i="6"/>
  <c r="M186" i="6"/>
  <c r="M229" i="6"/>
  <c r="M4" i="6"/>
  <c r="N206" i="6"/>
  <c r="M181" i="6"/>
  <c r="M37" i="6"/>
  <c r="M231" i="6"/>
  <c r="N229" i="6"/>
  <c r="M304" i="6"/>
  <c r="N304" i="6"/>
  <c r="M176" i="6"/>
  <c r="N211" i="6"/>
  <c r="N32" i="6"/>
  <c r="N197" i="6"/>
  <c r="M115" i="6"/>
  <c r="N169" i="6"/>
  <c r="N133" i="6"/>
  <c r="M179" i="6"/>
  <c r="M2" i="6"/>
  <c r="M157" i="6"/>
  <c r="M14" i="6"/>
  <c r="N108" i="6"/>
  <c r="M261" i="6"/>
  <c r="M204" i="6"/>
  <c r="N198" i="6"/>
  <c r="N168" i="6"/>
  <c r="N71" i="6"/>
  <c r="N279" i="6"/>
  <c r="M276" i="6"/>
  <c r="M290" i="6"/>
  <c r="M121" i="6"/>
  <c r="M124" i="6"/>
  <c r="N182" i="6"/>
  <c r="M232" i="6"/>
  <c r="N296" i="6"/>
  <c r="N274" i="6"/>
  <c r="N148" i="6"/>
  <c r="M35" i="6"/>
  <c r="M73" i="6"/>
  <c r="N96" i="6"/>
  <c r="M219" i="6"/>
  <c r="N3" i="6"/>
  <c r="M3" i="6"/>
  <c r="M86" i="6"/>
  <c r="M47" i="6"/>
  <c r="M256" i="6"/>
  <c r="M281" i="6"/>
  <c r="M150" i="6"/>
  <c r="M207" i="6"/>
  <c r="M185" i="6"/>
  <c r="M255" i="6"/>
  <c r="N297" i="6"/>
  <c r="M188" i="6"/>
  <c r="N223" i="6"/>
  <c r="N190" i="6"/>
  <c r="M108" i="6"/>
  <c r="M160" i="6"/>
  <c r="N173" i="6"/>
  <c r="N46" i="6"/>
  <c r="N203" i="6"/>
  <c r="N176" i="6"/>
  <c r="M211" i="6"/>
  <c r="N280" i="6"/>
  <c r="M81" i="6"/>
  <c r="N210" i="6"/>
  <c r="M189" i="6"/>
  <c r="N287" i="6"/>
  <c r="M280" i="6"/>
  <c r="N204" i="6"/>
  <c r="N137" i="6"/>
  <c r="M128" i="6"/>
  <c r="M112" i="6"/>
  <c r="M105" i="6"/>
  <c r="N78" i="6"/>
  <c r="M254" i="6"/>
  <c r="N81" i="6"/>
  <c r="M293" i="6"/>
  <c r="N29" i="6"/>
  <c r="M302" i="6"/>
  <c r="N283" i="6"/>
  <c r="N228" i="6"/>
  <c r="N7" i="6"/>
  <c r="M27" i="6"/>
  <c r="M214" i="6"/>
  <c r="M129" i="6"/>
  <c r="M270" i="6"/>
  <c r="M58" i="6"/>
  <c r="M165" i="6"/>
  <c r="N271" i="6"/>
  <c r="N240" i="6"/>
  <c r="N47" i="6"/>
  <c r="M134" i="6"/>
  <c r="M75" i="6"/>
  <c r="N10" i="6"/>
  <c r="N256" i="6"/>
  <c r="M279" i="6"/>
  <c r="N303" i="6"/>
  <c r="M221" i="6"/>
  <c r="M13" i="6"/>
  <c r="M71" i="6"/>
  <c r="M46" i="6"/>
  <c r="M263" i="6"/>
  <c r="M97" i="6"/>
  <c r="N18" i="6"/>
  <c r="N181" i="6"/>
  <c r="M187" i="6"/>
  <c r="N288" i="6"/>
  <c r="N80" i="6"/>
  <c r="M226" i="6"/>
  <c r="N215" i="6"/>
  <c r="N119" i="6"/>
  <c r="N246" i="6"/>
  <c r="N286" i="6"/>
  <c r="N214" i="6"/>
  <c r="N270" i="6"/>
  <c r="M267" i="6"/>
  <c r="M191" i="6"/>
  <c r="M271" i="6"/>
  <c r="N14" i="6"/>
  <c r="N59" i="6"/>
  <c r="N263" i="6"/>
  <c r="M228" i="6"/>
  <c r="N165" i="6"/>
  <c r="N149" i="6"/>
  <c r="M175" i="6"/>
  <c r="N27" i="6"/>
  <c r="M193" i="6"/>
  <c r="M268" i="6"/>
  <c r="M253" i="6"/>
  <c r="N4" i="6"/>
  <c r="M198" i="6"/>
  <c r="N189" i="6"/>
  <c r="N66" i="6"/>
  <c r="M70" i="6"/>
  <c r="N9" i="6"/>
  <c r="N107" i="6"/>
  <c r="N91" i="6"/>
  <c r="N234" i="6"/>
  <c r="N166" i="6"/>
  <c r="N174" i="6"/>
  <c r="N58" i="6"/>
  <c r="N132" i="6"/>
  <c r="M7" i="6"/>
  <c r="M161" i="6"/>
  <c r="N111" i="6"/>
  <c r="M223" i="6"/>
  <c r="N264" i="6"/>
  <c r="M22" i="6"/>
  <c r="M5" i="6"/>
  <c r="M19" i="6"/>
  <c r="N129" i="6"/>
  <c r="M103" i="6"/>
  <c r="M265" i="6"/>
  <c r="M34" i="6"/>
  <c r="N207" i="6"/>
  <c r="M174" i="6"/>
  <c r="M80" i="6"/>
  <c r="M288" i="6"/>
  <c r="N262" i="6"/>
  <c r="M234" i="6"/>
  <c r="N243" i="6"/>
  <c r="N220" i="6"/>
  <c r="N11" i="6"/>
  <c r="M92" i="6"/>
  <c r="M147" i="6"/>
  <c r="N53" i="6"/>
  <c r="N273" i="6"/>
  <c r="N278" i="6"/>
  <c r="N194" i="6"/>
  <c r="M167" i="6"/>
  <c r="N245" i="6"/>
  <c r="M168" i="6"/>
  <c r="N99" i="6"/>
  <c r="N93" i="6"/>
  <c r="N69" i="6"/>
  <c r="M237" i="6"/>
  <c r="N73" i="6"/>
  <c r="N290" i="6"/>
  <c r="N70" i="6"/>
  <c r="N75" i="6"/>
  <c r="N52" i="6"/>
  <c r="N193" i="6"/>
  <c r="M149" i="6"/>
  <c r="M18" i="6"/>
  <c r="M260" i="6"/>
  <c r="M257" i="6"/>
  <c r="M123" i="6"/>
  <c r="N222" i="6"/>
  <c r="M140" i="6"/>
  <c r="N33" i="6"/>
  <c r="M107" i="6"/>
  <c r="N268" i="6"/>
  <c r="M96" i="6"/>
  <c r="M166" i="6"/>
  <c r="N63" i="6"/>
  <c r="N67" i="6"/>
  <c r="N94" i="6"/>
  <c r="N74" i="6"/>
  <c r="M266" i="6"/>
  <c r="N219" i="6"/>
  <c r="N221" i="6"/>
  <c r="N187" i="6"/>
  <c r="M242" i="6"/>
  <c r="N289" i="6"/>
  <c r="M291" i="6"/>
  <c r="M225" i="6"/>
  <c r="N255" i="6"/>
  <c r="N128" i="6"/>
  <c r="N253" i="6"/>
  <c r="M285" i="6"/>
  <c r="N299" i="6"/>
  <c r="M117" i="6"/>
  <c r="N34" i="6"/>
  <c r="M206" i="6"/>
  <c r="M122" i="6"/>
  <c r="M109" i="6"/>
  <c r="N158" i="6"/>
  <c r="M53" i="6"/>
  <c r="M173" i="6"/>
  <c r="M213" i="6"/>
  <c r="M164" i="6"/>
  <c r="M119" i="6"/>
  <c r="M292" i="6"/>
  <c r="M62" i="6"/>
  <c r="M106" i="6"/>
  <c r="N157" i="6"/>
  <c r="N239" i="6"/>
  <c r="M247" i="6"/>
  <c r="M110" i="6"/>
  <c r="N40" i="6"/>
  <c r="N235" i="6"/>
  <c r="M245" i="6"/>
  <c r="M194" i="6"/>
  <c r="M77" i="6"/>
  <c r="M79" i="6"/>
  <c r="M172" i="6"/>
  <c r="N117" i="6"/>
  <c r="N258" i="6"/>
  <c r="M69" i="6"/>
  <c r="M137" i="6"/>
  <c r="M76" i="6"/>
  <c r="M100" i="6"/>
  <c r="M205" i="6"/>
  <c r="M125" i="6"/>
  <c r="N277" i="6"/>
  <c r="N282" i="6"/>
  <c r="M241" i="6"/>
  <c r="N195" i="6"/>
  <c r="M294" i="6"/>
  <c r="N227" i="6"/>
  <c r="M171" i="6"/>
  <c r="M269" i="6"/>
  <c r="N202" i="6"/>
  <c r="N301" i="6"/>
  <c r="N244" i="6"/>
  <c r="M296" i="6"/>
  <c r="N123" i="6"/>
  <c r="M93" i="6"/>
  <c r="N45" i="6"/>
  <c r="N89" i="6"/>
  <c r="M44" i="6"/>
  <c r="M50" i="6"/>
  <c r="M61" i="6"/>
  <c r="M182" i="6"/>
  <c r="N232" i="6"/>
  <c r="M101" i="6"/>
  <c r="N185" i="6"/>
  <c r="N19" i="6"/>
  <c r="M299" i="6"/>
  <c r="N170" i="6"/>
  <c r="N130" i="6"/>
  <c r="N13" i="6"/>
  <c r="M222" i="6"/>
  <c r="N293" i="6"/>
  <c r="N92" i="6"/>
  <c r="M16" i="6"/>
  <c r="M60" i="6"/>
  <c r="N259" i="6"/>
  <c r="M184" i="6"/>
  <c r="M249" i="6"/>
  <c r="M111" i="6"/>
  <c r="N48" i="6"/>
  <c r="N163" i="6"/>
  <c r="M218" i="6"/>
  <c r="M29" i="6"/>
  <c r="M25" i="6"/>
  <c r="M283" i="6"/>
  <c r="N171" i="6"/>
  <c r="N179" i="6"/>
  <c r="N110" i="6"/>
  <c r="N154" i="6"/>
  <c r="M136" i="6"/>
  <c r="N242" i="6"/>
  <c r="M275" i="6"/>
  <c r="M162" i="6"/>
  <c r="N50" i="6"/>
  <c r="M273" i="6"/>
  <c r="M20" i="6"/>
  <c r="N85" i="6"/>
  <c r="N292" i="6"/>
  <c r="M89" i="6"/>
  <c r="M239" i="6"/>
  <c r="M264" i="6"/>
  <c r="M169" i="6"/>
  <c r="M67" i="6"/>
  <c r="M227" i="6"/>
  <c r="N79" i="6"/>
  <c r="N76" i="6"/>
  <c r="N160" i="6"/>
  <c r="N77" i="6"/>
  <c r="N254" i="6"/>
  <c r="N121" i="6"/>
  <c r="N103" i="6"/>
  <c r="M32" i="6"/>
  <c r="N241" i="6"/>
  <c r="N249" i="6"/>
  <c r="N217" i="6"/>
  <c r="M195" i="6"/>
  <c r="M303" i="6"/>
  <c r="M155" i="6"/>
  <c r="N125" i="6"/>
  <c r="M216" i="6"/>
  <c r="N172" i="6"/>
  <c r="N191" i="6"/>
  <c r="N61" i="6"/>
  <c r="N164" i="6"/>
  <c r="N257" i="6"/>
  <c r="N68" i="6"/>
  <c r="N167" i="6"/>
  <c r="N97" i="6"/>
  <c r="N272" i="6"/>
  <c r="M158" i="6"/>
  <c r="M40" i="6"/>
  <c r="M203" i="6"/>
  <c r="M49" i="6"/>
  <c r="N120" i="6"/>
  <c r="M142" i="6"/>
  <c r="M251" i="6"/>
  <c r="M78" i="6"/>
  <c r="M301" i="6"/>
  <c r="N156" i="6"/>
  <c r="N37" i="6"/>
  <c r="M10" i="6"/>
  <c r="N105" i="6"/>
  <c r="N225" i="6"/>
  <c r="N269" i="6"/>
  <c r="N106" i="6"/>
  <c r="N153" i="6"/>
  <c r="M148" i="6"/>
  <c r="N247" i="6"/>
  <c r="N205" i="6"/>
  <c r="N266" i="6"/>
  <c r="N100" i="6"/>
  <c r="M240" i="6"/>
  <c r="N64" i="6"/>
  <c r="M95" i="6"/>
  <c r="N135" i="6"/>
  <c r="M282" i="6"/>
  <c r="M170" i="6"/>
  <c r="M130" i="6"/>
  <c r="M202" i="6"/>
  <c r="N151" i="6"/>
  <c r="M250" i="6"/>
  <c r="M23" i="6"/>
  <c r="M55" i="6"/>
  <c r="M113" i="6"/>
  <c r="M300" i="6"/>
  <c r="N212" i="6"/>
  <c r="M298" i="6"/>
  <c r="N284" i="6"/>
  <c r="N21" i="6"/>
  <c r="N152" i="6"/>
  <c r="N118" i="6"/>
  <c r="M72" i="6"/>
  <c r="M87" i="6"/>
  <c r="M196" i="6"/>
  <c r="N30" i="6"/>
  <c r="M252" i="6"/>
  <c r="N175" i="6"/>
  <c r="N208" i="6"/>
  <c r="M200" i="6"/>
  <c r="M91" i="6"/>
  <c r="M262" i="6"/>
  <c r="N116" i="6"/>
  <c r="N102" i="6"/>
  <c r="M190" i="6"/>
  <c r="N28" i="6"/>
  <c r="M180" i="6"/>
  <c r="M209" i="6"/>
  <c r="N138" i="6"/>
  <c r="M56" i="6"/>
  <c r="N62" i="6"/>
  <c r="M258" i="6"/>
  <c r="N22" i="6"/>
  <c r="N5" i="6"/>
  <c r="M145" i="6"/>
  <c r="N159" i="6"/>
  <c r="M64" i="6"/>
  <c r="N113" i="6"/>
  <c r="M284" i="6"/>
  <c r="M138" i="6"/>
  <c r="M163" i="6"/>
  <c r="M278" i="6"/>
  <c r="M146" i="6"/>
  <c r="N98" i="6"/>
  <c r="M183" i="6"/>
  <c r="M51" i="6"/>
  <c r="M6" i="6"/>
  <c r="M84" i="6"/>
  <c r="M236" i="6"/>
  <c r="N126" i="6"/>
  <c r="M11" i="6"/>
  <c r="N177" i="6"/>
  <c r="N147" i="6"/>
  <c r="N252" i="6"/>
  <c r="N216" i="6"/>
  <c r="M212" i="6"/>
  <c r="N109" i="6"/>
  <c r="N295" i="6"/>
  <c r="N226" i="6"/>
  <c r="N188" i="6"/>
  <c r="M208" i="6"/>
  <c r="N20" i="6"/>
  <c r="N56" i="6"/>
  <c r="M21" i="6"/>
  <c r="N140" i="6"/>
  <c r="N112" i="6"/>
  <c r="N213" i="6"/>
  <c r="N233" i="6"/>
  <c r="N184" i="6"/>
  <c r="M139" i="6"/>
  <c r="N209" i="6"/>
  <c r="N261" i="6"/>
  <c r="N55" i="6"/>
  <c r="M28" i="6"/>
  <c r="N87" i="6"/>
  <c r="M152" i="6"/>
  <c r="N196" i="6"/>
  <c r="M30" i="6"/>
  <c r="N2" i="6"/>
  <c r="N36" i="6"/>
  <c r="M215" i="6"/>
  <c r="N134" i="6"/>
  <c r="N291" i="6"/>
  <c r="N180" i="6"/>
  <c r="N86" i="6"/>
  <c r="M85" i="6"/>
  <c r="M74" i="6"/>
  <c r="N298" i="6"/>
  <c r="N300" i="6"/>
  <c r="N72" i="6"/>
  <c r="N200" i="6"/>
  <c r="N248" i="6"/>
  <c r="M159" i="6"/>
  <c r="N231" i="6"/>
  <c r="N65" i="6"/>
  <c r="M57" i="6"/>
  <c r="M277" i="6"/>
  <c r="M52" i="6"/>
  <c r="M295" i="6"/>
  <c r="N95" i="6"/>
  <c r="M126" i="6"/>
  <c r="N83" i="6"/>
  <c r="M178" i="6"/>
  <c r="M48" i="6"/>
  <c r="N51" i="6"/>
  <c r="M45" i="6"/>
  <c r="N251" i="6"/>
  <c r="M132" i="6"/>
  <c r="N183" i="6"/>
  <c r="M151" i="6"/>
  <c r="N281" i="6"/>
  <c r="M98" i="6"/>
  <c r="M118" i="6"/>
  <c r="N142" i="6"/>
  <c r="M248" i="6"/>
  <c r="M127" i="6"/>
  <c r="N84" i="6"/>
  <c r="N122" i="6"/>
  <c r="N302" i="6"/>
  <c r="N6" i="6"/>
  <c r="N230" i="6"/>
  <c r="M235" i="6"/>
  <c r="N236" i="6"/>
  <c r="N161" i="6"/>
  <c r="N250" i="6"/>
  <c r="M120" i="6"/>
  <c r="M243" i="6"/>
  <c r="N23" i="6"/>
  <c r="N41" i="6"/>
  <c r="M246" i="6"/>
  <c r="N276" i="6"/>
  <c r="M94" i="6"/>
  <c r="N49" i="6"/>
  <c r="N60" i="6"/>
  <c r="N26" i="6"/>
  <c r="M83" i="6"/>
  <c r="M135" i="6"/>
  <c r="N285" i="6"/>
  <c r="N265" i="6"/>
  <c r="N127" i="6"/>
  <c r="M88" i="6"/>
  <c r="N16" i="6"/>
  <c r="N42" i="6"/>
  <c r="M102" i="6"/>
  <c r="M230" i="6"/>
  <c r="M133" i="6"/>
  <c r="N155" i="6"/>
  <c r="N57" i="6"/>
  <c r="N139" i="6"/>
  <c r="N146" i="6"/>
  <c r="M289" i="6"/>
  <c r="M259" i="6"/>
  <c r="N186" i="6"/>
  <c r="N178" i="6"/>
  <c r="N238" i="6"/>
  <c r="M238" i="6"/>
  <c r="M199" i="6"/>
  <c r="N199" i="6"/>
  <c r="M192" i="6"/>
  <c r="N192" i="6"/>
  <c r="M39" i="6"/>
  <c r="N39" i="6"/>
  <c r="M114" i="6"/>
  <c r="N114" i="6"/>
  <c r="M144" i="6"/>
  <c r="N144" i="6"/>
  <c r="M8" i="6"/>
  <c r="N8" i="6"/>
  <c r="M38" i="6"/>
  <c r="N38" i="6"/>
  <c r="N115" i="6"/>
  <c r="M17" i="6"/>
  <c r="N17" i="6"/>
  <c r="M54" i="6"/>
  <c r="N54" i="6"/>
  <c r="M201" i="6"/>
  <c r="N201" i="6"/>
  <c r="M15" i="6"/>
  <c r="N15" i="6"/>
  <c r="M43" i="6"/>
  <c r="N43" i="6"/>
  <c r="M31" i="6"/>
  <c r="N31" i="6"/>
  <c r="M90" i="6"/>
  <c r="N90" i="6"/>
  <c r="M82" i="6"/>
  <c r="N82" i="6"/>
  <c r="M143" i="6"/>
  <c r="N143" i="6"/>
  <c r="M104" i="6"/>
  <c r="N104" i="6"/>
  <c r="M12" i="6"/>
  <c r="N12" i="6"/>
  <c r="M141" i="6"/>
  <c r="N141" i="6"/>
  <c r="M24" i="6"/>
  <c r="N24" i="6"/>
</calcChain>
</file>

<file path=xl/sharedStrings.xml><?xml version="1.0" encoding="utf-8"?>
<sst xmlns="http://schemas.openxmlformats.org/spreadsheetml/2006/main" count="2843" uniqueCount="964">
  <si>
    <t>Streptomyces sp. OH-4156.</t>
  </si>
  <si>
    <t>Streptomyces sp. CB02009.</t>
  </si>
  <si>
    <t>Streptomyces sp. WMMB 714.</t>
  </si>
  <si>
    <t>Streptomyces griseus subsp. griseus  (strain JCM 4626 / NBRC 13350)</t>
  </si>
  <si>
    <t>Streptomyces griseus.</t>
  </si>
  <si>
    <t>Streptomyces sp. ACT-1.</t>
  </si>
  <si>
    <t>Herbiconiux ginsengi.</t>
  </si>
  <si>
    <t>Brevibacterium sp. 239c.</t>
  </si>
  <si>
    <t>Brevibacterium aurantiacum.</t>
  </si>
  <si>
    <t>Curtobacterium sp. MCLR17_039.</t>
  </si>
  <si>
    <t>Curtobacterium sp. MCBD17_013.</t>
  </si>
  <si>
    <t>Curtobacterium sp. MCBD17_035.</t>
  </si>
  <si>
    <t xml:space="preserve">Rathayibacter rathayi </t>
  </si>
  <si>
    <t>Rothia dentocariosa  (strain ATCC 17931 / CDC X599 / XDIA)</t>
  </si>
  <si>
    <t xml:space="preserve">Paenarthrobacter nicotinovorans </t>
  </si>
  <si>
    <t>Microbacterium azadirachtae.</t>
  </si>
  <si>
    <t>Streptomyces sp. PRh5.</t>
  </si>
  <si>
    <t>Streptomyces scabrisporus.</t>
  </si>
  <si>
    <t>Streptomyces sp. CB01580.</t>
  </si>
  <si>
    <t>Streptomyces sp. QL37.</t>
  </si>
  <si>
    <t>Streptomyces sp. 2314.4.</t>
  </si>
  <si>
    <t>Amycolatopsis antarctica.</t>
  </si>
  <si>
    <t>Streptomyces sp. 2323.1.</t>
  </si>
  <si>
    <t>Streptomyces sp. 2333.5.</t>
  </si>
  <si>
    <t>Streptomyces yunnanensis.</t>
  </si>
  <si>
    <t>Streptomyces sp. 769.</t>
  </si>
  <si>
    <t>Streptomyces noursei.</t>
  </si>
  <si>
    <t>Alloactinosynnema sp. L-07.</t>
  </si>
  <si>
    <t>Streptomyces noursei ATCC 11455.</t>
  </si>
  <si>
    <t>Streptomyces viridochromogenes  (strain DSM 40736 / JCM 4977 / BCRC1201 / Tue 494)</t>
  </si>
  <si>
    <t>Nocardia terpenica.</t>
  </si>
  <si>
    <t>Streptomyces pini.</t>
  </si>
  <si>
    <t>Streptomyces sp. MH60.</t>
  </si>
  <si>
    <t>Leifsonia aquatica ATCC 14665.</t>
  </si>
  <si>
    <t>Micromonospora rosaria.</t>
  </si>
  <si>
    <t>Streptomyces sp. 3214.6.</t>
  </si>
  <si>
    <t>Streptomyces sp. 1121.2.</t>
  </si>
  <si>
    <t>Streptomyces ipomoeae 91-03.</t>
  </si>
  <si>
    <t>Streptomyces gancidicus BKS 13-15.</t>
  </si>
  <si>
    <t>Streptomyces sp. TLI_55.</t>
  </si>
  <si>
    <t>Streptomyces sp. Root1295.</t>
  </si>
  <si>
    <t>Streptomyces sp. WMMB 322.</t>
  </si>
  <si>
    <t>Streptomyces abyssalis.</t>
  </si>
  <si>
    <t>Streptomyces nanshensis.</t>
  </si>
  <si>
    <t>Streptomyces harbinensis.</t>
  </si>
  <si>
    <t>Streptomyces sp. S8.</t>
  </si>
  <si>
    <t>Streptomyces sp. 2R.</t>
  </si>
  <si>
    <t>Micromonospora wenchangensis.</t>
  </si>
  <si>
    <t>Streptomyces sp. AmelKG-D3.</t>
  </si>
  <si>
    <t>Streptomyces antibioticus.</t>
  </si>
  <si>
    <t>Streptomyces sp. cf124.</t>
  </si>
  <si>
    <t>Streptomyces scabiei.</t>
  </si>
  <si>
    <t>Streptomyces xiamenensis.</t>
  </si>
  <si>
    <t>Streptomyces stelliscabiei.</t>
  </si>
  <si>
    <t>Streptomyces sp. Root1319.</t>
  </si>
  <si>
    <t>Yuhushiella deserti.</t>
  </si>
  <si>
    <t>Streptomyces sp. 1222.2.</t>
  </si>
  <si>
    <t>Streptomyces sp. CB02115.</t>
  </si>
  <si>
    <t>Kitasatospora albolonga.</t>
  </si>
  <si>
    <t>Amycolatopsis sp. H5.</t>
  </si>
  <si>
    <t>Streptomyces sp. WM6372.</t>
  </si>
  <si>
    <t>Curtobacterium sp. YR515.</t>
  </si>
  <si>
    <t>Streptomyces sp. HNM0039.</t>
  </si>
  <si>
    <t>Amycolatopsis tolypomycina.</t>
  </si>
  <si>
    <t>Actinopolyspora alba.</t>
  </si>
  <si>
    <t>Streptomyces sp. CB02058.</t>
  </si>
  <si>
    <t>Streptomyces sp. NTH33.</t>
  </si>
  <si>
    <t>SFX78226.1</t>
  </si>
  <si>
    <t>Streptomyces atratus.</t>
  </si>
  <si>
    <t>WP_077054870.1</t>
  </si>
  <si>
    <t>Leifsonia sp. ALI-44-B.</t>
  </si>
  <si>
    <t>Actinopolyspora mzabensis.</t>
  </si>
  <si>
    <t>Tsukamurella tyrosinosolvens.</t>
  </si>
  <si>
    <t>Streptomyces regensis.</t>
  </si>
  <si>
    <t>Prauserella sp. Am3.</t>
  </si>
  <si>
    <t>Saccharomonospora sp. LRS4.154.</t>
  </si>
  <si>
    <t>Streptomyces sp. AC1-42W.</t>
  </si>
  <si>
    <t>Streptomyces sp. AC1-42T.</t>
  </si>
  <si>
    <t>Saccharomonospora glauca K62.</t>
  </si>
  <si>
    <t>Streptomyces yanglinensis.</t>
  </si>
  <si>
    <t>Curtobacterium sp. MCLR17_043.</t>
  </si>
  <si>
    <t>Curtobacterium sp. MCLR17_031.</t>
  </si>
  <si>
    <t>Micromonospora yangpuensis.</t>
  </si>
  <si>
    <t>Streptomyces sp. 61.</t>
  </si>
  <si>
    <t>Streptomyces luteus.</t>
  </si>
  <si>
    <t>Actinobacteria bacterium OK074.</t>
  </si>
  <si>
    <t>Nocardiopsis flavescens.</t>
  </si>
  <si>
    <t>Streptomyces sp. Root1310.</t>
  </si>
  <si>
    <t>Brevibacterium sandarakinum.</t>
  </si>
  <si>
    <t>Streptomyces sp. TRM SA0054.</t>
  </si>
  <si>
    <t>Streptomyces roseus.</t>
  </si>
  <si>
    <t>Streptomyces peucetius subsp. caesius ATCC 27952.</t>
  </si>
  <si>
    <t>Streptomyces sp. CB03234.</t>
  </si>
  <si>
    <t>Streptomyces sp. CB03238.</t>
  </si>
  <si>
    <t>Streptomyces radiopugnans.</t>
  </si>
  <si>
    <t>Mycetocola reblochoni REB411.</t>
  </si>
  <si>
    <t>WP_045251506.1</t>
  </si>
  <si>
    <t>EXU61864.1</t>
  </si>
  <si>
    <t>OJV60999.1</t>
  </si>
  <si>
    <t>OPC77101.1</t>
  </si>
  <si>
    <t>WP_064723073.1</t>
  </si>
  <si>
    <t>OKJ27839.1</t>
  </si>
  <si>
    <t>PPQ56338.1</t>
  </si>
  <si>
    <t>SED34630.1</t>
  </si>
  <si>
    <t>OZM71979.1</t>
  </si>
  <si>
    <t>SOE12060.1</t>
  </si>
  <si>
    <t>PNE36148.1</t>
  </si>
  <si>
    <t>WP_073444543.1</t>
  </si>
  <si>
    <t>WP_039641115.1</t>
  </si>
  <si>
    <t>WP_099055705.1</t>
  </si>
  <si>
    <t>KZM74593.1</t>
  </si>
  <si>
    <t>EFL33871.1</t>
  </si>
  <si>
    <t>SFJ78400.1</t>
  </si>
  <si>
    <t>PPS88677.1</t>
  </si>
  <si>
    <t>SHI10714.1</t>
  </si>
  <si>
    <t>PIG13857.1</t>
  </si>
  <si>
    <t>WP_076492912.1</t>
  </si>
  <si>
    <t>EKX67238.1</t>
  </si>
  <si>
    <t>EMF28263.1</t>
  </si>
  <si>
    <t>SNX62951.1</t>
  </si>
  <si>
    <t>WP_056705459.1</t>
  </si>
  <si>
    <t>SCK38564.1</t>
  </si>
  <si>
    <t>SFS58203.1</t>
  </si>
  <si>
    <t>ARI51158.1</t>
  </si>
  <si>
    <t>WP_094211782.1</t>
  </si>
  <si>
    <t>OWV06807.1</t>
  </si>
  <si>
    <t>SCK62387.1</t>
  </si>
  <si>
    <t>AOE46837.1</t>
  </si>
  <si>
    <t>WP_003965564.1</t>
  </si>
  <si>
    <t>SCK25358.1</t>
  </si>
  <si>
    <t>SFM59885.1</t>
  </si>
  <si>
    <t>SQA25557.1</t>
  </si>
  <si>
    <t>BAG18345.1</t>
  </si>
  <si>
    <t>WP_037689015.1</t>
  </si>
  <si>
    <t>KND26782.1</t>
  </si>
  <si>
    <t>WP_056795351.1</t>
  </si>
  <si>
    <t>WP_045864875.1</t>
  </si>
  <si>
    <t>SFQ42856.1</t>
  </si>
  <si>
    <t>SOD81765.1</t>
  </si>
  <si>
    <t>WP_073742610.1</t>
  </si>
  <si>
    <t>ARF74359.1</t>
  </si>
  <si>
    <t>OXM68434.1</t>
  </si>
  <si>
    <t>OZM72834.1</t>
  </si>
  <si>
    <t>KOU14196.2</t>
  </si>
  <si>
    <t>WP_059085106.1</t>
  </si>
  <si>
    <t>SFF54165.1</t>
  </si>
  <si>
    <t>AWI29766.1</t>
  </si>
  <si>
    <t>WP_007452032.2</t>
  </si>
  <si>
    <t>SEC50939.1</t>
  </si>
  <si>
    <t>SFE63470.1</t>
  </si>
  <si>
    <t>MNRIESVANVQLPDAHDGAVRSLDTTGSTAPVLTAAAITAAAVVCFAAGVASDAVESGSGSYAASTGQDPTGMSSGELLQRRTALLG</t>
  </si>
  <si>
    <t>WP_073749932.2</t>
  </si>
  <si>
    <t>WP_019435954.1</t>
  </si>
  <si>
    <t>PNE37327.1</t>
  </si>
  <si>
    <t>NOT Annotated</t>
  </si>
  <si>
    <t>SDK49484.1</t>
  </si>
  <si>
    <t>MNRIESVANVQVPEAHAGAVRTLDTTGSTAPVLTAAAITAAAVVSFAAGVASDAVESGSGSYAASTGQDPTGMSSGELLQRRTALLG</t>
  </si>
  <si>
    <t>WP_074850816.1</t>
  </si>
  <si>
    <t>PJJ03558.1</t>
  </si>
  <si>
    <t>KMS87533.1</t>
  </si>
  <si>
    <t>KID32051.1</t>
  </si>
  <si>
    <t>WP_067365560.1</t>
  </si>
  <si>
    <t>SCK46720.1</t>
  </si>
  <si>
    <t>OQO91993.1</t>
  </si>
  <si>
    <t>PZT75936.1</t>
  </si>
  <si>
    <t>PZT80113.2</t>
  </si>
  <si>
    <t>WP_005463312.1</t>
  </si>
  <si>
    <t>PJE97627.1</t>
  </si>
  <si>
    <t>WP_070011839.1</t>
  </si>
  <si>
    <t>Not Annotated</t>
  </si>
  <si>
    <t>SEG54348.1</t>
  </si>
  <si>
    <t>PYY47779.1</t>
  </si>
  <si>
    <t>PZE55388.1</t>
  </si>
  <si>
    <t>SCL65348.1</t>
  </si>
  <si>
    <t>PIG43642.1</t>
  </si>
  <si>
    <t>WP_043376870.1</t>
  </si>
  <si>
    <t>KPH97806.1</t>
  </si>
  <si>
    <t>KQX65274.1</t>
  </si>
  <si>
    <t>SDS21265.1</t>
  </si>
  <si>
    <t>AKG45483.1</t>
  </si>
  <si>
    <t>WP_048476415.1</t>
  </si>
  <si>
    <t>ATW49598.1</t>
  </si>
  <si>
    <t>WP_073756735.1</t>
  </si>
  <si>
    <t>PBB07536.1</t>
  </si>
  <si>
    <t>SEQ27555.1</t>
  </si>
  <si>
    <t>WP_019193626.1</t>
  </si>
  <si>
    <t>SJN40166.1</t>
  </si>
  <si>
    <t>ADR72964.1</t>
  </si>
  <si>
    <t>OKJ59747.1</t>
  </si>
  <si>
    <t>PPG92752.1</t>
  </si>
  <si>
    <t>BAG23193.1</t>
  </si>
  <si>
    <t>EGE46003.1</t>
  </si>
  <si>
    <t>SQA21399.1</t>
  </si>
  <si>
    <t>SDZ55834.1</t>
  </si>
  <si>
    <t>SMY04513.1</t>
  </si>
  <si>
    <t>SMX73782.1</t>
  </si>
  <si>
    <t>PZE89091.1</t>
  </si>
  <si>
    <t>PZF62989.1</t>
  </si>
  <si>
    <t>PZF32190.1</t>
  </si>
  <si>
    <t>SOE04650.1</t>
  </si>
  <si>
    <t>WP_082859669.1</t>
  </si>
  <si>
    <t>ERK70868.1</t>
  </si>
  <si>
    <t>MNRIENAATQQVTASAGAIEPMDSVEGVSPVLTAAVAAGAVAATAAAFAAGNMVTDYVGAGYTAKHDGSELSGMSVGDLVNSRREAMSH</t>
  </si>
  <si>
    <t>MNAVAVHLNGLDLGSIRQGRAYDRQGHPVVSAATVVIGEVVGAVGGVATAVAGAVAASANDDACFDAADGGAGVCG</t>
  </si>
  <si>
    <t>MNTAADHLNRLDLGPIRQSGVYAEPAAPIVSVAAAAVAVPVGGAVAGVATAFVASAIDAAQGDACFDAADGGAGVCG</t>
  </si>
  <si>
    <t>WP_045866316.1</t>
  </si>
  <si>
    <t>Streptomyces sp. WMMB 714</t>
  </si>
  <si>
    <t>WP_055697679.1</t>
  </si>
  <si>
    <t>Streptomyces luteocolor</t>
  </si>
  <si>
    <t>Streptomyces sp. OspMP-M43</t>
  </si>
  <si>
    <t>SCE46418.1</t>
  </si>
  <si>
    <t>Streptomyces sp. 2112.2</t>
  </si>
  <si>
    <t>SEE50226.1</t>
  </si>
  <si>
    <t>Streptomyces sp. NRRL S-1448</t>
  </si>
  <si>
    <t>WP_030414970.1</t>
  </si>
  <si>
    <t>Streptomyces iakyrus</t>
  </si>
  <si>
    <t>Streptomyces bottropensis ATCC 25435</t>
  </si>
  <si>
    <t>WP_005474565.1</t>
  </si>
  <si>
    <t>Streptomyces bicolor</t>
  </si>
  <si>
    <t>WP_031498384.1</t>
  </si>
  <si>
    <t>Streptomyces sp. CcalMP-8W</t>
  </si>
  <si>
    <t>WP_018487273.1</t>
  </si>
  <si>
    <t>Salinispora pacifica CNT851</t>
  </si>
  <si>
    <t>WP_018824032.1</t>
  </si>
  <si>
    <t>WP_070011781.1</t>
  </si>
  <si>
    <t>Streptomyces abyssalis</t>
  </si>
  <si>
    <t>Streptomyces sp. SolWspMP-sol2th</t>
  </si>
  <si>
    <t>WP_028419789.1</t>
  </si>
  <si>
    <t>Microtetraspora malaysiensis</t>
  </si>
  <si>
    <t>WP_067136950.1</t>
  </si>
  <si>
    <t>Microtetraspora fusca</t>
  </si>
  <si>
    <t>WP_066941625.1</t>
  </si>
  <si>
    <t>Streptomyces sp. W007</t>
  </si>
  <si>
    <t>WP_007452032.1</t>
  </si>
  <si>
    <t>Streptomyces scopuliridis RB72</t>
  </si>
  <si>
    <t>WP_030350805.1</t>
  </si>
  <si>
    <t>Streptomyces sp. CT34</t>
  </si>
  <si>
    <t>WP_078894692.1</t>
  </si>
  <si>
    <t>Streptomyces barkulensis</t>
  </si>
  <si>
    <t>WP_101256405.1</t>
  </si>
  <si>
    <t>Streptomyces bikiniensis</t>
  </si>
  <si>
    <t>WP_030214176.1</t>
  </si>
  <si>
    <t>Streptomyces sp. AZ1-7</t>
  </si>
  <si>
    <t>WP_120700611.1</t>
  </si>
  <si>
    <t>Microbacterium sp. Cl127</t>
  </si>
  <si>
    <t>WP_091734671.1</t>
  </si>
  <si>
    <t>WP_050502306.1</t>
  </si>
  <si>
    <t>Streptomyces monomycini</t>
  </si>
  <si>
    <t>Streptomyces rimosus subsp. Paromomycinus</t>
  </si>
  <si>
    <t>WP_125058772.1</t>
  </si>
  <si>
    <t>Streptomyces sp. NEAU-D10</t>
  </si>
  <si>
    <t>WP_128506956.1</t>
  </si>
  <si>
    <t>Streptomyces sp. NRRL S-337</t>
  </si>
  <si>
    <t>WP_030801613.1</t>
  </si>
  <si>
    <t>Streptomyces hoynatensis</t>
  </si>
  <si>
    <t>WP_120685129.1</t>
  </si>
  <si>
    <t>Streptomyces silaceus</t>
  </si>
  <si>
    <t>Streptomyces sp. MnatMP-M77</t>
  </si>
  <si>
    <t>WP_003970680.1</t>
  </si>
  <si>
    <t>Curtobacterium sp. UNCCL17</t>
  </si>
  <si>
    <t>WP_027467256.1</t>
  </si>
  <si>
    <t>Rathayibacter tritici</t>
  </si>
  <si>
    <t>WP_104258664.1</t>
  </si>
  <si>
    <t>Auritidibacter sp. NML130574</t>
  </si>
  <si>
    <t>WP_110111037.1</t>
  </si>
  <si>
    <t>Acaricomes phytoseiuli DSM 14247</t>
  </si>
  <si>
    <t>WP_018133655.1</t>
  </si>
  <si>
    <t>Streptomyces sp. MJM8645</t>
  </si>
  <si>
    <t>WP_079136211.1</t>
  </si>
  <si>
    <t>Cellulomonas sp. 73-145</t>
  </si>
  <si>
    <t>WP_127841866.1</t>
  </si>
  <si>
    <t>WP_126643821.1</t>
  </si>
  <si>
    <t>Streptomyces hyalinus</t>
  </si>
  <si>
    <t>Micromonospora sp. LB39</t>
  </si>
  <si>
    <t>WP_124778371.1</t>
  </si>
  <si>
    <t>Streptomyces chrestomyceticus JCM 4735</t>
  </si>
  <si>
    <t>WP_125049434.1</t>
  </si>
  <si>
    <t>Streptomyces auratus AGR0001</t>
  </si>
  <si>
    <t>WP_106430490.1</t>
  </si>
  <si>
    <t xml:space="preserve">Corynebacterium timonense. </t>
  </si>
  <si>
    <t>Corynebacterium sp. HMSC22B11.（Corynebacterium diphtheriae subsp. lausannense）</t>
  </si>
  <si>
    <t>Microbispora sp. GMKU363</t>
  </si>
  <si>
    <t>WP_055482108.1</t>
  </si>
  <si>
    <t>Corynebacterium propinquum</t>
  </si>
  <si>
    <t>Prauserella rugosa</t>
  </si>
  <si>
    <t>WP_084705757.1</t>
  </si>
  <si>
    <t>Streptomyces sp. SYSU K10008</t>
  </si>
  <si>
    <t>WP_128380537.1</t>
  </si>
  <si>
    <t>WP_123353910.1</t>
  </si>
  <si>
    <t>Curtobacterium sp. PhB170(Curtobacterium sp. PhB131)</t>
  </si>
  <si>
    <t>Streptomyces sp. YIM 130001</t>
  </si>
  <si>
    <t>RII13760.1</t>
  </si>
  <si>
    <t>Streptomyces sp. CNT318</t>
  </si>
  <si>
    <t>WP_019357372.1</t>
  </si>
  <si>
    <t>Streptomyces globosus</t>
  </si>
  <si>
    <t>WP_114059196.1</t>
  </si>
  <si>
    <t>Streptomyces europaeiscabiei</t>
  </si>
  <si>
    <t>WP_060892338.1</t>
  </si>
  <si>
    <t>Streptomyces scabiei</t>
  </si>
  <si>
    <t>WP_086756725.1</t>
  </si>
  <si>
    <t>WP_127841861.1</t>
  </si>
  <si>
    <t>Auritidibacter sp. NML120779</t>
  </si>
  <si>
    <t>WP_110098360.1</t>
  </si>
  <si>
    <t>Actinomyces sp. 2129</t>
  </si>
  <si>
    <t>WP_119835997.1</t>
  </si>
  <si>
    <t>Saccharomonospora halophila 8</t>
  </si>
  <si>
    <t>WP_019806229.1</t>
  </si>
  <si>
    <t>WP_094126554.1</t>
  </si>
  <si>
    <t>Streptomyces sp. NRRL F-5630</t>
  </si>
  <si>
    <t>WP_051703648.1</t>
  </si>
  <si>
    <t>WP_093563033.1</t>
  </si>
  <si>
    <t>Streptomyces sp. OspMP-M43 (Streptomyces sp. MnatMP-M77)</t>
  </si>
  <si>
    <t>WP_051345488.1</t>
  </si>
  <si>
    <t>Nocardiopsaceae bacterium YIM 96095</t>
  </si>
  <si>
    <t>WP_123202356.1</t>
  </si>
  <si>
    <t>Streptomyces torulosus</t>
  </si>
  <si>
    <t>WP_055713859.1</t>
  </si>
  <si>
    <t>Amycolatopsis palatopharyngis</t>
  </si>
  <si>
    <t>WP_116048513.1</t>
  </si>
  <si>
    <t>WP_091675004.1</t>
  </si>
  <si>
    <t>Streptomyces geranii</t>
  </si>
  <si>
    <t>WP_105970076.1</t>
  </si>
  <si>
    <t>Micromonospora endolithica</t>
  </si>
  <si>
    <t>WP_120729387.1</t>
  </si>
  <si>
    <t>Prauserella sp. YIM 121212</t>
  </si>
  <si>
    <t>WP_110337309.1</t>
  </si>
  <si>
    <t>WP_037808412.1</t>
  </si>
  <si>
    <t>Streptomyces sp. 1222.2</t>
  </si>
  <si>
    <t>WP_097250956.1</t>
  </si>
  <si>
    <t>Streptomyces xiaopingdaonensis</t>
  </si>
  <si>
    <t>WP_016907297.1</t>
  </si>
  <si>
    <t>Streptomyces sp. 3211.1</t>
  </si>
  <si>
    <t>WP_053694177.1</t>
  </si>
  <si>
    <t>Streptomyces sp. Amel2xB2</t>
  </si>
  <si>
    <t>RAJ66736.1</t>
  </si>
  <si>
    <t>Streptomyces sp. GBA 94-10</t>
  </si>
  <si>
    <t>ESP95595.1</t>
  </si>
  <si>
    <t>Streptomyces sp. AA0539</t>
  </si>
  <si>
    <t>Streptomyces galbus</t>
  </si>
  <si>
    <t>WP_033526319.1</t>
  </si>
  <si>
    <t>Streptomyces sp. PT12</t>
  </si>
  <si>
    <t>WP_113684789.1</t>
  </si>
  <si>
    <t>Salinispora pacifica CNT131</t>
  </si>
  <si>
    <t>WP_050590679.1</t>
  </si>
  <si>
    <t>Incomplete Sequence</t>
  </si>
  <si>
    <t>Corynebacterium striatum</t>
  </si>
  <si>
    <t>WP_080969964.1</t>
  </si>
  <si>
    <t>Streptomyces sp. NRRL F-5527</t>
  </si>
  <si>
    <t>WP_006132582.1</t>
  </si>
  <si>
    <t>Streptomyces pseudogriseolus</t>
  </si>
  <si>
    <t>WP_086681144.1</t>
  </si>
  <si>
    <t>Streptomyces katrae</t>
  </si>
  <si>
    <t>WP_094191850.1</t>
  </si>
  <si>
    <t>Streptomyces sp. CNS606</t>
  </si>
  <si>
    <t>WP_027763602.1</t>
  </si>
  <si>
    <t>Microbacterium sp. RURRCA19A</t>
  </si>
  <si>
    <t>Streptomyces fragilis</t>
  </si>
  <si>
    <t>WP_108955792.1</t>
  </si>
  <si>
    <t>Streptomyces sp. 2132.2</t>
  </si>
  <si>
    <t>WP_099889448.1</t>
  </si>
  <si>
    <t>Streptomyces niveus</t>
  </si>
  <si>
    <t>WP_078073574.1</t>
  </si>
  <si>
    <t>Streptomyces sp. TLI_55</t>
  </si>
  <si>
    <t>WP_120696415.1</t>
  </si>
  <si>
    <t>WP_101258823.1</t>
  </si>
  <si>
    <t>Citricoccus muralis</t>
  </si>
  <si>
    <t>WP_115931760.1</t>
  </si>
  <si>
    <t>Streptomyces sp. ADI97-07</t>
  </si>
  <si>
    <t>Blastococcus sp. Marseille-P5729</t>
  </si>
  <si>
    <t>WP_106848708.1</t>
  </si>
  <si>
    <t>WP_030221144.1</t>
  </si>
  <si>
    <t>Streptomyces sp. Or20</t>
  </si>
  <si>
    <t>WP_097967157.1</t>
  </si>
  <si>
    <t>Streptomyces globisporus subsp. Globisporus</t>
  </si>
  <si>
    <t>WP_030581595.1</t>
  </si>
  <si>
    <t>SHK24989.1</t>
  </si>
  <si>
    <t>Producing Organism</t>
  </si>
  <si>
    <t>Streptomyces sp. DS1-2</t>
  </si>
  <si>
    <t>RKN13426.1</t>
  </si>
  <si>
    <t>Cleavage-site</t>
  </si>
  <si>
    <t>PAMATP</t>
  </si>
  <si>
    <t>PAMTTP</t>
  </si>
  <si>
    <t>PTMATP</t>
  </si>
  <si>
    <t>PVMTTP</t>
  </si>
  <si>
    <t>PSMTTP</t>
  </si>
  <si>
    <t>Cys in Core</t>
  </si>
  <si>
    <t>Ser in Core</t>
  </si>
  <si>
    <t>Thr in Core</t>
  </si>
  <si>
    <t>ATPGVTPATPHAAQYVVQGSTICLIC</t>
  </si>
  <si>
    <t>TTPTAVQFVIQGSTICLIC</t>
  </si>
  <si>
    <t>TTPTIVAAAEFVVAGSTICLIC</t>
  </si>
  <si>
    <t>TTPAFVTAAQFVIQGSTICLIC</t>
  </si>
  <si>
    <t>TTPTVVVATEYVVAGSTVCLIC</t>
  </si>
  <si>
    <t>TTPTVVVATEYVVAGSTICLIC</t>
  </si>
  <si>
    <t>LinA1 core</t>
  </si>
  <si>
    <t>ATPATPTAAQFVIQGSTICLVC</t>
  </si>
  <si>
    <t>ATPATPTVAQFVIQGSTICLVC</t>
  </si>
  <si>
    <t>ATPATPTVAQFVVQGSTICLVC</t>
  </si>
  <si>
    <t>ATPATPTAAQFVVQGSTICLVC</t>
  </si>
  <si>
    <t>TTPMIVPAATMVIQGSTICLVC</t>
  </si>
  <si>
    <t>TTPTIIAVCEVVVTGSTICLGC</t>
  </si>
  <si>
    <t>ATPAVAQFVIQGSTICLVC</t>
  </si>
  <si>
    <t>TTPSAIVTQTLVVGSTICLVC</t>
  </si>
  <si>
    <t>TTPVTPATPGALEVVVTGSTICLGC</t>
  </si>
  <si>
    <t>TTPAIVYEAAVTVVAGSTICLIC</t>
  </si>
  <si>
    <t>TTPSAIVTQTLVVGSTICLIC</t>
  </si>
  <si>
    <t>TTPAGVYAVAEMAVAGSTICLVC</t>
  </si>
  <si>
    <t>PVMATP</t>
  </si>
  <si>
    <t>PVMVTP</t>
  </si>
  <si>
    <t>PTMLTP</t>
  </si>
  <si>
    <t>PTMVTP</t>
  </si>
  <si>
    <t>PTMMTP</t>
  </si>
  <si>
    <t>PTMITP</t>
  </si>
  <si>
    <t>PVLCTP</t>
  </si>
  <si>
    <t>ATPLIVETVFLATGMLAANIANYVDRNNY</t>
  </si>
  <si>
    <t>VTPFAALTVTCPEVAALAGAAFGALAANVANYVGRNAH</t>
  </si>
  <si>
    <t>LTPLAALATPEGVAVTSATAYALHEVTKDIQR</t>
  </si>
  <si>
    <t>VTPLATIATPEATPVGFAATSATAVALDKVTHNIG</t>
  </si>
  <si>
    <t>LTPLATLATPEGVAVTSATAYALNEITNDLAG</t>
  </si>
  <si>
    <t>VTPLATIATPEATPVGFAATSATAVALDKVTHNVG</t>
  </si>
  <si>
    <t>LTPLATLATPEGVAVTSATAYALHEVTKDIQR</t>
  </si>
  <si>
    <t>MTPLATVATPEAVSAGIAVTSATAAALNMVTHNVQHG</t>
  </si>
  <si>
    <t>ITPLATIATPEAVPIGVAVTSATAIAVNAVTQKVAG</t>
  </si>
  <si>
    <t>MTPLATVATPEAVSAGIAVTCATAIALNQVTHNVQHG</t>
  </si>
  <si>
    <t>LTPLAALATPEGVAVTAATAYALNEVTNDLAG</t>
  </si>
  <si>
    <t>CTPAATIACPEGWAILVAVADAVWNVTQEITQG</t>
  </si>
  <si>
    <t>ATPLITAVFAVATDMLTQNIANYVNRNAH</t>
  </si>
  <si>
    <t>ATPLITAVFAVATDMLAQNIANYVNRNAH</t>
  </si>
  <si>
    <t>MITPLATLATPEATPVGFAATSATAAAVNMITHDVTRH</t>
  </si>
  <si>
    <t>ITPLATLATPEATPVGFAATSATAAAVNMITHDVTRH</t>
  </si>
  <si>
    <t>ATPVLAFEVFLIATEMLYDNVQNYTNS</t>
  </si>
  <si>
    <t>Core length</t>
  </si>
  <si>
    <t>PVLATP</t>
  </si>
  <si>
    <t>PLAATP</t>
  </si>
  <si>
    <t>PVAATP</t>
  </si>
  <si>
    <t>PLLATP</t>
  </si>
  <si>
    <t>AVLATP</t>
  </si>
  <si>
    <t>PTIATP</t>
  </si>
  <si>
    <t>PVMSTP</t>
  </si>
  <si>
    <t>PVTATP</t>
  </si>
  <si>
    <t>PVMGTP</t>
  </si>
  <si>
    <t>TVLATP</t>
  </si>
  <si>
    <t>PIQATP</t>
  </si>
  <si>
    <t>PVQATP</t>
  </si>
  <si>
    <t>RAVSTP</t>
  </si>
  <si>
    <t>PTLGTP</t>
  </si>
  <si>
    <t>PVAFTP</t>
  </si>
  <si>
    <t>PVLSTP</t>
  </si>
  <si>
    <t>PVLTTP</t>
  </si>
  <si>
    <t>PASAMP</t>
  </si>
  <si>
    <t>PVLLTP</t>
  </si>
  <si>
    <t>PVLGTP</t>
  </si>
  <si>
    <t>PVLTP</t>
  </si>
  <si>
    <t>PMTCTP</t>
  </si>
  <si>
    <t>PVLACP</t>
  </si>
  <si>
    <t>PIMATP</t>
  </si>
  <si>
    <t>ATPTAVALGIAISAVAFHAGYMYGIARNMAEGSVVLPQ</t>
  </si>
  <si>
    <t>ATPAAFGAGLAGAAAVAGTFGAGYVAGNAIGG</t>
  </si>
  <si>
    <t>GTPGAFLGGVAIASATVAAFEQGQG</t>
  </si>
  <si>
    <t>ATPAAFVGAAGYGWITLQAYDMGREHAGANG</t>
  </si>
  <si>
    <t>ATPAAAAAATVGAAATVGAGVAGFVAEEAADG</t>
  </si>
  <si>
    <t>ATPGLVAFGAAFAKGAAAGGAVVAAGIAAYTVTGDS</t>
  </si>
  <si>
    <t>ATPLAALAATSVFTGAVAAYAVEETVGN</t>
  </si>
  <si>
    <t>ATPATVTAAAAFVAANKGAVAGAAAFAGLFGAGVWVGVATAD</t>
  </si>
  <si>
    <t>ATPAAVAWAGAVVAAAGVGAAIGDAVD</t>
  </si>
  <si>
    <t>ATPATITTIAGWKAVGAFAAGAGCVVGAYTAGKANG</t>
  </si>
  <si>
    <t>ATPAAAVATCWYVGGAAAGAAAVVGAYVTGRVVG</t>
  </si>
  <si>
    <t>ATPTLAMAFGALQGGWFVGEMVKNVIRGG</t>
  </si>
  <si>
    <t>ATPALGYGALTFAAFMAGNVVTDFVGDESPTEGGIDELVGKSGSELLALRAERLTRG</t>
  </si>
  <si>
    <t>ATPLALAGAFAGGAAIGGGLVAAFEAGRAVAGG</t>
  </si>
  <si>
    <t>ATPTAVALGVAIGAVAFHAGYMYGIARNMAEGKYPQPKQLPQ</t>
  </si>
  <si>
    <t>VTPAIVTGTVNVATQVVAQVTGVRQPDPNATDPSNLA</t>
  </si>
  <si>
    <t>ATPTAVALGVAVGAVAFHAGYMVGIARNMAEGTRPRPQ</t>
  </si>
  <si>
    <t>ATPSAVALGVAIGMAAFHAGYMYGIARSMAEGTVAN</t>
  </si>
  <si>
    <t>ATPAVVVTMVAAFAAGYAMGRGAGTLPN</t>
  </si>
  <si>
    <t>ATPTAVALGVAVGAVAFHAGYMVGIARNMAEGTRPLPK</t>
  </si>
  <si>
    <t>ATPTAVALGVAVGAVAFHAGYMVGIVRNMAEGTVTPRPK</t>
  </si>
  <si>
    <t>STPTLVRVIANVAQATKATRAAG</t>
  </si>
  <si>
    <t>ATPAAAAAGAGATVGAFAAGVAVGYAVG</t>
  </si>
  <si>
    <t>ATPVVVGAAGAIVVAYAAGALANALGGGTHPTLPHA</t>
  </si>
  <si>
    <t>ATPAYAGYAAGAGAVFTLGLISDAIESHHAAEVTPTGPVPSYGSVDQLLGMRVASIS</t>
  </si>
  <si>
    <t>ATPAVAVPASVKITAAVVAFTVPVAAYVAGRAVN</t>
  </si>
  <si>
    <t>ATPAVIGTAVGAAGAVVGALVGGFIVADNVLGGS</t>
  </si>
  <si>
    <t>ATPSANFCLTFAIGK</t>
  </si>
  <si>
    <t>ATPGLVAFGVGFAGGAGAAWVTVQAYEAGRTAG</t>
  </si>
  <si>
    <t>ATPVIVARTALATVAAYTVTRNHIG</t>
  </si>
  <si>
    <t>ATPALIAFGVGFAGGAGAAWVTVQAYEAGAND</t>
  </si>
  <si>
    <t>STPAVIGVALVVLWGACSQARAHTHARHTPSKKRRQHP</t>
  </si>
  <si>
    <t>GTPRIARVGNRLGGLAQAAEGVGAIGALATAAVGVGQAAEANNLAAEANAQNAAALAAVGGAPPAA</t>
  </si>
  <si>
    <t>ATPALVAFGAGFAGGAGISWVCVQAYEAGAND</t>
  </si>
  <si>
    <t>GTPRIARIGRIAQAAEGVGALAAAATAAVGVAQAAEANNLAAEANAQNQAALAAVGGTPPAV</t>
  </si>
  <si>
    <t>GTPRIGRVANAANALNALGGLADLAQAAGGVAQVVGAASAVEANQAAADANQAVANAANAQAAAAGGTV</t>
  </si>
  <si>
    <t>ATPGIAAGAALGVALVNAFVAGYNHCGGNVELPM</t>
  </si>
  <si>
    <t>ATPAVVATAGAVVVAFAAGVAARHLANGGNVELPM</t>
  </si>
  <si>
    <t>ATPAAAAAFAAGATIVVGAYVVGRMVGGETEPVIQ</t>
  </si>
  <si>
    <t>ATPAAFAAGVGVSVAAYAVGYAVGALGSKQPS</t>
  </si>
  <si>
    <t>GTPRIGRVGRGAGGGGGRGLAALGAIADLAGVAGGVGATVGAASSVEAANASVAADQAVAQAAADVAAGAGAPPA</t>
  </si>
  <si>
    <t>ATPGAFLGGVAIASATVAAFEQGQG</t>
  </si>
  <si>
    <t>ATPAAAVATCWYVGGAAAGVTVVAGAYVAGRVFG</t>
  </si>
  <si>
    <t>ATPAVVAVPASVKITAGIVAFTIPVGAYVTGRVVN</t>
  </si>
  <si>
    <t>ATPAAALAAIGGAKAVGAFVGGATVVGGAYALGRAVG</t>
  </si>
  <si>
    <t>ATPGAVATCWYVGGAVVGAGSVVGAYVTGRVVG</t>
  </si>
  <si>
    <t>GTPRIGRVSGANALNALGGLADLAQAAGGVAQVVGAASAVEANNAAVDANQAVANAANAQAAAVGGAV</t>
  </si>
  <si>
    <t>GTPRIARVGNRLGGLAQAAEGVGAIGALATAAVGVGQAAEANNLAAEANAQNAAALAAVGGAPAA</t>
  </si>
  <si>
    <t>GTPRIARIGRIAQAAEGIGAVAAAATAAVGVAQAAEANNLAAEANAQNQAALAAVGGAPAA</t>
  </si>
  <si>
    <t>STPAVIGVALVVLWGACAQARSTVHPRHTPSKKRRQHP</t>
  </si>
  <si>
    <t>STPAVIGVALVVLWGACSQARSTIHARHTPSKKRRQHP</t>
  </si>
  <si>
    <t>ATPAAALAAIGGAKVVGAFVGGATLVGGAYALGKAVG</t>
  </si>
  <si>
    <t>FTPAVLVTTPYAAGGLAAGAAAVGAYEAGRAAAKG</t>
  </si>
  <si>
    <t>FTPSVVALCPYAAGGLAAGAAVVGAYEAGRAAG</t>
  </si>
  <si>
    <t>ATPGIVAGAALGVALVNAFVAGYNHGGGNVELPM</t>
  </si>
  <si>
    <t>ATPGIVAGAAIGVALVNAFVAGYNYTGNVELPM</t>
  </si>
  <si>
    <t>ATPAAALAAIGGAKAVGAFVGGATVVGGAYALGRAIG</t>
  </si>
  <si>
    <t>ATPVTIVAFAGGVGAGAAIVAAFEAGRQAAGGSMEPIIT</t>
  </si>
  <si>
    <t>ATPAVAVPVTVKITAGIVAFTIPVGAYVAGRVVN</t>
  </si>
  <si>
    <t>ATPVLATAVFAAGFVAGVVVCDAIGDTSPVEQ</t>
  </si>
  <si>
    <t>ATPGVLAGVAVGVALVNAFAAGYNHCGGNVELPM</t>
  </si>
  <si>
    <t>STPAVVAGLAIGYAMLNAFEAGRNGGPIRPAL</t>
  </si>
  <si>
    <t>ATPAVVAGVIIGAALVNAFVAGRDGGPLEPPIDVSVPS</t>
  </si>
  <si>
    <t>GTPRIARIGRIAQAAEGVGAIAAAATAAVGVAQAAEANNLAAEANAQNAAALAAVGGTPPAV</t>
  </si>
  <si>
    <t>ATPGFVAFGVGFAGGAGVAWLGVQAYEAGVND</t>
  </si>
  <si>
    <t>TTPIFATFAVAGAAGAGLGAARVVGGITGHIVGAVPPPGSNEVSGYLEAGRPVKELLANHPAI</t>
  </si>
  <si>
    <t>FTPAVLVTTPYAGGGLAAGAAVVGAYELGRAAGGK</t>
  </si>
  <si>
    <t>ATPTLVAFGVGFAGGAGAAWVTVQAYEAGAND</t>
  </si>
  <si>
    <t>ATPGVVAGVAVGVALVNAFAAGYNHCGGNVELPM</t>
  </si>
  <si>
    <t>ATPVTLTPTIGKVTLGVGAFTGGIAVGDALFG</t>
  </si>
  <si>
    <t>AMPVTHVLTSGQAACVTVAVAIAVGDTRPVLK</t>
  </si>
  <si>
    <t>ATPTLIAFGVGFAGGAGAAWVTVQAYEAGAND</t>
  </si>
  <si>
    <t>ATPAVVSGVIIGVALVNAFVAGRDGGPLEPPIEIDVPA</t>
  </si>
  <si>
    <t>ATPALAGAFVGGAAVVTGAYAAGKAVG</t>
  </si>
  <si>
    <t>ATPAALAWAAGAALGGGSVGGAAYAAYRAVAN</t>
  </si>
  <si>
    <t>ATPAALAWAAGAAVGAGAVSGAAYGAYRVAAR</t>
  </si>
  <si>
    <t>ATPVAAATVAFATGVAVTKAVG</t>
  </si>
  <si>
    <t>GTPRIGRVSGANALNALAGLADLAQAAGGVASVVGAASAVEANNAAAEANQAVANAANAQAAAAGGVPA</t>
  </si>
  <si>
    <t>LTPAIVFAGVTAAQTAAQVGLTAAAGALGYDDHGSTVPSTALDTGRSVGDTLAHHPQRF</t>
  </si>
  <si>
    <t>ATPALAGAFVAGAGVVTGAYAAGKAVG</t>
  </si>
  <si>
    <t>ATPAYAAYTAGAAAVFTAGLISDSVEDHHAAEVTPTGPVPAYGSVDELLGMRISSIN</t>
  </si>
  <si>
    <t>ATPAYAGYAAGAGVVFTLGLISDAVEDHHADEVSPTGPVPSYGSVDELLGMRVASIN</t>
  </si>
  <si>
    <t>GTPALVTAAGVLYVAGNMVTDLVGQETAANSKMRGLSGKSGAELLSIRTAGLRE</t>
  </si>
  <si>
    <t>TPVLVTVTVAGFAGGAAVGYVQCARHGCIDESGDGIRMTDIREMSVSELLQARQDAAVA</t>
  </si>
  <si>
    <t>ATPVTTTATTAVTCITAAFGSHDSERNDVTSSFESDETVDGLLKARVVAMSS</t>
  </si>
  <si>
    <t>ATPAAFAAGVVAGGKATAVVVGAAGVGAAVGNAVGGG</t>
  </si>
  <si>
    <t>ATPAAFGAGVVAGAKACGALVAAAGVGAAIATATKE</t>
  </si>
  <si>
    <t>ATPAAFGAGVVAGAKACGALVAAAGVGAAIASATKK</t>
  </si>
  <si>
    <t>CTPTVTVRITVRIMRAVTRKQRGAEPAATDHKETLVAV</t>
  </si>
  <si>
    <t>ACPLAAVGAAGVAKAAGVVVGGGAVTGVAYVAYKTVAN</t>
  </si>
  <si>
    <t>LTPFAVGVAVGAGLYAYHKWGGAEETPTGYRLDSETADQMTVSELVQSRRQAVTR</t>
  </si>
  <si>
    <t>ATPAYAGYTAAAAAVFTAGLISDAVEHHGSDKVTPTGPVPNYGSVGDLLDMRVSSIN</t>
  </si>
  <si>
    <t>ATPAAVVAVPASVKITAAVVAFTVPVGAYVAGRVVN</t>
  </si>
  <si>
    <t>ATPAIFTPAAVKVGACVGAAVATYVATKAVK</t>
  </si>
  <si>
    <t>ATPALIATPVIAKAAGAVVGAGAVTGAAYAAYKVATG</t>
  </si>
  <si>
    <t>ATPAYAGYTAAAAAVFTAGLISDAVEHHGSXKVTPTGPVPNYGSVGDLLDMRVSSIN</t>
  </si>
  <si>
    <t>ATPAIFTPAAVKVGVSAGAAAAAYMATKVK</t>
  </si>
  <si>
    <t>ATPAIFTPAAVKAGACVGVAVATYMATKAVK</t>
  </si>
  <si>
    <t>ATPALIATPAIAKAAGAVVGAGAVTGAAYAAYRAVIN</t>
  </si>
  <si>
    <t>ATPALIATPVIAKAAGAVVGAGAVGGAAYGAYRAVVN</t>
  </si>
  <si>
    <t>GTPALVTATGVFFVAGNMVLDLVGHESAAKHDGAVPTGKSGAELLSMRANGLRG</t>
  </si>
  <si>
    <t>ATPAAFLGGVAVSCAVVGAFEAGRG</t>
  </si>
  <si>
    <t>STPAAAAGGALVTAGAFGAGVGLGVTQAQADG</t>
  </si>
  <si>
    <t>STPAAVAGGALVTAGAFGAGVGLGVTQAQAG</t>
  </si>
  <si>
    <t>ATPSAFAAGMGIVVGAYVVGRMIGSETEPVIQ</t>
  </si>
  <si>
    <t>ATPAAFTVGFVGGAKATAIIVAAAGVGAAVKACQK</t>
  </si>
  <si>
    <t>ATPAAFAAGVVAGAKASAILVAAAGVGAAVANAQK</t>
  </si>
  <si>
    <t>GTPAALAASVAVATAIHSIW</t>
  </si>
  <si>
    <t>PCMATP</t>
  </si>
  <si>
    <t>ATPAAVAAGATLGAAAFGAGFGIGYAYG</t>
  </si>
  <si>
    <t>GTPAAAAPVAVATCWKVAGGVAGFGAVVGAAAALFTVANGD</t>
  </si>
  <si>
    <t>ATPLAALAATSVFTGAVAAYAVEEAVGN</t>
  </si>
  <si>
    <t>PALATP</t>
  </si>
  <si>
    <t>ATPAYAAYATGVAVTFTLGIISDAVGYTDADDVLDGDTPEGASADQLIRARIDGLQ</t>
  </si>
  <si>
    <t>GTPATVAAAPAAVATWKLAAAAVGGGVSVVGAYVAGRAVGTW</t>
  </si>
  <si>
    <t>ATPATIVGVAAGVGLVGSVVGLFAAGYAMGRNFGGTRPPKSEQLPS</t>
  </si>
  <si>
    <t>ATPATIVSVAAGVGLVGSVAALFGAGYVAGRNLGGTRPPVQN</t>
  </si>
  <si>
    <t>ATPATIVSVAAGVGLVGSVAALFGAGYVAGRNLGGTRPPAPK</t>
  </si>
  <si>
    <t>ATPATIVGVAAGVGLVGSVAALFGAGYVVGRNLGGTTPRPK</t>
  </si>
  <si>
    <t>ATPATIVGVAAGVGLVGSVVGLFAAGYAIGHSGTLPK</t>
  </si>
  <si>
    <t>ATPATIVGVAAGVGLVGSVVGLFAAGYAFGHSGTLPK</t>
  </si>
  <si>
    <t>ATPGAFAAGAGAACAVAGAFGAGYAIGQDLAG</t>
  </si>
  <si>
    <t>ATPLAVTAGLAAGVALGYALANSTHPTLPHA</t>
  </si>
  <si>
    <t>ATPAAVAAGIAGVTLVATAVAGGIGLAVTVNGNS</t>
  </si>
  <si>
    <t>ATPAAVATCWYVGGAVVGAGAVVGAYVTGRVNG</t>
  </si>
  <si>
    <t>ATPLAAVATCWYVGGAVAGAAVVAGAYVTGRVVG</t>
  </si>
  <si>
    <t>GTPRIGRGARAVQAAQVAGGLGEAAGGAANVAAAASAVEANQAAVEANQAVEAQANAANAQAAGGV</t>
  </si>
  <si>
    <t>STPAVIGVALVVLLGACSQARRNVHPKNTPAKKRRQHP</t>
  </si>
  <si>
    <t>ATPVAIAATLGAAFLAGYAAGRAAGSDVELPM</t>
  </si>
  <si>
    <t>ATPGVVAGVALGVALVNAFAAGYNHCGGNVELPM</t>
  </si>
  <si>
    <t>ATPVAIAATMGVAFVAGYAAGRAATGNVELPM</t>
  </si>
  <si>
    <t>ATPGAVVVAVGLYVVATPYVAGAIGSKQPS</t>
  </si>
  <si>
    <t>PVVATP</t>
  </si>
  <si>
    <t>ATPGLVAFGIGFAGGAGVSWVGVQAYEAGAND</t>
  </si>
  <si>
    <t>ATPAAFMGGIAISSAVVGAFEAGRNG</t>
  </si>
  <si>
    <t>ATPGAFLGGVAVSSAVIGAFELGRGGGSAPATQL</t>
  </si>
  <si>
    <t>ATPVAIAATLGAAFIAGYAAGRAAGNVELPM</t>
  </si>
  <si>
    <t>PVTFTP</t>
  </si>
  <si>
    <t>FTPAILVTTPYAAGGLAAGAASVAAYEAGRAAGAGK</t>
  </si>
  <si>
    <t>ATPVVVVAALGAGFVAGYAAGRAAGNVELPM</t>
  </si>
  <si>
    <t>ATPVIVVTAFAAGVAAGVALCDAIGDTSPVEQ</t>
  </si>
  <si>
    <t>ATPVAIVASLGAAFVAGYAAGRAAGSDIELPM</t>
  </si>
  <si>
    <t>ATPVVIVAALGAGFVAGYAAGRAAGNVELPM</t>
  </si>
  <si>
    <t>GTPVAAVATCWYVAGGVAGAGAVVGAYTWGVANG</t>
  </si>
  <si>
    <t>ATPTIALAFAAGVGIGFAACQVVGDIRPVEN</t>
  </si>
  <si>
    <t>ATPAAVAIPAGAKIAAAAVAFTIPVGAYVTGRVFG</t>
  </si>
  <si>
    <t>ATITTVCPATGYIVGGGLFATGIGITYTVNR</t>
  </si>
  <si>
    <t>PVLATI</t>
  </si>
  <si>
    <t>LVPVTSTSCAAASAVSAVVRAAAWVADAIGPVRPSA</t>
  </si>
  <si>
    <t>PSTLVP</t>
  </si>
  <si>
    <t>ATPAAVATCWYVGGAVAGAGAVVGAYVTGRVNG</t>
  </si>
  <si>
    <t>ATPAAFMGGIAISCAVVSAFEAGRGNG</t>
  </si>
  <si>
    <t>GTPGAFLGGVAIASATVAAFEAGQG</t>
  </si>
  <si>
    <t>ATPGAFLGGVAIASATVAAFEAGQG</t>
  </si>
  <si>
    <t>GTPGAFLGGVAIASATVAAFEAGRG</t>
  </si>
  <si>
    <t>ATPAAAAVVASATALYAAGNMVTDLVGQESAVKNPGINLAGRSGAELLNIRAEGLRG</t>
  </si>
  <si>
    <t>GTPALVTAAGVLYVAGNMVTDLVGQETASTGKVRGLSGKSGAELLNIRAAGLRE</t>
  </si>
  <si>
    <t>ATPAYAGYAAGAGVVFTLGLISDAVEDHHADEVSPTGPVPSYGSVDELLGMRVASIS</t>
  </si>
  <si>
    <t>CTPVVTAGFAAFGIGYYVAKAFGPSEEASAEASGAGIEAMSGNDLIQFRRTEVSA</t>
  </si>
  <si>
    <t>PVVCTP</t>
  </si>
  <si>
    <t>ATPAAFGAGVVLGAKVSAGGIAVAGGGAALCTATVLGCGN</t>
  </si>
  <si>
    <t>TCPCVAGFILGVGAGYQFMQAVFNGPDAGYGAFTGVRGNFADMPVDELVATRQAAVGGLS</t>
  </si>
  <si>
    <t>PTLTCP</t>
  </si>
  <si>
    <t>ATPAIIATPVIAKTAGYVVGGAVVTGAAAVAYKTATG</t>
  </si>
  <si>
    <t>ATPAIFATPVIAKAAGAVVGAGAVTGAAYAAYKTATG</t>
  </si>
  <si>
    <t>ATPALIATPVIAKAAGAVVGAGAVTGAAYVAYKTATG</t>
  </si>
  <si>
    <t>ATPAIFATPVIAKAAGAVVGAGAVTGAAYAAYKVATG</t>
  </si>
  <si>
    <t>FTPAVLVVCPYAAGGLAAGAAAVGAYEAGRAAAKG</t>
  </si>
  <si>
    <t>ATPAAVGAGLAGAAAVAGAGAAGIAVGNAAGQAAGG</t>
  </si>
  <si>
    <t>ATPAAVGAGLAGAAAIAGAAAGGIAVGNAAGQAAGG</t>
  </si>
  <si>
    <t>ATPAAFVAGVVAGGKVCAVLTAAAGVGAAVKSAQK</t>
  </si>
  <si>
    <t>ATPAAFVAGVVAGAKAAGALVAAAGVGAAVGAAVKK</t>
  </si>
  <si>
    <t>ATPAAFVAGAVAGAKVSGALVAAAAGGAAVGAAVKK</t>
  </si>
  <si>
    <t>ATPTPAAMIVIAYAAFEVGRMVCGTTEPVIQ</t>
  </si>
  <si>
    <t>LinA2 core</t>
  </si>
  <si>
    <t>LinA2 Candidate</t>
  </si>
  <si>
    <t>LinA1 Candidate</t>
  </si>
  <si>
    <t>ATPAVVVTMVAAFAAGYAMGRSGTVPK</t>
  </si>
  <si>
    <t>ATPGVAAGVAIGYALIYAFNAGLNSTHPTLPHA</t>
  </si>
  <si>
    <t>ATPVVVASAGAVVIAFAAGVAARELANGGNVELPM</t>
  </si>
  <si>
    <t>ATPATAVAFAAGVGVGVAVTNAFGAGLAAGGSKQPS</t>
  </si>
  <si>
    <t>ATPAVVATAGAVVIAFAAGVAARQLANGGNVELPM</t>
  </si>
  <si>
    <t>ATPVVVAGAGAVVVAFAAGVAARTLANGGNIELPM</t>
  </si>
  <si>
    <t>ATPGVVAGVALGVALVNAFVAGYNHCGGNVELPM</t>
  </si>
  <si>
    <t>ATPTLAVAFVAGIGVGLAACQANGTTRPVAE</t>
  </si>
  <si>
    <t>ATPAVVAGVAVGVALVNAFVAGYNHCGGNVELPM</t>
  </si>
  <si>
    <t>CVTATMGAASGLSTANVGAVNGGTVLTIA</t>
  </si>
  <si>
    <t>ATPSAALVAAAAAVAVALADIYTVAGSKQPN</t>
  </si>
  <si>
    <t>PVLCVT</t>
  </si>
  <si>
    <t>ATPSVLAGIAIGYAMLNAFEAGRSGGPIRPTS</t>
  </si>
  <si>
    <t>ATPAIACMGFASVSGPSLAVAGSKQPS</t>
  </si>
  <si>
    <t>LinA3 Candidate</t>
  </si>
  <si>
    <t>LinA4 Candidate</t>
  </si>
  <si>
    <t>LinA5 Candidate</t>
  </si>
  <si>
    <t>LinA3 core</t>
  </si>
  <si>
    <t>LinA4 core</t>
  </si>
  <si>
    <t>LinA5 core</t>
  </si>
  <si>
    <t>Core Length</t>
  </si>
  <si>
    <t>Dethiolation</t>
  </si>
  <si>
    <t>Dehydration</t>
  </si>
  <si>
    <t>Cys at C-term</t>
  </si>
  <si>
    <t>AviCys</t>
  </si>
  <si>
    <t>ATPSLVFTPCAGKAAVLVTAAAVGYATAKVK</t>
  </si>
  <si>
    <t>ATPAAFVAGVVAGGKVSAVITAAAGVGAAVKACQK</t>
  </si>
  <si>
    <t>ATPAAFVAGVVAGGKVSAVITAAAGVGAAVKAAQK</t>
  </si>
  <si>
    <t>ATPAAFVAGVVAGGKVSAVMTAAAGVGAAVKAAQK</t>
  </si>
  <si>
    <t>ATPVTIVAFGAGVAAGSAIVAAFEAGRTAGSSTEPIMT</t>
  </si>
  <si>
    <t>GTPAFAVPFTAKAFSAGIAFGAATVAAYDAGAGK</t>
  </si>
  <si>
    <t>LinA Candidate</t>
  </si>
  <si>
    <t>Core</t>
  </si>
  <si>
    <t>VLAGTP</t>
  </si>
  <si>
    <t>GTPVDLDRPAYVGATAPVTSVGFAAGGGGGVDVAGMGGDANFAAAAGAF</t>
  </si>
  <si>
    <t>PVLCAT</t>
  </si>
  <si>
    <t>CATLVDAAVGAGAFAARATRHAIVETPGRRAFATFDQGVLHNPRHEVNTASLHGLTDALPCGSLLGIANG</t>
  </si>
  <si>
    <t>Index</t>
  </si>
  <si>
    <t xml:space="preserve">Modification </t>
  </si>
  <si>
    <t>Gly</t>
  </si>
  <si>
    <t>Ala</t>
  </si>
  <si>
    <t>Val</t>
  </si>
  <si>
    <t>Leu</t>
  </si>
  <si>
    <t>Ile</t>
  </si>
  <si>
    <t>GAVLI</t>
  </si>
  <si>
    <t>Hydrophobicity</t>
  </si>
  <si>
    <t>A1</t>
  </si>
  <si>
    <t>A2</t>
  </si>
  <si>
    <t>LinL</t>
  </si>
  <si>
    <t>B</t>
  </si>
  <si>
    <t>LinA</t>
  </si>
  <si>
    <t>LinA Cleavage-site</t>
  </si>
  <si>
    <t>LinA core</t>
  </si>
  <si>
    <t>C1</t>
  </si>
  <si>
    <t>C2</t>
  </si>
  <si>
    <t>Kocuria sp. WRN011.</t>
  </si>
  <si>
    <t>Clavibacter tessellarius</t>
  </si>
  <si>
    <t>Amycolatopsis marina</t>
  </si>
  <si>
    <t>Actinomyces sp. 299</t>
  </si>
  <si>
    <t>LinA Core</t>
  </si>
  <si>
    <t>Linaridin Genetic Landscape</t>
  </si>
  <si>
    <t>The following sheets are included:</t>
  </si>
  <si>
    <t>Reference:</t>
  </si>
  <si>
    <t>Streptomyces sp. TAA486</t>
  </si>
  <si>
    <t>Note:</t>
  </si>
  <si>
    <t>Type</t>
  </si>
  <si>
    <r>
      <t>MSTLVRHANEISPDLFGDLDAQTGARSLSGMT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TAVALGIAISAVAFHAGYMYGIARNMAEGSVVLPQ</t>
    </r>
  </si>
  <si>
    <r>
      <t>MLEKVNASAVFADIPLRADVPMTVGAAS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ATIVGIAAGVAVVAGVAGAFYAGYQIGRAIGHQNPLPQ</t>
    </r>
  </si>
  <si>
    <r>
      <t>MSNLADKVNADRELARTPLLATEPQHVGALT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AAFGAGLAGAAAVAGTFGAGYVAGNAIGG</t>
    </r>
  </si>
  <si>
    <r>
      <t>MDKLVSYTNAVSEDMFGELELAVDVRDMSAAT</t>
    </r>
    <r>
      <rPr>
        <b/>
        <u/>
        <sz val="11"/>
        <rFont val="Arial"/>
        <family val="2"/>
      </rPr>
      <t>PCMATP</t>
    </r>
    <r>
      <rPr>
        <sz val="11"/>
        <rFont val="Arial"/>
        <family val="2"/>
      </rPr>
      <t>AAVAAGATLGAAAFGAGFGIGYAYG</t>
    </r>
  </si>
  <si>
    <r>
      <t>MEHIIEKVERETEPQLSEHSSMRNPGLD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AAFVGAAGYGWITLQAYDMGREHAGANG</t>
    </r>
  </si>
  <si>
    <r>
      <t>MRNLARNVNENPSFDLGDLTPTTEGRKLDPHA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AAAAAATVGAAATVGAGVAGFVAEEAADG</t>
    </r>
  </si>
  <si>
    <r>
      <t>MNEKASYDLAYGAVAPSSAARIN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GLVAFGAAFAKGAAAGGAVVAAGIAAYTVTGDS</t>
    </r>
  </si>
  <si>
    <r>
      <t>MTAVAEFMNAQEINFEGGSMSTAGA</t>
    </r>
    <r>
      <rPr>
        <b/>
        <u/>
        <sz val="11"/>
        <rFont val="Arial"/>
        <family val="2"/>
      </rPr>
      <t>PVLGTP</t>
    </r>
    <r>
      <rPr>
        <sz val="11"/>
        <rFont val="Arial"/>
        <family val="2"/>
      </rPr>
      <t>AAAAPVAVATCWKVAGGVAGFGAVVGAAAALFTVANGD</t>
    </r>
  </si>
  <si>
    <r>
      <t>MQRKDTSMTTIADIAFDSDRGQRFAPEQ</t>
    </r>
    <r>
      <rPr>
        <b/>
        <u/>
        <sz val="11"/>
        <rFont val="Arial"/>
        <family val="2"/>
      </rPr>
      <t>PLAATP</t>
    </r>
    <r>
      <rPr>
        <sz val="11"/>
        <rFont val="Arial"/>
        <family val="2"/>
      </rPr>
      <t>LAALAATSVFTGAVAAYAVEETVGN</t>
    </r>
  </si>
  <si>
    <r>
      <t>MGKTMTSLASRVNSDRSIANLQMDRTNWSGAPGEL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ATVTAAAAFVAANKGAVAGAAAFAGLFGAGVWVGVATAD</t>
    </r>
  </si>
  <si>
    <r>
      <t>MQQTRQLDAVPFDSDEATTFCGLR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AAVAWAGAVVAAAGVGAAIGDAVD</t>
    </r>
  </si>
  <si>
    <r>
      <t>MTSAHRAGNRAQRPTITIAERKESSMTTIADIAFDSDRGQRFAPEQ</t>
    </r>
    <r>
      <rPr>
        <b/>
        <u/>
        <sz val="11"/>
        <rFont val="Arial"/>
        <family val="2"/>
      </rPr>
      <t>PLAATP</t>
    </r>
    <r>
      <rPr>
        <sz val="11"/>
        <rFont val="Arial"/>
        <family val="2"/>
      </rPr>
      <t>LAALAATSVFTGAVAAYAVEEAVGN</t>
    </r>
  </si>
  <si>
    <r>
      <t>MSDIAAYFNARQDLGGIGSAHVPAADA</t>
    </r>
    <r>
      <rPr>
        <b/>
        <u/>
        <sz val="11"/>
        <rFont val="Arial"/>
        <family val="2"/>
      </rPr>
      <t>PLLATP</t>
    </r>
    <r>
      <rPr>
        <sz val="11"/>
        <rFont val="Arial"/>
        <family val="2"/>
      </rPr>
      <t>ATITTIAGWKAVGAFAAGAGCVVGAYTAGKANG</t>
    </r>
  </si>
  <si>
    <r>
      <t>MTNVITRLHATGQLPVTAIADTESGGLTAAAY</t>
    </r>
    <r>
      <rPr>
        <b/>
        <u/>
        <sz val="11"/>
        <rFont val="Arial"/>
        <family val="2"/>
      </rPr>
      <t>PVLGTP</t>
    </r>
    <r>
      <rPr>
        <sz val="11"/>
        <rFont val="Arial"/>
        <family val="2"/>
      </rPr>
      <t>AFAVPFTAKAFSAGIAFGAATVAAYDAGAGK</t>
    </r>
  </si>
  <si>
    <r>
      <t>MLLQAIEDQTSRAGVSLERMTITRKPDA</t>
    </r>
    <r>
      <rPr>
        <b/>
        <u/>
        <sz val="11"/>
        <rFont val="Arial"/>
        <family val="2"/>
      </rPr>
      <t>AVLATP</t>
    </r>
    <r>
      <rPr>
        <sz val="11"/>
        <rFont val="Arial"/>
        <family val="2"/>
      </rPr>
      <t>TLAMAFGALQGGWFVGEMVKNVIRGG</t>
    </r>
  </si>
  <si>
    <r>
      <t>MNPIEKHAHEAFSGSDPLRPLEVPSDAA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ALGYGALTFAAFMAGNVVTDFVGDESPTEGGIDELVGKSGSELLALRAERLTRG</t>
    </r>
  </si>
  <si>
    <r>
      <t>MTNSIESFANDFADSTLRPLELSPAVG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AYAAYATGVAVTFTLGIISDAVGYTDADDVLDGDTPEGASADQLIRARIDGLQ</t>
    </r>
  </si>
  <si>
    <r>
      <t>MATLEARVGDAVTVFSSRPAIGEAVRVRSDADG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LALAGAFAGGAAIGGGLVAAFEAGRAVAGG</t>
    </r>
  </si>
  <si>
    <r>
      <t>MMTMTMMSRDAALSARVGAAVAAIPDDGPFGNAVSA</t>
    </r>
    <r>
      <rPr>
        <b/>
        <u/>
        <sz val="11"/>
        <rFont val="Arial"/>
        <family val="2"/>
      </rPr>
      <t>PVLGTP</t>
    </r>
    <r>
      <rPr>
        <sz val="11"/>
        <rFont val="Arial"/>
        <family val="2"/>
      </rPr>
      <t>ATVAAAPAAVATWKLAAAAVGGGVSVVGAYVAGRAVGTW</t>
    </r>
  </si>
  <si>
    <r>
      <t>MTSLVDYTNAVSPEMFGDLRETAEGHGLTAAS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TAVALGVAIGAVAFHAGYMYGIARNMAEGKYPQPKQLPQ</t>
    </r>
  </si>
  <si>
    <r>
      <t>MPLLAEKVNADPALGAISIHSTEPCHEIGGA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ATIVGVAAGVGLVGSVVGLFAAGYAMGRNFGGTRPPKSEQLPS</t>
    </r>
  </si>
  <si>
    <r>
      <t>MSDPLASVNSSRYLKTVPVRAERSTWLGRKDGSPVMLL</t>
    </r>
    <r>
      <rPr>
        <b/>
        <u/>
        <sz val="11"/>
        <rFont val="Arial"/>
        <family val="2"/>
      </rPr>
      <t>PTIVTP</t>
    </r>
    <r>
      <rPr>
        <sz val="11"/>
        <rFont val="Arial"/>
        <family val="2"/>
      </rPr>
      <t>AIVTGTVNVATQVVAQVTGVRQPDPNATDPSNLA</t>
    </r>
  </si>
  <si>
    <r>
      <t>MTALVAHTNEISAEMFGELTEDRTAEGLAGLT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TAVALGVAVGAVAFHAGYMVGIARNMAEGTRPRPQ</t>
    </r>
  </si>
  <si>
    <r>
      <t>MSVLATRVNTDPDLAAIPIDSGEACSQVGGM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ATIVSVAAGVGLVGSVAALFGAGYVAGRNLGGTRPPVQN</t>
    </r>
  </si>
  <si>
    <r>
      <t>MNQMTALVDHTNDISLEMFGELTEADRNAHGLAGLT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TAVALGVAVGAVAFHAGYMVGIARNMAEGTRPLPK</t>
    </r>
  </si>
  <si>
    <r>
      <t>MSVLANRVNADPALATIPIHSDEARNHVGGM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ATIVSVAAGVGLVGSVAALFGAGYVAGRNLGGTRPPAPK</t>
    </r>
  </si>
  <si>
    <r>
      <t>MTALVDHTNDVSLEMFGELNEADRTAQGLAGLT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TAVALGVAVGAVAFHAGYMVGIVRNMAEGTVTPRPK</t>
    </r>
  </si>
  <si>
    <r>
      <t>MSVLATKVNADPALAAIPIHSDEACNQVGGM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ATIVGVAAGVGLVGSVAALFGAGYVVGRNLGGTTPRPK</t>
    </r>
  </si>
  <si>
    <r>
      <t>MSTLADHTNTISPGRFGDLTETTRGRGLTAAT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SAVALGVAIGMAAFHAGYMYGIARSMAEGTVAN</t>
    </r>
  </si>
  <si>
    <r>
      <t>MPLLAEKANADPALAAISIYSTEPCHEIGGA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ATIVGVAAGVGLVGSVVGLFAAGYAIGHSGTLPK</t>
    </r>
  </si>
  <si>
    <r>
      <t>MSTLADYTNAVSPETFGDLTETTAGRGLTAGT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AVVVTMVAAFAAGYAMGRSGTVPK</t>
    </r>
  </si>
  <si>
    <r>
      <t>MTLLAEKVNADPAFDAISIHSTYPVHTSVEV</t>
    </r>
    <r>
      <rPr>
        <b/>
        <u/>
        <sz val="11"/>
        <rFont val="Arial"/>
        <family val="2"/>
      </rPr>
      <t>PVLCVT</t>
    </r>
    <r>
      <rPr>
        <sz val="11"/>
        <rFont val="Arial"/>
        <family val="2"/>
      </rPr>
      <t>ATMGAASGLSTANVGAVNGGTVLTIA</t>
    </r>
  </si>
  <si>
    <r>
      <t>MSTLVDYTNAVSPGMFGDLTETTGGRGLTAET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AVVVTMVAAFAAGYAMGRGAGTLPN</t>
    </r>
  </si>
  <si>
    <r>
      <t>MTLLAEKVNADPALTAISIYSTEPCHEIGGA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ATIVGVAAGVGLVGSVVGLFAAGYAFGHSGTLPK</t>
    </r>
  </si>
  <si>
    <r>
      <t>MSTLADYTNTISPGKFGDLTETTGGRGLTAAT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SAVALGVAIGMAAFHAGYMYGIARSMAEGTVAN</t>
    </r>
  </si>
  <si>
    <r>
      <t>MFQLMEEVMLLEKVNADNTLVGELKAAALPGPAT</t>
    </r>
    <r>
      <rPr>
        <b/>
        <u/>
        <sz val="11"/>
        <rFont val="Arial"/>
        <family val="2"/>
      </rPr>
      <t>PVMSTP</t>
    </r>
    <r>
      <rPr>
        <sz val="11"/>
        <rFont val="Arial"/>
        <family val="2"/>
      </rPr>
      <t>TLVRVIANVAQATKATRAAG</t>
    </r>
  </si>
  <si>
    <r>
      <t>MEELLDRTNEQSDDLFGVLTPQTQVEFDTGNT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AAAAAGAGATVGAFAAGVAVGYAVG</t>
    </r>
  </si>
  <si>
    <r>
      <t>MVVDTLLEKVNGSSDLVRVSIREEQATTMVGLG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GAFAAGAGAACAVAGAFGAGYAIGQDLAG</t>
    </r>
  </si>
  <si>
    <r>
      <t>MRTQVRPHWDIVPGALEEDAEGQVFESGL</t>
    </r>
    <r>
      <rPr>
        <b/>
        <u/>
        <sz val="11"/>
        <rFont val="Arial"/>
        <family val="2"/>
      </rPr>
      <t>PVTATP</t>
    </r>
    <r>
      <rPr>
        <sz val="11"/>
        <rFont val="Arial"/>
        <family val="2"/>
      </rPr>
      <t>VVVGAAGAIVVAYAAGALANALGGGTHPTLPHA</t>
    </r>
  </si>
  <si>
    <r>
      <t>MNPLTPPASLVGSGALTETDGGSVRLGSA</t>
    </r>
    <r>
      <rPr>
        <b/>
        <u/>
        <sz val="11"/>
        <rFont val="Arial"/>
        <family val="2"/>
      </rPr>
      <t>PVTATP</t>
    </r>
    <r>
      <rPr>
        <sz val="11"/>
        <rFont val="Arial"/>
        <family val="2"/>
      </rPr>
      <t>LAVTAGLAAGVALGYALANSTHPTLPHA</t>
    </r>
  </si>
  <si>
    <r>
      <t>MNDVSFLSRPGSMADIDIRDPHGRSVSGQA</t>
    </r>
    <r>
      <rPr>
        <b/>
        <u/>
        <sz val="11"/>
        <rFont val="Arial"/>
        <family val="2"/>
      </rPr>
      <t>PVTATP</t>
    </r>
    <r>
      <rPr>
        <sz val="11"/>
        <rFont val="Arial"/>
        <family val="2"/>
      </rPr>
      <t>GVAAGVAIGYALIYAFNAGLNSTHPTLPHA</t>
    </r>
  </si>
  <si>
    <r>
      <t>MSNVEAFANEHVDGVLSPLEVTTAVG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AYAGYAAGAGAVFTLGLISDAIESHHAAEVTPTGPVPSYGSVDQLLGMRVASIS</t>
    </r>
  </si>
  <si>
    <r>
      <t>MASIADFMNAQLLGPIEQGMTKGNGV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AVAVPASVKITAAVVAFTVPVAAYVAGRAVN</t>
    </r>
  </si>
  <si>
    <r>
      <t>MLEKVNASAELDALAVQVDEGEWARPTA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AVIGTAVGAAGAVVGALVGGFIVADNVLGGS</t>
    </r>
  </si>
  <si>
    <r>
      <t>MLLEKVNNSEELSTLPLMLDEDKGAAPTE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AAVAAGIAGVTLVATAVAGGIGLAVTVNGNS</t>
    </r>
  </si>
  <si>
    <r>
      <t>MNDVTSHINASAELASVEITDAEGVVFTDYT</t>
    </r>
    <r>
      <rPr>
        <b/>
        <u/>
        <sz val="11"/>
        <rFont val="Arial"/>
        <family val="2"/>
      </rPr>
      <t>PVMGTP</t>
    </r>
    <r>
      <rPr>
        <sz val="11"/>
        <rFont val="Arial"/>
        <family val="2"/>
      </rPr>
      <t>GAFLGGVAIASATVAAFEQGQG</t>
    </r>
  </si>
  <si>
    <r>
      <t>MNDITAFINEDARLDEVPIERAEGTVLVEQGV</t>
    </r>
    <r>
      <rPr>
        <b/>
        <u/>
        <sz val="11"/>
        <rFont val="Arial"/>
        <family val="2"/>
      </rPr>
      <t>TVLATP</t>
    </r>
    <r>
      <rPr>
        <sz val="11"/>
        <rFont val="Arial"/>
        <family val="2"/>
      </rPr>
      <t>SANFCLTFAIGK</t>
    </r>
  </si>
  <si>
    <r>
      <t>MSKIVESVVAVTPEELTDETHGEFGAMM</t>
    </r>
    <r>
      <rPr>
        <b/>
        <u/>
        <sz val="11"/>
        <rFont val="Arial"/>
        <family val="2"/>
      </rPr>
      <t>PIQATP</t>
    </r>
    <r>
      <rPr>
        <sz val="11"/>
        <rFont val="Arial"/>
        <family val="2"/>
      </rPr>
      <t>GLVAFGVGFAGGAGAAWVTVQAYEAGRTAG</t>
    </r>
  </si>
  <si>
    <r>
      <t>MEQKVAAFMNEQDFGPLEQGYQDDTPA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GAVATCWYVGGAVVGAGSVVGAYVTGRVVG</t>
    </r>
  </si>
  <si>
    <r>
      <t>MQDIAEYMNNHPDLQGDITDADGAVRTEML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VIVARTALATVAAYTVTRNHIG</t>
    </r>
  </si>
  <si>
    <r>
      <t>MSRIVDSVVAVTPQHLSDEAHGEFGAMM</t>
    </r>
    <r>
      <rPr>
        <b/>
        <u/>
        <sz val="11"/>
        <rFont val="Arial"/>
        <family val="2"/>
      </rPr>
      <t>PVQATP</t>
    </r>
    <r>
      <rPr>
        <sz val="11"/>
        <rFont val="Arial"/>
        <family val="2"/>
      </rPr>
      <t>ALIAFGVGFAGGAGAAWVTVQAYEAGAND</t>
    </r>
  </si>
  <si>
    <r>
      <t>MEHKIAGFMNTQDFGTLEQGYQDDAAA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AAVATCWYVGGAVVGAGAVVGAYVTGRVNG</t>
    </r>
  </si>
  <si>
    <r>
      <t>MNDFLLIPSVVALGIVGFLIAT</t>
    </r>
    <r>
      <rPr>
        <b/>
        <u/>
        <sz val="11"/>
        <rFont val="Arial"/>
        <family val="2"/>
      </rPr>
      <t>RAVSTP</t>
    </r>
    <r>
      <rPr>
        <sz val="11"/>
        <rFont val="Arial"/>
        <family val="2"/>
      </rPr>
      <t>AVIGVALVVLWGACSQARAHTHARHTPSKKRRQHP</t>
    </r>
  </si>
  <si>
    <r>
      <t>MDLPLEEIILTSAR</t>
    </r>
    <r>
      <rPr>
        <b/>
        <u/>
        <sz val="11"/>
        <rFont val="Arial"/>
        <family val="2"/>
      </rPr>
      <t>PTLGTP</t>
    </r>
    <r>
      <rPr>
        <sz val="11"/>
        <rFont val="Arial"/>
        <family val="2"/>
      </rPr>
      <t>RIGRGARAVQAAQVAGGLGEAAGGAANVAAAASAVEANQAAVEANQAVEAQANAANAQAAGGV</t>
    </r>
  </si>
  <si>
    <r>
      <t>MEIPVEGVVYVAAR</t>
    </r>
    <r>
      <rPr>
        <b/>
        <u/>
        <sz val="11"/>
        <rFont val="Arial"/>
        <family val="2"/>
      </rPr>
      <t>PTLGTP</t>
    </r>
    <r>
      <rPr>
        <sz val="11"/>
        <rFont val="Arial"/>
        <family val="2"/>
      </rPr>
      <t>RIARVGNRLGGLAQAAEGVGAIGALATAAVGVGQAAEANNLAAEANAQNAAALAAVGGAPPAA</t>
    </r>
  </si>
  <si>
    <r>
      <t>MSKIVRSVAAVTPEVLTEDVHGDSGSMM</t>
    </r>
    <r>
      <rPr>
        <b/>
        <u/>
        <sz val="11"/>
        <rFont val="Arial"/>
        <family val="2"/>
      </rPr>
      <t>PIQATP</t>
    </r>
    <r>
      <rPr>
        <sz val="11"/>
        <rFont val="Arial"/>
        <family val="2"/>
      </rPr>
      <t>ALVAFGAGFAGGAGISWVCVQAYEAGAND</t>
    </r>
  </si>
  <si>
    <r>
      <t>MEMKIAAFMNEQDLGSLERGYQDDAPA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LAAVATCWYVGGAVAGAAVVAGAYVTGRVVG</t>
    </r>
  </si>
  <si>
    <r>
      <t>MEIPVEGVVYVAAR</t>
    </r>
    <r>
      <rPr>
        <b/>
        <u/>
        <sz val="11"/>
        <rFont val="Arial"/>
        <family val="2"/>
      </rPr>
      <t>PTLGTP</t>
    </r>
    <r>
      <rPr>
        <sz val="11"/>
        <rFont val="Arial"/>
        <family val="2"/>
      </rPr>
      <t>RIARIGRIAQAAEGVGALAAAATAAVGVAQAAEANNLAAEANAQNQAALAAVGGTPPAV</t>
    </r>
  </si>
  <si>
    <r>
      <t>MEQKIAAFMNEQDLGSLEQGYRDDAPM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AAAVATCWYVGGAAAGAAAVVGAYVTGRVVG</t>
    </r>
  </si>
  <si>
    <r>
      <t>MSRIVDSVVAVTPTDLTDDSQGEFGAMA</t>
    </r>
    <r>
      <rPr>
        <b/>
        <u/>
        <sz val="11"/>
        <rFont val="Arial"/>
        <family val="2"/>
      </rPr>
      <t>PVQATP</t>
    </r>
    <r>
      <rPr>
        <sz val="11"/>
        <rFont val="Arial"/>
        <family val="2"/>
      </rPr>
      <t>TLVAFGVGFAGGAGAAWVTVQAYEAGAND</t>
    </r>
  </si>
  <si>
    <r>
      <t>MDLPVEGVILTSAR</t>
    </r>
    <r>
      <rPr>
        <b/>
        <u/>
        <sz val="11"/>
        <rFont val="Arial"/>
        <family val="2"/>
      </rPr>
      <t>PTLGTP</t>
    </r>
    <r>
      <rPr>
        <sz val="11"/>
        <rFont val="Arial"/>
        <family val="2"/>
      </rPr>
      <t>RIGRVANAANALNALGGLADLAQAAGGVAQVVGAASAVEANQAAADANQAVANAANAQAAAAGGTV</t>
    </r>
  </si>
  <si>
    <r>
      <t>MNDFLLVPFVVALGIVGFLIAT</t>
    </r>
    <r>
      <rPr>
        <b/>
        <u/>
        <sz val="11"/>
        <rFont val="Arial"/>
        <family val="2"/>
      </rPr>
      <t>RAVSTP</t>
    </r>
    <r>
      <rPr>
        <sz val="11"/>
        <rFont val="Arial"/>
        <family val="2"/>
      </rPr>
      <t>AVIGVALVVLLGACSQARRNVHPKNTPAKKRRQHP</t>
    </r>
  </si>
  <si>
    <r>
      <t>MNTSPIPAALRGVGGLSESASGRALSTFA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GIAAGAALGVALVNAFVAGYNHCGGNVELPM</t>
    </r>
  </si>
  <si>
    <r>
      <t>MSKSSTPAVLTATGDLTESDPGVTLPALA</t>
    </r>
    <r>
      <rPr>
        <b/>
        <u/>
        <sz val="11"/>
        <rFont val="Arial"/>
        <family val="2"/>
      </rPr>
      <t>PVTATP</t>
    </r>
    <r>
      <rPr>
        <sz val="11"/>
        <rFont val="Arial"/>
        <family val="2"/>
      </rPr>
      <t>VAIAATLGAAFLAGYAAGRAAGSDVELPM</t>
    </r>
  </si>
  <si>
    <r>
      <t>MPEFRQPGWTRGIAPLDEGSGGQVFGAAS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VVVASAGAVVIAFAAGVAARELANGGNVELPM</t>
    </r>
  </si>
  <si>
    <r>
      <t>MPEFRQPGWTRGVAPLDESAGGQVFGGAS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AVVATAGAVVVAFAAGVAARHLANGGNVELPM</t>
    </r>
  </si>
  <si>
    <r>
      <t>MSMSPTPAALRGAGGLSESDPGRALSSLA</t>
    </r>
    <r>
      <rPr>
        <b/>
        <u/>
        <sz val="11"/>
        <rFont val="Arial"/>
        <family val="2"/>
      </rPr>
      <t>PVTATP</t>
    </r>
    <r>
      <rPr>
        <sz val="11"/>
        <rFont val="Arial"/>
        <family val="2"/>
      </rPr>
      <t>GVVAGVALGVALVNAFAAGYNHCGGNVELPM</t>
    </r>
  </si>
  <si>
    <r>
      <t>MNKSSAPAVLTATGALTESDAGVTLPTLA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VAIAATMGVAFVAGYAAGRAATGNVELPM</t>
    </r>
  </si>
  <si>
    <r>
      <t>MARSTPFAQRAVSGPLLEDSPGDIGTAAS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AAAAAFAAGATIVVGAYVVGRMVGGETEPVIQ</t>
    </r>
  </si>
  <si>
    <r>
      <t>MSRTTAYLNGCAALADLSVLDSAGRRSPAQ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VTIVAFAGGVGAGAAIVAAFEAGRQAAGGSMEPIIT</t>
    </r>
  </si>
  <si>
    <r>
      <t>MTSISDHVNGRSPMLFGDLRTTHGARHLSELT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AAFAAGVGVSVAAYAVGYAVGALGSKQPS</t>
    </r>
  </si>
  <si>
    <r>
      <t>MLTEHVNASSVLAEFPLRADRARRMDELT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GAVVVAVGLYVVATPYVAGAIGSKQPS</t>
    </r>
  </si>
  <si>
    <r>
      <t>MSVLTERVNASSVLAELPLRADRAQQMDELA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ATAVAFAAGVGVGVAVTNAFGAGLAAGGSKQPS</t>
    </r>
  </si>
  <si>
    <r>
      <t>MSVLTERVNASRVLAELPLRADRAQQMDELA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SAALVAAAAAVAVALADIYTVAGSKQPN</t>
    </r>
  </si>
  <si>
    <r>
      <t>MSVLTERVNASSVLAELPLRSDRAQQMDELA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AIACMGFASVSGPSLAVAGSKQPS</t>
    </r>
  </si>
  <si>
    <r>
      <rPr>
        <b/>
        <sz val="11"/>
        <rFont val="Arial"/>
        <family val="2"/>
      </rPr>
      <t>V</t>
    </r>
    <r>
      <rPr>
        <sz val="11"/>
        <rFont val="Arial"/>
        <family val="2"/>
      </rPr>
      <t>DNLNLPVEGIILASAR</t>
    </r>
    <r>
      <rPr>
        <b/>
        <u/>
        <sz val="11"/>
        <rFont val="Arial"/>
        <family val="2"/>
      </rPr>
      <t>PTLGTP</t>
    </r>
    <r>
      <rPr>
        <sz val="11"/>
        <rFont val="Arial"/>
        <family val="2"/>
      </rPr>
      <t>RIGRVGRGAGGGGGRGLAALGAIADLAGVAGGVGATVGAASSVEAANASVAADQAVAQAAADVAAGAGAPPA</t>
    </r>
  </si>
  <si>
    <r>
      <t>MIDVTSHINESAELSSVEVTDAEGVVFTDYT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GAFLGGVAIASATVAAFEQGQG</t>
    </r>
  </si>
  <si>
    <r>
      <t>MATIAEFMNDQKLGVLELGYKEDSQE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AAAVATCWYVGGAAAGVTVVAGAYVAGRVFG</t>
    </r>
  </si>
  <si>
    <r>
      <t>MSRIIESVAAITPEHLTDGSHGDVVAMA</t>
    </r>
    <r>
      <rPr>
        <b/>
        <u/>
        <sz val="11"/>
        <rFont val="Arial"/>
        <family val="2"/>
      </rPr>
      <t>PVQATP</t>
    </r>
    <r>
      <rPr>
        <sz val="11"/>
        <rFont val="Arial"/>
        <family val="2"/>
      </rPr>
      <t>GLVAFGIGFAGGAGVSWVGVQAYEAGAND</t>
    </r>
  </si>
  <si>
    <r>
      <t>MTEIVSFVNGLDLGAIETGEAHSDQA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AAALAAIGGAKAVGAFVGGATVVGGAYALGRAVG</t>
    </r>
  </si>
  <si>
    <r>
      <t>MIDVAAAANEMEIPEEGAIFPMAT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AAFMGGIAISSAVVGAFEAGRNG</t>
    </r>
  </si>
  <si>
    <r>
      <t>MAKIAAFMNQQDMGPIAESELSVGGT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AVVAVPASVKITAGIVAFTIPVGAYVTGRVVN</t>
    </r>
  </si>
  <si>
    <r>
      <t>MNSITESVRVIAGATLSQDTGERTTRMM</t>
    </r>
    <r>
      <rPr>
        <b/>
        <u/>
        <sz val="11"/>
        <rFont val="Arial"/>
        <family val="2"/>
      </rPr>
      <t>PVAFTP</t>
    </r>
    <r>
      <rPr>
        <sz val="11"/>
        <rFont val="Arial"/>
        <family val="2"/>
      </rPr>
      <t>AVLVTTPYAAGGLAAGAAAVGAYEAGRAAAKG</t>
    </r>
  </si>
  <si>
    <r>
      <t>MDLPVEGVILASAR</t>
    </r>
    <r>
      <rPr>
        <b/>
        <u/>
        <sz val="11"/>
        <rFont val="Arial"/>
        <family val="2"/>
      </rPr>
      <t>PTLGTP</t>
    </r>
    <r>
      <rPr>
        <sz val="11"/>
        <rFont val="Arial"/>
        <family val="2"/>
      </rPr>
      <t>RIGRVSGANALNALGGLADLAQAAGGVAQVVGAASAVEANNAAVDANQAVANAANAQAAAVGGAV</t>
    </r>
  </si>
  <si>
    <r>
      <t>MSSIENALNSVEIPVEGVVYVAAR</t>
    </r>
    <r>
      <rPr>
        <b/>
        <u/>
        <sz val="11"/>
        <rFont val="Arial"/>
        <family val="2"/>
      </rPr>
      <t>PTLGTP</t>
    </r>
    <r>
      <rPr>
        <sz val="11"/>
        <rFont val="Arial"/>
        <family val="2"/>
      </rPr>
      <t>RIARIGRIAQAAEGIGAVAAAATAAVGVAQAAEANNLAAEANAQNQAALAAVGGAPAA</t>
    </r>
  </si>
  <si>
    <r>
      <t>MNDFLLIPSVVALGIVGFLIAT</t>
    </r>
    <r>
      <rPr>
        <b/>
        <u/>
        <sz val="11"/>
        <rFont val="Arial"/>
        <family val="2"/>
      </rPr>
      <t>RAVSTP</t>
    </r>
    <r>
      <rPr>
        <sz val="11"/>
        <rFont val="Arial"/>
        <family val="2"/>
      </rPr>
      <t>AVIGVALVVLWGACAQARSTVHPRHTPSKKRRQHP</t>
    </r>
  </si>
  <si>
    <r>
      <t>MVEIVSYFNEKLDLGAIDQGESNSEQS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AAALAAIGGAKVVGAFVGGATLVGGAYALGKAVG</t>
    </r>
  </si>
  <si>
    <r>
      <t>MNNIIEAVNEMDIPAEGKVFPDAT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GAFLGGVAVSSAVIGAFELGRGGGSAPATQL</t>
    </r>
  </si>
  <si>
    <r>
      <t>MSRIVDSVVAVTSADLTDDSQGEFGAMA</t>
    </r>
    <r>
      <rPr>
        <b/>
        <u/>
        <sz val="11"/>
        <rFont val="Arial"/>
        <family val="2"/>
      </rPr>
      <t>PVQATP</t>
    </r>
    <r>
      <rPr>
        <sz val="11"/>
        <rFont val="Arial"/>
        <family val="2"/>
      </rPr>
      <t>TLVAFGVGFAGGAGAAWVTVQAYEAGAND</t>
    </r>
  </si>
  <si>
    <r>
      <t>MEIPVEGVVYVAAR</t>
    </r>
    <r>
      <rPr>
        <b/>
        <u/>
        <sz val="11"/>
        <rFont val="Arial"/>
        <family val="2"/>
      </rPr>
      <t>PTLGTP</t>
    </r>
    <r>
      <rPr>
        <sz val="11"/>
        <rFont val="Arial"/>
        <family val="2"/>
      </rPr>
      <t>RIARVGNRLGGLAQAAEGVGAIGALATAAVGVGQAAEANNLAAEANAQNAAALAAVGGAPAA</t>
    </r>
  </si>
  <si>
    <r>
      <t>MNDFLLIPSVVALGIVGFLIAT</t>
    </r>
    <r>
      <rPr>
        <b/>
        <u/>
        <sz val="11"/>
        <rFont val="Arial"/>
        <family val="2"/>
      </rPr>
      <t>RAVSTP</t>
    </r>
    <r>
      <rPr>
        <sz val="11"/>
        <rFont val="Arial"/>
        <family val="2"/>
      </rPr>
      <t>AVIGVALVVLWGACSQARSTIHARHTPSKKRRQHP</t>
    </r>
  </si>
  <si>
    <r>
      <t>MSSIENALNSVEIPVEGVVYVAAR</t>
    </r>
    <r>
      <rPr>
        <b/>
        <u/>
        <sz val="11"/>
        <rFont val="Arial"/>
        <family val="2"/>
      </rPr>
      <t>PTLGTP</t>
    </r>
    <r>
      <rPr>
        <sz val="11"/>
        <rFont val="Arial"/>
        <family val="2"/>
      </rPr>
      <t>RIARVGNRLGGLAQAAEGVGAIGALATAAVGVGQAAEANNLAAEANAQNAAALAAVGGAPAA</t>
    </r>
  </si>
  <si>
    <r>
      <t>MNSITESVRVIAGTTLSEDSGERTTRMM</t>
    </r>
    <r>
      <rPr>
        <b/>
        <u/>
        <sz val="11"/>
        <rFont val="Arial"/>
        <family val="2"/>
      </rPr>
      <t>PVAFTP</t>
    </r>
    <r>
      <rPr>
        <sz val="11"/>
        <rFont val="Arial"/>
        <family val="2"/>
      </rPr>
      <t>AVLVTTPYAAGGLAAGAAAVGAYEAGRAAAKG</t>
    </r>
  </si>
  <si>
    <r>
      <t>MAKIAAFMNQQDMGPIAESGLSVGGT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AVVAVPASVKITAGIVAFTIPVGAYVTGRVVN</t>
    </r>
  </si>
  <si>
    <r>
      <t>MSTSSTPAALRGAGGLSESDPGRALSTLA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GIVAGAALGVALVNAFVAGYNHGGGNVELPM</t>
    </r>
  </si>
  <si>
    <r>
      <t>MSKSSAPAVLTATGALTESDPGVTLPALA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VAIAATLGAAFIAGYAAGRAAGNVELPM</t>
    </r>
  </si>
  <si>
    <r>
      <t>MPEFRQPGWTRGIAPLDESAGGQVFGGAS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AVVATAGAVVIAFAAGVAARQLANGGNVELPM</t>
    </r>
  </si>
  <si>
    <r>
      <t>MTEIVTFVNNLDLGTIQAGETRTDQA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AAALAAIGGAKAVGAFVGGATVVGGAYALGRAIG</t>
    </r>
  </si>
  <si>
    <r>
      <t>MNSITESVRVIAGATLSEDSGERTTRMM</t>
    </r>
    <r>
      <rPr>
        <b/>
        <u/>
        <sz val="11"/>
        <rFont val="Arial"/>
        <family val="2"/>
      </rPr>
      <t>PVAFTP</t>
    </r>
    <r>
      <rPr>
        <sz val="11"/>
        <rFont val="Arial"/>
        <family val="2"/>
      </rPr>
      <t>AVLVTTPYAAGGLAAGAAAVGAYEAGRAAAKG</t>
    </r>
  </si>
  <si>
    <r>
      <t>MAKIADFMNTQQLGPIEQGLTNTDGV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AVAVPVTVKITAGIVAFTIPVGAYVAGRVVN</t>
    </r>
  </si>
  <si>
    <r>
      <t>MRTVTTPTLTGDAGISLKPMM</t>
    </r>
    <r>
      <rPr>
        <b/>
        <u/>
        <sz val="11"/>
        <rFont val="Arial"/>
        <family val="2"/>
      </rPr>
      <t>PVTFTP</t>
    </r>
    <r>
      <rPr>
        <sz val="11"/>
        <rFont val="Arial"/>
        <family val="2"/>
      </rPr>
      <t>AILVTTPYAAGGLAAGAASVAAYEAGRAAGAGK</t>
    </r>
  </si>
  <si>
    <r>
      <t>MNASVFQTVPAAARPLTEEDPGYTATGTA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VLATAVFAAGFVAGVVVCDAIGDTSPVEQ</t>
    </r>
  </si>
  <si>
    <r>
      <t>MNDTSFLTRPGALTDIRVDDPQGRVIINHP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AVVSGVIIGVALVNAFVAGRDGGPLEPPIEIDVPA</t>
    </r>
  </si>
  <si>
    <r>
      <t>MLEEKLNLQIQDELHEEHAGEIADKAA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ALAGAFVGGAAVVTGAYAAGKAVG</t>
    </r>
  </si>
  <si>
    <r>
      <t>MNMSPTPAALRGAGGLSESDPGRAHSTLV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GVLAGVAVGVALVNAFAAGYNHCGGNVELPM</t>
    </r>
  </si>
  <si>
    <r>
      <t>MNTSSTPAVLTATGALTESDPGATLPAIA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VVVVAALGAGFVAGYAAGRAAGNVELPM</t>
    </r>
  </si>
  <si>
    <r>
      <t>MPEFRQPGWTRGLAPLDEGAGGQVFGGAS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AVVATAGAVVVAFAAGVAARHLANGGNVELPM</t>
    </r>
  </si>
  <si>
    <r>
      <t>MNDQSRRLYDSSALATVAVDDPRGWISARQK</t>
    </r>
    <r>
      <rPr>
        <b/>
        <u/>
        <sz val="11"/>
        <rFont val="Arial"/>
        <family val="2"/>
      </rPr>
      <t>PVLSTP</t>
    </r>
    <r>
      <rPr>
        <sz val="11"/>
        <rFont val="Arial"/>
        <family val="2"/>
      </rPr>
      <t>AVVAGLAIGYAMLNAFEAGRNGGPIRPAL</t>
    </r>
  </si>
  <si>
    <r>
      <t>MSAMPVSQLPADLAAMSELKEGAAGRVPATAQ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TIALAFAAGVGIGFAACQVVGDIRPVEN</t>
    </r>
  </si>
  <si>
    <r>
      <t>MNDVSFLTRPGALTDIKVDDPQGRVIITQT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AVVAGVIIGAALVNAFVAGRDGGPLEPPIDVSVPS</t>
    </r>
  </si>
  <si>
    <r>
      <t>MNAAVFQAVPAAARPLTEKDPGHTATGTA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VIVVTAFAAGVAAGVALCDAIGDTSPVEQ</t>
    </r>
  </si>
  <si>
    <r>
      <t>MSTSPIPAALRGAGGLSESAPGQALSTFA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GIVAGAAIGVALVNAFVAGYNYTGNVELPM</t>
    </r>
  </si>
  <si>
    <r>
      <t>MSKSSAPAALTATGALTESDPGVTLPGLA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VAIVASLGAAFVAGYAAGRAAGSDIELPM</t>
    </r>
  </si>
  <si>
    <r>
      <t>MPEFRQPGWTRGIAPLQEGAGGQVFGGAS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VVVAGAGAVVVAFAAGVAARTLANGGNIELPM</t>
    </r>
  </si>
  <si>
    <r>
      <t>MPEFRQPGWTRGIAPLDEGAGGQVFGGAS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AVVATAGAVVVAFAAGVAARHLANGGNVELPM</t>
    </r>
  </si>
  <si>
    <r>
      <t>MNTSSTPAVLTATGALTESDPGAALPSLA</t>
    </r>
    <r>
      <rPr>
        <b/>
        <u/>
        <sz val="11"/>
        <rFont val="Arial"/>
        <family val="2"/>
      </rPr>
      <t>PVTATP</t>
    </r>
    <r>
      <rPr>
        <sz val="11"/>
        <rFont val="Arial"/>
        <family val="2"/>
      </rPr>
      <t>VVIVAALGAGFVAGYAAGRAAGNVELPM</t>
    </r>
  </si>
  <si>
    <r>
      <t>MNMSPTPAALRGAGGLSESDPGRALSTLA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GVVAGVALGVALVNAFVAGYNHCGGNVELPM</t>
    </r>
  </si>
  <si>
    <r>
      <t>MSSIENALNSVEIPVEGVVYVAAR</t>
    </r>
    <r>
      <rPr>
        <b/>
        <u/>
        <sz val="11"/>
        <rFont val="Arial"/>
        <family val="2"/>
      </rPr>
      <t>PTLGTP</t>
    </r>
    <r>
      <rPr>
        <sz val="11"/>
        <rFont val="Arial"/>
        <family val="2"/>
      </rPr>
      <t>RIARIGRIAQAAEGVGAIAAAATAAVGVAQAAEANNLAAEANAQNAAALAAVGGTPPAV</t>
    </r>
  </si>
  <si>
    <r>
      <t>MSRITESVIAVTPEKLDDGATTELGAMA</t>
    </r>
    <r>
      <rPr>
        <b/>
        <u/>
        <sz val="11"/>
        <rFont val="Arial"/>
        <family val="2"/>
      </rPr>
      <t>PVQATP</t>
    </r>
    <r>
      <rPr>
        <sz val="11"/>
        <rFont val="Arial"/>
        <family val="2"/>
      </rPr>
      <t>GFVAFGVGFAGGAGVAWLGVQAYEAGVND</t>
    </r>
  </si>
  <si>
    <r>
      <t>MEQKIATFMNGQEFGSLENGFHETAPA</t>
    </r>
    <r>
      <rPr>
        <b/>
        <u/>
        <sz val="11"/>
        <rFont val="Arial"/>
        <family val="2"/>
      </rPr>
      <t>PVMGTP</t>
    </r>
    <r>
      <rPr>
        <sz val="11"/>
        <rFont val="Arial"/>
        <family val="2"/>
      </rPr>
      <t>VAAVATCWYVAGGVAGAGAVVGAYTWGVANG</t>
    </r>
  </si>
  <si>
    <r>
      <t>MPITRESRAARWAQENAGEWCGHRVPEADEAV</t>
    </r>
    <r>
      <rPr>
        <b/>
        <u/>
        <sz val="11"/>
        <rFont val="Arial"/>
        <family val="2"/>
      </rPr>
      <t>PVLTTP</t>
    </r>
    <r>
      <rPr>
        <sz val="11"/>
        <rFont val="Arial"/>
        <family val="2"/>
      </rPr>
      <t>IFATFAVAGAAGAGLGAARVVGGITGHIVGAVPPPGSNEVSGYLEAGRPVKELLANHPAI</t>
    </r>
  </si>
  <si>
    <r>
      <t>MTHIIESVRSITEPTLTEGQKDRLTRTM</t>
    </r>
    <r>
      <rPr>
        <b/>
        <u/>
        <sz val="11"/>
        <rFont val="Arial"/>
        <family val="2"/>
      </rPr>
      <t>PVAFTP</t>
    </r>
    <r>
      <rPr>
        <sz val="11"/>
        <rFont val="Arial"/>
        <family val="2"/>
      </rPr>
      <t>AVLVTTPYAGGGLAAGAAVVGAYELGRAAGGK</t>
    </r>
  </si>
  <si>
    <r>
      <t>MNQQELGSLEDGLTKTDGT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AVAVPVTVKITAGIVAFTIPVGAYVAGRVVN</t>
    </r>
  </si>
  <si>
    <r>
      <t>MNRITESARKAASPTLSEVQSDKVVRMM</t>
    </r>
    <r>
      <rPr>
        <b/>
        <u/>
        <sz val="11"/>
        <rFont val="Arial"/>
        <family val="2"/>
      </rPr>
      <t>PVAFTP</t>
    </r>
    <r>
      <rPr>
        <sz val="11"/>
        <rFont val="Arial"/>
        <family val="2"/>
      </rPr>
      <t>SVVALCPYAAGGLAAGAAVVGAYEAGRAAG</t>
    </r>
  </si>
  <si>
    <r>
      <t>MAEIAAFMNRQEMSPLEEGMAKTDGT</t>
    </r>
    <r>
      <rPr>
        <b/>
        <u/>
        <sz val="11"/>
        <rFont val="Arial"/>
        <family val="2"/>
      </rPr>
      <t>PIMATP</t>
    </r>
    <r>
      <rPr>
        <sz val="11"/>
        <rFont val="Arial"/>
        <family val="2"/>
      </rPr>
      <t>AAVAIPAGAKIAAAAVAFTIPVGAYVTGRVFG</t>
    </r>
  </si>
  <si>
    <r>
      <t>MSMSPTPAALRGTGGLSESDPGRALSSLA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GVVAGVAVGVALVNAFAAGYNHCGGNVELPM</t>
    </r>
  </si>
  <si>
    <r>
      <t>MNKSSAPAVLTATGALTESAPGVTLPTLA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VAIAATMGVAFVAGYAAGRAATGNVELPM</t>
    </r>
  </si>
  <si>
    <r>
      <t>MPEFREPGWTRGIAPLQEGAGGQVFGGAS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AVVATAGAVVVAFAAGVAARHLANGGNVELPM</t>
    </r>
  </si>
  <si>
    <r>
      <t>MSVVLDKVNASVEFGAIPGHISEAEWGNATDV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VTLTPTIGKVTLGVGAFTGGIAVGDALFG</t>
    </r>
  </si>
  <si>
    <r>
      <t>MSTLLQKVNTSQELHAVASDLADAKDLSLTL</t>
    </r>
    <r>
      <rPr>
        <b/>
        <u/>
        <sz val="11"/>
        <rFont val="Arial"/>
        <family val="2"/>
      </rPr>
      <t>PVLATI</t>
    </r>
    <r>
      <rPr>
        <sz val="11"/>
        <rFont val="Arial"/>
        <family val="2"/>
      </rPr>
      <t>TTVCPATGYIVGGGLFATGIGITYTVNR</t>
    </r>
  </si>
  <si>
    <r>
      <t>MSVAQLPADLAAMPGLREDDAGRP</t>
    </r>
    <r>
      <rPr>
        <b/>
        <u/>
        <sz val="11"/>
        <rFont val="Arial"/>
        <family val="2"/>
      </rPr>
      <t>PASAMP</t>
    </r>
    <r>
      <rPr>
        <sz val="11"/>
        <rFont val="Arial"/>
        <family val="2"/>
      </rPr>
      <t>VTHVLTSGQAACVTVAVAIAVGDTRPVLK</t>
    </r>
  </si>
  <si>
    <r>
      <t>MSFARLPADLAAMPGLREDDAGLP</t>
    </r>
    <r>
      <rPr>
        <b/>
        <u/>
        <sz val="11"/>
        <rFont val="Arial"/>
        <family val="2"/>
      </rPr>
      <t>PSTLVP</t>
    </r>
    <r>
      <rPr>
        <sz val="11"/>
        <rFont val="Arial"/>
        <family val="2"/>
      </rPr>
      <t>VTSTSCAAASAVSAVVRAAAWVADAIGPVRPSA</t>
    </r>
  </si>
  <si>
    <r>
      <t>MSVSQLPADLAAVSELKVGAAGQVKAAAQ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TLAVAFVAGIGVGLAACQANGTTRPVAE</t>
    </r>
  </si>
  <si>
    <r>
      <t>MNDQSRRLYDSPALASVAVDDARGWISARQK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SVLAGIAIGYAMLNAFEAGRSGGPIRPTS</t>
    </r>
  </si>
  <si>
    <r>
      <t>MPEFREPGWTRGIAPLQEDAGGQVFGGAS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AVVATAGAVVVAFAAGVAARHLANGGNVELPM</t>
    </r>
  </si>
  <si>
    <r>
      <t>MNTSSTPAVLTATGALTESDPGATLPAIA</t>
    </r>
    <r>
      <rPr>
        <b/>
        <u/>
        <sz val="11"/>
        <rFont val="Arial"/>
        <family val="2"/>
      </rPr>
      <t>PVTATP</t>
    </r>
    <r>
      <rPr>
        <sz val="11"/>
        <rFont val="Arial"/>
        <family val="2"/>
      </rPr>
      <t>VVIVAALGAGFVAGYAAGRAAGNVELPM</t>
    </r>
  </si>
  <si>
    <r>
      <t>MNMSPTPAALRGAGGLSESDPGRALPTLA</t>
    </r>
    <r>
      <rPr>
        <b/>
        <u/>
        <sz val="11"/>
        <rFont val="Arial"/>
        <family val="2"/>
      </rPr>
      <t>PVAATP</t>
    </r>
    <r>
      <rPr>
        <sz val="11"/>
        <rFont val="Arial"/>
        <family val="2"/>
      </rPr>
      <t>AVVAGVAVGVALVNAFVAGYNHCGGNVELPM</t>
    </r>
  </si>
  <si>
    <r>
      <t>MSRIVDSVVAVTPAHLTDDSQGEFGAMA</t>
    </r>
    <r>
      <rPr>
        <b/>
        <u/>
        <sz val="11"/>
        <rFont val="Arial"/>
        <family val="2"/>
      </rPr>
      <t>PVQATP</t>
    </r>
    <r>
      <rPr>
        <sz val="11"/>
        <rFont val="Arial"/>
        <family val="2"/>
      </rPr>
      <t>TLVAFGVGFAGGAGAAWVTVQAYEAGAND</t>
    </r>
  </si>
  <si>
    <r>
      <t>MSRIVDSVVAVTSQHLSDEAHGEFGVMM</t>
    </r>
    <r>
      <rPr>
        <b/>
        <u/>
        <sz val="11"/>
        <rFont val="Arial"/>
        <family val="2"/>
      </rPr>
      <t>PVQATP</t>
    </r>
    <r>
      <rPr>
        <sz val="11"/>
        <rFont val="Arial"/>
        <family val="2"/>
      </rPr>
      <t>TLIAFGVGFAGGAGAAWVTVQAYEAGAND</t>
    </r>
  </si>
  <si>
    <r>
      <t>MEHKIAGFMNTQDLGTLEQGYQDDDAA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AAVATCWYVGGAVAGAGAVVGAYVTGRVNG</t>
    </r>
  </si>
  <si>
    <r>
      <t>MNEVTALLDEMDIPEEGVVFPVAA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AAFMGGIAISCAVVSAFEAGRGNG</t>
    </r>
  </si>
  <si>
    <r>
      <t>MLEEKLNLQIQDQLHEGHEGEIAEEAA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ALAGAFVGGAAVVTGAYAAGKAVG</t>
    </r>
  </si>
  <si>
    <r>
      <t>MKDVTSQINESAELASVDIADTEGVVFTDYT</t>
    </r>
    <r>
      <rPr>
        <b/>
        <u/>
        <sz val="11"/>
        <rFont val="Arial"/>
        <family val="2"/>
      </rPr>
      <t>PVMGTP</t>
    </r>
    <r>
      <rPr>
        <sz val="11"/>
        <rFont val="Arial"/>
        <family val="2"/>
      </rPr>
      <t>GAFLGGVAIASATVAAFEAGQG</t>
    </r>
  </si>
  <si>
    <r>
      <t>MLEAKLNLQIQDELHEGHDGEIAEEAT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ALAGAFVGGAAVVTGAYAAGKAVG</t>
    </r>
  </si>
  <si>
    <r>
      <t>MNDITSHINESAELAAVDAEGAIFADNT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GAFLGGVAIASATVAAFEAGQG</t>
    </r>
  </si>
  <si>
    <r>
      <t>MREIIVKAEPKLSESDKGQVVVPQG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VAAATVAFATGVAVTKAVG</t>
    </r>
  </si>
  <si>
    <r>
      <t>MDIPVEAVILASAR</t>
    </r>
    <r>
      <rPr>
        <b/>
        <u/>
        <sz val="11"/>
        <rFont val="Arial"/>
        <family val="2"/>
      </rPr>
      <t>PTLGTP</t>
    </r>
    <r>
      <rPr>
        <sz val="11"/>
        <rFont val="Arial"/>
        <family val="2"/>
      </rPr>
      <t>RIGRVSGANALNALAGLADLAQAAGGVASVVGAASAVEANNAAAEANQAVANAANAQAAAAGGVPA</t>
    </r>
  </si>
  <si>
    <r>
      <t>MAVSRTTRIADWAQHHAEFGERHVPRSEEPL</t>
    </r>
    <r>
      <rPr>
        <b/>
        <u/>
        <sz val="11"/>
        <rFont val="Arial"/>
        <family val="2"/>
      </rPr>
      <t>PVLLTP</t>
    </r>
    <r>
      <rPr>
        <sz val="11"/>
        <rFont val="Arial"/>
        <family val="2"/>
      </rPr>
      <t>AIVFAGVTAAQTAAQVGLTAAAGALGYDDHGSTVPSTALDTGRSVGDTLAHHPQRF</t>
    </r>
  </si>
  <si>
    <r>
      <t>MIDVAAAANEMEIPEEGAIFAVAT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AAFMGGIAISSAVVGAFEAGRNG</t>
    </r>
  </si>
  <si>
    <r>
      <t>MTEMISKVNRSA</t>
    </r>
    <r>
      <rPr>
        <b/>
        <u/>
        <sz val="11"/>
        <rFont val="Arial"/>
        <family val="2"/>
      </rPr>
      <t>VLAGTP</t>
    </r>
    <r>
      <rPr>
        <sz val="11"/>
        <rFont val="Arial"/>
        <family val="2"/>
      </rPr>
      <t>VDLDRPAYVGATAPVTSVGFAAGGGGGVDVAGMGGDANFAAAAGAF</t>
    </r>
  </si>
  <si>
    <r>
      <t>MLEEKLNIQAEEFGKLDENHAGRIAEAAT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ALAGAFVAGAGVVTGAYAAGKAVG</t>
    </r>
  </si>
  <si>
    <r>
      <t>MESTMDQLVARLNTSPDLASVEVSSTEGAVFPGAS</t>
    </r>
    <r>
      <rPr>
        <b/>
        <u/>
        <sz val="11"/>
        <rFont val="Arial"/>
        <family val="2"/>
      </rPr>
      <t>PVLGTP</t>
    </r>
    <r>
      <rPr>
        <sz val="11"/>
        <rFont val="Arial"/>
        <family val="2"/>
      </rPr>
      <t>GAFLGGVAIASATVAAFEAGRG</t>
    </r>
  </si>
  <si>
    <r>
      <t>MPILLDKVNSDPALKEMLQLRASRSEA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AALAWAAGAALGGGSVGGAAYAAYRAVAN</t>
    </r>
  </si>
  <si>
    <r>
      <t>MQILLDKVNSDPTLKGSLRLRASRVGT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AALAWAAGAAVGAGAVSGAAYGAYRVAAR</t>
    </r>
  </si>
  <si>
    <r>
      <t>MSNVEAFANENADGVLNPLQVTTALG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AYAAYTAGAAAVFTAGLISDSVEDHHAAEVTPTGPVPAYGSVDELLGMRISSIN</t>
    </r>
  </si>
  <si>
    <r>
      <t>MNGIEKAAQVAFQKTEGVLRPFERVSGNA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AAAAVVASATALYAAGNMVTDLVGQESAVKNPGINLAGRSGAELLNIRAEGLRG</t>
    </r>
  </si>
  <si>
    <r>
      <t>MSNVEAFANQNADGVLNPLQVTSAVG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AYAGYAAGAGVVFTLGLISDAVEDHHADEVSPTGPVPSYGSVDELLGMRVASIN</t>
    </r>
  </si>
  <si>
    <r>
      <t>MNGIERAAQAAVPENGGTLRPLERANGTA</t>
    </r>
    <r>
      <rPr>
        <b/>
        <u/>
        <sz val="11"/>
        <rFont val="Arial"/>
        <family val="2"/>
      </rPr>
      <t>PVLGTP</t>
    </r>
    <r>
      <rPr>
        <sz val="11"/>
        <rFont val="Arial"/>
        <family val="2"/>
      </rPr>
      <t>ALVTAAGVLYVAGNMVTDLVGQETASTGKVRGLSGKSGAELLNIRAAGLRE</t>
    </r>
  </si>
  <si>
    <r>
      <t>MNGIERAAQAAVPENGGALRPLERANGTA</t>
    </r>
    <r>
      <rPr>
        <b/>
        <u/>
        <sz val="11"/>
        <rFont val="Arial"/>
        <family val="2"/>
      </rPr>
      <t>PVLGTP</t>
    </r>
    <r>
      <rPr>
        <sz val="11"/>
        <rFont val="Arial"/>
        <family val="2"/>
      </rPr>
      <t>ALVTAAGVLYVAGNMVTDLVGQETAANSKMRGLSGKSGAELLSIRTAGLRE</t>
    </r>
  </si>
  <si>
    <r>
      <t>MSNVEAFANQNVDGVLNPLQVTSAVG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AYAGYAAGAGVVFTLGLISDAVEDHHADEVSPTGPVPSYGSVDELLGMRVASIS</t>
    </r>
  </si>
  <si>
    <r>
      <t>MNRIECAAAKSTLEALEINHEIAA</t>
    </r>
    <r>
      <rPr>
        <b/>
        <u/>
        <sz val="11"/>
        <rFont val="Arial"/>
        <family val="2"/>
      </rPr>
      <t>PVLTP</t>
    </r>
    <r>
      <rPr>
        <sz val="11"/>
        <rFont val="Arial"/>
        <family val="2"/>
      </rPr>
      <t>VLVTVTVAGFAGGAAVGYVQCARHGCIDESGDGIRMTDIREMSVSELLQARQDAAVA</t>
    </r>
  </si>
  <si>
    <r>
      <t>MNRIELAAEKLAGSMVPLQEVTPEQ</t>
    </r>
    <r>
      <rPr>
        <b/>
        <u/>
        <sz val="11"/>
        <rFont val="Arial"/>
        <family val="2"/>
      </rPr>
      <t>PVVCTP</t>
    </r>
    <r>
      <rPr>
        <sz val="11"/>
        <rFont val="Arial"/>
        <family val="2"/>
      </rPr>
      <t>VVTAGFAAFGIGYYVAKAFGPSEEASAEASGAGIEAMSGNDLIQFRRTEVSA</t>
    </r>
  </si>
  <si>
    <r>
      <t>MNRIEETVRTLGADLGLEPLDATVVHT</t>
    </r>
    <r>
      <rPr>
        <b/>
        <u/>
        <sz val="11"/>
        <rFont val="Arial"/>
        <family val="2"/>
      </rPr>
      <t>PVLCAT</t>
    </r>
    <r>
      <rPr>
        <sz val="11"/>
        <rFont val="Arial"/>
        <family val="2"/>
      </rPr>
      <t>LVDAAVGAGAFAARATRHAIVETPGRRAFATFDQGVLHNPRHEVNTASLHGLTDALPCGSLLGIANG</t>
    </r>
  </si>
  <si>
    <r>
      <t>MQNRITRFADSAEITRIGRNIDAQ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VTTTATTAVTCITAAFGSHDSERNDVTSSFESDETVDGLLKARVVAMSS (reverse direction)</t>
    </r>
  </si>
  <si>
    <r>
      <t>MSATHRLLGLVNSDDVRVDGVTS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AAFAAGVVAGGKATAVVVGAAGVGAAVGNAVGGG</t>
    </r>
  </si>
  <si>
    <r>
      <t>MSRLSTLVNNDQITLEQVHS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AAFGAGVVAGAKACGALVAAAGVGAAIATATKE</t>
    </r>
  </si>
  <si>
    <r>
      <t>MSRLSTLVNNDQITLEQVHS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AAFGAGVVAGAKACGALVAAAGVGAAIASATKK</t>
    </r>
  </si>
  <si>
    <r>
      <t>MLATAVNSAQDRGLIPADRDGFLAIGSA</t>
    </r>
    <r>
      <rPr>
        <b/>
        <u/>
        <sz val="11"/>
        <rFont val="Arial"/>
        <family val="2"/>
      </rPr>
      <t>PMTCTP</t>
    </r>
    <r>
      <rPr>
        <sz val="11"/>
        <rFont val="Arial"/>
        <family val="2"/>
      </rPr>
      <t>TVTVRITVRIMRAVTRKQRGAEPAATDHKETLVAV</t>
    </r>
  </si>
  <si>
    <r>
      <t>MSVLQAVNVEPRLRGDIESGPLSYSDA</t>
    </r>
    <r>
      <rPr>
        <b/>
        <u/>
        <sz val="11"/>
        <rFont val="Arial"/>
        <family val="2"/>
      </rPr>
      <t>PVLACP</t>
    </r>
    <r>
      <rPr>
        <sz val="11"/>
        <rFont val="Arial"/>
        <family val="2"/>
      </rPr>
      <t>LAAVGAAGVAKAAGVVVGGGAVTGVAYVAYKTVAN</t>
    </r>
  </si>
  <si>
    <r>
      <t>MQPTAKLLEHVNHTEISIHERQGV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AAFGAGVVLGAKVSAGGIAVAGGGAALCTATVLGCGN</t>
    </r>
  </si>
  <si>
    <r>
      <t>MEAAAERDIPAVGEGVLEPLELVGVA</t>
    </r>
    <r>
      <rPr>
        <b/>
        <u/>
        <sz val="11"/>
        <rFont val="Arial"/>
        <family val="2"/>
      </rPr>
      <t>APVLTP</t>
    </r>
    <r>
      <rPr>
        <sz val="11"/>
        <rFont val="Arial"/>
        <family val="2"/>
      </rPr>
      <t>FAVGVAVGAGLYAYHKWGGAEETPTGYRLDSETADQMTVSELVQSRRQAVTR</t>
    </r>
  </si>
  <si>
    <r>
      <t>MNRIETVAQNLLPEADTTYLRPLESVEATV</t>
    </r>
    <r>
      <rPr>
        <b/>
        <u/>
        <sz val="11"/>
        <rFont val="Arial"/>
        <family val="2"/>
      </rPr>
      <t>PTLTCP</t>
    </r>
    <r>
      <rPr>
        <sz val="11"/>
        <rFont val="Arial"/>
        <family val="2"/>
      </rPr>
      <t>CVAGFILGVGAGYQFMQAVFNGPDAGYGAFTGVRGNFADMPVDELVATRQAAVGGLS</t>
    </r>
  </si>
  <si>
    <r>
      <t>MSNVEAFANQHADNVLSPLEVTSAVG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AYAGYTAAAAAVFTAGLISDAVEHHGSDKVTPTGPVPNYGSVGDLLDMRVSSIN</t>
    </r>
  </si>
  <si>
    <r>
      <t>MSNVEAFANQHADNVLSPLEVTSAVG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AYAGYTAAAAAVFTAGLISDAVEHHGSXKVTPTGPVPNYGSVGDLLDMRVSSIN</t>
    </r>
  </si>
  <si>
    <r>
      <t>MKMNNIEKAAQAALPEQGGVLRPLERANGAA</t>
    </r>
    <r>
      <rPr>
        <b/>
        <u/>
        <sz val="11"/>
        <rFont val="Arial"/>
        <family val="2"/>
      </rPr>
      <t>PVLGTP</t>
    </r>
    <r>
      <rPr>
        <sz val="11"/>
        <rFont val="Arial"/>
        <family val="2"/>
      </rPr>
      <t>ALVTATGVFFVAGNMVLDLVGHESAAKHDGAVPTGKSGAELLSMRANGLRG</t>
    </r>
  </si>
  <si>
    <r>
      <t>MLLEKVNNSHLLEAVSMDVANVEDLSSAE</t>
    </r>
    <r>
      <rPr>
        <b/>
        <u/>
        <sz val="11"/>
        <rFont val="Arial"/>
        <family val="2"/>
      </rPr>
      <t>PVLSTP</t>
    </r>
    <r>
      <rPr>
        <sz val="11"/>
        <rFont val="Arial"/>
        <family val="2"/>
      </rPr>
      <t>AAAAGGALVTAGAFGAGVGLGVTQAQADG</t>
    </r>
  </si>
  <si>
    <r>
      <t>MSVLIEKVNAGAARAAESPVA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AAFTVGFVGGAKATAIIVAAAGVGAAVKACQK</t>
    </r>
  </si>
  <si>
    <r>
      <t>MLIQKVNLNPAVNGELHAGSPAGAAA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AIIATPVIAKTAGYVVGGAVVTGAAAVAYKTATG</t>
    </r>
  </si>
  <si>
    <r>
      <t>MLLHKVNQNASLTGSLSQRTLEGAVS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SLVFTPCAGKAAVLVTAAAVGYATAKVK</t>
    </r>
  </si>
  <si>
    <r>
      <t>MAKIAAFMNEQEMGPITESVVNRDGT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AAVVAVPASVKITAAVVAFTVPVGAYVAGRVVN</t>
    </r>
  </si>
  <si>
    <r>
      <t>MNRITESVRGIADAALSEDTGERTSRMM</t>
    </r>
    <r>
      <rPr>
        <b/>
        <u/>
        <sz val="11"/>
        <rFont val="Arial"/>
        <family val="2"/>
      </rPr>
      <t>PVAFTP</t>
    </r>
    <r>
      <rPr>
        <sz val="11"/>
        <rFont val="Arial"/>
        <family val="2"/>
      </rPr>
      <t>AVLVVCPYAAGGLAAGAAAVGAYEAGRAAAKG</t>
    </r>
  </si>
  <si>
    <r>
      <t>MLLEKVNNSHLLEAVSMDAANVEDLSSAE</t>
    </r>
    <r>
      <rPr>
        <b/>
        <u/>
        <sz val="11"/>
        <rFont val="Arial"/>
        <family val="2"/>
      </rPr>
      <t>PVLSTP</t>
    </r>
    <r>
      <rPr>
        <sz val="11"/>
        <rFont val="Arial"/>
        <family val="2"/>
      </rPr>
      <t>AAAAGGALVTAGAFGAGVGLGVTQAQADG</t>
    </r>
  </si>
  <si>
    <r>
      <t>MTAISIKVNASQELDGVSIHAGENEWNGRMS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AAVGAGLAGAAAVAGAGAAGIAVGNAAGQAAGG</t>
    </r>
  </si>
  <si>
    <r>
      <t>MFLNKVNQDVSLEDFVAERGPEARIA</t>
    </r>
    <r>
      <rPr>
        <b/>
        <u/>
        <sz val="11"/>
        <rFont val="Arial"/>
        <family val="2"/>
      </rPr>
      <t>PIMATP</t>
    </r>
    <r>
      <rPr>
        <sz val="11"/>
        <rFont val="Arial"/>
        <family val="2"/>
      </rPr>
      <t>AIFTPAAVKVGVSAGAAAAAYMATKVK</t>
    </r>
  </si>
  <si>
    <r>
      <t>MLTHKVNADASLKGALMAGAPARGTA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AIFATPVIAKAAGAVVGAGAVTGAAYAAYKTATG</t>
    </r>
  </si>
  <si>
    <r>
      <t>MSVLVEKVNAGAGHAADGSIA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AAFVAGVVAGGKVSAVITAAAGVGAAVKACQK</t>
    </r>
  </si>
  <si>
    <r>
      <t>MSVLVEKVNAGVGRPVEDEAA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AAFAAGVVAGAKASAILVAAAGVGAAVANAQK</t>
    </r>
  </si>
  <si>
    <r>
      <t>MLIRKVNADTSLRGTLEPGSPLGGAA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ALIATPVIAKAAGAVVGAGAVTGAAYVAYKTATG</t>
    </r>
  </si>
  <si>
    <r>
      <t>MLLDKVNQDVSLAGFVAEHGPGARIA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AIFTPAAVKVGACVGAAVATYVATKAVK</t>
    </r>
  </si>
  <si>
    <r>
      <t>MLTQKVNADASLKGALDAGAPARGTA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AIFATPVIAKAAGAVVGAGAVTGAAYAAYKVATG</t>
    </r>
  </si>
  <si>
    <r>
      <t>MSVLVEKVNAGAGQAADGSVA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AAFVAGVVAGGKVSAVITAAAGVGAAVKAAQK</t>
    </r>
  </si>
  <si>
    <r>
      <t>MLLDKVNQDVSLAGFVAEHGPGARIA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AIFTPAAVKAGACVGVAVATYMATKAVK</t>
    </r>
  </si>
  <si>
    <r>
      <t>MLTQKVNADASLKGALEAGAPARGTA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AIFATPVIAKAAGAVVGAGAVTGAAYAAYKVATG</t>
    </r>
  </si>
  <si>
    <r>
      <t>MSVLVEKVNAGAGQAADGSVA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AAFVAGVVAGGKVSAVMTAAAGVGAAVKAAQK</t>
    </r>
  </si>
  <si>
    <r>
      <t>MLTQKVNANPSLQGALEAGAPMGGAA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ALIATPVIAKAAGAVVGAGAVTGAAYAAYKVATG</t>
    </r>
  </si>
  <si>
    <r>
      <t>MSVLLDKVNAGVGQASDVQIA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AAFVAGVVAGGKVCAVLTAAAGVGAAVKSAQK</t>
    </r>
  </si>
  <si>
    <r>
      <t>MTELITQVNESEVLTETAISADEGRVFPGAT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AAFLGGVAVSCAVVGAFEAGRG</t>
    </r>
  </si>
  <si>
    <r>
      <t>MDSLTSIVNHDERLDALHIASTQTEILSETTV</t>
    </r>
    <r>
      <rPr>
        <b/>
        <u/>
        <sz val="11"/>
        <rFont val="Arial"/>
        <family val="2"/>
      </rPr>
      <t>PVLGTP</t>
    </r>
    <r>
      <rPr>
        <sz val="11"/>
        <rFont val="Arial"/>
        <family val="2"/>
      </rPr>
      <t>AALAASVAVATAIHSIW</t>
    </r>
  </si>
  <si>
    <r>
      <t>MLLEKVNNSHLLDTVLTDAANAEDLSPAE</t>
    </r>
    <r>
      <rPr>
        <b/>
        <u/>
        <sz val="11"/>
        <rFont val="Arial"/>
        <family val="2"/>
      </rPr>
      <t>PVLSTP</t>
    </r>
    <r>
      <rPr>
        <sz val="11"/>
        <rFont val="Arial"/>
        <family val="2"/>
      </rPr>
      <t>AAVAGGALVTAGAFGAGVGLGVTQAQAG</t>
    </r>
  </si>
  <si>
    <r>
      <t>MTAVSTKVNASQELNGVSIHAGENEWNGRMS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AAVGAGLAGAAAIAGAAAGGIAVGNAAGQAAGG</t>
    </r>
  </si>
  <si>
    <r>
      <t>MLTQKVNANTSLTGALEPGTPLGGAA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ALIATPAIAKAAGAVVGAGAVTGAAYAAYRAVIN</t>
    </r>
  </si>
  <si>
    <r>
      <t>MSVLVEKVNSGAGRRTEDPVA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AAFVAGVVAGAKAAGALVAAAGVGAAVGAAVKK</t>
    </r>
  </si>
  <si>
    <r>
      <t>MLLEKVNNSHLLEAVPMDAANVEDLSSAE</t>
    </r>
    <r>
      <rPr>
        <b/>
        <u/>
        <sz val="11"/>
        <rFont val="Arial"/>
        <family val="2"/>
      </rPr>
      <t>PVLSTP</t>
    </r>
    <r>
      <rPr>
        <sz val="11"/>
        <rFont val="Arial"/>
        <family val="2"/>
      </rPr>
      <t>AAAAGGALVTAGAFGAGVGLGVTQAQADG</t>
    </r>
  </si>
  <si>
    <r>
      <t>MTAISTKVNASQELDGVSIHAGENEWNGRMS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AAVGAGLAGAAAVAGAGAAGIAVGNAAGQAAGG</t>
    </r>
  </si>
  <si>
    <r>
      <t>MLLEKVNENEALAGELTADGPVAYNV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ALIATPVIAKAAGAVVGAGAVGGAAYGAYRAVVN</t>
    </r>
  </si>
  <si>
    <r>
      <t>MSIMLERINAGEGEMTEQSIA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AAFVAGAVAGAKVSGALVAAAAGGAAVGAAVKK</t>
    </r>
  </si>
  <si>
    <r>
      <t>MAGPSLARQWAHLGPLHENSPGEVGRAAS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SAFAAGMGIVVGAYVVGRMIGSETEPVIQ</t>
    </r>
  </si>
  <si>
    <r>
      <t>MTAADRVPALRDLSPLTENSPGQAPGSAT</t>
    </r>
    <r>
      <rPr>
        <b/>
        <u/>
        <sz val="11"/>
        <rFont val="Arial"/>
        <family val="2"/>
      </rPr>
      <t>AVLATP</t>
    </r>
    <r>
      <rPr>
        <sz val="11"/>
        <rFont val="Arial"/>
        <family val="2"/>
      </rPr>
      <t>TPAAMIVIAYAAFEVGRMVCGTTEPVIQ</t>
    </r>
  </si>
  <si>
    <r>
      <t>MTGQEGHRIPMSRIAAYLDDSPVLATIPVLDRTGRVSPAR</t>
    </r>
    <r>
      <rPr>
        <b/>
        <u/>
        <sz val="11"/>
        <rFont val="Arial"/>
        <family val="2"/>
      </rPr>
      <t>PVLATP</t>
    </r>
    <r>
      <rPr>
        <sz val="11"/>
        <rFont val="Arial"/>
        <family val="2"/>
      </rPr>
      <t>VTIVAFGAGVAAGSAIVAAFEAGRTAGSSTEPIMT</t>
    </r>
  </si>
  <si>
    <r>
      <t>MSLVAQFANESLTDVSPGMLSETDAAARLDTPAD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LIVETVFLATGMLAANIANYVDRNNY</t>
    </r>
  </si>
  <si>
    <r>
      <t>MSVVANFANTELADVTPGRIGNDAT</t>
    </r>
    <r>
      <rPr>
        <b/>
        <u/>
        <sz val="11"/>
        <rFont val="Arial"/>
        <family val="2"/>
      </rPr>
      <t>PTMLTP</t>
    </r>
    <r>
      <rPr>
        <sz val="11"/>
        <rFont val="Arial"/>
        <family val="2"/>
      </rPr>
      <t>LAALATPEGVAVTSATAYALHEVTKDIQR</t>
    </r>
  </si>
  <si>
    <r>
      <t>MSILADFANAELTDVKPGRIGADST</t>
    </r>
    <r>
      <rPr>
        <b/>
        <u/>
        <sz val="11"/>
        <rFont val="Arial"/>
        <family val="2"/>
      </rPr>
      <t>PTMVTP</t>
    </r>
    <r>
      <rPr>
        <sz val="11"/>
        <rFont val="Arial"/>
        <family val="2"/>
      </rPr>
      <t>LATIATPEATPVGFAATSATAVALDKVTHNIG</t>
    </r>
  </si>
  <si>
    <r>
      <t>MSVVAEFANASLADVTPGPLMGTEAGLSSDAA</t>
    </r>
    <r>
      <rPr>
        <b/>
        <u/>
        <sz val="11"/>
        <rFont val="Arial"/>
        <family val="2"/>
      </rPr>
      <t>PVLCTP</t>
    </r>
    <r>
      <rPr>
        <sz val="11"/>
        <rFont val="Arial"/>
        <family val="2"/>
      </rPr>
      <t>AATIACPEGWAILVAVADAVWNVTQEITQG</t>
    </r>
  </si>
  <si>
    <r>
      <t>MSPVAQFANASLTDVSPGMLTGIDAARLDSPAD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LITAVFAVATDMLTQNIANYVNRNAH</t>
    </r>
  </si>
  <si>
    <r>
      <t>MSVVADFANAELTDVTPGRMGNDAT</t>
    </r>
    <r>
      <rPr>
        <b/>
        <u/>
        <sz val="11"/>
        <rFont val="Arial"/>
        <family val="2"/>
      </rPr>
      <t>PTMLTP</t>
    </r>
    <r>
      <rPr>
        <sz val="11"/>
        <rFont val="Arial"/>
        <family val="2"/>
      </rPr>
      <t>LATLATPEGVAVTSATAYALNEITNDLAG</t>
    </r>
  </si>
  <si>
    <r>
      <t>MSILADFANAELADVKPGRIGADST</t>
    </r>
    <r>
      <rPr>
        <b/>
        <u/>
        <sz val="11"/>
        <rFont val="Arial"/>
        <family val="2"/>
      </rPr>
      <t>PTMVTP</t>
    </r>
    <r>
      <rPr>
        <sz val="11"/>
        <rFont val="Arial"/>
        <family val="2"/>
      </rPr>
      <t>LATIATPEATPVGFAATSATAVALDKVTHNVG</t>
    </r>
  </si>
  <si>
    <r>
      <t>MSIVADFANTELVDVEPGRIGNDAT</t>
    </r>
    <r>
      <rPr>
        <b/>
        <u/>
        <sz val="11"/>
        <rFont val="Arial"/>
        <family val="2"/>
      </rPr>
      <t>PTMLTP</t>
    </r>
    <r>
      <rPr>
        <sz val="11"/>
        <rFont val="Arial"/>
        <family val="2"/>
      </rPr>
      <t>LATLATPEGVAVTSATAYALHEVTKDIQR</t>
    </r>
  </si>
  <si>
    <r>
      <t>MAEFANTQLVDVKPGRIGSDAA</t>
    </r>
    <r>
      <rPr>
        <b/>
        <u/>
        <sz val="11"/>
        <rFont val="Arial"/>
        <family val="2"/>
      </rPr>
      <t>PTMMTP</t>
    </r>
    <r>
      <rPr>
        <sz val="11"/>
        <rFont val="Arial"/>
        <family val="2"/>
      </rPr>
      <t>LATVATPEAVSAGIAVTSATAAALNMVTHNVQHG</t>
    </r>
  </si>
  <si>
    <r>
      <t>MLSGIDAARLDSPAD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LITAVFAVATDMLAQNIANYVNRNAH</t>
    </r>
  </si>
  <si>
    <r>
      <t>MSVVANFANTELADVNPGRIGNDAT</t>
    </r>
    <r>
      <rPr>
        <b/>
        <u/>
        <sz val="11"/>
        <rFont val="Arial"/>
        <family val="2"/>
      </rPr>
      <t>PTMLTP</t>
    </r>
    <r>
      <rPr>
        <sz val="11"/>
        <rFont val="Arial"/>
        <family val="2"/>
      </rPr>
      <t>LAALATPEGVAVTSATAYALHEVTKDIQR</t>
    </r>
  </si>
  <si>
    <r>
      <t>MSVVAEFANTQLVDVKPGRIGSDAA</t>
    </r>
    <r>
      <rPr>
        <b/>
        <u/>
        <sz val="11"/>
        <rFont val="Arial"/>
        <family val="2"/>
      </rPr>
      <t>PTMMTP</t>
    </r>
    <r>
      <rPr>
        <sz val="11"/>
        <rFont val="Arial"/>
        <family val="2"/>
      </rPr>
      <t>LATVATPEAVSAGIAVTSATAAALNMVTHNVQHG</t>
    </r>
  </si>
  <si>
    <r>
      <t>MSLVSEFANETLTDVAPGMLSATDVATRLDTPAD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LIVETVLLTTGWIANNIANYVDRVNY</t>
    </r>
  </si>
  <si>
    <r>
      <t>MAGEFAQTTERGQQMSVLAEFANTELVDVEPGRLGSEAT</t>
    </r>
    <r>
      <rPr>
        <b/>
        <u/>
        <sz val="11"/>
        <rFont val="Arial"/>
        <family val="2"/>
      </rPr>
      <t>PTMITP</t>
    </r>
    <r>
      <rPr>
        <sz val="11"/>
        <rFont val="Arial"/>
        <family val="2"/>
      </rPr>
      <t>LATLATPEATPVGFAATSATAAAVNMITHDVTRH</t>
    </r>
  </si>
  <si>
    <r>
      <t>MSVVADFANTELTDVTPGRMGNDAT</t>
    </r>
    <r>
      <rPr>
        <b/>
        <u/>
        <sz val="11"/>
        <rFont val="Arial"/>
        <family val="2"/>
      </rPr>
      <t>PTMLTP</t>
    </r>
    <r>
      <rPr>
        <sz val="11"/>
        <rFont val="Arial"/>
        <family val="2"/>
      </rPr>
      <t>LATLATPEGVAVTSATAYALNEITNDLAG</t>
    </r>
  </si>
  <si>
    <r>
      <t>MSVVAEFANTQLVDVQPGQVGAHAA</t>
    </r>
    <r>
      <rPr>
        <b/>
        <u/>
        <sz val="11"/>
        <rFont val="Arial"/>
        <family val="2"/>
      </rPr>
      <t>PTMITP</t>
    </r>
    <r>
      <rPr>
        <sz val="11"/>
        <rFont val="Arial"/>
        <family val="2"/>
      </rPr>
      <t>LATIATPEAVPIGVAVTSATAIAVNAVTQKVAG</t>
    </r>
  </si>
  <si>
    <r>
      <t>MSVVAEFANTNLVDVQPGRIGSDAA</t>
    </r>
    <r>
      <rPr>
        <b/>
        <u/>
        <sz val="11"/>
        <rFont val="Arial"/>
        <family val="2"/>
      </rPr>
      <t>PTMMTP</t>
    </r>
    <r>
      <rPr>
        <sz val="11"/>
        <rFont val="Arial"/>
        <family val="2"/>
      </rPr>
      <t>LATVATPEAVSAGIAVTCATAIALNQVTHNVQHG</t>
    </r>
  </si>
  <si>
    <r>
      <t>MSVVAEFANTNLVDVKPGRIGSDAA</t>
    </r>
    <r>
      <rPr>
        <b/>
        <u/>
        <sz val="11"/>
        <rFont val="Arial"/>
        <family val="2"/>
      </rPr>
      <t>PTMMTP</t>
    </r>
    <r>
      <rPr>
        <sz val="11"/>
        <rFont val="Arial"/>
        <family val="2"/>
      </rPr>
      <t>LATVATPEAVSAGIAVTCATAIALNQVTHNVQHG</t>
    </r>
  </si>
  <si>
    <r>
      <t>MSLVAQFANEALTDISPGMLSETDAASRLDGPAD</t>
    </r>
    <r>
      <rPr>
        <b/>
        <u/>
        <sz val="11"/>
        <rFont val="Arial"/>
        <family val="2"/>
      </rPr>
      <t>PVMVTP</t>
    </r>
    <r>
      <rPr>
        <sz val="11"/>
        <rFont val="Arial"/>
        <family val="2"/>
      </rPr>
      <t>FAALTVTCPEVAALAGAAFGALAANVANYVGRNAH</t>
    </r>
  </si>
  <si>
    <r>
      <t>MSIVAQFANESLTDVTPGVLSGTATLGLNTPAD</t>
    </r>
    <r>
      <rPr>
        <b/>
        <u/>
        <sz val="11"/>
        <rFont val="Arial"/>
        <family val="2"/>
      </rPr>
      <t>PVMATP</t>
    </r>
    <r>
      <rPr>
        <sz val="11"/>
        <rFont val="Arial"/>
        <family val="2"/>
      </rPr>
      <t>VLAFEVFLIATEMLYDNVQNYTNS</t>
    </r>
  </si>
  <si>
    <r>
      <t>MSVVADFANTELADVTPGRIGNDAT</t>
    </r>
    <r>
      <rPr>
        <b/>
        <u/>
        <sz val="11"/>
        <rFont val="Arial"/>
        <family val="2"/>
      </rPr>
      <t>PTMLTP</t>
    </r>
    <r>
      <rPr>
        <sz val="11"/>
        <rFont val="Arial"/>
        <family val="2"/>
      </rPr>
      <t>LAALATPEGVAVTAATAYALNEVTNDLAG</t>
    </r>
  </si>
  <si>
    <r>
      <t>MSTRKRTEMSVVAEFANTQLVDVKPGRIGSDAA</t>
    </r>
    <r>
      <rPr>
        <b/>
        <u/>
        <sz val="11"/>
        <rFont val="Arial"/>
        <family val="2"/>
      </rPr>
      <t>PTMMTP</t>
    </r>
    <r>
      <rPr>
        <sz val="11"/>
        <rFont val="Arial"/>
        <family val="2"/>
      </rPr>
      <t>LATVATPEAVSAGIAVTSATAAALNMVTHNVQHG</t>
    </r>
  </si>
  <si>
    <r>
      <t>MDTEVMDVQNFANSAMGSAEAGLKADASA</t>
    </r>
    <r>
      <rPr>
        <b/>
        <u/>
        <sz val="11"/>
        <rFont val="Arial"/>
        <family val="2"/>
      </rPr>
      <t>PAMTTP</t>
    </r>
    <r>
      <rPr>
        <sz val="11"/>
        <rFont val="Arial"/>
        <family val="2"/>
      </rPr>
      <t>TAVQFVIQGSTICLIC</t>
    </r>
  </si>
  <si>
    <r>
      <t>VDNLNLPVEGIILASAR</t>
    </r>
    <r>
      <rPr>
        <b/>
        <u/>
        <sz val="11"/>
        <rFont val="Arial"/>
        <family val="2"/>
      </rPr>
      <t>PTLGTP</t>
    </r>
    <r>
      <rPr>
        <sz val="11"/>
        <rFont val="Arial"/>
        <family val="2"/>
      </rPr>
      <t>RIGRVGRGAGGGGGRGLAALGAIADLAGVAGGVGATVGAASSVEAANASVAADQAVAQAAADVAAGAGAPPA</t>
    </r>
  </si>
  <si>
    <r>
      <t xml:space="preserve">Type A linaridin: </t>
    </r>
    <r>
      <rPr>
        <sz val="11"/>
        <color theme="1"/>
        <rFont val="等线"/>
        <family val="2"/>
        <scheme val="minor"/>
      </rPr>
      <t>recording type A1 and type A2 linaridins</t>
    </r>
  </si>
  <si>
    <r>
      <t xml:space="preserve">Type B linaridin: </t>
    </r>
    <r>
      <rPr>
        <sz val="11"/>
        <color theme="1"/>
        <rFont val="等线"/>
        <family val="2"/>
        <scheme val="minor"/>
      </rPr>
      <t>recording type B linaridins</t>
    </r>
  </si>
  <si>
    <r>
      <t xml:space="preserve">Type C linaridin: </t>
    </r>
    <r>
      <rPr>
        <sz val="11"/>
        <color theme="1"/>
        <rFont val="等线"/>
        <family val="2"/>
        <scheme val="minor"/>
      </rPr>
      <t>recording type C1 and type C2 linaridins</t>
    </r>
  </si>
  <si>
    <r>
      <t>Linaridin modification analysis:</t>
    </r>
    <r>
      <rPr>
        <sz val="11"/>
        <color theme="1"/>
        <rFont val="等线"/>
        <family val="2"/>
        <scheme val="minor"/>
      </rPr>
      <t xml:space="preserve"> documenting modification index analysis and amino acid composition analysis</t>
    </r>
  </si>
  <si>
    <r>
      <t xml:space="preserve">[1]. J. I. Tietz, C. J. Schwalen, P. S. Patel, T. Maxson, P. M. Blair, H. C. Tai, U. I. Zakai and D. A. Mitchell, </t>
    </r>
    <r>
      <rPr>
        <i/>
        <sz val="11"/>
        <color theme="1"/>
        <rFont val="等线"/>
        <family val="2"/>
        <scheme val="minor"/>
      </rPr>
      <t>Nat Chem Biol</t>
    </r>
    <r>
      <rPr>
        <sz val="11"/>
        <color theme="1"/>
        <rFont val="等线"/>
        <family val="2"/>
        <scheme val="minor"/>
      </rPr>
      <t>, 2017, 13, 470-478.</t>
    </r>
  </si>
  <si>
    <t>This dataset showcases linaridins (303 precursor peptide out of 204 gene clusters) identified by RODEO [1] in January 2019</t>
  </si>
  <si>
    <r>
      <t>MSIEIDIVQQFANETFKEATPGFVTAAET</t>
    </r>
    <r>
      <rPr>
        <b/>
        <u/>
        <sz val="11"/>
        <rFont val="Arial"/>
        <family val="2"/>
      </rPr>
      <t>PAMATP</t>
    </r>
    <r>
      <rPr>
        <sz val="11"/>
        <rFont val="Arial"/>
        <family val="2"/>
      </rPr>
      <t>GVTPATPHAAQYVVQGSTICLIC</t>
    </r>
  </si>
  <si>
    <r>
      <t>MDTEVMDVQNFANSAMGSAEAGLKTDASA</t>
    </r>
    <r>
      <rPr>
        <b/>
        <u/>
        <sz val="11"/>
        <rFont val="Arial"/>
        <family val="2"/>
      </rPr>
      <t>PAMTTP</t>
    </r>
    <r>
      <rPr>
        <sz val="11"/>
        <rFont val="Arial"/>
        <family val="2"/>
      </rPr>
      <t>TAVQFVIQGSTICLIC</t>
    </r>
  </si>
  <si>
    <r>
      <t>MNSEVLEVQAFANTALSSAEAGARADASI</t>
    </r>
    <r>
      <rPr>
        <b/>
        <u/>
        <sz val="11"/>
        <rFont val="Arial"/>
        <family val="2"/>
      </rPr>
      <t>PAMTTP</t>
    </r>
    <r>
      <rPr>
        <sz val="11"/>
        <rFont val="Arial"/>
        <family val="2"/>
      </rPr>
      <t>TIVAAAEFVVAGSTICLIC</t>
    </r>
  </si>
  <si>
    <r>
      <t>MNSEVLEVQAFANAALSSAEAGARADASI</t>
    </r>
    <r>
      <rPr>
        <b/>
        <u/>
        <sz val="11"/>
        <rFont val="Arial"/>
        <family val="2"/>
      </rPr>
      <t>PAMTTP</t>
    </r>
    <r>
      <rPr>
        <sz val="11"/>
        <rFont val="Arial"/>
        <family val="2"/>
      </rPr>
      <t>TIVAAAEFVVAGSTICLIC</t>
    </r>
  </si>
  <si>
    <r>
      <t>MQSEVLEVQEFANQMMRHAEPGMRGDASN</t>
    </r>
    <r>
      <rPr>
        <b/>
        <u/>
        <sz val="11"/>
        <rFont val="Arial"/>
        <family val="2"/>
      </rPr>
      <t>PAMTTP</t>
    </r>
    <r>
      <rPr>
        <sz val="11"/>
        <rFont val="Arial"/>
        <family val="2"/>
      </rPr>
      <t>AFVTAAQFVIQGSTICLIC</t>
    </r>
  </si>
  <si>
    <r>
      <t>MNSEVLEVQTFANAALSSVEAGARTDGSI</t>
    </r>
    <r>
      <rPr>
        <b/>
        <u/>
        <sz val="11"/>
        <rFont val="Arial"/>
        <family val="2"/>
      </rPr>
      <t>PAMTTP</t>
    </r>
    <r>
      <rPr>
        <sz val="11"/>
        <rFont val="Arial"/>
        <family val="2"/>
      </rPr>
      <t>TVVVATEYVVAGSTVCLIC</t>
    </r>
  </si>
  <si>
    <r>
      <t>MRSELTATRPDSADIRPEALAAQDFANTVLSGSAPGFHSDCET</t>
    </r>
    <r>
      <rPr>
        <b/>
        <u/>
        <sz val="11"/>
        <rFont val="Arial"/>
        <family val="2"/>
      </rPr>
      <t>PAMATP</t>
    </r>
    <r>
      <rPr>
        <sz val="11"/>
        <rFont val="Arial"/>
        <family val="2"/>
      </rPr>
      <t>ATPTAAQFVIQGSTICLVC</t>
    </r>
  </si>
  <si>
    <r>
      <t>MTRQDSTAVHPEVLAAQDFANTVLEGAAPGFHSNCET</t>
    </r>
    <r>
      <rPr>
        <b/>
        <u/>
        <sz val="11"/>
        <rFont val="Arial"/>
        <family val="2"/>
      </rPr>
      <t>PAMATP</t>
    </r>
    <r>
      <rPr>
        <sz val="11"/>
        <rFont val="Arial"/>
        <family val="2"/>
      </rPr>
      <t>ATPTVAQFVIQGSTICLVC</t>
    </r>
  </si>
  <si>
    <r>
      <t>MRLDSIATQETATALPESMATQDFANSVLAGAVPGFHSDAET</t>
    </r>
    <r>
      <rPr>
        <b/>
        <u/>
        <sz val="11"/>
        <rFont val="Arial"/>
        <family val="2"/>
      </rPr>
      <t>PAMATP</t>
    </r>
    <r>
      <rPr>
        <sz val="11"/>
        <rFont val="Arial"/>
        <family val="2"/>
      </rPr>
      <t>AVAQFVIQGSTICLVC</t>
    </r>
  </si>
  <si>
    <r>
      <t>MTRPDSAIRPEALAAQEFANTVLSGAAPGFHADCET</t>
    </r>
    <r>
      <rPr>
        <b/>
        <u/>
        <sz val="11"/>
        <rFont val="Arial"/>
        <family val="2"/>
      </rPr>
      <t>PAMATP</t>
    </r>
    <r>
      <rPr>
        <sz val="11"/>
        <rFont val="Arial"/>
        <family val="2"/>
      </rPr>
      <t>ATPTAAQFVIQGSTICLVC</t>
    </r>
  </si>
  <si>
    <r>
      <t>MRLNSIAAQEKDTGIRPESIATQEFANGVLRDAAPGFHSDSEI</t>
    </r>
    <r>
      <rPr>
        <b/>
        <u/>
        <sz val="11"/>
        <rFont val="Arial"/>
        <family val="2"/>
      </rPr>
      <t>PAMATP</t>
    </r>
    <r>
      <rPr>
        <sz val="11"/>
        <rFont val="Arial"/>
        <family val="2"/>
      </rPr>
      <t>ATPTAAQFVIQGSTICLVC</t>
    </r>
  </si>
  <si>
    <r>
      <t>MTLTSSNSAEALAAQDFANTVLSAAGPGFHADCET</t>
    </r>
    <r>
      <rPr>
        <b/>
        <u/>
        <sz val="11"/>
        <rFont val="Arial"/>
        <family val="2"/>
      </rPr>
      <t>PAMATP</t>
    </r>
    <r>
      <rPr>
        <sz val="11"/>
        <rFont val="Arial"/>
        <family val="2"/>
      </rPr>
      <t>ATPTVAQFVVQGSTICLVC</t>
    </r>
  </si>
  <si>
    <r>
      <t>MRSEMTLTSTNSAEALAAQDFANTVLSAAAPGFHADCET</t>
    </r>
    <r>
      <rPr>
        <b/>
        <u/>
        <sz val="11"/>
        <rFont val="Arial"/>
        <family val="2"/>
      </rPr>
      <t>PAMATP</t>
    </r>
    <r>
      <rPr>
        <sz val="11"/>
        <rFont val="Arial"/>
        <family val="2"/>
      </rPr>
      <t>ATPTVAQFVIQGSTICLVC</t>
    </r>
  </si>
  <si>
    <r>
      <t>MTDPDTVSPESVATQEFANSVLAGAAPGFYSDSDV</t>
    </r>
    <r>
      <rPr>
        <b/>
        <u/>
        <sz val="11"/>
        <rFont val="Arial"/>
        <family val="2"/>
      </rPr>
      <t>PAMATP</t>
    </r>
    <r>
      <rPr>
        <sz val="11"/>
        <rFont val="Arial"/>
        <family val="2"/>
      </rPr>
      <t>ATPTAAQFVVQGSTICLVC</t>
    </r>
  </si>
  <si>
    <r>
      <t>MSSTLVQTPSVEDSVNAMFSHIDQGFVNAHNE</t>
    </r>
    <r>
      <rPr>
        <b/>
        <u/>
        <sz val="11"/>
        <rFont val="Arial"/>
        <family val="2"/>
      </rPr>
      <t>PAMTTP</t>
    </r>
    <r>
      <rPr>
        <sz val="11"/>
        <rFont val="Arial"/>
        <family val="2"/>
      </rPr>
      <t>SAIVTQTLVVGSTICLVC</t>
    </r>
  </si>
  <si>
    <r>
      <t>MSDLGIAPTVEQLEKVANREFSGISEGFVNSHNL</t>
    </r>
    <r>
      <rPr>
        <b/>
        <u/>
        <sz val="11"/>
        <rFont val="Arial"/>
        <family val="2"/>
      </rPr>
      <t>PTMTTP</t>
    </r>
    <r>
      <rPr>
        <sz val="11"/>
        <rFont val="Arial"/>
        <family val="2"/>
      </rPr>
      <t>VTPATPGALEVVVTGSTICLGC</t>
    </r>
  </si>
  <si>
    <r>
      <t>MAQANTLAPDSSIAQAVNEVFADVQAGFVNRHNE</t>
    </r>
    <r>
      <rPr>
        <b/>
        <u/>
        <sz val="11"/>
        <rFont val="Arial"/>
        <family val="2"/>
      </rPr>
      <t>PAMTTP</t>
    </r>
    <r>
      <rPr>
        <sz val="11"/>
        <rFont val="Arial"/>
        <family val="2"/>
      </rPr>
      <t>AIVYEAAVTVVAGSTICLIC</t>
    </r>
  </si>
  <si>
    <r>
      <t>MSTTLTASRALEAEVNAIFGDVEAGFAETSEM</t>
    </r>
    <r>
      <rPr>
        <b/>
        <u/>
        <sz val="11"/>
        <rFont val="Arial"/>
        <family val="2"/>
      </rPr>
      <t>PVMTTP</t>
    </r>
    <r>
      <rPr>
        <sz val="11"/>
        <rFont val="Arial"/>
        <family val="2"/>
      </rPr>
      <t>MIVPAATMVIQGSTICLVC</t>
    </r>
  </si>
  <si>
    <r>
      <t>MEINMSTTLIASRALEAEVNAIFGDVEAGFAETSEM</t>
    </r>
    <r>
      <rPr>
        <b/>
        <u/>
        <sz val="11"/>
        <rFont val="Arial"/>
        <family val="2"/>
      </rPr>
      <t>PVMTTP</t>
    </r>
    <r>
      <rPr>
        <sz val="11"/>
        <rFont val="Arial"/>
        <family val="2"/>
      </rPr>
      <t>MIVPAATMVIQGSTICLVC</t>
    </r>
  </si>
  <si>
    <r>
      <t>MSSILVEPSVEDSVNARFSSVDQGFINAHNE</t>
    </r>
    <r>
      <rPr>
        <b/>
        <u/>
        <sz val="11"/>
        <rFont val="Arial"/>
        <family val="2"/>
      </rPr>
      <t>PAMTTP</t>
    </r>
    <r>
      <rPr>
        <sz val="11"/>
        <rFont val="Arial"/>
        <family val="2"/>
      </rPr>
      <t>SAIVTQTLVVGSTICLIC</t>
    </r>
  </si>
  <si>
    <r>
      <t>MTSEVLEVQTFANSALWSVEAGAQTDGSI</t>
    </r>
    <r>
      <rPr>
        <b/>
        <u/>
        <sz val="11"/>
        <rFont val="Arial"/>
        <family val="2"/>
      </rPr>
      <t>PAMTTP</t>
    </r>
    <r>
      <rPr>
        <sz val="11"/>
        <rFont val="Arial"/>
        <family val="2"/>
      </rPr>
      <t>TVVVATEYVVAGSTICLIC</t>
    </r>
  </si>
  <si>
    <r>
      <t>MNVSDLANSIEIDTTPGAADYAMNSAQ</t>
    </r>
    <r>
      <rPr>
        <b/>
        <u/>
        <sz val="11"/>
        <rFont val="Arial"/>
        <family val="2"/>
      </rPr>
      <t>PSMTTP</t>
    </r>
    <r>
      <rPr>
        <sz val="11"/>
        <rFont val="Arial"/>
        <family val="2"/>
      </rPr>
      <t>AGVYAVAEMAVAGSTICLVC</t>
    </r>
  </si>
  <si>
    <r>
      <t>MNATESRVEFVTDAVNASFAEAQEGFVNAHNA</t>
    </r>
    <r>
      <rPr>
        <b/>
        <u/>
        <sz val="11"/>
        <rFont val="Arial"/>
        <family val="2"/>
      </rPr>
      <t>PAMTTP</t>
    </r>
    <r>
      <rPr>
        <sz val="11"/>
        <rFont val="Arial"/>
        <family val="2"/>
      </rPr>
      <t>TIIAVCEVVVTGSTICLGC</t>
    </r>
  </si>
  <si>
    <r>
      <rPr>
        <b/>
        <sz val="11"/>
        <rFont val="Arial"/>
        <family val="2"/>
      </rPr>
      <t>V</t>
    </r>
    <r>
      <rPr>
        <sz val="11"/>
        <rFont val="Arial"/>
        <family val="2"/>
      </rPr>
      <t>NATESRVEFVTDAVNASFAEAQEGFVNAHNA</t>
    </r>
    <r>
      <rPr>
        <b/>
        <u/>
        <sz val="11"/>
        <rFont val="Arial"/>
        <family val="2"/>
      </rPr>
      <t>PAMTTP</t>
    </r>
    <r>
      <rPr>
        <sz val="11"/>
        <rFont val="Arial"/>
        <family val="2"/>
      </rPr>
      <t>TIIAVCEVVVTGSTICLGC</t>
    </r>
  </si>
  <si>
    <t>This dataset is published as an update to our previous study [2]</t>
  </si>
  <si>
    <r>
      <t xml:space="preserve">[2]. T. Mo, W. Q. Liu, W. Ji, J. Zhao, T. Chen, W. Ding, S. Yu and Q. Zhang, </t>
    </r>
    <r>
      <rPr>
        <i/>
        <sz val="11"/>
        <color theme="1"/>
        <rFont val="等线"/>
        <family val="2"/>
        <scheme val="minor"/>
      </rPr>
      <t>ACS Chem Biol</t>
    </r>
    <r>
      <rPr>
        <sz val="11"/>
        <color theme="1"/>
        <rFont val="等线"/>
        <family val="2"/>
        <scheme val="minor"/>
      </rPr>
      <t>, 2017, 12, 1484-1488.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</si>
</sst>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8"/>
      <color theme="3"/>
      <name val="等线 Light"/>
      <family val="2"/>
      <scheme val="major"/>
    </font>
    <font>
      <b/>
      <sz val="15"/>
      <color theme="3"/>
      <name val="等线"/>
      <family val="2"/>
      <scheme val="minor"/>
    </font>
    <font>
      <b/>
      <sz val="13"/>
      <color theme="3"/>
      <name val="等线"/>
      <family val="2"/>
      <scheme val="minor"/>
    </font>
    <font>
      <b/>
      <sz val="11"/>
      <color theme="3"/>
      <name val="等线"/>
      <family val="2"/>
      <scheme val="minor"/>
    </font>
    <font>
      <sz val="11"/>
      <color rgb="FF006100"/>
      <name val="等线"/>
      <family val="2"/>
      <scheme val="minor"/>
    </font>
    <font>
      <sz val="11"/>
      <color rgb="FF9C0006"/>
      <name val="等线"/>
      <family val="2"/>
      <scheme val="minor"/>
    </font>
    <font>
      <sz val="11"/>
      <color rgb="FF9C6500"/>
      <name val="等线"/>
      <family val="2"/>
      <scheme val="minor"/>
    </font>
    <font>
      <sz val="11"/>
      <color rgb="FF3F3F76"/>
      <name val="等线"/>
      <family val="2"/>
      <scheme val="minor"/>
    </font>
    <font>
      <b/>
      <sz val="11"/>
      <color rgb="FF3F3F3F"/>
      <name val="等线"/>
      <family val="2"/>
      <scheme val="minor"/>
    </font>
    <font>
      <b/>
      <sz val="11"/>
      <color rgb="FFFA7D00"/>
      <name val="等线"/>
      <family val="2"/>
      <scheme val="minor"/>
    </font>
    <font>
      <sz val="11"/>
      <color rgb="FFFA7D00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11"/>
      <color rgb="FFFF0000"/>
      <name val="等线"/>
      <family val="2"/>
      <scheme val="minor"/>
    </font>
    <font>
      <i/>
      <sz val="11"/>
      <color rgb="FF7F7F7F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theme="0"/>
      <name val="等线"/>
      <family val="2"/>
      <scheme val="minor"/>
    </font>
    <font>
      <sz val="11"/>
      <name val="等线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等线"/>
      <family val="2"/>
      <scheme val="minor"/>
    </font>
    <font>
      <b/>
      <sz val="11"/>
      <name val="等线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i/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/>
    <xf numFmtId="0" fontId="0" fillId="0" borderId="0" xfId="0" applyFill="1"/>
    <xf numFmtId="0" fontId="18" fillId="0" borderId="0" xfId="0" applyFont="1" applyFill="1"/>
    <xf numFmtId="0" fontId="16" fillId="0" borderId="10" xfId="0" applyFont="1" applyBorder="1"/>
    <xf numFmtId="0" fontId="16" fillId="0" borderId="10" xfId="0" applyFont="1" applyFill="1" applyBorder="1" applyAlignment="1">
      <alignment horizontal="center" vertical="center"/>
    </xf>
    <xf numFmtId="0" fontId="0" fillId="0" borderId="0" xfId="0" applyFont="1" applyFill="1"/>
    <xf numFmtId="0" fontId="20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0" fillId="0" borderId="0" xfId="0" applyFont="1"/>
    <xf numFmtId="2" fontId="20" fillId="0" borderId="0" xfId="0" applyNumberFormat="1" applyFont="1" applyFill="1" applyAlignment="1">
      <alignment horizontal="center"/>
    </xf>
    <xf numFmtId="0" fontId="16" fillId="0" borderId="0" xfId="0" applyFont="1"/>
    <xf numFmtId="0" fontId="22" fillId="0" borderId="0" xfId="0" applyFont="1"/>
    <xf numFmtId="0" fontId="21" fillId="0" borderId="10" xfId="0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/>
    </xf>
    <xf numFmtId="0" fontId="0" fillId="0" borderId="10" xfId="0" applyFill="1" applyBorder="1" applyProtection="1"/>
    <xf numFmtId="2" fontId="0" fillId="0" borderId="0" xfId="0" applyNumberFormat="1" applyFill="1"/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/>
    <xf numFmtId="0" fontId="18" fillId="0" borderId="0" xfId="0" applyFont="1" applyFill="1" applyAlignment="1">
      <alignment horizontal="left"/>
    </xf>
    <xf numFmtId="0" fontId="24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/>
    </xf>
    <xf numFmtId="0" fontId="0" fillId="0" borderId="10" xfId="0" applyFont="1" applyFill="1" applyBorder="1"/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24" fillId="0" borderId="10" xfId="0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left" vertical="center"/>
    </xf>
    <xf numFmtId="2" fontId="24" fillId="0" borderId="10" xfId="0" applyNumberFormat="1" applyFont="1" applyFill="1" applyBorder="1" applyAlignment="1" applyProtection="1">
      <alignment horizontal="center" vertical="center"/>
    </xf>
    <xf numFmtId="2" fontId="25" fillId="0" borderId="0" xfId="0" applyNumberFormat="1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workbookViewId="0">
      <selection activeCell="F27" sqref="F27"/>
    </sheetView>
  </sheetViews>
  <sheetFormatPr defaultRowHeight="13.8" x14ac:dyDescent="0.25"/>
  <sheetData>
    <row r="1" spans="1:6" s="15" customFormat="1" ht="20.399999999999999" x14ac:dyDescent="0.35">
      <c r="A1" s="15" t="s">
        <v>693</v>
      </c>
    </row>
    <row r="2" spans="1:6" x14ac:dyDescent="0.25">
      <c r="A2" s="12" t="s">
        <v>937</v>
      </c>
      <c r="B2" s="12"/>
      <c r="C2" s="12"/>
      <c r="D2" s="12"/>
      <c r="E2" s="12"/>
      <c r="F2" s="12"/>
    </row>
    <row r="3" spans="1:6" x14ac:dyDescent="0.25">
      <c r="A3" s="12"/>
      <c r="B3" s="12"/>
      <c r="C3" s="12"/>
      <c r="D3" s="12"/>
      <c r="E3" s="12"/>
      <c r="F3" s="12"/>
    </row>
    <row r="4" spans="1:6" x14ac:dyDescent="0.25">
      <c r="A4" s="12" t="s">
        <v>694</v>
      </c>
      <c r="B4" s="12"/>
      <c r="C4" s="12"/>
      <c r="D4" s="12"/>
      <c r="E4" s="12"/>
      <c r="F4" s="12"/>
    </row>
    <row r="5" spans="1:6" x14ac:dyDescent="0.25">
      <c r="A5" s="14" t="s">
        <v>932</v>
      </c>
      <c r="B5" s="12"/>
      <c r="C5" s="12"/>
      <c r="D5" s="12"/>
      <c r="E5" s="12"/>
      <c r="F5" s="12"/>
    </row>
    <row r="6" spans="1:6" x14ac:dyDescent="0.25">
      <c r="A6" s="14" t="s">
        <v>933</v>
      </c>
      <c r="B6" s="12"/>
      <c r="C6" s="12"/>
      <c r="D6" s="12"/>
      <c r="E6" s="12"/>
      <c r="F6" s="12"/>
    </row>
    <row r="7" spans="1:6" x14ac:dyDescent="0.25">
      <c r="A7" s="14" t="s">
        <v>934</v>
      </c>
      <c r="B7" s="12"/>
      <c r="C7" s="12"/>
      <c r="D7" s="12"/>
      <c r="E7" s="12"/>
      <c r="F7" s="12"/>
    </row>
    <row r="8" spans="1:6" x14ac:dyDescent="0.25">
      <c r="A8" s="14" t="s">
        <v>935</v>
      </c>
      <c r="B8" s="12"/>
      <c r="C8" s="12"/>
      <c r="D8" s="12"/>
      <c r="E8" s="12"/>
      <c r="F8" s="12"/>
    </row>
    <row r="9" spans="1:6" x14ac:dyDescent="0.25">
      <c r="A9" s="12"/>
      <c r="B9" s="12"/>
      <c r="C9" s="12"/>
      <c r="D9" s="12"/>
      <c r="E9" s="12"/>
      <c r="F9" s="12"/>
    </row>
    <row r="10" spans="1:6" x14ac:dyDescent="0.25">
      <c r="A10" s="14" t="s">
        <v>697</v>
      </c>
      <c r="B10" s="12"/>
      <c r="C10" s="12"/>
      <c r="D10" s="12"/>
      <c r="E10" s="12"/>
      <c r="F10" s="12"/>
    </row>
    <row r="11" spans="1:6" x14ac:dyDescent="0.25">
      <c r="A11" s="12" t="s">
        <v>962</v>
      </c>
      <c r="B11" s="12"/>
      <c r="C11" s="12"/>
      <c r="D11" s="12"/>
      <c r="E11" s="12"/>
      <c r="F11" s="12"/>
    </row>
    <row r="12" spans="1:6" s="12" customFormat="1" x14ac:dyDescent="0.25"/>
    <row r="13" spans="1:6" x14ac:dyDescent="0.25">
      <c r="A13" s="14" t="s">
        <v>695</v>
      </c>
      <c r="B13" s="12"/>
      <c r="C13" s="12"/>
      <c r="D13" s="12"/>
      <c r="E13" s="12"/>
      <c r="F13" s="12"/>
    </row>
    <row r="14" spans="1:6" x14ac:dyDescent="0.25">
      <c r="A14" s="33" t="s">
        <v>936</v>
      </c>
      <c r="B14" s="12"/>
      <c r="C14" s="12"/>
      <c r="D14" s="12"/>
      <c r="E14" s="12"/>
      <c r="F14" s="12"/>
    </row>
    <row r="15" spans="1:6" x14ac:dyDescent="0.25">
      <c r="A15" s="33" t="s">
        <v>963</v>
      </c>
      <c r="B15" s="12"/>
      <c r="C15" s="12"/>
      <c r="D15" s="12"/>
      <c r="E15" s="12"/>
      <c r="F15" s="12"/>
    </row>
  </sheetData>
  <phoneticPr fontId="28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71"/>
  <sheetViews>
    <sheetView zoomScale="85" zoomScaleNormal="85" workbookViewId="0">
      <selection activeCell="D40" sqref="D40"/>
    </sheetView>
  </sheetViews>
  <sheetFormatPr defaultRowHeight="13.8" x14ac:dyDescent="0.25"/>
  <cols>
    <col min="1" max="1" width="43.77734375" customWidth="1"/>
    <col min="2" max="2" width="22.109375" customWidth="1"/>
    <col min="4" max="4" width="77" customWidth="1"/>
    <col min="5" max="5" width="11.6640625" customWidth="1"/>
    <col min="6" max="6" width="28.6640625" customWidth="1"/>
    <col min="7" max="7" width="12.88671875" style="2" customWidth="1"/>
    <col min="8" max="9" width="9.109375" style="2"/>
    <col min="10" max="10" width="11.77734375" style="2" customWidth="1"/>
    <col min="11" max="11" width="35.109375" customWidth="1"/>
    <col min="12" max="12" width="12.21875" customWidth="1"/>
    <col min="13" max="13" width="12.88671875" customWidth="1"/>
    <col min="14" max="14" width="11.44140625" customWidth="1"/>
    <col min="15" max="15" width="35.109375" customWidth="1"/>
  </cols>
  <sheetData>
    <row r="1" spans="1:38" s="7" customFormat="1" ht="14.4" thickBot="1" x14ac:dyDescent="0.3">
      <c r="A1" s="23" t="s">
        <v>376</v>
      </c>
      <c r="B1" s="23" t="s">
        <v>681</v>
      </c>
      <c r="C1" s="23" t="s">
        <v>698</v>
      </c>
      <c r="D1" s="23" t="s">
        <v>664</v>
      </c>
      <c r="E1" s="23" t="s">
        <v>684</v>
      </c>
      <c r="F1" s="23" t="s">
        <v>692</v>
      </c>
      <c r="G1" s="23" t="s">
        <v>653</v>
      </c>
      <c r="H1" s="23" t="s">
        <v>386</v>
      </c>
      <c r="I1" s="23" t="s">
        <v>387</v>
      </c>
      <c r="J1" s="23" t="s">
        <v>385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x14ac:dyDescent="0.25">
      <c r="A2" s="26" t="s">
        <v>263</v>
      </c>
      <c r="B2" s="27" t="s">
        <v>264</v>
      </c>
      <c r="C2" s="27" t="s">
        <v>679</v>
      </c>
      <c r="D2" s="28" t="s">
        <v>938</v>
      </c>
      <c r="E2" s="27" t="s">
        <v>380</v>
      </c>
      <c r="F2" s="28" t="s">
        <v>388</v>
      </c>
      <c r="G2" s="27">
        <f t="shared" ref="G2:G34" si="0">IF(F2&lt;&gt;0,LEN(F2),"")</f>
        <v>26</v>
      </c>
      <c r="H2" s="27">
        <f>IF(F2&lt;&gt;"",(LEN(F2)-LEN(SUBSTITUTE(F2,"S",""))),"")</f>
        <v>1</v>
      </c>
      <c r="I2" s="27">
        <f>IF(F2&lt;&gt;"",(LEN(F2)-LEN(SUBSTITUTE(F2,"T",""))),"")</f>
        <v>4</v>
      </c>
      <c r="J2" s="27">
        <f>IF(F2&lt;&gt;"",(LEN(F2)-LEN(SUBSTITUTE(F2,"C",""))),"")</f>
        <v>2</v>
      </c>
      <c r="K2" s="5"/>
      <c r="L2" s="5"/>
      <c r="M2" s="5"/>
      <c r="N2" s="5"/>
      <c r="O2" s="5"/>
      <c r="P2" s="5"/>
      <c r="Q2" s="1"/>
      <c r="R2" s="1"/>
      <c r="S2" s="1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x14ac:dyDescent="0.25">
      <c r="A3" s="26" t="s">
        <v>8</v>
      </c>
      <c r="B3" s="27" t="s">
        <v>195</v>
      </c>
      <c r="C3" s="27" t="s">
        <v>679</v>
      </c>
      <c r="D3" s="28" t="s">
        <v>939</v>
      </c>
      <c r="E3" s="27" t="s">
        <v>381</v>
      </c>
      <c r="F3" s="28" t="s">
        <v>389</v>
      </c>
      <c r="G3" s="27">
        <f t="shared" si="0"/>
        <v>19</v>
      </c>
      <c r="H3" s="27">
        <f t="shared" ref="H3:H34" si="1">IF(F3&lt;&gt;"",(LEN(F3)-LEN(SUBSTITUTE(F3,"S",""))),"")</f>
        <v>1</v>
      </c>
      <c r="I3" s="27">
        <f t="shared" ref="I3:I34" si="2">IF(F3&lt;&gt;"",(LEN(F3)-LEN(SUBSTITUTE(F3,"T",""))),"")</f>
        <v>4</v>
      </c>
      <c r="J3" s="27">
        <f t="shared" ref="J3:J34" si="3">IF(F3&lt;&gt;"",(LEN(F3)-LEN(SUBSTITUTE(F3,"C",""))),"")</f>
        <v>2</v>
      </c>
      <c r="K3" s="5"/>
      <c r="L3" s="5"/>
      <c r="M3" s="5"/>
      <c r="N3" s="5"/>
      <c r="O3" s="5"/>
      <c r="P3" s="5"/>
      <c r="Q3" s="1"/>
      <c r="R3" s="1"/>
      <c r="S3" s="1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s="6" customFormat="1" x14ac:dyDescent="0.25">
      <c r="A4" s="26" t="s">
        <v>7</v>
      </c>
      <c r="B4" s="27" t="s">
        <v>194</v>
      </c>
      <c r="C4" s="27" t="s">
        <v>679</v>
      </c>
      <c r="D4" s="28" t="s">
        <v>930</v>
      </c>
      <c r="E4" s="27" t="s">
        <v>381</v>
      </c>
      <c r="F4" s="28" t="s">
        <v>389</v>
      </c>
      <c r="G4" s="27">
        <f t="shared" si="0"/>
        <v>19</v>
      </c>
      <c r="H4" s="27">
        <f t="shared" si="1"/>
        <v>1</v>
      </c>
      <c r="I4" s="27">
        <f t="shared" si="2"/>
        <v>4</v>
      </c>
      <c r="J4" s="27">
        <f t="shared" si="3"/>
        <v>2</v>
      </c>
      <c r="Q4" s="3"/>
      <c r="R4" s="3"/>
      <c r="S4" s="3"/>
    </row>
    <row r="5" spans="1:38" x14ac:dyDescent="0.25">
      <c r="A5" s="26" t="s">
        <v>10</v>
      </c>
      <c r="B5" s="27" t="s">
        <v>197</v>
      </c>
      <c r="C5" s="27" t="s">
        <v>679</v>
      </c>
      <c r="D5" s="28" t="s">
        <v>940</v>
      </c>
      <c r="E5" s="27" t="s">
        <v>381</v>
      </c>
      <c r="F5" s="28" t="s">
        <v>390</v>
      </c>
      <c r="G5" s="27">
        <f t="shared" si="0"/>
        <v>22</v>
      </c>
      <c r="H5" s="27">
        <f t="shared" si="1"/>
        <v>1</v>
      </c>
      <c r="I5" s="27">
        <f t="shared" si="2"/>
        <v>4</v>
      </c>
      <c r="J5" s="27">
        <f t="shared" si="3"/>
        <v>2</v>
      </c>
      <c r="K5" s="5"/>
      <c r="L5" s="5"/>
      <c r="M5" s="5"/>
      <c r="N5" s="5"/>
      <c r="O5" s="5"/>
      <c r="P5" s="5"/>
      <c r="Q5" s="1"/>
      <c r="R5" s="1"/>
      <c r="S5" s="1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x14ac:dyDescent="0.25">
      <c r="A6" s="26" t="s">
        <v>11</v>
      </c>
      <c r="B6" s="27" t="s">
        <v>198</v>
      </c>
      <c r="C6" s="27" t="s">
        <v>679</v>
      </c>
      <c r="D6" s="28" t="s">
        <v>940</v>
      </c>
      <c r="E6" s="27" t="s">
        <v>381</v>
      </c>
      <c r="F6" s="28" t="s">
        <v>390</v>
      </c>
      <c r="G6" s="27">
        <f t="shared" si="0"/>
        <v>22</v>
      </c>
      <c r="H6" s="27">
        <f t="shared" si="1"/>
        <v>1</v>
      </c>
      <c r="I6" s="27">
        <f t="shared" si="2"/>
        <v>4</v>
      </c>
      <c r="J6" s="27">
        <f t="shared" si="3"/>
        <v>2</v>
      </c>
      <c r="K6" s="5"/>
      <c r="L6" s="5"/>
      <c r="M6" s="5"/>
      <c r="N6" s="5"/>
      <c r="O6" s="5"/>
      <c r="P6" s="5"/>
      <c r="Q6" s="1"/>
      <c r="R6" s="1"/>
      <c r="S6" s="1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x14ac:dyDescent="0.25">
      <c r="A7" s="26" t="s">
        <v>9</v>
      </c>
      <c r="B7" s="27" t="s">
        <v>196</v>
      </c>
      <c r="C7" s="27" t="s">
        <v>679</v>
      </c>
      <c r="D7" s="28" t="s">
        <v>941</v>
      </c>
      <c r="E7" s="27" t="s">
        <v>381</v>
      </c>
      <c r="F7" s="28" t="s">
        <v>390</v>
      </c>
      <c r="G7" s="27">
        <f t="shared" si="0"/>
        <v>22</v>
      </c>
      <c r="H7" s="27">
        <f t="shared" si="1"/>
        <v>1</v>
      </c>
      <c r="I7" s="27">
        <f t="shared" si="2"/>
        <v>4</v>
      </c>
      <c r="J7" s="27">
        <f t="shared" si="3"/>
        <v>2</v>
      </c>
      <c r="K7" s="5"/>
      <c r="L7" s="5"/>
      <c r="M7" s="5"/>
      <c r="N7" s="5"/>
      <c r="O7" s="5"/>
      <c r="P7" s="5"/>
      <c r="Q7" s="1"/>
      <c r="R7" s="1"/>
      <c r="S7" s="1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x14ac:dyDescent="0.25">
      <c r="A8" s="26" t="s">
        <v>259</v>
      </c>
      <c r="B8" s="27" t="s">
        <v>260</v>
      </c>
      <c r="C8" s="27" t="s">
        <v>679</v>
      </c>
      <c r="D8" s="28" t="s">
        <v>941</v>
      </c>
      <c r="E8" s="27" t="s">
        <v>381</v>
      </c>
      <c r="F8" s="28" t="s">
        <v>390</v>
      </c>
      <c r="G8" s="27">
        <f t="shared" si="0"/>
        <v>22</v>
      </c>
      <c r="H8" s="27">
        <f t="shared" si="1"/>
        <v>1</v>
      </c>
      <c r="I8" s="27">
        <f t="shared" si="2"/>
        <v>4</v>
      </c>
      <c r="J8" s="27">
        <f t="shared" si="3"/>
        <v>2</v>
      </c>
      <c r="K8" s="5"/>
      <c r="L8" s="5"/>
      <c r="M8" s="5"/>
      <c r="N8" s="5"/>
      <c r="O8" s="5"/>
      <c r="P8" s="5"/>
      <c r="Q8" s="1"/>
      <c r="R8" s="1"/>
      <c r="S8" s="1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s="5" customFormat="1" x14ac:dyDescent="0.25">
      <c r="A9" s="26" t="s">
        <v>6</v>
      </c>
      <c r="B9" s="27" t="s">
        <v>193</v>
      </c>
      <c r="C9" s="27" t="s">
        <v>679</v>
      </c>
      <c r="D9" s="28" t="s">
        <v>942</v>
      </c>
      <c r="E9" s="27" t="s">
        <v>381</v>
      </c>
      <c r="F9" s="28" t="s">
        <v>391</v>
      </c>
      <c r="G9" s="27">
        <f t="shared" si="0"/>
        <v>22</v>
      </c>
      <c r="H9" s="27">
        <f t="shared" si="1"/>
        <v>1</v>
      </c>
      <c r="I9" s="27">
        <f t="shared" si="2"/>
        <v>4</v>
      </c>
      <c r="J9" s="27">
        <f t="shared" si="3"/>
        <v>2</v>
      </c>
      <c r="Q9" s="1"/>
      <c r="R9" s="1"/>
      <c r="S9" s="1"/>
    </row>
    <row r="10" spans="1:38" s="5" customFormat="1" x14ac:dyDescent="0.25">
      <c r="A10" s="26" t="s">
        <v>12</v>
      </c>
      <c r="B10" s="27" t="s">
        <v>189</v>
      </c>
      <c r="C10" s="27" t="s">
        <v>679</v>
      </c>
      <c r="D10" s="26" t="s">
        <v>344</v>
      </c>
      <c r="E10" s="27"/>
      <c r="F10" s="28"/>
      <c r="G10" s="27" t="str">
        <f>IF(F10&lt;&gt;0,LEN(F10),"")</f>
        <v/>
      </c>
      <c r="H10" s="27" t="str">
        <f t="shared" si="1"/>
        <v/>
      </c>
      <c r="I10" s="27" t="str">
        <f t="shared" si="2"/>
        <v/>
      </c>
      <c r="J10" s="27" t="str">
        <f t="shared" si="3"/>
        <v/>
      </c>
      <c r="Q10" s="1"/>
      <c r="R10" s="1"/>
      <c r="S10" s="1"/>
    </row>
    <row r="11" spans="1:38" x14ac:dyDescent="0.25">
      <c r="A11" s="26" t="s">
        <v>261</v>
      </c>
      <c r="B11" s="27" t="s">
        <v>262</v>
      </c>
      <c r="C11" s="27" t="s">
        <v>679</v>
      </c>
      <c r="D11" s="28" t="s">
        <v>943</v>
      </c>
      <c r="E11" s="27" t="s">
        <v>381</v>
      </c>
      <c r="F11" s="28" t="s">
        <v>392</v>
      </c>
      <c r="G11" s="27">
        <f t="shared" si="0"/>
        <v>22</v>
      </c>
      <c r="H11" s="27">
        <f t="shared" si="1"/>
        <v>1</v>
      </c>
      <c r="I11" s="27">
        <f t="shared" si="2"/>
        <v>5</v>
      </c>
      <c r="J11" s="27">
        <f t="shared" si="3"/>
        <v>2</v>
      </c>
      <c r="K11" s="5"/>
      <c r="L11" s="5"/>
      <c r="M11" s="5"/>
      <c r="N11" s="5"/>
      <c r="O11" s="5"/>
      <c r="P11" s="5"/>
      <c r="Q11" s="1"/>
      <c r="R11" s="1"/>
      <c r="S11" s="1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s="5" customFormat="1" x14ac:dyDescent="0.25">
      <c r="A12" s="26" t="s">
        <v>238</v>
      </c>
      <c r="B12" s="27" t="s">
        <v>239</v>
      </c>
      <c r="C12" s="27" t="s">
        <v>679</v>
      </c>
      <c r="D12" s="28" t="s">
        <v>944</v>
      </c>
      <c r="E12" s="27" t="s">
        <v>380</v>
      </c>
      <c r="F12" s="28" t="s">
        <v>395</v>
      </c>
      <c r="G12" s="27">
        <f t="shared" si="0"/>
        <v>22</v>
      </c>
      <c r="H12" s="27">
        <f t="shared" si="1"/>
        <v>1</v>
      </c>
      <c r="I12" s="27">
        <f t="shared" si="2"/>
        <v>4</v>
      </c>
      <c r="J12" s="27">
        <f t="shared" si="3"/>
        <v>2</v>
      </c>
      <c r="Q12" s="1"/>
      <c r="R12" s="1"/>
      <c r="S12" s="1"/>
    </row>
    <row r="13" spans="1:38" x14ac:dyDescent="0.25">
      <c r="A13" s="26" t="s">
        <v>240</v>
      </c>
      <c r="B13" s="27" t="s">
        <v>241</v>
      </c>
      <c r="C13" s="27" t="s">
        <v>679</v>
      </c>
      <c r="D13" s="28" t="s">
        <v>945</v>
      </c>
      <c r="E13" s="27" t="s">
        <v>380</v>
      </c>
      <c r="F13" s="28" t="s">
        <v>396</v>
      </c>
      <c r="G13" s="27">
        <f t="shared" si="0"/>
        <v>22</v>
      </c>
      <c r="H13" s="27">
        <f t="shared" si="1"/>
        <v>1</v>
      </c>
      <c r="I13" s="27">
        <f t="shared" si="2"/>
        <v>4</v>
      </c>
      <c r="J13" s="27">
        <f t="shared" si="3"/>
        <v>2</v>
      </c>
      <c r="K13" s="5"/>
      <c r="L13" s="5"/>
      <c r="M13" s="5"/>
      <c r="N13" s="5"/>
      <c r="O13" s="5"/>
      <c r="P13" s="5"/>
      <c r="Q13" s="1"/>
      <c r="R13" s="1"/>
      <c r="S13" s="1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x14ac:dyDescent="0.25">
      <c r="A14" s="26" t="s">
        <v>3</v>
      </c>
      <c r="B14" s="27" t="s">
        <v>190</v>
      </c>
      <c r="C14" s="27" t="s">
        <v>679</v>
      </c>
      <c r="D14" s="28" t="s">
        <v>946</v>
      </c>
      <c r="E14" s="27" t="s">
        <v>380</v>
      </c>
      <c r="F14" s="28" t="s">
        <v>401</v>
      </c>
      <c r="G14" s="27">
        <f t="shared" si="0"/>
        <v>19</v>
      </c>
      <c r="H14" s="27">
        <f t="shared" si="1"/>
        <v>1</v>
      </c>
      <c r="I14" s="27">
        <f t="shared" si="2"/>
        <v>2</v>
      </c>
      <c r="J14" s="27">
        <f t="shared" si="3"/>
        <v>2</v>
      </c>
      <c r="K14" s="5"/>
      <c r="L14" s="5"/>
      <c r="M14" s="5"/>
      <c r="N14" s="5"/>
      <c r="O14" s="5"/>
      <c r="P14" s="5"/>
      <c r="Q14" s="1"/>
      <c r="R14" s="1"/>
      <c r="S14" s="1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x14ac:dyDescent="0.25">
      <c r="A15" s="26" t="s">
        <v>4</v>
      </c>
      <c r="B15" s="27" t="s">
        <v>192</v>
      </c>
      <c r="C15" s="27" t="s">
        <v>679</v>
      </c>
      <c r="D15" s="28" t="s">
        <v>946</v>
      </c>
      <c r="E15" s="27" t="s">
        <v>380</v>
      </c>
      <c r="F15" s="28" t="s">
        <v>401</v>
      </c>
      <c r="G15" s="27">
        <f t="shared" si="0"/>
        <v>19</v>
      </c>
      <c r="H15" s="27">
        <f t="shared" si="1"/>
        <v>1</v>
      </c>
      <c r="I15" s="27">
        <f t="shared" si="2"/>
        <v>2</v>
      </c>
      <c r="J15" s="27">
        <f t="shared" si="3"/>
        <v>2</v>
      </c>
      <c r="K15" s="5"/>
      <c r="L15" s="5"/>
      <c r="M15" s="5"/>
      <c r="N15" s="5"/>
      <c r="O15" s="5"/>
      <c r="P15" s="5"/>
      <c r="Q15" s="1"/>
      <c r="R15" s="1"/>
      <c r="S15" s="1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x14ac:dyDescent="0.25">
      <c r="A16" s="26" t="s">
        <v>208</v>
      </c>
      <c r="B16" s="27" t="s">
        <v>207</v>
      </c>
      <c r="C16" s="27" t="s">
        <v>679</v>
      </c>
      <c r="D16" s="28" t="s">
        <v>947</v>
      </c>
      <c r="E16" s="27" t="s">
        <v>380</v>
      </c>
      <c r="F16" s="28" t="s">
        <v>395</v>
      </c>
      <c r="G16" s="27">
        <f t="shared" si="0"/>
        <v>22</v>
      </c>
      <c r="H16" s="27">
        <f t="shared" si="1"/>
        <v>1</v>
      </c>
      <c r="I16" s="27">
        <f t="shared" si="2"/>
        <v>4</v>
      </c>
      <c r="J16" s="27">
        <f t="shared" si="3"/>
        <v>2</v>
      </c>
      <c r="K16" s="5"/>
      <c r="L16" s="5"/>
      <c r="M16" s="5"/>
      <c r="N16" s="5"/>
      <c r="O16" s="5"/>
      <c r="P16" s="5"/>
      <c r="Q16" s="1"/>
      <c r="R16" s="1"/>
      <c r="S16" s="1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x14ac:dyDescent="0.25">
      <c r="A17" s="26" t="s">
        <v>256</v>
      </c>
      <c r="B17" s="27" t="s">
        <v>207</v>
      </c>
      <c r="C17" s="27" t="s">
        <v>679</v>
      </c>
      <c r="D17" s="28" t="s">
        <v>947</v>
      </c>
      <c r="E17" s="27" t="s">
        <v>380</v>
      </c>
      <c r="F17" s="28" t="s">
        <v>395</v>
      </c>
      <c r="G17" s="27">
        <f t="shared" si="0"/>
        <v>22</v>
      </c>
      <c r="H17" s="27">
        <f t="shared" si="1"/>
        <v>1</v>
      </c>
      <c r="I17" s="27">
        <f t="shared" si="2"/>
        <v>4</v>
      </c>
      <c r="J17" s="27">
        <f t="shared" si="3"/>
        <v>2</v>
      </c>
      <c r="K17" s="5"/>
      <c r="L17" s="5"/>
      <c r="M17" s="5"/>
      <c r="N17" s="5"/>
      <c r="O17" s="5"/>
      <c r="P17" s="5"/>
      <c r="Q17" s="1"/>
      <c r="R17" s="1"/>
      <c r="S17" s="1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x14ac:dyDescent="0.25">
      <c r="A18" s="26" t="s">
        <v>5</v>
      </c>
      <c r="B18" s="27" t="s">
        <v>191</v>
      </c>
      <c r="C18" s="27" t="s">
        <v>679</v>
      </c>
      <c r="D18" s="28" t="s">
        <v>946</v>
      </c>
      <c r="E18" s="27" t="s">
        <v>380</v>
      </c>
      <c r="F18" s="28" t="s">
        <v>401</v>
      </c>
      <c r="G18" s="27">
        <f t="shared" si="0"/>
        <v>19</v>
      </c>
      <c r="H18" s="27">
        <f t="shared" si="1"/>
        <v>1</v>
      </c>
      <c r="I18" s="27">
        <f t="shared" si="2"/>
        <v>2</v>
      </c>
      <c r="J18" s="27">
        <f t="shared" si="3"/>
        <v>2</v>
      </c>
      <c r="K18" s="5"/>
      <c r="L18" s="5"/>
      <c r="M18" s="5"/>
      <c r="N18" s="5"/>
      <c r="O18" s="5"/>
      <c r="P18" s="5"/>
      <c r="Q18" s="1"/>
      <c r="R18" s="1"/>
      <c r="S18" s="1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x14ac:dyDescent="0.25">
      <c r="A19" s="26" t="s">
        <v>242</v>
      </c>
      <c r="B19" s="27" t="s">
        <v>243</v>
      </c>
      <c r="C19" s="27" t="s">
        <v>679</v>
      </c>
      <c r="D19" s="28" t="s">
        <v>948</v>
      </c>
      <c r="E19" s="27" t="s">
        <v>380</v>
      </c>
      <c r="F19" s="28" t="s">
        <v>395</v>
      </c>
      <c r="G19" s="27">
        <f t="shared" si="0"/>
        <v>22</v>
      </c>
      <c r="H19" s="27">
        <f t="shared" si="1"/>
        <v>1</v>
      </c>
      <c r="I19" s="27">
        <f t="shared" si="2"/>
        <v>4</v>
      </c>
      <c r="J19" s="27">
        <f t="shared" si="3"/>
        <v>2</v>
      </c>
      <c r="K19" s="5"/>
      <c r="L19" s="5"/>
      <c r="M19" s="5"/>
      <c r="N19" s="5"/>
      <c r="O19" s="5"/>
      <c r="P19" s="5"/>
      <c r="Q19" s="1"/>
      <c r="R19" s="1"/>
      <c r="S19" s="1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x14ac:dyDescent="0.25">
      <c r="A20" s="26" t="s">
        <v>1</v>
      </c>
      <c r="B20" s="27" t="s">
        <v>188</v>
      </c>
      <c r="C20" s="27" t="s">
        <v>679</v>
      </c>
      <c r="D20" s="28" t="s">
        <v>949</v>
      </c>
      <c r="E20" s="27" t="s">
        <v>380</v>
      </c>
      <c r="F20" s="28" t="s">
        <v>397</v>
      </c>
      <c r="G20" s="27">
        <f t="shared" si="0"/>
        <v>22</v>
      </c>
      <c r="H20" s="27">
        <f t="shared" si="1"/>
        <v>1</v>
      </c>
      <c r="I20" s="27">
        <f t="shared" si="2"/>
        <v>4</v>
      </c>
      <c r="J20" s="27">
        <f t="shared" si="3"/>
        <v>2</v>
      </c>
      <c r="K20" s="5"/>
      <c r="L20" s="5"/>
      <c r="M20" s="5"/>
      <c r="N20" s="5"/>
      <c r="O20" s="5"/>
      <c r="P20" s="5"/>
      <c r="Q20" s="1"/>
      <c r="R20" s="1"/>
      <c r="S20" s="1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x14ac:dyDescent="0.25">
      <c r="A21" s="26" t="s">
        <v>377</v>
      </c>
      <c r="B21" s="27" t="s">
        <v>378</v>
      </c>
      <c r="C21" s="27" t="s">
        <v>679</v>
      </c>
      <c r="D21" s="28" t="s">
        <v>948</v>
      </c>
      <c r="E21" s="27" t="s">
        <v>380</v>
      </c>
      <c r="F21" s="28" t="s">
        <v>395</v>
      </c>
      <c r="G21" s="27">
        <f t="shared" si="0"/>
        <v>22</v>
      </c>
      <c r="H21" s="27">
        <f t="shared" si="1"/>
        <v>1</v>
      </c>
      <c r="I21" s="27">
        <f t="shared" si="2"/>
        <v>4</v>
      </c>
      <c r="J21" s="27">
        <f t="shared" si="3"/>
        <v>2</v>
      </c>
      <c r="K21" s="5"/>
      <c r="L21" s="5"/>
      <c r="M21" s="5"/>
      <c r="N21" s="5"/>
      <c r="O21" s="5"/>
      <c r="P21" s="5"/>
      <c r="Q21" s="1"/>
      <c r="R21" s="1"/>
      <c r="S21" s="1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s="5" customFormat="1" x14ac:dyDescent="0.25">
      <c r="A22" s="26" t="s">
        <v>257</v>
      </c>
      <c r="B22" s="27" t="s">
        <v>258</v>
      </c>
      <c r="C22" s="27" t="s">
        <v>679</v>
      </c>
      <c r="D22" s="28" t="s">
        <v>946</v>
      </c>
      <c r="E22" s="27" t="s">
        <v>380</v>
      </c>
      <c r="F22" s="28" t="s">
        <v>401</v>
      </c>
      <c r="G22" s="27">
        <f t="shared" si="0"/>
        <v>19</v>
      </c>
      <c r="H22" s="27">
        <f t="shared" si="1"/>
        <v>1</v>
      </c>
      <c r="I22" s="27">
        <f t="shared" si="2"/>
        <v>2</v>
      </c>
      <c r="J22" s="27">
        <f t="shared" si="3"/>
        <v>2</v>
      </c>
      <c r="Q22" s="1"/>
      <c r="R22" s="1"/>
      <c r="S22" s="1"/>
    </row>
    <row r="23" spans="1:38" x14ac:dyDescent="0.25">
      <c r="A23" s="26" t="s">
        <v>0</v>
      </c>
      <c r="B23" s="27" t="s">
        <v>187</v>
      </c>
      <c r="C23" s="27" t="s">
        <v>679</v>
      </c>
      <c r="D23" s="28" t="s">
        <v>950</v>
      </c>
      <c r="E23" s="27" t="s">
        <v>380</v>
      </c>
      <c r="F23" s="28" t="s">
        <v>396</v>
      </c>
      <c r="G23" s="27">
        <f t="shared" si="0"/>
        <v>22</v>
      </c>
      <c r="H23" s="27">
        <f t="shared" si="1"/>
        <v>1</v>
      </c>
      <c r="I23" s="27">
        <f t="shared" si="2"/>
        <v>4</v>
      </c>
      <c r="J23" s="27">
        <f t="shared" si="3"/>
        <v>2</v>
      </c>
      <c r="K23" s="5"/>
      <c r="L23" s="5"/>
      <c r="M23" s="5"/>
      <c r="N23" s="5"/>
      <c r="O23" s="5"/>
      <c r="P23" s="5"/>
      <c r="Q23" s="1"/>
      <c r="R23" s="1"/>
      <c r="S23" s="1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x14ac:dyDescent="0.25">
      <c r="A24" s="26" t="s">
        <v>209</v>
      </c>
      <c r="B24" s="27" t="s">
        <v>210</v>
      </c>
      <c r="C24" s="27" t="s">
        <v>679</v>
      </c>
      <c r="D24" s="28" t="s">
        <v>946</v>
      </c>
      <c r="E24" s="27" t="s">
        <v>380</v>
      </c>
      <c r="F24" s="28" t="s">
        <v>401</v>
      </c>
      <c r="G24" s="27">
        <f t="shared" si="0"/>
        <v>19</v>
      </c>
      <c r="H24" s="27">
        <f t="shared" si="1"/>
        <v>1</v>
      </c>
      <c r="I24" s="27">
        <f t="shared" si="2"/>
        <v>2</v>
      </c>
      <c r="J24" s="27">
        <f t="shared" si="3"/>
        <v>2</v>
      </c>
      <c r="K24" s="5"/>
      <c r="L24" s="5"/>
      <c r="M24" s="5"/>
      <c r="N24" s="5"/>
      <c r="O24" s="5"/>
      <c r="P24" s="5"/>
      <c r="Q24" s="1"/>
      <c r="R24" s="1"/>
      <c r="S24" s="1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x14ac:dyDescent="0.25">
      <c r="A25" s="26" t="s">
        <v>206</v>
      </c>
      <c r="B25" s="27" t="s">
        <v>205</v>
      </c>
      <c r="C25" s="27" t="s">
        <v>679</v>
      </c>
      <c r="D25" s="28" t="s">
        <v>951</v>
      </c>
      <c r="E25" s="27" t="s">
        <v>380</v>
      </c>
      <c r="F25" s="28" t="s">
        <v>398</v>
      </c>
      <c r="G25" s="27">
        <f t="shared" si="0"/>
        <v>22</v>
      </c>
      <c r="H25" s="27">
        <f t="shared" si="1"/>
        <v>1</v>
      </c>
      <c r="I25" s="27">
        <f t="shared" si="2"/>
        <v>4</v>
      </c>
      <c r="J25" s="27">
        <f t="shared" si="3"/>
        <v>2</v>
      </c>
      <c r="K25" s="5"/>
      <c r="L25" s="5"/>
      <c r="M25" s="5"/>
      <c r="N25" s="5"/>
      <c r="O25" s="5"/>
      <c r="P25" s="5"/>
      <c r="Q25" s="1"/>
      <c r="R25" s="1"/>
      <c r="S25" s="1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x14ac:dyDescent="0.25">
      <c r="A26" s="26" t="s">
        <v>265</v>
      </c>
      <c r="B26" s="27" t="s">
        <v>266</v>
      </c>
      <c r="C26" s="27" t="s">
        <v>680</v>
      </c>
      <c r="D26" s="28" t="s">
        <v>952</v>
      </c>
      <c r="E26" s="27" t="s">
        <v>381</v>
      </c>
      <c r="F26" s="28" t="s">
        <v>402</v>
      </c>
      <c r="G26" s="27">
        <f t="shared" si="0"/>
        <v>21</v>
      </c>
      <c r="H26" s="27">
        <f t="shared" si="1"/>
        <v>2</v>
      </c>
      <c r="I26" s="27">
        <f t="shared" si="2"/>
        <v>5</v>
      </c>
      <c r="J26" s="27">
        <f t="shared" si="3"/>
        <v>2</v>
      </c>
      <c r="K26" s="5"/>
      <c r="L26" s="5"/>
      <c r="M26" s="5"/>
      <c r="N26" s="5"/>
      <c r="O26" s="5"/>
      <c r="P26" s="5"/>
      <c r="Q26" s="1"/>
      <c r="R26" s="1"/>
      <c r="S26" s="1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x14ac:dyDescent="0.25">
      <c r="A27" s="26" t="s">
        <v>691</v>
      </c>
      <c r="B27" s="27" t="s">
        <v>270</v>
      </c>
      <c r="C27" s="27" t="s">
        <v>680</v>
      </c>
      <c r="D27" s="28" t="s">
        <v>953</v>
      </c>
      <c r="E27" s="27" t="s">
        <v>382</v>
      </c>
      <c r="F27" s="28" t="s">
        <v>403</v>
      </c>
      <c r="G27" s="27">
        <f t="shared" si="0"/>
        <v>25</v>
      </c>
      <c r="H27" s="27">
        <f t="shared" si="1"/>
        <v>1</v>
      </c>
      <c r="I27" s="27">
        <f t="shared" si="2"/>
        <v>6</v>
      </c>
      <c r="J27" s="27">
        <f t="shared" si="3"/>
        <v>2</v>
      </c>
      <c r="K27" s="5"/>
      <c r="L27" s="5"/>
      <c r="M27" s="5"/>
      <c r="N27" s="5"/>
      <c r="O27" s="5"/>
      <c r="P27" s="5"/>
      <c r="Q27" s="1"/>
      <c r="R27" s="1"/>
      <c r="S27" s="1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x14ac:dyDescent="0.25">
      <c r="A28" s="26" t="s">
        <v>269</v>
      </c>
      <c r="B28" s="27" t="s">
        <v>98</v>
      </c>
      <c r="C28" s="27" t="s">
        <v>680</v>
      </c>
      <c r="D28" s="28" t="s">
        <v>954</v>
      </c>
      <c r="E28" s="27" t="s">
        <v>381</v>
      </c>
      <c r="F28" s="28" t="s">
        <v>404</v>
      </c>
      <c r="G28" s="27">
        <f t="shared" si="0"/>
        <v>23</v>
      </c>
      <c r="H28" s="27">
        <f t="shared" si="1"/>
        <v>1</v>
      </c>
      <c r="I28" s="27">
        <f t="shared" si="2"/>
        <v>4</v>
      </c>
      <c r="J28" s="27">
        <f t="shared" si="3"/>
        <v>2</v>
      </c>
      <c r="K28" s="5"/>
      <c r="L28" s="5"/>
      <c r="M28" s="5"/>
      <c r="N28" s="5"/>
      <c r="O28" s="5"/>
      <c r="P28" s="5"/>
      <c r="Q28" s="1"/>
      <c r="R28" s="1"/>
      <c r="S28" s="1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x14ac:dyDescent="0.25">
      <c r="A29" s="26" t="s">
        <v>15</v>
      </c>
      <c r="B29" s="27" t="s">
        <v>96</v>
      </c>
      <c r="C29" s="27" t="s">
        <v>680</v>
      </c>
      <c r="D29" s="28" t="s">
        <v>955</v>
      </c>
      <c r="E29" s="27" t="s">
        <v>383</v>
      </c>
      <c r="F29" s="28" t="s">
        <v>399</v>
      </c>
      <c r="G29" s="27">
        <f t="shared" si="0"/>
        <v>22</v>
      </c>
      <c r="H29" s="27">
        <f t="shared" si="1"/>
        <v>1</v>
      </c>
      <c r="I29" s="27">
        <f t="shared" si="2"/>
        <v>4</v>
      </c>
      <c r="J29" s="27">
        <f t="shared" si="3"/>
        <v>2</v>
      </c>
      <c r="K29" s="5"/>
      <c r="L29" s="5"/>
      <c r="M29" s="5"/>
      <c r="N29" s="5"/>
      <c r="O29" s="5"/>
      <c r="P29" s="5"/>
      <c r="Q29" s="1"/>
      <c r="R29" s="1"/>
      <c r="S29" s="1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x14ac:dyDescent="0.25">
      <c r="A30" s="26" t="s">
        <v>244</v>
      </c>
      <c r="B30" s="27" t="s">
        <v>245</v>
      </c>
      <c r="C30" s="27" t="s">
        <v>680</v>
      </c>
      <c r="D30" s="28" t="s">
        <v>956</v>
      </c>
      <c r="E30" s="27" t="s">
        <v>383</v>
      </c>
      <c r="F30" s="28" t="s">
        <v>399</v>
      </c>
      <c r="G30" s="27">
        <f t="shared" si="0"/>
        <v>22</v>
      </c>
      <c r="H30" s="27">
        <f t="shared" si="1"/>
        <v>1</v>
      </c>
      <c r="I30" s="27">
        <f t="shared" si="2"/>
        <v>4</v>
      </c>
      <c r="J30" s="27">
        <f t="shared" si="3"/>
        <v>2</v>
      </c>
      <c r="K30" s="5"/>
      <c r="L30" s="5"/>
      <c r="M30" s="5"/>
      <c r="N30" s="5"/>
      <c r="O30" s="5"/>
      <c r="P30" s="5"/>
      <c r="Q30" s="1"/>
      <c r="R30" s="1"/>
      <c r="S30" s="1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x14ac:dyDescent="0.25">
      <c r="A31" s="26" t="s">
        <v>14</v>
      </c>
      <c r="B31" s="27" t="s">
        <v>100</v>
      </c>
      <c r="C31" s="27" t="s">
        <v>680</v>
      </c>
      <c r="D31" s="28" t="s">
        <v>957</v>
      </c>
      <c r="E31" s="27" t="s">
        <v>381</v>
      </c>
      <c r="F31" s="28" t="s">
        <v>405</v>
      </c>
      <c r="G31" s="27">
        <f t="shared" si="0"/>
        <v>21</v>
      </c>
      <c r="H31" s="27">
        <f t="shared" si="1"/>
        <v>2</v>
      </c>
      <c r="I31" s="27">
        <f t="shared" si="2"/>
        <v>5</v>
      </c>
      <c r="J31" s="27">
        <f t="shared" si="3"/>
        <v>2</v>
      </c>
      <c r="K31" s="5"/>
      <c r="L31" s="5"/>
      <c r="M31" s="5"/>
      <c r="N31" s="5"/>
      <c r="O31" s="5"/>
      <c r="P31" s="5"/>
      <c r="Q31" s="1"/>
      <c r="R31" s="1"/>
      <c r="S31" s="1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x14ac:dyDescent="0.25">
      <c r="A32" s="26" t="s">
        <v>12</v>
      </c>
      <c r="B32" s="27" t="s">
        <v>199</v>
      </c>
      <c r="C32" s="27" t="s">
        <v>680</v>
      </c>
      <c r="D32" s="28" t="s">
        <v>958</v>
      </c>
      <c r="E32" s="27" t="s">
        <v>381</v>
      </c>
      <c r="F32" s="28" t="s">
        <v>393</v>
      </c>
      <c r="G32" s="27">
        <f t="shared" si="0"/>
        <v>22</v>
      </c>
      <c r="H32" s="27">
        <f t="shared" si="1"/>
        <v>1</v>
      </c>
      <c r="I32" s="27">
        <f t="shared" si="2"/>
        <v>5</v>
      </c>
      <c r="J32" s="27">
        <f t="shared" si="3"/>
        <v>2</v>
      </c>
      <c r="K32" s="5"/>
      <c r="L32" s="5"/>
      <c r="M32" s="5"/>
      <c r="N32" s="5"/>
      <c r="O32" s="5"/>
      <c r="P32" s="5"/>
      <c r="Q32" s="1"/>
      <c r="R32" s="1"/>
      <c r="S32" s="1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x14ac:dyDescent="0.25">
      <c r="A33" s="26" t="s">
        <v>13</v>
      </c>
      <c r="B33" s="27" t="s">
        <v>154</v>
      </c>
      <c r="C33" s="27" t="s">
        <v>680</v>
      </c>
      <c r="D33" s="28" t="s">
        <v>959</v>
      </c>
      <c r="E33" s="27" t="s">
        <v>384</v>
      </c>
      <c r="F33" s="28" t="s">
        <v>406</v>
      </c>
      <c r="G33" s="27">
        <f t="shared" si="0"/>
        <v>23</v>
      </c>
      <c r="H33" s="27">
        <f t="shared" si="1"/>
        <v>1</v>
      </c>
      <c r="I33" s="27">
        <f t="shared" si="2"/>
        <v>3</v>
      </c>
      <c r="J33" s="27">
        <f t="shared" si="3"/>
        <v>2</v>
      </c>
      <c r="K33" s="5"/>
      <c r="L33" s="5"/>
      <c r="M33" s="5"/>
      <c r="N33" s="5"/>
      <c r="O33" s="5"/>
      <c r="P33" s="5"/>
      <c r="Q33" s="1"/>
      <c r="R33" s="1"/>
      <c r="S33" s="1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x14ac:dyDescent="0.25">
      <c r="A34" s="26" t="s">
        <v>267</v>
      </c>
      <c r="B34" s="27" t="s">
        <v>268</v>
      </c>
      <c r="C34" s="27" t="s">
        <v>680</v>
      </c>
      <c r="D34" s="28" t="s">
        <v>960</v>
      </c>
      <c r="E34" s="27" t="s">
        <v>381</v>
      </c>
      <c r="F34" s="28" t="s">
        <v>400</v>
      </c>
      <c r="G34" s="27">
        <f t="shared" si="0"/>
        <v>22</v>
      </c>
      <c r="H34" s="27">
        <f t="shared" si="1"/>
        <v>1</v>
      </c>
      <c r="I34" s="27">
        <f t="shared" si="2"/>
        <v>5</v>
      </c>
      <c r="J34" s="27">
        <f t="shared" si="3"/>
        <v>3</v>
      </c>
      <c r="K34" s="5"/>
      <c r="L34" s="5"/>
      <c r="M34" s="5"/>
      <c r="N34" s="5"/>
      <c r="O34" s="5"/>
      <c r="P34" s="5"/>
      <c r="Q34" s="1"/>
      <c r="R34" s="1"/>
      <c r="S34" s="1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x14ac:dyDescent="0.25">
      <c r="B35" s="2"/>
      <c r="C35" s="2"/>
      <c r="E35" s="2"/>
    </row>
    <row r="36" spans="1:38" x14ac:dyDescent="0.25">
      <c r="B36" s="2"/>
      <c r="C36" s="2"/>
      <c r="E36" s="2"/>
    </row>
    <row r="37" spans="1:38" x14ac:dyDescent="0.25">
      <c r="B37" s="2"/>
      <c r="C37" s="2"/>
      <c r="E37" s="2"/>
    </row>
    <row r="38" spans="1:38" x14ac:dyDescent="0.25">
      <c r="B38" s="2"/>
      <c r="C38" s="2"/>
      <c r="E38" s="2"/>
    </row>
    <row r="39" spans="1:38" x14ac:dyDescent="0.25">
      <c r="B39" s="2"/>
      <c r="C39" s="2"/>
      <c r="E39" s="2"/>
    </row>
    <row r="40" spans="1:38" x14ac:dyDescent="0.25">
      <c r="B40" s="2"/>
      <c r="C40" s="2"/>
    </row>
    <row r="41" spans="1:38" x14ac:dyDescent="0.25">
      <c r="B41" s="2"/>
      <c r="C41" s="2"/>
    </row>
    <row r="42" spans="1:38" x14ac:dyDescent="0.25">
      <c r="B42" s="2"/>
      <c r="C42" s="2"/>
    </row>
    <row r="43" spans="1:38" x14ac:dyDescent="0.25">
      <c r="B43" s="2"/>
      <c r="C43" s="2"/>
    </row>
    <row r="44" spans="1:38" x14ac:dyDescent="0.25">
      <c r="B44" s="2"/>
      <c r="C44" s="2"/>
    </row>
    <row r="45" spans="1:38" x14ac:dyDescent="0.25">
      <c r="B45" s="2"/>
      <c r="C45" s="2"/>
    </row>
    <row r="46" spans="1:38" x14ac:dyDescent="0.25">
      <c r="B46" s="2"/>
      <c r="C46" s="2"/>
    </row>
    <row r="47" spans="1:38" x14ac:dyDescent="0.25">
      <c r="B47" s="2"/>
      <c r="C47" s="2"/>
    </row>
    <row r="48" spans="1:38" x14ac:dyDescent="0.25">
      <c r="B48" s="2"/>
      <c r="C48" s="2"/>
    </row>
    <row r="49" spans="2:3" x14ac:dyDescent="0.25">
      <c r="B49" s="2"/>
      <c r="C49" s="2"/>
    </row>
    <row r="50" spans="2:3" x14ac:dyDescent="0.25">
      <c r="B50" s="2"/>
      <c r="C50" s="2"/>
    </row>
    <row r="51" spans="2:3" x14ac:dyDescent="0.25">
      <c r="B51" s="2"/>
      <c r="C51" s="2"/>
    </row>
    <row r="52" spans="2:3" x14ac:dyDescent="0.25">
      <c r="B52" s="2"/>
      <c r="C52" s="2"/>
    </row>
    <row r="53" spans="2:3" x14ac:dyDescent="0.25">
      <c r="B53" s="2"/>
      <c r="C53" s="2"/>
    </row>
    <row r="54" spans="2:3" x14ac:dyDescent="0.25">
      <c r="B54" s="2"/>
      <c r="C54" s="2"/>
    </row>
    <row r="55" spans="2:3" x14ac:dyDescent="0.25">
      <c r="B55" s="2"/>
      <c r="C55" s="2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2"/>
      <c r="C58" s="2"/>
    </row>
    <row r="59" spans="2:3" x14ac:dyDescent="0.25">
      <c r="B59" s="2"/>
      <c r="C59" s="2"/>
    </row>
    <row r="60" spans="2:3" x14ac:dyDescent="0.25">
      <c r="B60" s="2"/>
      <c r="C60" s="2"/>
    </row>
    <row r="61" spans="2:3" x14ac:dyDescent="0.25">
      <c r="B61" s="2"/>
      <c r="C61" s="2"/>
    </row>
    <row r="62" spans="2:3" x14ac:dyDescent="0.25">
      <c r="B62" s="2"/>
      <c r="C62" s="2"/>
    </row>
    <row r="63" spans="2:3" x14ac:dyDescent="0.25">
      <c r="B63" s="2"/>
      <c r="C63" s="2"/>
    </row>
    <row r="64" spans="2:3" x14ac:dyDescent="0.25">
      <c r="B64" s="2"/>
      <c r="C64" s="2"/>
    </row>
    <row r="65" spans="2:3" x14ac:dyDescent="0.25">
      <c r="B65" s="2"/>
      <c r="C65" s="2"/>
    </row>
    <row r="66" spans="2:3" x14ac:dyDescent="0.25">
      <c r="B66" s="2"/>
      <c r="C66" s="2"/>
    </row>
    <row r="67" spans="2:3" x14ac:dyDescent="0.25">
      <c r="B67" s="2"/>
      <c r="C67" s="2"/>
    </row>
    <row r="68" spans="2:3" x14ac:dyDescent="0.25">
      <c r="B68" s="2"/>
      <c r="C68" s="2"/>
    </row>
    <row r="69" spans="2:3" x14ac:dyDescent="0.25">
      <c r="B69" s="2"/>
      <c r="C69" s="2"/>
    </row>
    <row r="70" spans="2:3" x14ac:dyDescent="0.25">
      <c r="B70" s="2"/>
      <c r="C70" s="2"/>
    </row>
    <row r="71" spans="2:3" x14ac:dyDescent="0.25">
      <c r="B71" s="2"/>
      <c r="C71" s="2"/>
    </row>
  </sheetData>
  <sortState xmlns:xlrd2="http://schemas.microsoft.com/office/spreadsheetml/2017/richdata2" ref="A2:Q71">
    <sortCondition ref="C2:C71"/>
    <sortCondition ref="A2:A71"/>
  </sortState>
  <phoneticPr fontId="2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35"/>
  <sheetViews>
    <sheetView zoomScale="86" zoomScaleNormal="86" workbookViewId="0">
      <selection activeCell="B19" sqref="B19"/>
    </sheetView>
  </sheetViews>
  <sheetFormatPr defaultColWidth="9.109375" defaultRowHeight="13.8" x14ac:dyDescent="0.25"/>
  <cols>
    <col min="1" max="1" width="58.88671875" style="6" customWidth="1"/>
    <col min="2" max="2" width="23.21875" style="6" customWidth="1"/>
    <col min="3" max="3" width="9.109375" style="6"/>
    <col min="4" max="4" width="92.33203125" style="6" customWidth="1"/>
    <col min="5" max="5" width="16.6640625" style="6" customWidth="1"/>
    <col min="6" max="6" width="44.77734375" style="6" customWidth="1"/>
    <col min="7" max="7" width="12.5546875" style="6" customWidth="1"/>
    <col min="8" max="9" width="9.109375" style="6"/>
    <col min="10" max="10" width="9.21875" style="6" customWidth="1"/>
    <col min="11" max="11" width="43.88671875" style="6" customWidth="1"/>
    <col min="12" max="16384" width="9.109375" style="6"/>
  </cols>
  <sheetData>
    <row r="1" spans="1:38" s="21" customFormat="1" ht="14.4" thickBot="1" x14ac:dyDescent="0.3">
      <c r="A1" s="23" t="s">
        <v>376</v>
      </c>
      <c r="B1" s="23" t="s">
        <v>681</v>
      </c>
      <c r="C1" s="23" t="s">
        <v>698</v>
      </c>
      <c r="D1" s="23" t="s">
        <v>683</v>
      </c>
      <c r="E1" s="23" t="s">
        <v>684</v>
      </c>
      <c r="F1" s="23" t="s">
        <v>685</v>
      </c>
      <c r="G1" s="23" t="s">
        <v>431</v>
      </c>
      <c r="H1" s="23" t="s">
        <v>386</v>
      </c>
      <c r="I1" s="23" t="s">
        <v>387</v>
      </c>
      <c r="J1" s="23" t="s">
        <v>385</v>
      </c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x14ac:dyDescent="0.25">
      <c r="A2" s="26" t="s">
        <v>273</v>
      </c>
      <c r="B2" s="27" t="s">
        <v>274</v>
      </c>
      <c r="C2" s="27" t="s">
        <v>682</v>
      </c>
      <c r="D2" s="28" t="s">
        <v>908</v>
      </c>
      <c r="E2" s="27" t="s">
        <v>407</v>
      </c>
      <c r="F2" s="28" t="s">
        <v>414</v>
      </c>
      <c r="G2" s="28">
        <f t="shared" ref="G2:G27" si="0">IF(F2&lt;&gt;0,LEN(F2),"")</f>
        <v>29</v>
      </c>
      <c r="H2" s="27">
        <f>IF(F2&lt;&gt;"",(LEN(F2)-LEN(SUBSTITUTE(F2,"S",""))),"")</f>
        <v>0</v>
      </c>
      <c r="I2" s="27">
        <f>IF(F2&lt;&gt;"",(LEN(F2)-LEN(SUBSTITUTE(F2,"T",""))),"")</f>
        <v>3</v>
      </c>
      <c r="J2" s="27">
        <f>IF(F2&lt;&gt;"",(LEN(F2)-LEN(SUBSTITUTE(F2,"C",""))),"")</f>
        <v>0</v>
      </c>
      <c r="O2" s="3"/>
      <c r="Q2" s="3"/>
      <c r="R2" s="3"/>
      <c r="S2" s="3"/>
    </row>
    <row r="3" spans="1:38" x14ac:dyDescent="0.25">
      <c r="A3" s="26" t="s">
        <v>277</v>
      </c>
      <c r="B3" s="27" t="s">
        <v>278</v>
      </c>
      <c r="C3" s="27" t="s">
        <v>682</v>
      </c>
      <c r="D3" s="28" t="s">
        <v>909</v>
      </c>
      <c r="E3" s="27" t="s">
        <v>409</v>
      </c>
      <c r="F3" s="28" t="s">
        <v>416</v>
      </c>
      <c r="G3" s="28">
        <f t="shared" si="0"/>
        <v>32</v>
      </c>
      <c r="H3" s="27">
        <f t="shared" ref="H3:H27" si="1">IF(F3&lt;&gt;"",(LEN(F3)-LEN(SUBSTITUTE(F3,"S",""))),"")</f>
        <v>1</v>
      </c>
      <c r="I3" s="27">
        <f t="shared" ref="I3:I27" si="2">IF(F3&lt;&gt;"",(LEN(F3)-LEN(SUBSTITUTE(F3,"T",""))),"")</f>
        <v>5</v>
      </c>
      <c r="J3" s="27">
        <f t="shared" ref="J3:J27" si="3">IF(F3&lt;&gt;"",(LEN(F3)-LEN(SUBSTITUTE(F3,"C",""))),"")</f>
        <v>0</v>
      </c>
      <c r="O3" s="3"/>
      <c r="Q3" s="3"/>
      <c r="R3" s="3"/>
      <c r="S3" s="3"/>
    </row>
    <row r="4" spans="1:38" x14ac:dyDescent="0.25">
      <c r="A4" s="26" t="s">
        <v>275</v>
      </c>
      <c r="B4" s="27" t="s">
        <v>276</v>
      </c>
      <c r="C4" s="27" t="s">
        <v>682</v>
      </c>
      <c r="D4" s="28" t="s">
        <v>910</v>
      </c>
      <c r="E4" s="27" t="s">
        <v>410</v>
      </c>
      <c r="F4" s="28" t="s">
        <v>417</v>
      </c>
      <c r="G4" s="28">
        <f t="shared" si="0"/>
        <v>35</v>
      </c>
      <c r="H4" s="27">
        <f t="shared" si="1"/>
        <v>1</v>
      </c>
      <c r="I4" s="27">
        <f t="shared" si="2"/>
        <v>7</v>
      </c>
      <c r="J4" s="27">
        <f t="shared" si="3"/>
        <v>0</v>
      </c>
      <c r="O4" s="3"/>
      <c r="Q4" s="3"/>
      <c r="R4" s="3"/>
      <c r="S4" s="3"/>
    </row>
    <row r="5" spans="1:38" x14ac:dyDescent="0.25">
      <c r="A5" s="26" t="s">
        <v>254</v>
      </c>
      <c r="B5" s="27" t="s">
        <v>255</v>
      </c>
      <c r="C5" s="27" t="s">
        <v>682</v>
      </c>
      <c r="D5" s="28" t="s">
        <v>911</v>
      </c>
      <c r="E5" s="27" t="s">
        <v>413</v>
      </c>
      <c r="F5" s="28" t="s">
        <v>425</v>
      </c>
      <c r="G5" s="28">
        <f t="shared" si="0"/>
        <v>33</v>
      </c>
      <c r="H5" s="27">
        <f t="shared" si="1"/>
        <v>0</v>
      </c>
      <c r="I5" s="27">
        <f t="shared" si="2"/>
        <v>4</v>
      </c>
      <c r="J5" s="27">
        <f t="shared" si="3"/>
        <v>2</v>
      </c>
      <c r="O5" s="3"/>
      <c r="Q5" s="3"/>
      <c r="R5" s="3"/>
      <c r="S5" s="3"/>
    </row>
    <row r="6" spans="1:38" x14ac:dyDescent="0.25">
      <c r="A6" s="26" t="s">
        <v>272</v>
      </c>
      <c r="B6" s="27" t="s">
        <v>271</v>
      </c>
      <c r="C6" s="27" t="s">
        <v>682</v>
      </c>
      <c r="D6" s="28" t="s">
        <v>912</v>
      </c>
      <c r="E6" s="27" t="s">
        <v>407</v>
      </c>
      <c r="F6" s="28" t="s">
        <v>426</v>
      </c>
      <c r="G6" s="28">
        <f t="shared" si="0"/>
        <v>29</v>
      </c>
      <c r="H6" s="27">
        <f t="shared" si="1"/>
        <v>0</v>
      </c>
      <c r="I6" s="27">
        <f t="shared" si="2"/>
        <v>4</v>
      </c>
      <c r="J6" s="27">
        <f t="shared" si="3"/>
        <v>0</v>
      </c>
      <c r="O6" s="3"/>
      <c r="Q6" s="3"/>
      <c r="R6" s="3"/>
      <c r="S6" s="3"/>
    </row>
    <row r="7" spans="1:38" x14ac:dyDescent="0.25">
      <c r="A7" s="26" t="s">
        <v>84</v>
      </c>
      <c r="B7" s="27" t="s">
        <v>175</v>
      </c>
      <c r="C7" s="27" t="s">
        <v>682</v>
      </c>
      <c r="D7" s="28" t="s">
        <v>913</v>
      </c>
      <c r="E7" s="27" t="s">
        <v>409</v>
      </c>
      <c r="F7" s="28" t="s">
        <v>418</v>
      </c>
      <c r="G7" s="28">
        <f t="shared" si="0"/>
        <v>32</v>
      </c>
      <c r="H7" s="27">
        <f t="shared" si="1"/>
        <v>1</v>
      </c>
      <c r="I7" s="27">
        <f t="shared" si="2"/>
        <v>6</v>
      </c>
      <c r="J7" s="27">
        <f t="shared" si="3"/>
        <v>0</v>
      </c>
      <c r="O7" s="3"/>
      <c r="Q7" s="3"/>
      <c r="R7" s="3"/>
      <c r="S7" s="3"/>
    </row>
    <row r="8" spans="1:38" x14ac:dyDescent="0.25">
      <c r="A8" s="26" t="s">
        <v>247</v>
      </c>
      <c r="B8" s="27" t="s">
        <v>246</v>
      </c>
      <c r="C8" s="27" t="s">
        <v>682</v>
      </c>
      <c r="D8" s="28" t="s">
        <v>914</v>
      </c>
      <c r="E8" s="27" t="s">
        <v>410</v>
      </c>
      <c r="F8" s="28" t="s">
        <v>419</v>
      </c>
      <c r="G8" s="28">
        <f t="shared" si="0"/>
        <v>35</v>
      </c>
      <c r="H8" s="27">
        <f t="shared" si="1"/>
        <v>1</v>
      </c>
      <c r="I8" s="27">
        <f t="shared" si="2"/>
        <v>7</v>
      </c>
      <c r="J8" s="27">
        <f t="shared" si="3"/>
        <v>0</v>
      </c>
      <c r="O8" s="3"/>
      <c r="Q8" s="3"/>
      <c r="R8" s="3"/>
      <c r="S8" s="3"/>
    </row>
    <row r="9" spans="1:38" x14ac:dyDescent="0.25">
      <c r="A9" s="26" t="s">
        <v>28</v>
      </c>
      <c r="B9" s="27" t="s">
        <v>109</v>
      </c>
      <c r="C9" s="27" t="s">
        <v>682</v>
      </c>
      <c r="D9" s="28" t="s">
        <v>915</v>
      </c>
      <c r="E9" s="27" t="s">
        <v>409</v>
      </c>
      <c r="F9" s="28" t="s">
        <v>420</v>
      </c>
      <c r="G9" s="28">
        <f t="shared" si="0"/>
        <v>32</v>
      </c>
      <c r="H9" s="27">
        <f t="shared" si="1"/>
        <v>1</v>
      </c>
      <c r="I9" s="27">
        <f t="shared" si="2"/>
        <v>6</v>
      </c>
      <c r="J9" s="27">
        <f t="shared" si="3"/>
        <v>0</v>
      </c>
      <c r="O9" s="3"/>
      <c r="Q9" s="3"/>
      <c r="R9" s="3"/>
      <c r="S9" s="3"/>
    </row>
    <row r="10" spans="1:38" x14ac:dyDescent="0.25">
      <c r="A10" s="26" t="s">
        <v>26</v>
      </c>
      <c r="B10" s="27" t="s">
        <v>106</v>
      </c>
      <c r="C10" s="27" t="s">
        <v>682</v>
      </c>
      <c r="D10" s="28" t="s">
        <v>916</v>
      </c>
      <c r="E10" s="27" t="s">
        <v>411</v>
      </c>
      <c r="F10" s="28" t="s">
        <v>421</v>
      </c>
      <c r="G10" s="28">
        <f t="shared" si="0"/>
        <v>37</v>
      </c>
      <c r="H10" s="27">
        <f t="shared" si="1"/>
        <v>2</v>
      </c>
      <c r="I10" s="27">
        <f t="shared" si="2"/>
        <v>6</v>
      </c>
      <c r="J10" s="27">
        <f t="shared" si="3"/>
        <v>0</v>
      </c>
      <c r="O10" s="3"/>
      <c r="Q10" s="3"/>
      <c r="R10" s="3"/>
      <c r="S10" s="3"/>
    </row>
    <row r="11" spans="1:38" x14ac:dyDescent="0.25">
      <c r="A11" s="26" t="s">
        <v>248</v>
      </c>
      <c r="B11" s="27" t="s">
        <v>249</v>
      </c>
      <c r="C11" s="27" t="s">
        <v>682</v>
      </c>
      <c r="D11" s="28" t="s">
        <v>910</v>
      </c>
      <c r="E11" s="27" t="s">
        <v>410</v>
      </c>
      <c r="F11" s="28" t="s">
        <v>417</v>
      </c>
      <c r="G11" s="28">
        <f t="shared" si="0"/>
        <v>35</v>
      </c>
      <c r="H11" s="27">
        <f t="shared" si="1"/>
        <v>1</v>
      </c>
      <c r="I11" s="27">
        <f t="shared" si="2"/>
        <v>7</v>
      </c>
      <c r="J11" s="27">
        <f t="shared" si="3"/>
        <v>0</v>
      </c>
      <c r="O11" s="3"/>
      <c r="Q11" s="3"/>
      <c r="R11" s="3"/>
      <c r="S11" s="3"/>
    </row>
    <row r="12" spans="1:38" x14ac:dyDescent="0.25">
      <c r="A12" s="26" t="s">
        <v>17</v>
      </c>
      <c r="B12" s="27" t="s">
        <v>99</v>
      </c>
      <c r="C12" s="27" t="s">
        <v>682</v>
      </c>
      <c r="D12" s="28" t="s">
        <v>917</v>
      </c>
      <c r="E12" s="27" t="s">
        <v>407</v>
      </c>
      <c r="F12" s="28" t="s">
        <v>427</v>
      </c>
      <c r="G12" s="28">
        <f t="shared" si="0"/>
        <v>29</v>
      </c>
      <c r="H12" s="27">
        <f t="shared" si="1"/>
        <v>0</v>
      </c>
      <c r="I12" s="27">
        <f t="shared" si="2"/>
        <v>3</v>
      </c>
      <c r="J12" s="27">
        <f t="shared" si="3"/>
        <v>0</v>
      </c>
      <c r="O12" s="3"/>
      <c r="Q12" s="3"/>
      <c r="R12" s="3"/>
      <c r="S12" s="3"/>
    </row>
    <row r="13" spans="1:38" x14ac:dyDescent="0.25">
      <c r="A13" s="26" t="s">
        <v>211</v>
      </c>
      <c r="B13" s="27" t="s">
        <v>212</v>
      </c>
      <c r="C13" s="27" t="s">
        <v>682</v>
      </c>
      <c r="D13" s="28" t="s">
        <v>918</v>
      </c>
      <c r="E13" s="27" t="s">
        <v>409</v>
      </c>
      <c r="F13" s="28" t="s">
        <v>416</v>
      </c>
      <c r="G13" s="28">
        <f t="shared" si="0"/>
        <v>32</v>
      </c>
      <c r="H13" s="27">
        <f t="shared" si="1"/>
        <v>1</v>
      </c>
      <c r="I13" s="27">
        <f t="shared" si="2"/>
        <v>5</v>
      </c>
      <c r="J13" s="27">
        <f t="shared" si="3"/>
        <v>0</v>
      </c>
      <c r="O13" s="3"/>
      <c r="Q13" s="3"/>
      <c r="R13" s="3"/>
      <c r="S13" s="3"/>
    </row>
    <row r="14" spans="1:38" x14ac:dyDescent="0.25">
      <c r="A14" s="26" t="s">
        <v>20</v>
      </c>
      <c r="B14" s="27" t="s">
        <v>103</v>
      </c>
      <c r="C14" s="27" t="s">
        <v>682</v>
      </c>
      <c r="D14" s="28" t="s">
        <v>918</v>
      </c>
      <c r="E14" s="27" t="s">
        <v>409</v>
      </c>
      <c r="F14" s="28" t="s">
        <v>416</v>
      </c>
      <c r="G14" s="28">
        <f t="shared" si="0"/>
        <v>32</v>
      </c>
      <c r="H14" s="27">
        <f t="shared" si="1"/>
        <v>1</v>
      </c>
      <c r="I14" s="27">
        <f t="shared" si="2"/>
        <v>5</v>
      </c>
      <c r="J14" s="27">
        <f t="shared" si="3"/>
        <v>0</v>
      </c>
      <c r="O14" s="3"/>
      <c r="Q14" s="3"/>
      <c r="R14" s="3"/>
      <c r="S14" s="3"/>
    </row>
    <row r="15" spans="1:38" x14ac:dyDescent="0.25">
      <c r="A15" s="26" t="s">
        <v>22</v>
      </c>
      <c r="B15" s="27" t="s">
        <v>105</v>
      </c>
      <c r="C15" s="27" t="s">
        <v>682</v>
      </c>
      <c r="D15" s="28" t="s">
        <v>918</v>
      </c>
      <c r="E15" s="27" t="s">
        <v>409</v>
      </c>
      <c r="F15" s="28" t="s">
        <v>416</v>
      </c>
      <c r="G15" s="28">
        <f t="shared" si="0"/>
        <v>32</v>
      </c>
      <c r="H15" s="27">
        <f t="shared" si="1"/>
        <v>1</v>
      </c>
      <c r="I15" s="27">
        <f t="shared" si="2"/>
        <v>5</v>
      </c>
      <c r="J15" s="27">
        <f t="shared" si="3"/>
        <v>0</v>
      </c>
      <c r="O15" s="3"/>
      <c r="Q15" s="3"/>
      <c r="R15" s="3"/>
      <c r="S15" s="3"/>
    </row>
    <row r="16" spans="1:38" x14ac:dyDescent="0.25">
      <c r="A16" s="26" t="s">
        <v>23</v>
      </c>
      <c r="B16" s="27" t="s">
        <v>158</v>
      </c>
      <c r="C16" s="27" t="s">
        <v>682</v>
      </c>
      <c r="D16" s="28" t="s">
        <v>918</v>
      </c>
      <c r="E16" s="27" t="s">
        <v>409</v>
      </c>
      <c r="F16" s="28" t="s">
        <v>416</v>
      </c>
      <c r="G16" s="28">
        <f t="shared" si="0"/>
        <v>32</v>
      </c>
      <c r="H16" s="27">
        <f t="shared" si="1"/>
        <v>1</v>
      </c>
      <c r="I16" s="27">
        <f t="shared" si="2"/>
        <v>5</v>
      </c>
      <c r="J16" s="27">
        <f t="shared" si="3"/>
        <v>0</v>
      </c>
      <c r="O16" s="3"/>
      <c r="Q16" s="3"/>
      <c r="R16" s="3"/>
      <c r="S16" s="3"/>
    </row>
    <row r="17" spans="1:19" x14ac:dyDescent="0.25">
      <c r="A17" s="26" t="s">
        <v>25</v>
      </c>
      <c r="B17" s="27" t="s">
        <v>108</v>
      </c>
      <c r="C17" s="27" t="s">
        <v>682</v>
      </c>
      <c r="D17" s="28" t="s">
        <v>919</v>
      </c>
      <c r="E17" s="27" t="s">
        <v>411</v>
      </c>
      <c r="F17" s="28" t="s">
        <v>421</v>
      </c>
      <c r="G17" s="28">
        <f t="shared" si="0"/>
        <v>37</v>
      </c>
      <c r="H17" s="27">
        <f t="shared" si="1"/>
        <v>2</v>
      </c>
      <c r="I17" s="27">
        <f t="shared" si="2"/>
        <v>6</v>
      </c>
      <c r="J17" s="27">
        <f t="shared" si="3"/>
        <v>0</v>
      </c>
      <c r="O17" s="3"/>
      <c r="Q17" s="3"/>
      <c r="R17" s="3"/>
      <c r="S17" s="3"/>
    </row>
    <row r="18" spans="1:19" x14ac:dyDescent="0.25">
      <c r="A18" s="26" t="s">
        <v>18</v>
      </c>
      <c r="B18" s="27" t="s">
        <v>101</v>
      </c>
      <c r="C18" s="27" t="s">
        <v>682</v>
      </c>
      <c r="D18" s="28" t="s">
        <v>920</v>
      </c>
      <c r="E18" s="27" t="s">
        <v>407</v>
      </c>
      <c r="F18" s="28" t="s">
        <v>428</v>
      </c>
      <c r="G18" s="28">
        <f t="shared" si="0"/>
        <v>38</v>
      </c>
      <c r="H18" s="27">
        <f t="shared" si="1"/>
        <v>1</v>
      </c>
      <c r="I18" s="27">
        <f t="shared" si="2"/>
        <v>8</v>
      </c>
      <c r="J18" s="27">
        <f t="shared" si="3"/>
        <v>0</v>
      </c>
      <c r="K18" s="4"/>
      <c r="O18" s="3"/>
      <c r="Q18" s="3"/>
      <c r="R18" s="3"/>
      <c r="S18" s="3"/>
    </row>
    <row r="19" spans="1:19" x14ac:dyDescent="0.25">
      <c r="A19" s="26" t="s">
        <v>236</v>
      </c>
      <c r="B19" s="27" t="s">
        <v>237</v>
      </c>
      <c r="C19" s="27" t="s">
        <v>682</v>
      </c>
      <c r="D19" s="26" t="s">
        <v>921</v>
      </c>
      <c r="E19" s="27" t="s">
        <v>412</v>
      </c>
      <c r="F19" s="28" t="s">
        <v>429</v>
      </c>
      <c r="G19" s="28">
        <f t="shared" si="0"/>
        <v>37</v>
      </c>
      <c r="H19" s="27">
        <f t="shared" si="1"/>
        <v>1</v>
      </c>
      <c r="I19" s="27">
        <f t="shared" si="2"/>
        <v>8</v>
      </c>
      <c r="J19" s="27">
        <f t="shared" si="3"/>
        <v>0</v>
      </c>
      <c r="O19" s="3"/>
      <c r="Q19" s="3"/>
      <c r="R19" s="3"/>
      <c r="S19" s="3"/>
    </row>
    <row r="20" spans="1:19" x14ac:dyDescent="0.25">
      <c r="A20" s="26" t="s">
        <v>32</v>
      </c>
      <c r="B20" s="27" t="s">
        <v>113</v>
      </c>
      <c r="C20" s="27" t="s">
        <v>682</v>
      </c>
      <c r="D20" s="28" t="s">
        <v>922</v>
      </c>
      <c r="E20" s="27" t="s">
        <v>409</v>
      </c>
      <c r="F20" s="28" t="s">
        <v>418</v>
      </c>
      <c r="G20" s="28">
        <f t="shared" si="0"/>
        <v>32</v>
      </c>
      <c r="H20" s="27">
        <f t="shared" si="1"/>
        <v>1</v>
      </c>
      <c r="I20" s="27">
        <f t="shared" si="2"/>
        <v>6</v>
      </c>
      <c r="J20" s="27">
        <f t="shared" si="3"/>
        <v>0</v>
      </c>
      <c r="O20" s="3"/>
      <c r="Q20" s="3"/>
      <c r="R20" s="3"/>
      <c r="S20" s="3"/>
    </row>
    <row r="21" spans="1:19" x14ac:dyDescent="0.25">
      <c r="A21" s="26" t="s">
        <v>250</v>
      </c>
      <c r="B21" s="27" t="s">
        <v>251</v>
      </c>
      <c r="C21" s="27" t="s">
        <v>682</v>
      </c>
      <c r="D21" s="28" t="s">
        <v>923</v>
      </c>
      <c r="E21" s="27" t="s">
        <v>412</v>
      </c>
      <c r="F21" s="28" t="s">
        <v>422</v>
      </c>
      <c r="G21" s="28">
        <f t="shared" si="0"/>
        <v>36</v>
      </c>
      <c r="H21" s="27">
        <f t="shared" si="1"/>
        <v>1</v>
      </c>
      <c r="I21" s="27">
        <f t="shared" si="2"/>
        <v>6</v>
      </c>
      <c r="J21" s="27">
        <f t="shared" si="3"/>
        <v>0</v>
      </c>
      <c r="O21" s="3"/>
      <c r="Q21" s="3"/>
      <c r="R21" s="3"/>
      <c r="S21" s="3"/>
    </row>
    <row r="22" spans="1:19" x14ac:dyDescent="0.25">
      <c r="A22" s="26" t="s">
        <v>213</v>
      </c>
      <c r="B22" s="27" t="s">
        <v>214</v>
      </c>
      <c r="C22" s="27" t="s">
        <v>682</v>
      </c>
      <c r="D22" s="28" t="s">
        <v>924</v>
      </c>
      <c r="E22" s="27" t="s">
        <v>411</v>
      </c>
      <c r="F22" s="28" t="s">
        <v>423</v>
      </c>
      <c r="G22" s="28">
        <f t="shared" si="0"/>
        <v>37</v>
      </c>
      <c r="H22" s="27">
        <f t="shared" si="1"/>
        <v>1</v>
      </c>
      <c r="I22" s="27">
        <f t="shared" si="2"/>
        <v>6</v>
      </c>
      <c r="J22" s="27">
        <f t="shared" si="3"/>
        <v>1</v>
      </c>
      <c r="O22" s="3"/>
      <c r="Q22" s="3"/>
      <c r="R22" s="3"/>
      <c r="S22" s="3"/>
    </row>
    <row r="23" spans="1:19" x14ac:dyDescent="0.25">
      <c r="A23" s="26" t="s">
        <v>252</v>
      </c>
      <c r="B23" s="27" t="s">
        <v>253</v>
      </c>
      <c r="C23" s="27" t="s">
        <v>682</v>
      </c>
      <c r="D23" s="28" t="s">
        <v>925</v>
      </c>
      <c r="E23" s="27" t="s">
        <v>411</v>
      </c>
      <c r="F23" s="28" t="s">
        <v>423</v>
      </c>
      <c r="G23" s="28">
        <f t="shared" si="0"/>
        <v>37</v>
      </c>
      <c r="H23" s="27">
        <f t="shared" si="1"/>
        <v>1</v>
      </c>
      <c r="I23" s="27">
        <f t="shared" si="2"/>
        <v>6</v>
      </c>
      <c r="J23" s="27">
        <f t="shared" si="3"/>
        <v>1</v>
      </c>
      <c r="O23" s="3"/>
      <c r="Q23" s="3"/>
      <c r="R23" s="3"/>
      <c r="S23" s="3"/>
    </row>
    <row r="24" spans="1:19" x14ac:dyDescent="0.25">
      <c r="A24" s="26" t="s">
        <v>16</v>
      </c>
      <c r="B24" s="27" t="s">
        <v>97</v>
      </c>
      <c r="C24" s="27" t="s">
        <v>682</v>
      </c>
      <c r="D24" s="28" t="s">
        <v>926</v>
      </c>
      <c r="E24" s="27" t="s">
        <v>408</v>
      </c>
      <c r="F24" s="28" t="s">
        <v>415</v>
      </c>
      <c r="G24" s="28">
        <f t="shared" si="0"/>
        <v>38</v>
      </c>
      <c r="H24" s="27">
        <f t="shared" si="1"/>
        <v>0</v>
      </c>
      <c r="I24" s="27">
        <f t="shared" si="2"/>
        <v>3</v>
      </c>
      <c r="J24" s="27">
        <f t="shared" si="3"/>
        <v>1</v>
      </c>
      <c r="O24" s="3"/>
      <c r="Q24" s="3"/>
      <c r="R24" s="3"/>
      <c r="S24" s="3"/>
    </row>
    <row r="25" spans="1:19" x14ac:dyDescent="0.25">
      <c r="A25" s="26" t="s">
        <v>19</v>
      </c>
      <c r="B25" s="27" t="s">
        <v>102</v>
      </c>
      <c r="C25" s="27" t="s">
        <v>682</v>
      </c>
      <c r="D25" s="28" t="s">
        <v>927</v>
      </c>
      <c r="E25" s="27" t="s">
        <v>407</v>
      </c>
      <c r="F25" s="28" t="s">
        <v>430</v>
      </c>
      <c r="G25" s="28">
        <f t="shared" si="0"/>
        <v>27</v>
      </c>
      <c r="H25" s="27">
        <f t="shared" si="1"/>
        <v>1</v>
      </c>
      <c r="I25" s="27">
        <f t="shared" si="2"/>
        <v>3</v>
      </c>
      <c r="J25" s="27">
        <f t="shared" si="3"/>
        <v>0</v>
      </c>
      <c r="O25" s="3"/>
      <c r="Q25" s="3"/>
      <c r="R25" s="3"/>
      <c r="S25" s="3"/>
    </row>
    <row r="26" spans="1:19" x14ac:dyDescent="0.25">
      <c r="A26" s="26" t="s">
        <v>29</v>
      </c>
      <c r="B26" s="27" t="s">
        <v>111</v>
      </c>
      <c r="C26" s="27" t="s">
        <v>682</v>
      </c>
      <c r="D26" s="28" t="s">
        <v>928</v>
      </c>
      <c r="E26" s="27" t="s">
        <v>409</v>
      </c>
      <c r="F26" s="28" t="s">
        <v>424</v>
      </c>
      <c r="G26" s="28">
        <f t="shared" si="0"/>
        <v>32</v>
      </c>
      <c r="H26" s="27">
        <f t="shared" si="1"/>
        <v>0</v>
      </c>
      <c r="I26" s="27">
        <f t="shared" si="2"/>
        <v>5</v>
      </c>
      <c r="J26" s="27">
        <f t="shared" si="3"/>
        <v>0</v>
      </c>
      <c r="O26" s="3"/>
      <c r="Q26" s="3"/>
      <c r="R26" s="3"/>
      <c r="S26" s="3"/>
    </row>
    <row r="27" spans="1:19" x14ac:dyDescent="0.25">
      <c r="A27" s="26" t="s">
        <v>24</v>
      </c>
      <c r="B27" s="27" t="s">
        <v>107</v>
      </c>
      <c r="C27" s="27" t="s">
        <v>682</v>
      </c>
      <c r="D27" s="28" t="s">
        <v>929</v>
      </c>
      <c r="E27" s="27" t="s">
        <v>411</v>
      </c>
      <c r="F27" s="28" t="s">
        <v>421</v>
      </c>
      <c r="G27" s="28">
        <f t="shared" si="0"/>
        <v>37</v>
      </c>
      <c r="H27" s="27">
        <f t="shared" si="1"/>
        <v>2</v>
      </c>
      <c r="I27" s="27">
        <f t="shared" si="2"/>
        <v>6</v>
      </c>
      <c r="J27" s="27">
        <f t="shared" si="3"/>
        <v>0</v>
      </c>
      <c r="O27" s="3"/>
      <c r="Q27" s="3"/>
      <c r="R27" s="3"/>
      <c r="S27" s="3"/>
    </row>
    <row r="28" spans="1:19" x14ac:dyDescent="0.25">
      <c r="A28" s="22"/>
      <c r="J28" s="3"/>
      <c r="L28" s="3"/>
      <c r="M28" s="3"/>
      <c r="N28" s="3"/>
    </row>
    <row r="29" spans="1:19" x14ac:dyDescent="0.25">
      <c r="J29" s="3"/>
      <c r="L29" s="3"/>
      <c r="M29" s="3"/>
      <c r="N29" s="3"/>
    </row>
    <row r="30" spans="1:19" x14ac:dyDescent="0.25">
      <c r="J30" s="3"/>
      <c r="L30" s="3"/>
      <c r="M30" s="3"/>
      <c r="N30" s="3"/>
    </row>
    <row r="31" spans="1:19" x14ac:dyDescent="0.25">
      <c r="J31" s="3"/>
      <c r="L31" s="3"/>
      <c r="M31" s="3"/>
      <c r="N31" s="3"/>
    </row>
    <row r="32" spans="1:19" x14ac:dyDescent="0.25">
      <c r="J32" s="3"/>
      <c r="L32" s="3"/>
      <c r="M32" s="3"/>
      <c r="N32" s="3"/>
    </row>
    <row r="33" spans="10:14" x14ac:dyDescent="0.25">
      <c r="J33" s="3"/>
      <c r="L33" s="3"/>
      <c r="M33" s="3"/>
      <c r="N33" s="3"/>
    </row>
    <row r="34" spans="10:14" x14ac:dyDescent="0.25">
      <c r="J34" s="3"/>
      <c r="L34" s="3"/>
      <c r="M34" s="3"/>
      <c r="N34" s="3"/>
    </row>
    <row r="35" spans="10:14" x14ac:dyDescent="0.25">
      <c r="J35" s="3"/>
    </row>
  </sheetData>
  <sortState xmlns:xlrd2="http://schemas.microsoft.com/office/spreadsheetml/2017/richdata2" ref="A2:Q29">
    <sortCondition ref="C2:C29"/>
    <sortCondition ref="A2:A29"/>
  </sortState>
  <phoneticPr fontId="2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210"/>
  <sheetViews>
    <sheetView topLeftCell="A103" zoomScale="78" zoomScaleNormal="400" workbookViewId="0">
      <selection activeCell="D38" sqref="D38"/>
    </sheetView>
  </sheetViews>
  <sheetFormatPr defaultColWidth="9.109375" defaultRowHeight="13.8" x14ac:dyDescent="0.25"/>
  <cols>
    <col min="1" max="1" width="37.77734375" style="9" customWidth="1"/>
    <col min="2" max="2" width="24.5546875" style="9" customWidth="1"/>
    <col min="3" max="3" width="9.109375" style="9"/>
    <col min="4" max="4" width="104" style="9" customWidth="1"/>
    <col min="5" max="5" width="12.44140625" style="9" customWidth="1"/>
    <col min="6" max="6" width="52.21875" style="30" customWidth="1"/>
    <col min="7" max="7" width="12.88671875" style="31" customWidth="1"/>
    <col min="8" max="9" width="9.109375" style="31"/>
    <col min="10" max="10" width="13.6640625" style="31" customWidth="1"/>
    <col min="11" max="11" width="104.44140625" style="9" customWidth="1"/>
    <col min="12" max="12" width="15.88671875" style="9" customWidth="1"/>
    <col min="13" max="13" width="52.21875" style="30" customWidth="1"/>
    <col min="14" max="14" width="11.5546875" style="31" customWidth="1"/>
    <col min="15" max="16" width="9.109375" style="31"/>
    <col min="17" max="17" width="9.77734375" style="31" customWidth="1"/>
    <col min="18" max="18" width="88.6640625" style="30" customWidth="1"/>
    <col min="19" max="19" width="11.6640625" style="9" customWidth="1"/>
    <col min="20" max="20" width="52.21875" style="30" customWidth="1"/>
    <col min="21" max="21" width="11.5546875" style="31" customWidth="1"/>
    <col min="22" max="23" width="9.109375" style="31"/>
    <col min="24" max="24" width="9.77734375" style="31" customWidth="1"/>
    <col min="25" max="25" width="68.5546875" style="9" customWidth="1"/>
    <col min="26" max="26" width="11.6640625" style="9" customWidth="1"/>
    <col min="27" max="27" width="52.21875" style="30" customWidth="1"/>
    <col min="28" max="28" width="11.5546875" style="31" customWidth="1"/>
    <col min="29" max="30" width="9.109375" style="31"/>
    <col min="31" max="31" width="9.77734375" style="31" customWidth="1"/>
    <col min="32" max="32" width="66.6640625" style="9" customWidth="1"/>
    <col min="33" max="33" width="11.6640625" style="9" customWidth="1"/>
    <col min="34" max="34" width="52.21875" style="30" customWidth="1"/>
    <col min="35" max="35" width="11.5546875" style="31" customWidth="1"/>
    <col min="36" max="37" width="9.109375" style="31"/>
    <col min="38" max="38" width="9.77734375" style="31" customWidth="1"/>
    <col min="39" max="16384" width="9.109375" style="9"/>
  </cols>
  <sheetData>
    <row r="1" spans="1:38" s="25" customFormat="1" ht="14.4" thickBot="1" x14ac:dyDescent="0.3">
      <c r="A1" s="23" t="s">
        <v>376</v>
      </c>
      <c r="B1" s="23" t="s">
        <v>681</v>
      </c>
      <c r="C1" s="23" t="s">
        <v>698</v>
      </c>
      <c r="D1" s="23" t="s">
        <v>632</v>
      </c>
      <c r="E1" s="23" t="s">
        <v>379</v>
      </c>
      <c r="F1" s="24" t="s">
        <v>394</v>
      </c>
      <c r="G1" s="23" t="s">
        <v>431</v>
      </c>
      <c r="H1" s="23" t="s">
        <v>386</v>
      </c>
      <c r="I1" s="23" t="s">
        <v>387</v>
      </c>
      <c r="J1" s="23" t="s">
        <v>385</v>
      </c>
      <c r="K1" s="23" t="s">
        <v>631</v>
      </c>
      <c r="L1" s="23" t="s">
        <v>379</v>
      </c>
      <c r="M1" s="23" t="s">
        <v>630</v>
      </c>
      <c r="N1" s="23" t="s">
        <v>431</v>
      </c>
      <c r="O1" s="23" t="s">
        <v>386</v>
      </c>
      <c r="P1" s="23" t="s">
        <v>387</v>
      </c>
      <c r="Q1" s="23" t="s">
        <v>385</v>
      </c>
      <c r="R1" s="23" t="s">
        <v>647</v>
      </c>
      <c r="S1" s="23" t="s">
        <v>379</v>
      </c>
      <c r="T1" s="23" t="s">
        <v>650</v>
      </c>
      <c r="U1" s="23" t="s">
        <v>431</v>
      </c>
      <c r="V1" s="23" t="s">
        <v>386</v>
      </c>
      <c r="W1" s="23" t="s">
        <v>387</v>
      </c>
      <c r="X1" s="23" t="s">
        <v>385</v>
      </c>
      <c r="Y1" s="23" t="s">
        <v>648</v>
      </c>
      <c r="Z1" s="23" t="s">
        <v>379</v>
      </c>
      <c r="AA1" s="23" t="s">
        <v>651</v>
      </c>
      <c r="AB1" s="23" t="s">
        <v>431</v>
      </c>
      <c r="AC1" s="23" t="s">
        <v>386</v>
      </c>
      <c r="AD1" s="23" t="s">
        <v>387</v>
      </c>
      <c r="AE1" s="23" t="s">
        <v>385</v>
      </c>
      <c r="AF1" s="23" t="s">
        <v>649</v>
      </c>
      <c r="AG1" s="23" t="s">
        <v>379</v>
      </c>
      <c r="AH1" s="23" t="s">
        <v>652</v>
      </c>
      <c r="AI1" s="23" t="s">
        <v>431</v>
      </c>
      <c r="AJ1" s="23" t="s">
        <v>386</v>
      </c>
      <c r="AK1" s="23" t="s">
        <v>387</v>
      </c>
      <c r="AL1" s="23" t="s">
        <v>385</v>
      </c>
    </row>
    <row r="2" spans="1:38" x14ac:dyDescent="0.25">
      <c r="A2" s="26" t="s">
        <v>85</v>
      </c>
      <c r="B2" s="27" t="s">
        <v>176</v>
      </c>
      <c r="C2" s="27" t="s">
        <v>686</v>
      </c>
      <c r="D2" s="28" t="s">
        <v>203</v>
      </c>
      <c r="E2" s="27" t="s">
        <v>380</v>
      </c>
      <c r="F2" s="26"/>
      <c r="G2" s="27" t="str">
        <f t="shared" ref="G2:G65" si="0">IF(F2&lt;&gt;0,LEN(F2),"")</f>
        <v/>
      </c>
      <c r="H2" s="27" t="str">
        <f>IF(F2&lt;&gt;"",(LEN(F2)-LEN(SUBSTITUTE(F2,"S",""))),"")</f>
        <v/>
      </c>
      <c r="I2" s="27" t="str">
        <f>IF(F2&lt;&gt;"",(LEN(F2)-LEN(SUBSTITUTE(F2,"T",""))),"")</f>
        <v/>
      </c>
      <c r="J2" s="27" t="str">
        <f>IF(F2&lt;&gt;"",(LEN(F2)-LEN(SUBSTITUTE(F2,"C",""))),"")</f>
        <v/>
      </c>
      <c r="K2" s="28" t="s">
        <v>204</v>
      </c>
      <c r="L2" s="27" t="s">
        <v>380</v>
      </c>
      <c r="M2" s="26"/>
      <c r="N2" s="27" t="str">
        <f t="shared" ref="N2:N65" si="1">IF(M2&lt;&gt;0,LEN(M2),"")</f>
        <v/>
      </c>
      <c r="O2" s="27" t="str">
        <f>IF(M2&lt;&gt;"",(LEN(M2)-LEN(SUBSTITUTE(M2,"S",""))),"")</f>
        <v/>
      </c>
      <c r="P2" s="27" t="str">
        <f>IF(M2&lt;&gt;"",(LEN(M2)-LEN(SUBSTITUTE(M2,"T",""))),"")</f>
        <v/>
      </c>
      <c r="Q2" s="27" t="str">
        <f>IF(M2&lt;&gt;"",(LEN(M2)-LEN(SUBSTITUTE(M2,"C",""))),"")</f>
        <v/>
      </c>
      <c r="R2" s="26"/>
      <c r="S2" s="27"/>
      <c r="T2" s="26"/>
      <c r="U2" s="27" t="str">
        <f t="shared" ref="U2:U65" si="2">IF(T2&lt;&gt;0,LEN(T2),"")</f>
        <v/>
      </c>
      <c r="V2" s="27" t="str">
        <f>IF(T2&lt;&gt;"",(LEN(T2)-LEN(SUBSTITUTE(T2,"S",""))),"")</f>
        <v/>
      </c>
      <c r="W2" s="27" t="str">
        <f>IF(T2&lt;&gt;"",(LEN(T2)-LEN(SUBSTITUTE(T2,"T",""))),"")</f>
        <v/>
      </c>
      <c r="X2" s="27" t="str">
        <f>IF(T2&lt;&gt;"",(LEN(T2)-LEN(SUBSTITUTE(T2,"C",""))),"")</f>
        <v/>
      </c>
      <c r="Y2" s="28"/>
      <c r="Z2" s="27"/>
      <c r="AA2" s="26"/>
      <c r="AB2" s="27" t="str">
        <f t="shared" ref="AB2:AB65" si="3">IF(AA2&lt;&gt;0,LEN(AA2),"")</f>
        <v/>
      </c>
      <c r="AC2" s="27" t="str">
        <f>IF(AA2&lt;&gt;"",(LEN(AA2)-LEN(SUBSTITUTE(AA2,"S",""))),"")</f>
        <v/>
      </c>
      <c r="AD2" s="27" t="str">
        <f>IF(AA2&lt;&gt;"",(LEN(AA2)-LEN(SUBSTITUTE(AA2,"T",""))),"")</f>
        <v/>
      </c>
      <c r="AE2" s="27" t="str">
        <f>IF(AA2&lt;&gt;"",(LEN(AA2)-LEN(SUBSTITUTE(AA2,"C",""))),"")</f>
        <v/>
      </c>
      <c r="AF2" s="28"/>
      <c r="AG2" s="27"/>
      <c r="AH2" s="26"/>
      <c r="AI2" s="27" t="str">
        <f>IF(AH2&lt;&gt;0,LEN(AH2),"")</f>
        <v/>
      </c>
      <c r="AJ2" s="27" t="str">
        <f t="shared" ref="AJ2" si="4">IF(AH2&lt;&gt;"",(LEN(AH2)-LEN(SUBSTITUTE(AH2,"S",""))),"")</f>
        <v/>
      </c>
      <c r="AK2" s="27" t="str">
        <f t="shared" ref="AK2" si="5">IF(AH2&lt;&gt;"",(LEN(AH2)-LEN(SUBSTITUTE(AH2,"T",""))),"")</f>
        <v/>
      </c>
      <c r="AL2" s="27" t="str">
        <f t="shared" ref="AL2" si="6">IF(AH2&lt;&gt;"",(LEN(AH2)-LEN(SUBSTITUTE(AH2,"C",""))),"")</f>
        <v/>
      </c>
    </row>
    <row r="3" spans="1:38" x14ac:dyDescent="0.25">
      <c r="A3" s="26" t="s">
        <v>27</v>
      </c>
      <c r="B3" s="27" t="s">
        <v>200</v>
      </c>
      <c r="C3" s="27" t="s">
        <v>686</v>
      </c>
      <c r="D3" s="28" t="s">
        <v>699</v>
      </c>
      <c r="E3" s="27" t="s">
        <v>407</v>
      </c>
      <c r="F3" s="26" t="s">
        <v>456</v>
      </c>
      <c r="G3" s="27">
        <f t="shared" si="0"/>
        <v>38</v>
      </c>
      <c r="H3" s="27">
        <f t="shared" ref="H3:H66" si="7">IF(F3&lt;&gt;"",(LEN(F3)-LEN(SUBSTITUTE(F3,"S",""))),"")</f>
        <v>2</v>
      </c>
      <c r="I3" s="27">
        <f t="shared" ref="I3:I66" si="8">IF(F3&lt;&gt;"",(LEN(F3)-LEN(SUBSTITUTE(F3,"T",""))),"")</f>
        <v>2</v>
      </c>
      <c r="J3" s="27">
        <f t="shared" ref="J3:J66" si="9">IF(F3&lt;&gt;"",(LEN(F3)-LEN(SUBSTITUTE(F3,"C",""))),"")</f>
        <v>0</v>
      </c>
      <c r="K3" s="28" t="s">
        <v>700</v>
      </c>
      <c r="L3" s="27" t="s">
        <v>432</v>
      </c>
      <c r="M3" s="26" t="s">
        <v>456</v>
      </c>
      <c r="N3" s="27">
        <f t="shared" si="1"/>
        <v>38</v>
      </c>
      <c r="O3" s="27">
        <f t="shared" ref="O3" si="10">IF(M3&lt;&gt;"",(LEN(M3)-LEN(SUBSTITUTE(M3,"S",""))),"")</f>
        <v>2</v>
      </c>
      <c r="P3" s="27">
        <f t="shared" ref="P3" si="11">IF(M3&lt;&gt;"",(LEN(M3)-LEN(SUBSTITUTE(M3,"T",""))),"")</f>
        <v>2</v>
      </c>
      <c r="Q3" s="27">
        <f t="shared" ref="Q3" si="12">IF(M3&lt;&gt;"",(LEN(M3)-LEN(SUBSTITUTE(M3,"C",""))),"")</f>
        <v>0</v>
      </c>
      <c r="R3" s="26"/>
      <c r="S3" s="27"/>
      <c r="T3" s="26"/>
      <c r="U3" s="27" t="str">
        <f t="shared" si="2"/>
        <v/>
      </c>
      <c r="V3" s="27" t="str">
        <f t="shared" ref="V3:V43" si="13">IF(T3&lt;&gt;"",(LEN(T3)-LEN(SUBSTITUTE(T3,"S",""))),"")</f>
        <v/>
      </c>
      <c r="W3" s="27" t="str">
        <f t="shared" ref="W3:W43" si="14">IF(T3&lt;&gt;"",(LEN(T3)-LEN(SUBSTITUTE(T3,"T",""))),"")</f>
        <v/>
      </c>
      <c r="X3" s="27" t="str">
        <f t="shared" ref="X3:X43" si="15">IF(T3&lt;&gt;"",(LEN(T3)-LEN(SUBSTITUTE(T3,"C",""))),"")</f>
        <v/>
      </c>
      <c r="Y3" s="28"/>
      <c r="Z3" s="27"/>
      <c r="AA3" s="26"/>
      <c r="AB3" s="27" t="str">
        <f t="shared" si="3"/>
        <v/>
      </c>
      <c r="AC3" s="27" t="str">
        <f t="shared" ref="AC3:AC45" si="16">IF(AA3&lt;&gt;"",(LEN(AA3)-LEN(SUBSTITUTE(AA3,"S",""))),"")</f>
        <v/>
      </c>
      <c r="AD3" s="27" t="str">
        <f t="shared" ref="AD3:AD45" si="17">IF(AA3&lt;&gt;"",(LEN(AA3)-LEN(SUBSTITUTE(AA3,"T",""))),"")</f>
        <v/>
      </c>
      <c r="AE3" s="27" t="str">
        <f t="shared" ref="AE3:AE45" si="18">IF(AA3&lt;&gt;"",(LEN(AA3)-LEN(SUBSTITUTE(AA3,"C",""))),"")</f>
        <v/>
      </c>
      <c r="AF3" s="28"/>
      <c r="AG3" s="27"/>
      <c r="AH3" s="26"/>
      <c r="AI3" s="27" t="str">
        <f t="shared" ref="AI3:AI52" si="19">IF(AH3&lt;&gt;0,LEN(AH3),"")</f>
        <v/>
      </c>
      <c r="AJ3" s="27" t="str">
        <f t="shared" ref="AJ3:AJ52" si="20">IF(AH3&lt;&gt;"",(LEN(AH3)-LEN(SUBSTITUTE(AH3,"S",""))),"")</f>
        <v/>
      </c>
      <c r="AK3" s="27" t="str">
        <f t="shared" ref="AK3:AK52" si="21">IF(AH3&lt;&gt;"",(LEN(AH3)-LEN(SUBSTITUTE(AH3,"T",""))),"")</f>
        <v/>
      </c>
      <c r="AL3" s="27" t="str">
        <f t="shared" ref="AL3:AL52" si="22">IF(AH3&lt;&gt;"",(LEN(AH3)-LEN(SUBSTITUTE(AH3,"C",""))),"")</f>
        <v/>
      </c>
    </row>
    <row r="4" spans="1:38" x14ac:dyDescent="0.25">
      <c r="A4" s="26" t="s">
        <v>21</v>
      </c>
      <c r="B4" s="27" t="s">
        <v>104</v>
      </c>
      <c r="C4" s="27" t="s">
        <v>686</v>
      </c>
      <c r="D4" s="28" t="s">
        <v>701</v>
      </c>
      <c r="E4" s="27" t="s">
        <v>432</v>
      </c>
      <c r="F4" s="26" t="s">
        <v>457</v>
      </c>
      <c r="G4" s="27">
        <f t="shared" si="0"/>
        <v>32</v>
      </c>
      <c r="H4" s="27">
        <f t="shared" si="7"/>
        <v>0</v>
      </c>
      <c r="I4" s="27">
        <f t="shared" si="8"/>
        <v>2</v>
      </c>
      <c r="J4" s="27">
        <f t="shared" si="9"/>
        <v>0</v>
      </c>
      <c r="K4" s="28" t="s">
        <v>702</v>
      </c>
      <c r="L4" s="27" t="s">
        <v>564</v>
      </c>
      <c r="M4" s="26" t="s">
        <v>565</v>
      </c>
      <c r="N4" s="27">
        <f t="shared" si="1"/>
        <v>28</v>
      </c>
      <c r="O4" s="27">
        <f t="shared" ref="O4:O45" si="23">IF(M4&lt;&gt;"",(LEN(M4)-LEN(SUBSTITUTE(M4,"S",""))),"")</f>
        <v>0</v>
      </c>
      <c r="P4" s="27">
        <f t="shared" ref="P4:P45" si="24">IF(M4&lt;&gt;"",(LEN(M4)-LEN(SUBSTITUTE(M4,"T",""))),"")</f>
        <v>2</v>
      </c>
      <c r="Q4" s="27">
        <f t="shared" ref="Q4:Q45" si="25">IF(M4&lt;&gt;"",(LEN(M4)-LEN(SUBSTITUTE(M4,"C",""))),"")</f>
        <v>0</v>
      </c>
      <c r="R4" s="26"/>
      <c r="S4" s="27"/>
      <c r="T4" s="26"/>
      <c r="U4" s="27" t="str">
        <f t="shared" si="2"/>
        <v/>
      </c>
      <c r="V4" s="27" t="str">
        <f t="shared" si="13"/>
        <v/>
      </c>
      <c r="W4" s="27" t="str">
        <f t="shared" si="14"/>
        <v/>
      </c>
      <c r="X4" s="27" t="str">
        <f t="shared" si="15"/>
        <v/>
      </c>
      <c r="Y4" s="28"/>
      <c r="Z4" s="27"/>
      <c r="AA4" s="26"/>
      <c r="AB4" s="27" t="str">
        <f t="shared" si="3"/>
        <v/>
      </c>
      <c r="AC4" s="27" t="str">
        <f t="shared" si="16"/>
        <v/>
      </c>
      <c r="AD4" s="27" t="str">
        <f t="shared" si="17"/>
        <v/>
      </c>
      <c r="AE4" s="27" t="str">
        <f t="shared" si="18"/>
        <v/>
      </c>
      <c r="AF4" s="28"/>
      <c r="AG4" s="27"/>
      <c r="AH4" s="26"/>
      <c r="AI4" s="27" t="str">
        <f t="shared" si="19"/>
        <v/>
      </c>
      <c r="AJ4" s="27" t="str">
        <f t="shared" si="20"/>
        <v/>
      </c>
      <c r="AK4" s="27" t="str">
        <f t="shared" si="21"/>
        <v/>
      </c>
      <c r="AL4" s="27" t="str">
        <f t="shared" si="22"/>
        <v/>
      </c>
    </row>
    <row r="5" spans="1:38" x14ac:dyDescent="0.25">
      <c r="A5" s="29" t="s">
        <v>301</v>
      </c>
      <c r="B5" s="27" t="s">
        <v>302</v>
      </c>
      <c r="C5" s="27" t="s">
        <v>686</v>
      </c>
      <c r="D5" s="26" t="s">
        <v>703</v>
      </c>
      <c r="E5" s="27" t="s">
        <v>432</v>
      </c>
      <c r="F5" s="26" t="s">
        <v>459</v>
      </c>
      <c r="G5" s="27">
        <f t="shared" si="0"/>
        <v>31</v>
      </c>
      <c r="H5" s="27">
        <f t="shared" si="7"/>
        <v>0</v>
      </c>
      <c r="I5" s="27">
        <f t="shared" si="8"/>
        <v>2</v>
      </c>
      <c r="J5" s="27">
        <f t="shared" si="9"/>
        <v>0</v>
      </c>
      <c r="K5" s="26"/>
      <c r="L5" s="27"/>
      <c r="M5" s="26"/>
      <c r="N5" s="27" t="str">
        <f t="shared" si="1"/>
        <v/>
      </c>
      <c r="O5" s="27" t="str">
        <f t="shared" si="23"/>
        <v/>
      </c>
      <c r="P5" s="27" t="str">
        <f t="shared" si="24"/>
        <v/>
      </c>
      <c r="Q5" s="27" t="str">
        <f t="shared" si="25"/>
        <v/>
      </c>
      <c r="R5" s="26"/>
      <c r="S5" s="27"/>
      <c r="T5" s="26"/>
      <c r="U5" s="27" t="str">
        <f t="shared" si="2"/>
        <v/>
      </c>
      <c r="V5" s="27" t="str">
        <f t="shared" si="13"/>
        <v/>
      </c>
      <c r="W5" s="27" t="str">
        <f t="shared" si="14"/>
        <v/>
      </c>
      <c r="X5" s="27" t="str">
        <f t="shared" si="15"/>
        <v/>
      </c>
      <c r="Y5" s="28"/>
      <c r="Z5" s="27"/>
      <c r="AA5" s="26"/>
      <c r="AB5" s="27" t="str">
        <f t="shared" si="3"/>
        <v/>
      </c>
      <c r="AC5" s="27" t="str">
        <f t="shared" si="16"/>
        <v/>
      </c>
      <c r="AD5" s="27" t="str">
        <f t="shared" si="17"/>
        <v/>
      </c>
      <c r="AE5" s="27" t="str">
        <f t="shared" si="18"/>
        <v/>
      </c>
      <c r="AF5" s="28"/>
      <c r="AG5" s="27"/>
      <c r="AH5" s="26"/>
      <c r="AI5" s="27" t="str">
        <f t="shared" si="19"/>
        <v/>
      </c>
      <c r="AJ5" s="27" t="str">
        <f t="shared" si="20"/>
        <v/>
      </c>
      <c r="AK5" s="27" t="str">
        <f t="shared" si="21"/>
        <v/>
      </c>
      <c r="AL5" s="27" t="str">
        <f t="shared" si="22"/>
        <v/>
      </c>
    </row>
    <row r="6" spans="1:38" x14ac:dyDescent="0.25">
      <c r="A6" s="26" t="s">
        <v>368</v>
      </c>
      <c r="B6" s="27" t="s">
        <v>369</v>
      </c>
      <c r="C6" s="27" t="s">
        <v>686</v>
      </c>
      <c r="D6" s="26" t="s">
        <v>704</v>
      </c>
      <c r="E6" s="27" t="s">
        <v>432</v>
      </c>
      <c r="F6" s="26" t="s">
        <v>460</v>
      </c>
      <c r="G6" s="27">
        <f t="shared" si="0"/>
        <v>32</v>
      </c>
      <c r="H6" s="27">
        <f t="shared" si="7"/>
        <v>0</v>
      </c>
      <c r="I6" s="27">
        <f t="shared" si="8"/>
        <v>3</v>
      </c>
      <c r="J6" s="27">
        <f t="shared" si="9"/>
        <v>0</v>
      </c>
      <c r="K6" s="26"/>
      <c r="L6" s="27"/>
      <c r="M6" s="26"/>
      <c r="N6" s="27" t="str">
        <f t="shared" si="1"/>
        <v/>
      </c>
      <c r="O6" s="27" t="str">
        <f t="shared" si="23"/>
        <v/>
      </c>
      <c r="P6" s="27" t="str">
        <f t="shared" si="24"/>
        <v/>
      </c>
      <c r="Q6" s="27" t="str">
        <f t="shared" si="25"/>
        <v/>
      </c>
      <c r="R6" s="26"/>
      <c r="S6" s="27"/>
      <c r="T6" s="26"/>
      <c r="U6" s="27" t="str">
        <f t="shared" si="2"/>
        <v/>
      </c>
      <c r="V6" s="27" t="str">
        <f t="shared" si="13"/>
        <v/>
      </c>
      <c r="W6" s="27" t="str">
        <f t="shared" si="14"/>
        <v/>
      </c>
      <c r="X6" s="27" t="str">
        <f t="shared" si="15"/>
        <v/>
      </c>
      <c r="Y6" s="28"/>
      <c r="Z6" s="27"/>
      <c r="AA6" s="26"/>
      <c r="AB6" s="27" t="str">
        <f t="shared" si="3"/>
        <v/>
      </c>
      <c r="AC6" s="27" t="str">
        <f t="shared" si="16"/>
        <v/>
      </c>
      <c r="AD6" s="27" t="str">
        <f t="shared" si="17"/>
        <v/>
      </c>
      <c r="AE6" s="27" t="str">
        <f t="shared" si="18"/>
        <v/>
      </c>
      <c r="AF6" s="28"/>
      <c r="AG6" s="27"/>
      <c r="AH6" s="26"/>
      <c r="AI6" s="27" t="str">
        <f t="shared" si="19"/>
        <v/>
      </c>
      <c r="AJ6" s="27" t="str">
        <f t="shared" si="20"/>
        <v/>
      </c>
      <c r="AK6" s="27" t="str">
        <f t="shared" si="21"/>
        <v/>
      </c>
      <c r="AL6" s="27" t="str">
        <f t="shared" si="22"/>
        <v/>
      </c>
    </row>
    <row r="7" spans="1:38" x14ac:dyDescent="0.25">
      <c r="A7" s="26" t="s">
        <v>365</v>
      </c>
      <c r="B7" s="27" t="s">
        <v>366</v>
      </c>
      <c r="C7" s="27" t="s">
        <v>686</v>
      </c>
      <c r="D7" s="26" t="s">
        <v>705</v>
      </c>
      <c r="E7" s="27" t="s">
        <v>433</v>
      </c>
      <c r="F7" s="26" t="s">
        <v>461</v>
      </c>
      <c r="G7" s="27">
        <f t="shared" si="0"/>
        <v>36</v>
      </c>
      <c r="H7" s="27">
        <f t="shared" si="7"/>
        <v>1</v>
      </c>
      <c r="I7" s="27">
        <f t="shared" si="8"/>
        <v>3</v>
      </c>
      <c r="J7" s="27">
        <f t="shared" si="9"/>
        <v>0</v>
      </c>
      <c r="K7" s="26" t="s">
        <v>706</v>
      </c>
      <c r="L7" s="27" t="s">
        <v>451</v>
      </c>
      <c r="M7" s="26" t="s">
        <v>566</v>
      </c>
      <c r="N7" s="27">
        <f t="shared" si="1"/>
        <v>41</v>
      </c>
      <c r="O7" s="27">
        <f t="shared" si="23"/>
        <v>0</v>
      </c>
      <c r="P7" s="27">
        <f t="shared" si="24"/>
        <v>3</v>
      </c>
      <c r="Q7" s="27">
        <f t="shared" si="25"/>
        <v>1</v>
      </c>
      <c r="R7" s="26"/>
      <c r="S7" s="27"/>
      <c r="T7" s="26"/>
      <c r="U7" s="27" t="str">
        <f t="shared" si="2"/>
        <v/>
      </c>
      <c r="V7" s="27" t="str">
        <f t="shared" si="13"/>
        <v/>
      </c>
      <c r="W7" s="27" t="str">
        <f t="shared" si="14"/>
        <v/>
      </c>
      <c r="X7" s="27" t="str">
        <f t="shared" si="15"/>
        <v/>
      </c>
      <c r="Y7" s="28"/>
      <c r="Z7" s="27"/>
      <c r="AA7" s="26"/>
      <c r="AB7" s="27" t="str">
        <f t="shared" si="3"/>
        <v/>
      </c>
      <c r="AC7" s="27" t="str">
        <f t="shared" si="16"/>
        <v/>
      </c>
      <c r="AD7" s="27" t="str">
        <f t="shared" si="17"/>
        <v/>
      </c>
      <c r="AE7" s="27" t="str">
        <f t="shared" si="18"/>
        <v/>
      </c>
      <c r="AF7" s="28"/>
      <c r="AG7" s="27"/>
      <c r="AH7" s="26"/>
      <c r="AI7" s="27" t="str">
        <f t="shared" si="19"/>
        <v/>
      </c>
      <c r="AJ7" s="27" t="str">
        <f t="shared" si="20"/>
        <v/>
      </c>
      <c r="AK7" s="27" t="str">
        <f t="shared" si="21"/>
        <v/>
      </c>
      <c r="AL7" s="27" t="str">
        <f t="shared" si="22"/>
        <v/>
      </c>
    </row>
    <row r="8" spans="1:38" x14ac:dyDescent="0.25">
      <c r="A8" s="26" t="s">
        <v>81</v>
      </c>
      <c r="B8" s="27" t="s">
        <v>172</v>
      </c>
      <c r="C8" s="27" t="s">
        <v>686</v>
      </c>
      <c r="D8" s="28" t="s">
        <v>707</v>
      </c>
      <c r="E8" s="27" t="s">
        <v>433</v>
      </c>
      <c r="F8" s="26" t="s">
        <v>462</v>
      </c>
      <c r="G8" s="27">
        <f t="shared" si="0"/>
        <v>28</v>
      </c>
      <c r="H8" s="27">
        <f t="shared" si="7"/>
        <v>1</v>
      </c>
      <c r="I8" s="27">
        <f t="shared" si="8"/>
        <v>4</v>
      </c>
      <c r="J8" s="27">
        <f t="shared" si="9"/>
        <v>0</v>
      </c>
      <c r="K8" s="28"/>
      <c r="L8" s="27"/>
      <c r="M8" s="26"/>
      <c r="N8" s="27" t="str">
        <f t="shared" si="1"/>
        <v/>
      </c>
      <c r="O8" s="27" t="str">
        <f t="shared" si="23"/>
        <v/>
      </c>
      <c r="P8" s="27" t="str">
        <f t="shared" si="24"/>
        <v/>
      </c>
      <c r="Q8" s="27" t="str">
        <f t="shared" si="25"/>
        <v/>
      </c>
      <c r="R8" s="26"/>
      <c r="S8" s="27"/>
      <c r="T8" s="26"/>
      <c r="U8" s="27" t="str">
        <f t="shared" si="2"/>
        <v/>
      </c>
      <c r="V8" s="27" t="str">
        <f t="shared" si="13"/>
        <v/>
      </c>
      <c r="W8" s="27" t="str">
        <f t="shared" si="14"/>
        <v/>
      </c>
      <c r="X8" s="27" t="str">
        <f t="shared" si="15"/>
        <v/>
      </c>
      <c r="Y8" s="28"/>
      <c r="Z8" s="27"/>
      <c r="AA8" s="26"/>
      <c r="AB8" s="27" t="str">
        <f t="shared" si="3"/>
        <v/>
      </c>
      <c r="AC8" s="27" t="str">
        <f t="shared" si="16"/>
        <v/>
      </c>
      <c r="AD8" s="27" t="str">
        <f t="shared" si="17"/>
        <v/>
      </c>
      <c r="AE8" s="27" t="str">
        <f t="shared" si="18"/>
        <v/>
      </c>
      <c r="AF8" s="28"/>
      <c r="AG8" s="27"/>
      <c r="AH8" s="26"/>
      <c r="AI8" s="27" t="str">
        <f t="shared" si="19"/>
        <v/>
      </c>
      <c r="AJ8" s="27" t="str">
        <f t="shared" si="20"/>
        <v/>
      </c>
      <c r="AK8" s="27" t="str">
        <f t="shared" si="21"/>
        <v/>
      </c>
      <c r="AL8" s="27" t="str">
        <f t="shared" si="22"/>
        <v/>
      </c>
    </row>
    <row r="9" spans="1:38" x14ac:dyDescent="0.25">
      <c r="A9" s="26" t="s">
        <v>80</v>
      </c>
      <c r="B9" s="27" t="s">
        <v>171</v>
      </c>
      <c r="C9" s="27" t="s">
        <v>686</v>
      </c>
      <c r="D9" s="28" t="s">
        <v>707</v>
      </c>
      <c r="E9" s="27" t="s">
        <v>433</v>
      </c>
      <c r="F9" s="26" t="s">
        <v>462</v>
      </c>
      <c r="G9" s="27">
        <f t="shared" si="0"/>
        <v>28</v>
      </c>
      <c r="H9" s="27">
        <f t="shared" si="7"/>
        <v>1</v>
      </c>
      <c r="I9" s="27">
        <f t="shared" si="8"/>
        <v>4</v>
      </c>
      <c r="J9" s="27">
        <f t="shared" si="9"/>
        <v>0</v>
      </c>
      <c r="K9" s="28"/>
      <c r="L9" s="27"/>
      <c r="M9" s="26"/>
      <c r="N9" s="27" t="str">
        <f t="shared" si="1"/>
        <v/>
      </c>
      <c r="O9" s="27" t="str">
        <f t="shared" si="23"/>
        <v/>
      </c>
      <c r="P9" s="27" t="str">
        <f t="shared" si="24"/>
        <v/>
      </c>
      <c r="Q9" s="27" t="str">
        <f t="shared" si="25"/>
        <v/>
      </c>
      <c r="R9" s="26"/>
      <c r="S9" s="27"/>
      <c r="T9" s="26"/>
      <c r="U9" s="27" t="str">
        <f t="shared" si="2"/>
        <v/>
      </c>
      <c r="V9" s="27" t="str">
        <f t="shared" si="13"/>
        <v/>
      </c>
      <c r="W9" s="27" t="str">
        <f t="shared" si="14"/>
        <v/>
      </c>
      <c r="X9" s="27" t="str">
        <f t="shared" si="15"/>
        <v/>
      </c>
      <c r="Y9" s="28"/>
      <c r="Z9" s="27"/>
      <c r="AA9" s="26"/>
      <c r="AB9" s="27" t="str">
        <f t="shared" si="3"/>
        <v/>
      </c>
      <c r="AC9" s="27" t="str">
        <f t="shared" si="16"/>
        <v/>
      </c>
      <c r="AD9" s="27" t="str">
        <f t="shared" si="17"/>
        <v/>
      </c>
      <c r="AE9" s="27" t="str">
        <f t="shared" si="18"/>
        <v/>
      </c>
      <c r="AF9" s="28"/>
      <c r="AG9" s="27"/>
      <c r="AH9" s="26"/>
      <c r="AI9" s="27" t="str">
        <f t="shared" si="19"/>
        <v/>
      </c>
      <c r="AJ9" s="27" t="str">
        <f t="shared" si="20"/>
        <v/>
      </c>
      <c r="AK9" s="27" t="str">
        <f t="shared" si="21"/>
        <v/>
      </c>
      <c r="AL9" s="27" t="str">
        <f t="shared" si="22"/>
        <v/>
      </c>
    </row>
    <row r="10" spans="1:38" x14ac:dyDescent="0.25">
      <c r="A10" s="29" t="s">
        <v>289</v>
      </c>
      <c r="B10" s="27" t="s">
        <v>288</v>
      </c>
      <c r="C10" s="27" t="s">
        <v>686</v>
      </c>
      <c r="D10" s="26" t="s">
        <v>708</v>
      </c>
      <c r="E10" s="27" t="s">
        <v>432</v>
      </c>
      <c r="F10" s="26" t="s">
        <v>463</v>
      </c>
      <c r="G10" s="27">
        <f t="shared" si="0"/>
        <v>42</v>
      </c>
      <c r="H10" s="27">
        <f t="shared" si="7"/>
        <v>0</v>
      </c>
      <c r="I10" s="27">
        <f t="shared" si="8"/>
        <v>4</v>
      </c>
      <c r="J10" s="27">
        <f t="shared" si="9"/>
        <v>0</v>
      </c>
      <c r="K10" s="26"/>
      <c r="L10" s="27"/>
      <c r="M10" s="26"/>
      <c r="N10" s="27" t="str">
        <f t="shared" si="1"/>
        <v/>
      </c>
      <c r="O10" s="27" t="str">
        <f t="shared" si="23"/>
        <v/>
      </c>
      <c r="P10" s="27" t="str">
        <f t="shared" si="24"/>
        <v/>
      </c>
      <c r="Q10" s="27" t="str">
        <f t="shared" si="25"/>
        <v/>
      </c>
      <c r="R10" s="26"/>
      <c r="S10" s="27"/>
      <c r="T10" s="26"/>
      <c r="U10" s="27" t="str">
        <f t="shared" si="2"/>
        <v/>
      </c>
      <c r="V10" s="27" t="str">
        <f t="shared" si="13"/>
        <v/>
      </c>
      <c r="W10" s="27" t="str">
        <f t="shared" si="14"/>
        <v/>
      </c>
      <c r="X10" s="27" t="str">
        <f t="shared" si="15"/>
        <v/>
      </c>
      <c r="Y10" s="28"/>
      <c r="Z10" s="27"/>
      <c r="AA10" s="26"/>
      <c r="AB10" s="27" t="str">
        <f t="shared" si="3"/>
        <v/>
      </c>
      <c r="AC10" s="27" t="str">
        <f t="shared" si="16"/>
        <v/>
      </c>
      <c r="AD10" s="27" t="str">
        <f t="shared" si="17"/>
        <v/>
      </c>
      <c r="AE10" s="27" t="str">
        <f t="shared" si="18"/>
        <v/>
      </c>
      <c r="AF10" s="28"/>
      <c r="AG10" s="27"/>
      <c r="AH10" s="26"/>
      <c r="AI10" s="27" t="str">
        <f t="shared" si="19"/>
        <v/>
      </c>
      <c r="AJ10" s="27" t="str">
        <f t="shared" si="20"/>
        <v/>
      </c>
      <c r="AK10" s="27" t="str">
        <f t="shared" si="21"/>
        <v/>
      </c>
      <c r="AL10" s="27" t="str">
        <f t="shared" si="22"/>
        <v/>
      </c>
    </row>
    <row r="11" spans="1:38" x14ac:dyDescent="0.25">
      <c r="A11" s="26" t="s">
        <v>61</v>
      </c>
      <c r="B11" s="27" t="s">
        <v>145</v>
      </c>
      <c r="C11" s="27" t="s">
        <v>686</v>
      </c>
      <c r="D11" s="28" t="s">
        <v>709</v>
      </c>
      <c r="E11" s="27" t="s">
        <v>434</v>
      </c>
      <c r="F11" s="26" t="s">
        <v>464</v>
      </c>
      <c r="G11" s="27">
        <f t="shared" si="0"/>
        <v>27</v>
      </c>
      <c r="H11" s="27">
        <f t="shared" si="7"/>
        <v>0</v>
      </c>
      <c r="I11" s="27">
        <f t="shared" si="8"/>
        <v>1</v>
      </c>
      <c r="J11" s="27">
        <f t="shared" si="9"/>
        <v>0</v>
      </c>
      <c r="K11" s="28" t="s">
        <v>710</v>
      </c>
      <c r="L11" s="27" t="s">
        <v>568</v>
      </c>
      <c r="M11" s="26" t="s">
        <v>567</v>
      </c>
      <c r="N11" s="27">
        <f t="shared" si="1"/>
        <v>28</v>
      </c>
      <c r="O11" s="27">
        <f t="shared" si="23"/>
        <v>1</v>
      </c>
      <c r="P11" s="27">
        <f t="shared" si="24"/>
        <v>3</v>
      </c>
      <c r="Q11" s="27">
        <f t="shared" si="25"/>
        <v>0</v>
      </c>
      <c r="R11" s="26"/>
      <c r="S11" s="27"/>
      <c r="T11" s="26"/>
      <c r="U11" s="27" t="str">
        <f t="shared" si="2"/>
        <v/>
      </c>
      <c r="V11" s="27" t="str">
        <f t="shared" si="13"/>
        <v/>
      </c>
      <c r="W11" s="27" t="str">
        <f t="shared" si="14"/>
        <v/>
      </c>
      <c r="X11" s="27" t="str">
        <f t="shared" si="15"/>
        <v/>
      </c>
      <c r="Y11" s="28"/>
      <c r="Z11" s="27"/>
      <c r="AA11" s="26"/>
      <c r="AB11" s="27" t="str">
        <f t="shared" si="3"/>
        <v/>
      </c>
      <c r="AC11" s="27" t="str">
        <f t="shared" si="16"/>
        <v/>
      </c>
      <c r="AD11" s="27" t="str">
        <f t="shared" si="17"/>
        <v/>
      </c>
      <c r="AE11" s="27" t="str">
        <f t="shared" si="18"/>
        <v/>
      </c>
      <c r="AF11" s="28"/>
      <c r="AG11" s="27"/>
      <c r="AH11" s="26"/>
      <c r="AI11" s="27" t="str">
        <f t="shared" si="19"/>
        <v/>
      </c>
      <c r="AJ11" s="27" t="str">
        <f t="shared" si="20"/>
        <v/>
      </c>
      <c r="AK11" s="27" t="str">
        <f t="shared" si="21"/>
        <v/>
      </c>
      <c r="AL11" s="27" t="str">
        <f t="shared" si="22"/>
        <v/>
      </c>
    </row>
    <row r="12" spans="1:38" x14ac:dyDescent="0.25">
      <c r="A12" s="26" t="s">
        <v>58</v>
      </c>
      <c r="B12" s="27" t="s">
        <v>140</v>
      </c>
      <c r="C12" s="27" t="s">
        <v>686</v>
      </c>
      <c r="D12" s="28" t="s">
        <v>711</v>
      </c>
      <c r="E12" s="27" t="s">
        <v>435</v>
      </c>
      <c r="F12" s="26" t="s">
        <v>465</v>
      </c>
      <c r="G12" s="27">
        <f t="shared" si="0"/>
        <v>36</v>
      </c>
      <c r="H12" s="27">
        <f t="shared" si="7"/>
        <v>0</v>
      </c>
      <c r="I12" s="27">
        <f t="shared" si="8"/>
        <v>5</v>
      </c>
      <c r="J12" s="27">
        <f t="shared" si="9"/>
        <v>1</v>
      </c>
      <c r="K12" s="28" t="s">
        <v>712</v>
      </c>
      <c r="L12" s="27" t="s">
        <v>451</v>
      </c>
      <c r="M12" s="26" t="s">
        <v>663</v>
      </c>
      <c r="N12" s="27">
        <f t="shared" si="1"/>
        <v>34</v>
      </c>
      <c r="O12" s="27">
        <f t="shared" si="23"/>
        <v>1</v>
      </c>
      <c r="P12" s="27">
        <f t="shared" si="24"/>
        <v>3</v>
      </c>
      <c r="Q12" s="27">
        <f t="shared" si="25"/>
        <v>0</v>
      </c>
      <c r="R12" s="26"/>
      <c r="S12" s="27"/>
      <c r="T12" s="26"/>
      <c r="U12" s="27" t="str">
        <f t="shared" si="2"/>
        <v/>
      </c>
      <c r="V12" s="27" t="str">
        <f t="shared" si="13"/>
        <v/>
      </c>
      <c r="W12" s="27" t="str">
        <f t="shared" si="14"/>
        <v/>
      </c>
      <c r="X12" s="27" t="str">
        <f t="shared" si="15"/>
        <v/>
      </c>
      <c r="Y12" s="28"/>
      <c r="Z12" s="27"/>
      <c r="AA12" s="26"/>
      <c r="AB12" s="27" t="str">
        <f t="shared" si="3"/>
        <v/>
      </c>
      <c r="AC12" s="27" t="str">
        <f t="shared" si="16"/>
        <v/>
      </c>
      <c r="AD12" s="27" t="str">
        <f t="shared" si="17"/>
        <v/>
      </c>
      <c r="AE12" s="27" t="str">
        <f t="shared" si="18"/>
        <v/>
      </c>
      <c r="AF12" s="28"/>
      <c r="AG12" s="27"/>
      <c r="AH12" s="26"/>
      <c r="AI12" s="27" t="str">
        <f t="shared" si="19"/>
        <v/>
      </c>
      <c r="AJ12" s="27" t="str">
        <f t="shared" si="20"/>
        <v/>
      </c>
      <c r="AK12" s="27" t="str">
        <f t="shared" si="21"/>
        <v/>
      </c>
      <c r="AL12" s="27" t="str">
        <f t="shared" si="22"/>
        <v/>
      </c>
    </row>
    <row r="13" spans="1:38" x14ac:dyDescent="0.25">
      <c r="A13" s="26" t="s">
        <v>33</v>
      </c>
      <c r="B13" s="27" t="s">
        <v>201</v>
      </c>
      <c r="C13" s="27" t="s">
        <v>686</v>
      </c>
      <c r="D13" s="28" t="s">
        <v>713</v>
      </c>
      <c r="E13" s="27" t="s">
        <v>436</v>
      </c>
      <c r="F13" s="26" t="s">
        <v>467</v>
      </c>
      <c r="G13" s="27">
        <f t="shared" si="0"/>
        <v>29</v>
      </c>
      <c r="H13" s="27">
        <f t="shared" si="7"/>
        <v>0</v>
      </c>
      <c r="I13" s="27">
        <f t="shared" si="8"/>
        <v>2</v>
      </c>
      <c r="J13" s="27">
        <f t="shared" si="9"/>
        <v>0</v>
      </c>
      <c r="K13" s="28"/>
      <c r="L13" s="27"/>
      <c r="M13" s="26"/>
      <c r="N13" s="27" t="str">
        <f t="shared" si="1"/>
        <v/>
      </c>
      <c r="O13" s="27" t="str">
        <f t="shared" si="23"/>
        <v/>
      </c>
      <c r="P13" s="27" t="str">
        <f t="shared" si="24"/>
        <v/>
      </c>
      <c r="Q13" s="27" t="str">
        <f t="shared" si="25"/>
        <v/>
      </c>
      <c r="R13" s="26"/>
      <c r="S13" s="27"/>
      <c r="T13" s="26"/>
      <c r="U13" s="27" t="str">
        <f t="shared" si="2"/>
        <v/>
      </c>
      <c r="V13" s="27" t="str">
        <f t="shared" si="13"/>
        <v/>
      </c>
      <c r="W13" s="27" t="str">
        <f t="shared" si="14"/>
        <v/>
      </c>
      <c r="X13" s="27" t="str">
        <f t="shared" si="15"/>
        <v/>
      </c>
      <c r="Y13" s="28"/>
      <c r="Z13" s="27"/>
      <c r="AA13" s="26"/>
      <c r="AB13" s="27" t="str">
        <f t="shared" si="3"/>
        <v/>
      </c>
      <c r="AC13" s="27" t="str">
        <f t="shared" si="16"/>
        <v/>
      </c>
      <c r="AD13" s="27" t="str">
        <f t="shared" si="17"/>
        <v/>
      </c>
      <c r="AE13" s="27" t="str">
        <f t="shared" si="18"/>
        <v/>
      </c>
      <c r="AF13" s="28"/>
      <c r="AG13" s="27"/>
      <c r="AH13" s="26"/>
      <c r="AI13" s="27" t="str">
        <f t="shared" si="19"/>
        <v/>
      </c>
      <c r="AJ13" s="27" t="str">
        <f t="shared" si="20"/>
        <v/>
      </c>
      <c r="AK13" s="27" t="str">
        <f t="shared" si="21"/>
        <v/>
      </c>
      <c r="AL13" s="27" t="str">
        <f t="shared" si="22"/>
        <v/>
      </c>
    </row>
    <row r="14" spans="1:38" x14ac:dyDescent="0.25">
      <c r="A14" s="26" t="s">
        <v>70</v>
      </c>
      <c r="B14" s="27" t="s">
        <v>69</v>
      </c>
      <c r="C14" s="27" t="s">
        <v>686</v>
      </c>
      <c r="D14" s="28" t="s">
        <v>714</v>
      </c>
      <c r="E14" s="27" t="s">
        <v>432</v>
      </c>
      <c r="F14" s="26" t="s">
        <v>468</v>
      </c>
      <c r="G14" s="27">
        <f t="shared" si="0"/>
        <v>57</v>
      </c>
      <c r="H14" s="27">
        <f t="shared" si="7"/>
        <v>3</v>
      </c>
      <c r="I14" s="27">
        <f t="shared" si="8"/>
        <v>5</v>
      </c>
      <c r="J14" s="27">
        <f t="shared" si="9"/>
        <v>0</v>
      </c>
      <c r="K14" s="28" t="s">
        <v>715</v>
      </c>
      <c r="L14" s="27" t="s">
        <v>432</v>
      </c>
      <c r="M14" s="26" t="s">
        <v>569</v>
      </c>
      <c r="N14" s="27">
        <f t="shared" si="1"/>
        <v>56</v>
      </c>
      <c r="O14" s="27">
        <f t="shared" si="23"/>
        <v>2</v>
      </c>
      <c r="P14" s="27">
        <f t="shared" si="24"/>
        <v>6</v>
      </c>
      <c r="Q14" s="27">
        <f t="shared" si="25"/>
        <v>0</v>
      </c>
      <c r="R14" s="26"/>
      <c r="S14" s="27"/>
      <c r="T14" s="26"/>
      <c r="U14" s="27" t="str">
        <f t="shared" si="2"/>
        <v/>
      </c>
      <c r="V14" s="27" t="str">
        <f t="shared" si="13"/>
        <v/>
      </c>
      <c r="W14" s="27" t="str">
        <f t="shared" si="14"/>
        <v/>
      </c>
      <c r="X14" s="27" t="str">
        <f t="shared" si="15"/>
        <v/>
      </c>
      <c r="Y14" s="28"/>
      <c r="Z14" s="27"/>
      <c r="AA14" s="26"/>
      <c r="AB14" s="27" t="str">
        <f t="shared" si="3"/>
        <v/>
      </c>
      <c r="AC14" s="27" t="str">
        <f t="shared" si="16"/>
        <v/>
      </c>
      <c r="AD14" s="27" t="str">
        <f t="shared" si="17"/>
        <v/>
      </c>
      <c r="AE14" s="27" t="str">
        <f t="shared" si="18"/>
        <v/>
      </c>
      <c r="AF14" s="28"/>
      <c r="AG14" s="27"/>
      <c r="AH14" s="26"/>
      <c r="AI14" s="27" t="str">
        <f t="shared" si="19"/>
        <v/>
      </c>
      <c r="AJ14" s="27" t="str">
        <f t="shared" si="20"/>
        <v/>
      </c>
      <c r="AK14" s="27" t="str">
        <f t="shared" si="21"/>
        <v/>
      </c>
      <c r="AL14" s="27" t="str">
        <f t="shared" si="22"/>
        <v/>
      </c>
    </row>
    <row r="15" spans="1:38" x14ac:dyDescent="0.25">
      <c r="A15" s="26" t="s">
        <v>355</v>
      </c>
      <c r="B15" s="27" t="s">
        <v>116</v>
      </c>
      <c r="C15" s="27" t="s">
        <v>686</v>
      </c>
      <c r="D15" s="26" t="s">
        <v>716</v>
      </c>
      <c r="E15" s="27" t="s">
        <v>432</v>
      </c>
      <c r="F15" s="26" t="s">
        <v>469</v>
      </c>
      <c r="G15" s="27">
        <f t="shared" si="0"/>
        <v>33</v>
      </c>
      <c r="H15" s="27">
        <f t="shared" si="7"/>
        <v>0</v>
      </c>
      <c r="I15" s="27">
        <f t="shared" si="8"/>
        <v>1</v>
      </c>
      <c r="J15" s="27">
        <f t="shared" si="9"/>
        <v>0</v>
      </c>
      <c r="K15" s="26" t="s">
        <v>717</v>
      </c>
      <c r="L15" s="27" t="s">
        <v>451</v>
      </c>
      <c r="M15" s="26" t="s">
        <v>570</v>
      </c>
      <c r="N15" s="27">
        <f t="shared" si="1"/>
        <v>42</v>
      </c>
      <c r="O15" s="27">
        <f t="shared" si="23"/>
        <v>1</v>
      </c>
      <c r="P15" s="27">
        <f t="shared" si="24"/>
        <v>4</v>
      </c>
      <c r="Q15" s="27">
        <f t="shared" si="25"/>
        <v>0</v>
      </c>
      <c r="R15" s="26"/>
      <c r="S15" s="27"/>
      <c r="T15" s="26"/>
      <c r="U15" s="27" t="str">
        <f t="shared" si="2"/>
        <v/>
      </c>
      <c r="V15" s="27" t="str">
        <f t="shared" si="13"/>
        <v/>
      </c>
      <c r="W15" s="27" t="str">
        <f t="shared" si="14"/>
        <v/>
      </c>
      <c r="X15" s="27" t="str">
        <f t="shared" si="15"/>
        <v/>
      </c>
      <c r="Y15" s="28"/>
      <c r="Z15" s="27"/>
      <c r="AA15" s="26"/>
      <c r="AB15" s="27" t="str">
        <f t="shared" si="3"/>
        <v/>
      </c>
      <c r="AC15" s="27" t="str">
        <f t="shared" si="16"/>
        <v/>
      </c>
      <c r="AD15" s="27" t="str">
        <f t="shared" si="17"/>
        <v/>
      </c>
      <c r="AE15" s="27" t="str">
        <f t="shared" si="18"/>
        <v/>
      </c>
      <c r="AF15" s="28"/>
      <c r="AG15" s="27"/>
      <c r="AH15" s="26"/>
      <c r="AI15" s="27" t="str">
        <f t="shared" si="19"/>
        <v/>
      </c>
      <c r="AJ15" s="27" t="str">
        <f t="shared" si="20"/>
        <v/>
      </c>
      <c r="AK15" s="27" t="str">
        <f t="shared" si="21"/>
        <v/>
      </c>
      <c r="AL15" s="27" t="str">
        <f t="shared" si="22"/>
        <v/>
      </c>
    </row>
    <row r="16" spans="1:38" x14ac:dyDescent="0.25">
      <c r="A16" s="29" t="s">
        <v>281</v>
      </c>
      <c r="B16" s="27" t="s">
        <v>282</v>
      </c>
      <c r="C16" s="27" t="s">
        <v>686</v>
      </c>
      <c r="D16" s="26" t="s">
        <v>718</v>
      </c>
      <c r="E16" s="27" t="s">
        <v>432</v>
      </c>
      <c r="F16" s="26" t="s">
        <v>470</v>
      </c>
      <c r="G16" s="27">
        <f t="shared" si="0"/>
        <v>42</v>
      </c>
      <c r="H16" s="27">
        <f t="shared" si="7"/>
        <v>0</v>
      </c>
      <c r="I16" s="27">
        <f t="shared" si="8"/>
        <v>2</v>
      </c>
      <c r="J16" s="27">
        <f t="shared" si="9"/>
        <v>0</v>
      </c>
      <c r="K16" s="26" t="s">
        <v>719</v>
      </c>
      <c r="L16" s="27" t="s">
        <v>432</v>
      </c>
      <c r="M16" s="26" t="s">
        <v>571</v>
      </c>
      <c r="N16" s="27">
        <f t="shared" si="1"/>
        <v>46</v>
      </c>
      <c r="O16" s="27">
        <f t="shared" si="23"/>
        <v>3</v>
      </c>
      <c r="P16" s="27">
        <f t="shared" si="24"/>
        <v>3</v>
      </c>
      <c r="Q16" s="27">
        <f t="shared" si="25"/>
        <v>0</v>
      </c>
      <c r="R16" s="26"/>
      <c r="S16" s="27"/>
      <c r="T16" s="26"/>
      <c r="U16" s="27" t="str">
        <f t="shared" si="2"/>
        <v/>
      </c>
      <c r="V16" s="27" t="str">
        <f t="shared" si="13"/>
        <v/>
      </c>
      <c r="W16" s="27" t="str">
        <f t="shared" si="14"/>
        <v/>
      </c>
      <c r="X16" s="27" t="str">
        <f t="shared" si="15"/>
        <v/>
      </c>
      <c r="Y16" s="28"/>
      <c r="Z16" s="27"/>
      <c r="AA16" s="26"/>
      <c r="AB16" s="27" t="str">
        <f t="shared" si="3"/>
        <v/>
      </c>
      <c r="AC16" s="27" t="str">
        <f t="shared" si="16"/>
        <v/>
      </c>
      <c r="AD16" s="27" t="str">
        <f t="shared" si="17"/>
        <v/>
      </c>
      <c r="AE16" s="27" t="str">
        <f t="shared" si="18"/>
        <v/>
      </c>
      <c r="AF16" s="28"/>
      <c r="AG16" s="27"/>
      <c r="AH16" s="26"/>
      <c r="AI16" s="27" t="str">
        <f t="shared" si="19"/>
        <v/>
      </c>
      <c r="AJ16" s="27" t="str">
        <f t="shared" si="20"/>
        <v/>
      </c>
      <c r="AK16" s="27" t="str">
        <f t="shared" si="21"/>
        <v/>
      </c>
      <c r="AL16" s="27" t="str">
        <f t="shared" si="22"/>
        <v/>
      </c>
    </row>
    <row r="17" spans="1:38" x14ac:dyDescent="0.25">
      <c r="A17" s="26" t="s">
        <v>34</v>
      </c>
      <c r="B17" s="27" t="s">
        <v>169</v>
      </c>
      <c r="C17" s="27" t="s">
        <v>686</v>
      </c>
      <c r="D17" s="28" t="s">
        <v>720</v>
      </c>
      <c r="E17" s="27" t="s">
        <v>437</v>
      </c>
      <c r="F17" s="26" t="s">
        <v>471</v>
      </c>
      <c r="G17" s="27">
        <f t="shared" si="0"/>
        <v>37</v>
      </c>
      <c r="H17" s="27">
        <f t="shared" si="7"/>
        <v>1</v>
      </c>
      <c r="I17" s="27">
        <f t="shared" si="8"/>
        <v>6</v>
      </c>
      <c r="J17" s="27">
        <f t="shared" si="9"/>
        <v>0</v>
      </c>
      <c r="K17" s="28"/>
      <c r="L17" s="27"/>
      <c r="M17" s="26"/>
      <c r="N17" s="27" t="str">
        <f t="shared" si="1"/>
        <v/>
      </c>
      <c r="O17" s="27" t="str">
        <f t="shared" si="23"/>
        <v/>
      </c>
      <c r="P17" s="27" t="str">
        <f t="shared" si="24"/>
        <v/>
      </c>
      <c r="Q17" s="27" t="str">
        <f t="shared" si="25"/>
        <v/>
      </c>
      <c r="R17" s="26"/>
      <c r="S17" s="27"/>
      <c r="T17" s="26"/>
      <c r="U17" s="27" t="str">
        <f t="shared" si="2"/>
        <v/>
      </c>
      <c r="V17" s="27" t="str">
        <f t="shared" si="13"/>
        <v/>
      </c>
      <c r="W17" s="27" t="str">
        <f t="shared" si="14"/>
        <v/>
      </c>
      <c r="X17" s="27" t="str">
        <f t="shared" si="15"/>
        <v/>
      </c>
      <c r="Y17" s="28"/>
      <c r="Z17" s="27"/>
      <c r="AA17" s="26"/>
      <c r="AB17" s="27" t="str">
        <f t="shared" si="3"/>
        <v/>
      </c>
      <c r="AC17" s="27" t="str">
        <f t="shared" si="16"/>
        <v/>
      </c>
      <c r="AD17" s="27" t="str">
        <f t="shared" si="17"/>
        <v/>
      </c>
      <c r="AE17" s="27" t="str">
        <f t="shared" si="18"/>
        <v/>
      </c>
      <c r="AF17" s="28"/>
      <c r="AG17" s="27"/>
      <c r="AH17" s="26"/>
      <c r="AI17" s="27" t="str">
        <f t="shared" si="19"/>
        <v/>
      </c>
      <c r="AJ17" s="27" t="str">
        <f t="shared" si="20"/>
        <v/>
      </c>
      <c r="AK17" s="27" t="str">
        <f t="shared" si="21"/>
        <v/>
      </c>
      <c r="AL17" s="27" t="str">
        <f t="shared" si="22"/>
        <v/>
      </c>
    </row>
    <row r="18" spans="1:38" x14ac:dyDescent="0.25">
      <c r="A18" s="26" t="s">
        <v>34</v>
      </c>
      <c r="B18" s="27" t="s">
        <v>161</v>
      </c>
      <c r="C18" s="27" t="s">
        <v>686</v>
      </c>
      <c r="D18" s="28" t="s">
        <v>721</v>
      </c>
      <c r="E18" s="27" t="s">
        <v>432</v>
      </c>
      <c r="F18" s="26" t="s">
        <v>472</v>
      </c>
      <c r="G18" s="27">
        <f t="shared" si="0"/>
        <v>38</v>
      </c>
      <c r="H18" s="27">
        <f t="shared" si="7"/>
        <v>0</v>
      </c>
      <c r="I18" s="27">
        <f t="shared" si="8"/>
        <v>3</v>
      </c>
      <c r="J18" s="27">
        <f t="shared" si="9"/>
        <v>0</v>
      </c>
      <c r="K18" s="28" t="s">
        <v>722</v>
      </c>
      <c r="L18" s="27" t="s">
        <v>432</v>
      </c>
      <c r="M18" s="26" t="s">
        <v>572</v>
      </c>
      <c r="N18" s="27">
        <f t="shared" si="1"/>
        <v>42</v>
      </c>
      <c r="O18" s="27">
        <f t="shared" si="23"/>
        <v>2</v>
      </c>
      <c r="P18" s="27">
        <f t="shared" si="24"/>
        <v>3</v>
      </c>
      <c r="Q18" s="27">
        <f t="shared" si="25"/>
        <v>0</v>
      </c>
      <c r="R18" s="26"/>
      <c r="S18" s="27"/>
      <c r="T18" s="26"/>
      <c r="U18" s="27" t="str">
        <f t="shared" si="2"/>
        <v/>
      </c>
      <c r="V18" s="27" t="str">
        <f t="shared" si="13"/>
        <v/>
      </c>
      <c r="W18" s="27" t="str">
        <f t="shared" si="14"/>
        <v/>
      </c>
      <c r="X18" s="27" t="str">
        <f t="shared" si="15"/>
        <v/>
      </c>
      <c r="Y18" s="28"/>
      <c r="Z18" s="27"/>
      <c r="AA18" s="26"/>
      <c r="AB18" s="27" t="str">
        <f t="shared" si="3"/>
        <v/>
      </c>
      <c r="AC18" s="27" t="str">
        <f t="shared" si="16"/>
        <v/>
      </c>
      <c r="AD18" s="27" t="str">
        <f t="shared" si="17"/>
        <v/>
      </c>
      <c r="AE18" s="27" t="str">
        <f t="shared" si="18"/>
        <v/>
      </c>
      <c r="AF18" s="28"/>
      <c r="AG18" s="27"/>
      <c r="AH18" s="26"/>
      <c r="AI18" s="27" t="str">
        <f t="shared" si="19"/>
        <v/>
      </c>
      <c r="AJ18" s="27" t="str">
        <f t="shared" si="20"/>
        <v/>
      </c>
      <c r="AK18" s="27" t="str">
        <f t="shared" si="21"/>
        <v/>
      </c>
      <c r="AL18" s="27" t="str">
        <f t="shared" si="22"/>
        <v/>
      </c>
    </row>
    <row r="19" spans="1:38" x14ac:dyDescent="0.25">
      <c r="A19" s="26" t="s">
        <v>47</v>
      </c>
      <c r="B19" s="27" t="s">
        <v>125</v>
      </c>
      <c r="C19" s="27" t="s">
        <v>686</v>
      </c>
      <c r="D19" s="28" t="s">
        <v>723</v>
      </c>
      <c r="E19" s="27" t="s">
        <v>432</v>
      </c>
      <c r="F19" s="26" t="s">
        <v>475</v>
      </c>
      <c r="G19" s="27">
        <f t="shared" si="0"/>
        <v>38</v>
      </c>
      <c r="H19" s="27">
        <f t="shared" si="7"/>
        <v>0</v>
      </c>
      <c r="I19" s="27">
        <f t="shared" si="8"/>
        <v>3</v>
      </c>
      <c r="J19" s="27">
        <f t="shared" si="9"/>
        <v>0</v>
      </c>
      <c r="K19" s="28" t="s">
        <v>724</v>
      </c>
      <c r="L19" s="27" t="s">
        <v>432</v>
      </c>
      <c r="M19" s="26" t="s">
        <v>573</v>
      </c>
      <c r="N19" s="27">
        <f t="shared" si="1"/>
        <v>42</v>
      </c>
      <c r="O19" s="27">
        <f t="shared" si="23"/>
        <v>2</v>
      </c>
      <c r="P19" s="27">
        <f t="shared" si="24"/>
        <v>3</v>
      </c>
      <c r="Q19" s="27">
        <f t="shared" si="25"/>
        <v>0</v>
      </c>
      <c r="R19" s="26"/>
      <c r="S19" s="27"/>
      <c r="T19" s="26"/>
      <c r="U19" s="27" t="str">
        <f t="shared" si="2"/>
        <v/>
      </c>
      <c r="V19" s="27" t="str">
        <f t="shared" si="13"/>
        <v/>
      </c>
      <c r="W19" s="27" t="str">
        <f t="shared" si="14"/>
        <v/>
      </c>
      <c r="X19" s="27" t="str">
        <f t="shared" si="15"/>
        <v/>
      </c>
      <c r="Y19" s="28"/>
      <c r="Z19" s="27"/>
      <c r="AA19" s="26"/>
      <c r="AB19" s="27" t="str">
        <f t="shared" si="3"/>
        <v/>
      </c>
      <c r="AC19" s="27" t="str">
        <f t="shared" si="16"/>
        <v/>
      </c>
      <c r="AD19" s="27" t="str">
        <f t="shared" si="17"/>
        <v/>
      </c>
      <c r="AE19" s="27" t="str">
        <f t="shared" si="18"/>
        <v/>
      </c>
      <c r="AF19" s="28"/>
      <c r="AG19" s="27"/>
      <c r="AH19" s="26"/>
      <c r="AI19" s="27" t="str">
        <f t="shared" si="19"/>
        <v/>
      </c>
      <c r="AJ19" s="27" t="str">
        <f t="shared" si="20"/>
        <v/>
      </c>
      <c r="AK19" s="27" t="str">
        <f t="shared" si="21"/>
        <v/>
      </c>
      <c r="AL19" s="27" t="str">
        <f t="shared" si="22"/>
        <v/>
      </c>
    </row>
    <row r="20" spans="1:38" x14ac:dyDescent="0.25">
      <c r="A20" s="26" t="s">
        <v>82</v>
      </c>
      <c r="B20" s="27" t="s">
        <v>173</v>
      </c>
      <c r="C20" s="27" t="s">
        <v>686</v>
      </c>
      <c r="D20" s="28" t="s">
        <v>725</v>
      </c>
      <c r="E20" s="27" t="s">
        <v>432</v>
      </c>
      <c r="F20" s="26" t="s">
        <v>476</v>
      </c>
      <c r="G20" s="27">
        <f t="shared" si="0"/>
        <v>39</v>
      </c>
      <c r="H20" s="27">
        <f t="shared" si="7"/>
        <v>0</v>
      </c>
      <c r="I20" s="27">
        <f t="shared" si="8"/>
        <v>4</v>
      </c>
      <c r="J20" s="27">
        <f t="shared" si="9"/>
        <v>0</v>
      </c>
      <c r="K20" s="28" t="s">
        <v>726</v>
      </c>
      <c r="L20" s="27" t="s">
        <v>432</v>
      </c>
      <c r="M20" s="26" t="s">
        <v>574</v>
      </c>
      <c r="N20" s="27">
        <f t="shared" si="1"/>
        <v>41</v>
      </c>
      <c r="O20" s="27">
        <f t="shared" si="23"/>
        <v>1</v>
      </c>
      <c r="P20" s="27">
        <f t="shared" si="24"/>
        <v>4</v>
      </c>
      <c r="Q20" s="27">
        <f t="shared" si="25"/>
        <v>0</v>
      </c>
      <c r="R20" s="26"/>
      <c r="S20" s="27"/>
      <c r="T20" s="26"/>
      <c r="U20" s="27" t="str">
        <f t="shared" si="2"/>
        <v/>
      </c>
      <c r="V20" s="27" t="str">
        <f t="shared" si="13"/>
        <v/>
      </c>
      <c r="W20" s="27" t="str">
        <f t="shared" si="14"/>
        <v/>
      </c>
      <c r="X20" s="27" t="str">
        <f t="shared" si="15"/>
        <v/>
      </c>
      <c r="Y20" s="28"/>
      <c r="Z20" s="27"/>
      <c r="AA20" s="26"/>
      <c r="AB20" s="27" t="str">
        <f t="shared" si="3"/>
        <v/>
      </c>
      <c r="AC20" s="27" t="str">
        <f t="shared" si="16"/>
        <v/>
      </c>
      <c r="AD20" s="27" t="str">
        <f t="shared" si="17"/>
        <v/>
      </c>
      <c r="AE20" s="27" t="str">
        <f t="shared" si="18"/>
        <v/>
      </c>
      <c r="AF20" s="28"/>
      <c r="AG20" s="27"/>
      <c r="AH20" s="26"/>
      <c r="AI20" s="27" t="str">
        <f t="shared" si="19"/>
        <v/>
      </c>
      <c r="AJ20" s="27" t="str">
        <f t="shared" si="20"/>
        <v/>
      </c>
      <c r="AK20" s="27" t="str">
        <f t="shared" si="21"/>
        <v/>
      </c>
      <c r="AL20" s="27" t="str">
        <f t="shared" si="22"/>
        <v/>
      </c>
    </row>
    <row r="21" spans="1:38" x14ac:dyDescent="0.25">
      <c r="A21" s="26" t="s">
        <v>230</v>
      </c>
      <c r="B21" s="27" t="s">
        <v>231</v>
      </c>
      <c r="C21" s="27" t="s">
        <v>686</v>
      </c>
      <c r="D21" s="26" t="s">
        <v>727</v>
      </c>
      <c r="E21" s="27" t="s">
        <v>432</v>
      </c>
      <c r="F21" s="26" t="s">
        <v>473</v>
      </c>
      <c r="G21" s="27">
        <f t="shared" si="0"/>
        <v>36</v>
      </c>
      <c r="H21" s="27">
        <f t="shared" si="7"/>
        <v>2</v>
      </c>
      <c r="I21" s="27">
        <f t="shared" si="8"/>
        <v>2</v>
      </c>
      <c r="J21" s="27">
        <f t="shared" si="9"/>
        <v>0</v>
      </c>
      <c r="K21" s="26" t="s">
        <v>728</v>
      </c>
      <c r="L21" s="27" t="s">
        <v>432</v>
      </c>
      <c r="M21" s="26" t="s">
        <v>575</v>
      </c>
      <c r="N21" s="27">
        <f t="shared" si="1"/>
        <v>37</v>
      </c>
      <c r="O21" s="27">
        <f t="shared" si="23"/>
        <v>2</v>
      </c>
      <c r="P21" s="27">
        <f t="shared" si="24"/>
        <v>3</v>
      </c>
      <c r="Q21" s="27">
        <f t="shared" si="25"/>
        <v>0</v>
      </c>
      <c r="R21" s="26" t="s">
        <v>729</v>
      </c>
      <c r="S21" s="27" t="s">
        <v>432</v>
      </c>
      <c r="T21" s="26" t="s">
        <v>633</v>
      </c>
      <c r="U21" s="27">
        <f t="shared" si="2"/>
        <v>27</v>
      </c>
      <c r="V21" s="27">
        <f t="shared" si="13"/>
        <v>1</v>
      </c>
      <c r="W21" s="27">
        <f t="shared" si="14"/>
        <v>3</v>
      </c>
      <c r="X21" s="27">
        <f t="shared" si="15"/>
        <v>0</v>
      </c>
      <c r="Y21" s="26" t="s">
        <v>730</v>
      </c>
      <c r="Z21" s="27" t="s">
        <v>644</v>
      </c>
      <c r="AA21" s="26" t="s">
        <v>642</v>
      </c>
      <c r="AB21" s="27">
        <f t="shared" si="3"/>
        <v>29</v>
      </c>
      <c r="AC21" s="27">
        <f t="shared" si="16"/>
        <v>2</v>
      </c>
      <c r="AD21" s="27">
        <f t="shared" si="17"/>
        <v>5</v>
      </c>
      <c r="AE21" s="27">
        <f t="shared" si="18"/>
        <v>1</v>
      </c>
      <c r="AF21" s="28"/>
      <c r="AG21" s="27"/>
      <c r="AH21" s="26"/>
      <c r="AI21" s="27" t="str">
        <f t="shared" si="19"/>
        <v/>
      </c>
      <c r="AJ21" s="27" t="str">
        <f t="shared" si="20"/>
        <v/>
      </c>
      <c r="AK21" s="27" t="str">
        <f t="shared" si="21"/>
        <v/>
      </c>
      <c r="AL21" s="27" t="str">
        <f t="shared" si="22"/>
        <v/>
      </c>
    </row>
    <row r="22" spans="1:38" x14ac:dyDescent="0.25">
      <c r="A22" s="26" t="s">
        <v>228</v>
      </c>
      <c r="B22" s="27" t="s">
        <v>229</v>
      </c>
      <c r="C22" s="27" t="s">
        <v>686</v>
      </c>
      <c r="D22" s="26" t="s">
        <v>731</v>
      </c>
      <c r="E22" s="27" t="s">
        <v>432</v>
      </c>
      <c r="F22" s="26" t="s">
        <v>474</v>
      </c>
      <c r="G22" s="27">
        <f t="shared" si="0"/>
        <v>28</v>
      </c>
      <c r="H22" s="27">
        <f t="shared" si="7"/>
        <v>0</v>
      </c>
      <c r="I22" s="27">
        <f t="shared" si="8"/>
        <v>3</v>
      </c>
      <c r="J22" s="27">
        <f t="shared" si="9"/>
        <v>0</v>
      </c>
      <c r="K22" s="26" t="s">
        <v>732</v>
      </c>
      <c r="L22" s="27" t="s">
        <v>432</v>
      </c>
      <c r="M22" s="26" t="s">
        <v>576</v>
      </c>
      <c r="N22" s="27">
        <f t="shared" si="1"/>
        <v>37</v>
      </c>
      <c r="O22" s="27">
        <f t="shared" si="23"/>
        <v>2</v>
      </c>
      <c r="P22" s="27">
        <f t="shared" si="24"/>
        <v>3</v>
      </c>
      <c r="Q22" s="27">
        <f t="shared" si="25"/>
        <v>0</v>
      </c>
      <c r="R22" s="26" t="s">
        <v>733</v>
      </c>
      <c r="S22" s="27" t="s">
        <v>432</v>
      </c>
      <c r="T22" s="26" t="s">
        <v>473</v>
      </c>
      <c r="U22" s="27">
        <f t="shared" si="2"/>
        <v>36</v>
      </c>
      <c r="V22" s="27">
        <f t="shared" si="13"/>
        <v>2</v>
      </c>
      <c r="W22" s="27">
        <f t="shared" si="14"/>
        <v>2</v>
      </c>
      <c r="X22" s="27">
        <f t="shared" si="15"/>
        <v>0</v>
      </c>
      <c r="Y22" s="27"/>
      <c r="Z22" s="27"/>
      <c r="AA22" s="26"/>
      <c r="AB22" s="27" t="str">
        <f t="shared" si="3"/>
        <v/>
      </c>
      <c r="AC22" s="27" t="str">
        <f t="shared" si="16"/>
        <v/>
      </c>
      <c r="AD22" s="27" t="str">
        <f t="shared" si="17"/>
        <v/>
      </c>
      <c r="AE22" s="27" t="str">
        <f t="shared" si="18"/>
        <v/>
      </c>
      <c r="AF22" s="27"/>
      <c r="AG22" s="27"/>
      <c r="AH22" s="26"/>
      <c r="AI22" s="27" t="str">
        <f t="shared" si="19"/>
        <v/>
      </c>
      <c r="AJ22" s="27" t="str">
        <f t="shared" si="20"/>
        <v/>
      </c>
      <c r="AK22" s="27" t="str">
        <f t="shared" si="21"/>
        <v/>
      </c>
      <c r="AL22" s="27" t="str">
        <f t="shared" si="22"/>
        <v/>
      </c>
    </row>
    <row r="23" spans="1:38" x14ac:dyDescent="0.25">
      <c r="A23" s="26" t="s">
        <v>30</v>
      </c>
      <c r="B23" s="27" t="s">
        <v>110</v>
      </c>
      <c r="C23" s="27" t="s">
        <v>686</v>
      </c>
      <c r="D23" s="28" t="s">
        <v>734</v>
      </c>
      <c r="E23" s="27" t="s">
        <v>438</v>
      </c>
      <c r="F23" s="26" t="s">
        <v>477</v>
      </c>
      <c r="G23" s="27">
        <f t="shared" si="0"/>
        <v>23</v>
      </c>
      <c r="H23" s="27">
        <f t="shared" si="7"/>
        <v>1</v>
      </c>
      <c r="I23" s="27">
        <f t="shared" si="8"/>
        <v>4</v>
      </c>
      <c r="J23" s="27">
        <f t="shared" si="9"/>
        <v>0</v>
      </c>
      <c r="K23" s="28"/>
      <c r="L23" s="27"/>
      <c r="M23" s="26"/>
      <c r="N23" s="27" t="str">
        <f t="shared" si="1"/>
        <v/>
      </c>
      <c r="O23" s="27" t="str">
        <f t="shared" si="23"/>
        <v/>
      </c>
      <c r="P23" s="27" t="str">
        <f t="shared" si="24"/>
        <v/>
      </c>
      <c r="Q23" s="27" t="str">
        <f t="shared" si="25"/>
        <v/>
      </c>
      <c r="R23" s="26"/>
      <c r="S23" s="27"/>
      <c r="T23" s="26"/>
      <c r="U23" s="27" t="str">
        <f t="shared" si="2"/>
        <v/>
      </c>
      <c r="V23" s="27" t="str">
        <f t="shared" si="13"/>
        <v/>
      </c>
      <c r="W23" s="27" t="str">
        <f t="shared" si="14"/>
        <v/>
      </c>
      <c r="X23" s="27" t="str">
        <f t="shared" si="15"/>
        <v/>
      </c>
      <c r="Y23" s="28"/>
      <c r="Z23" s="27"/>
      <c r="AA23" s="26"/>
      <c r="AB23" s="27" t="str">
        <f t="shared" si="3"/>
        <v/>
      </c>
      <c r="AC23" s="27" t="str">
        <f t="shared" si="16"/>
        <v/>
      </c>
      <c r="AD23" s="27" t="str">
        <f t="shared" si="17"/>
        <v/>
      </c>
      <c r="AE23" s="27" t="str">
        <f t="shared" si="18"/>
        <v/>
      </c>
      <c r="AF23" s="28"/>
      <c r="AG23" s="27"/>
      <c r="AH23" s="26"/>
      <c r="AI23" s="27" t="str">
        <f t="shared" si="19"/>
        <v/>
      </c>
      <c r="AJ23" s="27" t="str">
        <f t="shared" si="20"/>
        <v/>
      </c>
      <c r="AK23" s="27" t="str">
        <f t="shared" si="21"/>
        <v/>
      </c>
      <c r="AL23" s="27" t="str">
        <f t="shared" si="22"/>
        <v/>
      </c>
    </row>
    <row r="24" spans="1:38" x14ac:dyDescent="0.25">
      <c r="A24" s="26" t="s">
        <v>313</v>
      </c>
      <c r="B24" s="27" t="s">
        <v>314</v>
      </c>
      <c r="C24" s="27" t="s">
        <v>686</v>
      </c>
      <c r="D24" s="26" t="s">
        <v>735</v>
      </c>
      <c r="E24" s="27" t="s">
        <v>432</v>
      </c>
      <c r="F24" s="26" t="s">
        <v>478</v>
      </c>
      <c r="G24" s="27">
        <f t="shared" si="0"/>
        <v>28</v>
      </c>
      <c r="H24" s="27">
        <f t="shared" si="7"/>
        <v>0</v>
      </c>
      <c r="I24" s="27">
        <f t="shared" si="8"/>
        <v>2</v>
      </c>
      <c r="J24" s="27">
        <f t="shared" si="9"/>
        <v>0</v>
      </c>
      <c r="K24" s="26" t="s">
        <v>736</v>
      </c>
      <c r="L24" s="27" t="s">
        <v>432</v>
      </c>
      <c r="M24" s="26" t="s">
        <v>577</v>
      </c>
      <c r="N24" s="27">
        <f t="shared" si="1"/>
        <v>32</v>
      </c>
      <c r="O24" s="27">
        <f t="shared" si="23"/>
        <v>0</v>
      </c>
      <c r="P24" s="27">
        <f t="shared" si="24"/>
        <v>1</v>
      </c>
      <c r="Q24" s="27">
        <f t="shared" si="25"/>
        <v>1</v>
      </c>
      <c r="R24" s="26"/>
      <c r="S24" s="27"/>
      <c r="T24" s="26"/>
      <c r="U24" s="27" t="str">
        <f t="shared" si="2"/>
        <v/>
      </c>
      <c r="V24" s="27" t="str">
        <f t="shared" si="13"/>
        <v/>
      </c>
      <c r="W24" s="27" t="str">
        <f t="shared" si="14"/>
        <v/>
      </c>
      <c r="X24" s="27" t="str">
        <f t="shared" si="15"/>
        <v/>
      </c>
      <c r="Y24" s="28"/>
      <c r="Z24" s="27"/>
      <c r="AA24" s="26"/>
      <c r="AB24" s="27" t="str">
        <f t="shared" si="3"/>
        <v/>
      </c>
      <c r="AC24" s="27" t="str">
        <f t="shared" si="16"/>
        <v/>
      </c>
      <c r="AD24" s="27" t="str">
        <f t="shared" si="17"/>
        <v/>
      </c>
      <c r="AE24" s="27" t="str">
        <f t="shared" si="18"/>
        <v/>
      </c>
      <c r="AF24" s="28"/>
      <c r="AG24" s="27"/>
      <c r="AH24" s="26"/>
      <c r="AI24" s="27" t="str">
        <f t="shared" si="19"/>
        <v/>
      </c>
      <c r="AJ24" s="27" t="str">
        <f t="shared" si="20"/>
        <v/>
      </c>
      <c r="AK24" s="27" t="str">
        <f t="shared" si="21"/>
        <v/>
      </c>
      <c r="AL24" s="27" t="str">
        <f t="shared" si="22"/>
        <v/>
      </c>
    </row>
    <row r="25" spans="1:38" x14ac:dyDescent="0.25">
      <c r="A25" s="26" t="s">
        <v>86</v>
      </c>
      <c r="B25" s="27" t="s">
        <v>375</v>
      </c>
      <c r="C25" s="27" t="s">
        <v>686</v>
      </c>
      <c r="D25" s="28" t="s">
        <v>737</v>
      </c>
      <c r="E25" s="27" t="s">
        <v>439</v>
      </c>
      <c r="F25" s="26" t="s">
        <v>479</v>
      </c>
      <c r="G25" s="27">
        <f t="shared" si="0"/>
        <v>36</v>
      </c>
      <c r="H25" s="27">
        <f t="shared" si="7"/>
        <v>0</v>
      </c>
      <c r="I25" s="27">
        <f t="shared" si="8"/>
        <v>3</v>
      </c>
      <c r="J25" s="27">
        <f t="shared" si="9"/>
        <v>0</v>
      </c>
      <c r="K25" s="28" t="s">
        <v>738</v>
      </c>
      <c r="L25" s="27" t="s">
        <v>439</v>
      </c>
      <c r="M25" s="26" t="s">
        <v>578</v>
      </c>
      <c r="N25" s="27">
        <f t="shared" si="1"/>
        <v>31</v>
      </c>
      <c r="O25" s="27">
        <f t="shared" si="23"/>
        <v>1</v>
      </c>
      <c r="P25" s="27">
        <f t="shared" si="24"/>
        <v>4</v>
      </c>
      <c r="Q25" s="27">
        <f t="shared" si="25"/>
        <v>0</v>
      </c>
      <c r="R25" s="26" t="s">
        <v>739</v>
      </c>
      <c r="S25" s="27" t="s">
        <v>439</v>
      </c>
      <c r="T25" s="26" t="s">
        <v>634</v>
      </c>
      <c r="U25" s="27">
        <f t="shared" si="2"/>
        <v>33</v>
      </c>
      <c r="V25" s="27">
        <f t="shared" si="13"/>
        <v>1</v>
      </c>
      <c r="W25" s="27">
        <f t="shared" si="14"/>
        <v>3</v>
      </c>
      <c r="X25" s="27">
        <f t="shared" si="15"/>
        <v>0</v>
      </c>
      <c r="Y25" s="28"/>
      <c r="Z25" s="27"/>
      <c r="AA25" s="26"/>
      <c r="AB25" s="27" t="str">
        <f t="shared" si="3"/>
        <v/>
      </c>
      <c r="AC25" s="27" t="str">
        <f t="shared" si="16"/>
        <v/>
      </c>
      <c r="AD25" s="27" t="str">
        <f t="shared" si="17"/>
        <v/>
      </c>
      <c r="AE25" s="27" t="str">
        <f t="shared" si="18"/>
        <v/>
      </c>
      <c r="AF25" s="28"/>
      <c r="AG25" s="27"/>
      <c r="AH25" s="26"/>
      <c r="AI25" s="27" t="str">
        <f t="shared" si="19"/>
        <v/>
      </c>
      <c r="AJ25" s="27" t="str">
        <f t="shared" si="20"/>
        <v/>
      </c>
      <c r="AK25" s="27" t="str">
        <f t="shared" si="21"/>
        <v/>
      </c>
      <c r="AL25" s="27" t="str">
        <f t="shared" si="22"/>
        <v/>
      </c>
    </row>
    <row r="26" spans="1:38" x14ac:dyDescent="0.25">
      <c r="A26" s="26" t="s">
        <v>324</v>
      </c>
      <c r="B26" s="27" t="s">
        <v>325</v>
      </c>
      <c r="C26" s="27" t="s">
        <v>686</v>
      </c>
      <c r="D26" s="26" t="s">
        <v>740</v>
      </c>
      <c r="E26" s="27" t="s">
        <v>432</v>
      </c>
      <c r="F26" s="26" t="s">
        <v>480</v>
      </c>
      <c r="G26" s="27">
        <f t="shared" si="0"/>
        <v>57</v>
      </c>
      <c r="H26" s="27">
        <f t="shared" si="7"/>
        <v>6</v>
      </c>
      <c r="I26" s="27">
        <f t="shared" si="8"/>
        <v>4</v>
      </c>
      <c r="J26" s="27">
        <f t="shared" si="9"/>
        <v>0</v>
      </c>
      <c r="K26" s="26"/>
      <c r="L26" s="27"/>
      <c r="M26" s="26"/>
      <c r="N26" s="27" t="str">
        <f t="shared" si="1"/>
        <v/>
      </c>
      <c r="O26" s="27" t="str">
        <f t="shared" si="23"/>
        <v/>
      </c>
      <c r="P26" s="27" t="str">
        <f t="shared" si="24"/>
        <v/>
      </c>
      <c r="Q26" s="27" t="str">
        <f t="shared" si="25"/>
        <v/>
      </c>
      <c r="R26" s="26"/>
      <c r="S26" s="27"/>
      <c r="T26" s="26"/>
      <c r="U26" s="27" t="str">
        <f t="shared" si="2"/>
        <v/>
      </c>
      <c r="V26" s="27" t="str">
        <f t="shared" si="13"/>
        <v/>
      </c>
      <c r="W26" s="27" t="str">
        <f t="shared" si="14"/>
        <v/>
      </c>
      <c r="X26" s="27" t="str">
        <f t="shared" si="15"/>
        <v/>
      </c>
      <c r="Y26" s="28"/>
      <c r="Z26" s="27"/>
      <c r="AA26" s="26"/>
      <c r="AB26" s="27" t="str">
        <f t="shared" si="3"/>
        <v/>
      </c>
      <c r="AC26" s="27" t="str">
        <f t="shared" si="16"/>
        <v/>
      </c>
      <c r="AD26" s="27" t="str">
        <f t="shared" si="17"/>
        <v/>
      </c>
      <c r="AE26" s="27" t="str">
        <f t="shared" si="18"/>
        <v/>
      </c>
      <c r="AF26" s="28"/>
      <c r="AG26" s="27"/>
      <c r="AH26" s="26"/>
      <c r="AI26" s="27" t="str">
        <f t="shared" si="19"/>
        <v/>
      </c>
      <c r="AJ26" s="27" t="str">
        <f t="shared" si="20"/>
        <v/>
      </c>
      <c r="AK26" s="27" t="str">
        <f t="shared" si="21"/>
        <v/>
      </c>
      <c r="AL26" s="27" t="str">
        <f t="shared" si="22"/>
        <v/>
      </c>
    </row>
    <row r="27" spans="1:38" x14ac:dyDescent="0.25">
      <c r="A27" s="26" t="s">
        <v>342</v>
      </c>
      <c r="B27" s="27" t="s">
        <v>343</v>
      </c>
      <c r="C27" s="27" t="s">
        <v>686</v>
      </c>
      <c r="D27" s="26" t="s">
        <v>344</v>
      </c>
      <c r="E27" s="27"/>
      <c r="F27" s="26"/>
      <c r="G27" s="27" t="str">
        <f t="shared" si="0"/>
        <v/>
      </c>
      <c r="H27" s="27" t="str">
        <f t="shared" si="7"/>
        <v/>
      </c>
      <c r="I27" s="27" t="str">
        <f t="shared" si="8"/>
        <v/>
      </c>
      <c r="J27" s="27" t="str">
        <f t="shared" si="9"/>
        <v/>
      </c>
      <c r="K27" s="26"/>
      <c r="L27" s="27"/>
      <c r="M27" s="26"/>
      <c r="N27" s="27" t="str">
        <f t="shared" si="1"/>
        <v/>
      </c>
      <c r="O27" s="27" t="str">
        <f t="shared" si="23"/>
        <v/>
      </c>
      <c r="P27" s="27" t="str">
        <f t="shared" si="24"/>
        <v/>
      </c>
      <c r="Q27" s="27" t="str">
        <f t="shared" si="25"/>
        <v/>
      </c>
      <c r="R27" s="26"/>
      <c r="S27" s="27"/>
      <c r="T27" s="26"/>
      <c r="U27" s="27" t="str">
        <f t="shared" si="2"/>
        <v/>
      </c>
      <c r="V27" s="27" t="str">
        <f t="shared" si="13"/>
        <v/>
      </c>
      <c r="W27" s="27" t="str">
        <f t="shared" si="14"/>
        <v/>
      </c>
      <c r="X27" s="27" t="str">
        <f t="shared" si="15"/>
        <v/>
      </c>
      <c r="Y27" s="28"/>
      <c r="Z27" s="27"/>
      <c r="AA27" s="26"/>
      <c r="AB27" s="27" t="str">
        <f t="shared" si="3"/>
        <v/>
      </c>
      <c r="AC27" s="27" t="str">
        <f t="shared" si="16"/>
        <v/>
      </c>
      <c r="AD27" s="27" t="str">
        <f t="shared" si="17"/>
        <v/>
      </c>
      <c r="AE27" s="27" t="str">
        <f t="shared" si="18"/>
        <v/>
      </c>
      <c r="AF27" s="28"/>
      <c r="AG27" s="27"/>
      <c r="AH27" s="26"/>
      <c r="AI27" s="27" t="str">
        <f t="shared" si="19"/>
        <v/>
      </c>
      <c r="AJ27" s="27" t="str">
        <f t="shared" si="20"/>
        <v/>
      </c>
      <c r="AK27" s="27" t="str">
        <f t="shared" si="21"/>
        <v/>
      </c>
      <c r="AL27" s="27" t="str">
        <f t="shared" si="22"/>
        <v/>
      </c>
    </row>
    <row r="28" spans="1:38" x14ac:dyDescent="0.25">
      <c r="A28" s="26" t="s">
        <v>222</v>
      </c>
      <c r="B28" s="27" t="s">
        <v>223</v>
      </c>
      <c r="C28" s="27" t="s">
        <v>686</v>
      </c>
      <c r="D28" s="26" t="s">
        <v>741</v>
      </c>
      <c r="E28" s="27" t="s">
        <v>407</v>
      </c>
      <c r="F28" s="26" t="s">
        <v>481</v>
      </c>
      <c r="G28" s="27">
        <f t="shared" si="0"/>
        <v>34</v>
      </c>
      <c r="H28" s="27">
        <f t="shared" si="7"/>
        <v>1</v>
      </c>
      <c r="I28" s="27">
        <f t="shared" si="8"/>
        <v>3</v>
      </c>
      <c r="J28" s="27">
        <f t="shared" si="9"/>
        <v>0</v>
      </c>
      <c r="K28" s="27"/>
      <c r="L28" s="27"/>
      <c r="M28" s="26"/>
      <c r="N28" s="27" t="str">
        <f t="shared" si="1"/>
        <v/>
      </c>
      <c r="O28" s="27" t="str">
        <f t="shared" si="23"/>
        <v/>
      </c>
      <c r="P28" s="27" t="str">
        <f t="shared" si="24"/>
        <v/>
      </c>
      <c r="Q28" s="27" t="str">
        <f t="shared" si="25"/>
        <v/>
      </c>
      <c r="R28" s="26"/>
      <c r="S28" s="27"/>
      <c r="T28" s="26"/>
      <c r="U28" s="27" t="str">
        <f t="shared" si="2"/>
        <v/>
      </c>
      <c r="V28" s="27" t="str">
        <f t="shared" si="13"/>
        <v/>
      </c>
      <c r="W28" s="27" t="str">
        <f t="shared" si="14"/>
        <v/>
      </c>
      <c r="X28" s="27" t="str">
        <f t="shared" si="15"/>
        <v/>
      </c>
      <c r="Y28" s="27"/>
      <c r="Z28" s="27"/>
      <c r="AA28" s="26"/>
      <c r="AB28" s="27" t="str">
        <f t="shared" si="3"/>
        <v/>
      </c>
      <c r="AC28" s="27" t="str">
        <f t="shared" si="16"/>
        <v/>
      </c>
      <c r="AD28" s="27" t="str">
        <f t="shared" si="17"/>
        <v/>
      </c>
      <c r="AE28" s="27" t="str">
        <f t="shared" si="18"/>
        <v/>
      </c>
      <c r="AF28" s="27"/>
      <c r="AG28" s="27"/>
      <c r="AH28" s="26"/>
      <c r="AI28" s="27" t="str">
        <f t="shared" si="19"/>
        <v/>
      </c>
      <c r="AJ28" s="27" t="str">
        <f t="shared" si="20"/>
        <v/>
      </c>
      <c r="AK28" s="27" t="str">
        <f t="shared" si="21"/>
        <v/>
      </c>
      <c r="AL28" s="27" t="str">
        <f t="shared" si="22"/>
        <v/>
      </c>
    </row>
    <row r="29" spans="1:38" x14ac:dyDescent="0.25">
      <c r="A29" s="26" t="s">
        <v>225</v>
      </c>
      <c r="B29" s="27" t="s">
        <v>224</v>
      </c>
      <c r="C29" s="27" t="s">
        <v>686</v>
      </c>
      <c r="D29" s="26" t="s">
        <v>742</v>
      </c>
      <c r="E29" s="27" t="s">
        <v>432</v>
      </c>
      <c r="F29" s="26" t="s">
        <v>482</v>
      </c>
      <c r="G29" s="27">
        <f t="shared" si="0"/>
        <v>34</v>
      </c>
      <c r="H29" s="27">
        <f t="shared" si="7"/>
        <v>1</v>
      </c>
      <c r="I29" s="27">
        <f t="shared" si="8"/>
        <v>2</v>
      </c>
      <c r="J29" s="27">
        <f t="shared" si="9"/>
        <v>0</v>
      </c>
      <c r="K29" s="26" t="s">
        <v>743</v>
      </c>
      <c r="L29" s="27" t="s">
        <v>432</v>
      </c>
      <c r="M29" s="26" t="s">
        <v>579</v>
      </c>
      <c r="N29" s="27">
        <f t="shared" si="1"/>
        <v>34</v>
      </c>
      <c r="O29" s="27">
        <f t="shared" si="23"/>
        <v>1</v>
      </c>
      <c r="P29" s="27">
        <f t="shared" si="24"/>
        <v>4</v>
      </c>
      <c r="Q29" s="27">
        <f t="shared" si="25"/>
        <v>0</v>
      </c>
      <c r="R29" s="26"/>
      <c r="S29" s="27"/>
      <c r="T29" s="26"/>
      <c r="U29" s="27" t="str">
        <f t="shared" si="2"/>
        <v/>
      </c>
      <c r="V29" s="27" t="str">
        <f t="shared" si="13"/>
        <v/>
      </c>
      <c r="W29" s="27" t="str">
        <f t="shared" si="14"/>
        <v/>
      </c>
      <c r="X29" s="27" t="str">
        <f t="shared" si="15"/>
        <v/>
      </c>
      <c r="Y29" s="27"/>
      <c r="Z29" s="27"/>
      <c r="AA29" s="26"/>
      <c r="AB29" s="27" t="str">
        <f t="shared" si="3"/>
        <v/>
      </c>
      <c r="AC29" s="27" t="str">
        <f t="shared" si="16"/>
        <v/>
      </c>
      <c r="AD29" s="27" t="str">
        <f t="shared" si="17"/>
        <v/>
      </c>
      <c r="AE29" s="27" t="str">
        <f t="shared" si="18"/>
        <v/>
      </c>
      <c r="AF29" s="27"/>
      <c r="AG29" s="27"/>
      <c r="AH29" s="26"/>
      <c r="AI29" s="27" t="str">
        <f t="shared" si="19"/>
        <v/>
      </c>
      <c r="AJ29" s="27" t="str">
        <f t="shared" si="20"/>
        <v/>
      </c>
      <c r="AK29" s="27" t="str">
        <f t="shared" si="21"/>
        <v/>
      </c>
      <c r="AL29" s="27" t="str">
        <f t="shared" si="22"/>
        <v/>
      </c>
    </row>
    <row r="30" spans="1:38" x14ac:dyDescent="0.25">
      <c r="A30" s="26" t="s">
        <v>42</v>
      </c>
      <c r="B30" s="27" t="s">
        <v>169</v>
      </c>
      <c r="C30" s="27" t="s">
        <v>686</v>
      </c>
      <c r="D30" s="28" t="s">
        <v>744</v>
      </c>
      <c r="E30" s="27" t="s">
        <v>440</v>
      </c>
      <c r="F30" s="26" t="s">
        <v>458</v>
      </c>
      <c r="G30" s="27">
        <f t="shared" si="0"/>
        <v>25</v>
      </c>
      <c r="H30" s="27">
        <f t="shared" si="7"/>
        <v>1</v>
      </c>
      <c r="I30" s="27">
        <f t="shared" si="8"/>
        <v>2</v>
      </c>
      <c r="J30" s="27">
        <f t="shared" si="9"/>
        <v>0</v>
      </c>
      <c r="K30" s="28"/>
      <c r="L30" s="27"/>
      <c r="M30" s="26"/>
      <c r="N30" s="27" t="str">
        <f t="shared" si="1"/>
        <v/>
      </c>
      <c r="O30" s="27" t="str">
        <f t="shared" si="23"/>
        <v/>
      </c>
      <c r="P30" s="27" t="str">
        <f t="shared" si="24"/>
        <v/>
      </c>
      <c r="Q30" s="27" t="str">
        <f t="shared" si="25"/>
        <v/>
      </c>
      <c r="R30" s="26"/>
      <c r="S30" s="27"/>
      <c r="T30" s="26"/>
      <c r="U30" s="27" t="str">
        <f t="shared" si="2"/>
        <v/>
      </c>
      <c r="V30" s="27" t="str">
        <f t="shared" si="13"/>
        <v/>
      </c>
      <c r="W30" s="27" t="str">
        <f t="shared" si="14"/>
        <v/>
      </c>
      <c r="X30" s="27" t="str">
        <f t="shared" si="15"/>
        <v/>
      </c>
      <c r="Y30" s="28"/>
      <c r="Z30" s="27"/>
      <c r="AA30" s="26"/>
      <c r="AB30" s="27" t="str">
        <f t="shared" si="3"/>
        <v/>
      </c>
      <c r="AC30" s="27" t="str">
        <f t="shared" si="16"/>
        <v/>
      </c>
      <c r="AD30" s="27" t="str">
        <f t="shared" si="17"/>
        <v/>
      </c>
      <c r="AE30" s="27" t="str">
        <f t="shared" si="18"/>
        <v/>
      </c>
      <c r="AF30" s="28"/>
      <c r="AG30" s="27"/>
      <c r="AH30" s="26"/>
      <c r="AI30" s="27" t="str">
        <f t="shared" si="19"/>
        <v/>
      </c>
      <c r="AJ30" s="27" t="str">
        <f t="shared" si="20"/>
        <v/>
      </c>
      <c r="AK30" s="27" t="str">
        <f t="shared" si="21"/>
        <v/>
      </c>
      <c r="AL30" s="27" t="str">
        <f t="shared" si="22"/>
        <v/>
      </c>
    </row>
    <row r="31" spans="1:38" x14ac:dyDescent="0.25">
      <c r="A31" s="26" t="s">
        <v>49</v>
      </c>
      <c r="B31" s="27" t="s">
        <v>127</v>
      </c>
      <c r="C31" s="27" t="s">
        <v>686</v>
      </c>
      <c r="D31" s="28" t="s">
        <v>745</v>
      </c>
      <c r="E31" s="27" t="s">
        <v>441</v>
      </c>
      <c r="F31" s="26" t="s">
        <v>483</v>
      </c>
      <c r="G31" s="27">
        <f t="shared" si="0"/>
        <v>15</v>
      </c>
      <c r="H31" s="27">
        <f t="shared" si="7"/>
        <v>1</v>
      </c>
      <c r="I31" s="27">
        <f t="shared" si="8"/>
        <v>2</v>
      </c>
      <c r="J31" s="27">
        <f t="shared" si="9"/>
        <v>1</v>
      </c>
      <c r="K31" s="28"/>
      <c r="L31" s="27"/>
      <c r="M31" s="26"/>
      <c r="N31" s="27" t="str">
        <f t="shared" si="1"/>
        <v/>
      </c>
      <c r="O31" s="27" t="str">
        <f t="shared" si="23"/>
        <v/>
      </c>
      <c r="P31" s="27" t="str">
        <f t="shared" si="24"/>
        <v/>
      </c>
      <c r="Q31" s="27" t="str">
        <f t="shared" si="25"/>
        <v/>
      </c>
      <c r="R31" s="26"/>
      <c r="S31" s="27"/>
      <c r="T31" s="26"/>
      <c r="U31" s="27" t="str">
        <f t="shared" si="2"/>
        <v/>
      </c>
      <c r="V31" s="27" t="str">
        <f t="shared" si="13"/>
        <v/>
      </c>
      <c r="W31" s="27" t="str">
        <f t="shared" si="14"/>
        <v/>
      </c>
      <c r="X31" s="27" t="str">
        <f t="shared" si="15"/>
        <v/>
      </c>
      <c r="Y31" s="28"/>
      <c r="Z31" s="27"/>
      <c r="AA31" s="26"/>
      <c r="AB31" s="27" t="str">
        <f t="shared" si="3"/>
        <v/>
      </c>
      <c r="AC31" s="27" t="str">
        <f t="shared" si="16"/>
        <v/>
      </c>
      <c r="AD31" s="27" t="str">
        <f t="shared" si="17"/>
        <v/>
      </c>
      <c r="AE31" s="27" t="str">
        <f t="shared" si="18"/>
        <v/>
      </c>
      <c r="AF31" s="28"/>
      <c r="AG31" s="27"/>
      <c r="AH31" s="26"/>
      <c r="AI31" s="27" t="str">
        <f t="shared" si="19"/>
        <v/>
      </c>
      <c r="AJ31" s="27" t="str">
        <f t="shared" si="20"/>
        <v/>
      </c>
      <c r="AK31" s="27" t="str">
        <f t="shared" si="21"/>
        <v/>
      </c>
      <c r="AL31" s="27" t="str">
        <f t="shared" si="22"/>
        <v/>
      </c>
    </row>
    <row r="32" spans="1:38" x14ac:dyDescent="0.25">
      <c r="A32" s="26" t="s">
        <v>238</v>
      </c>
      <c r="B32" s="27" t="s">
        <v>364</v>
      </c>
      <c r="C32" s="27" t="s">
        <v>686</v>
      </c>
      <c r="D32" s="26" t="s">
        <v>746</v>
      </c>
      <c r="E32" s="27" t="s">
        <v>442</v>
      </c>
      <c r="F32" s="26" t="s">
        <v>484</v>
      </c>
      <c r="G32" s="27">
        <f t="shared" si="0"/>
        <v>33</v>
      </c>
      <c r="H32" s="27">
        <f t="shared" si="7"/>
        <v>0</v>
      </c>
      <c r="I32" s="27">
        <f t="shared" si="8"/>
        <v>3</v>
      </c>
      <c r="J32" s="27">
        <f t="shared" si="9"/>
        <v>0</v>
      </c>
      <c r="K32" s="26" t="s">
        <v>747</v>
      </c>
      <c r="L32" s="27" t="s">
        <v>432</v>
      </c>
      <c r="M32" s="26" t="s">
        <v>501</v>
      </c>
      <c r="N32" s="27">
        <f t="shared" si="1"/>
        <v>33</v>
      </c>
      <c r="O32" s="27">
        <f t="shared" si="23"/>
        <v>1</v>
      </c>
      <c r="P32" s="27">
        <f t="shared" si="24"/>
        <v>3</v>
      </c>
      <c r="Q32" s="27">
        <f t="shared" si="25"/>
        <v>1</v>
      </c>
      <c r="R32" s="26"/>
      <c r="S32" s="27"/>
      <c r="T32" s="26"/>
      <c r="U32" s="27" t="str">
        <f t="shared" si="2"/>
        <v/>
      </c>
      <c r="V32" s="27" t="str">
        <f t="shared" si="13"/>
        <v/>
      </c>
      <c r="W32" s="27" t="str">
        <f t="shared" si="14"/>
        <v/>
      </c>
      <c r="X32" s="27" t="str">
        <f t="shared" si="15"/>
        <v/>
      </c>
      <c r="Y32" s="28"/>
      <c r="Z32" s="27"/>
      <c r="AA32" s="26"/>
      <c r="AB32" s="27" t="str">
        <f t="shared" si="3"/>
        <v/>
      </c>
      <c r="AC32" s="27" t="str">
        <f t="shared" si="16"/>
        <v/>
      </c>
      <c r="AD32" s="27" t="str">
        <f t="shared" si="17"/>
        <v/>
      </c>
      <c r="AE32" s="27" t="str">
        <f t="shared" si="18"/>
        <v/>
      </c>
      <c r="AF32" s="28"/>
      <c r="AG32" s="27"/>
      <c r="AH32" s="26"/>
      <c r="AI32" s="27" t="str">
        <f t="shared" si="19"/>
        <v/>
      </c>
      <c r="AJ32" s="27" t="str">
        <f t="shared" si="20"/>
        <v/>
      </c>
      <c r="AK32" s="27" t="str">
        <f t="shared" si="21"/>
        <v/>
      </c>
      <c r="AL32" s="27" t="str">
        <f t="shared" si="22"/>
        <v/>
      </c>
    </row>
    <row r="33" spans="1:38" x14ac:dyDescent="0.25">
      <c r="A33" s="26" t="s">
        <v>218</v>
      </c>
      <c r="B33" s="27" t="s">
        <v>219</v>
      </c>
      <c r="C33" s="27" t="s">
        <v>686</v>
      </c>
      <c r="D33" s="26" t="s">
        <v>748</v>
      </c>
      <c r="E33" s="27" t="s">
        <v>432</v>
      </c>
      <c r="F33" s="26" t="s">
        <v>485</v>
      </c>
      <c r="G33" s="27">
        <f t="shared" si="0"/>
        <v>25</v>
      </c>
      <c r="H33" s="27">
        <f t="shared" si="7"/>
        <v>0</v>
      </c>
      <c r="I33" s="27">
        <f t="shared" si="8"/>
        <v>5</v>
      </c>
      <c r="J33" s="27">
        <f t="shared" si="9"/>
        <v>0</v>
      </c>
      <c r="K33" s="27"/>
      <c r="L33" s="27"/>
      <c r="M33" s="26"/>
      <c r="N33" s="27" t="str">
        <f t="shared" si="1"/>
        <v/>
      </c>
      <c r="O33" s="27" t="str">
        <f t="shared" si="23"/>
        <v/>
      </c>
      <c r="P33" s="27" t="str">
        <f t="shared" si="24"/>
        <v/>
      </c>
      <c r="Q33" s="27" t="str">
        <f t="shared" si="25"/>
        <v/>
      </c>
      <c r="R33" s="26"/>
      <c r="S33" s="27"/>
      <c r="T33" s="26"/>
      <c r="U33" s="27" t="str">
        <f t="shared" si="2"/>
        <v/>
      </c>
      <c r="V33" s="27" t="str">
        <f t="shared" si="13"/>
        <v/>
      </c>
      <c r="W33" s="27" t="str">
        <f t="shared" si="14"/>
        <v/>
      </c>
      <c r="X33" s="27" t="str">
        <f t="shared" si="15"/>
        <v/>
      </c>
      <c r="Y33" s="27"/>
      <c r="Z33" s="27"/>
      <c r="AA33" s="26"/>
      <c r="AB33" s="27" t="str">
        <f t="shared" si="3"/>
        <v/>
      </c>
      <c r="AC33" s="27" t="str">
        <f t="shared" si="16"/>
        <v/>
      </c>
      <c r="AD33" s="27" t="str">
        <f t="shared" si="17"/>
        <v/>
      </c>
      <c r="AE33" s="27" t="str">
        <f t="shared" si="18"/>
        <v/>
      </c>
      <c r="AF33" s="27"/>
      <c r="AG33" s="27"/>
      <c r="AH33" s="26"/>
      <c r="AI33" s="27" t="str">
        <f t="shared" si="19"/>
        <v/>
      </c>
      <c r="AJ33" s="27" t="str">
        <f t="shared" si="20"/>
        <v/>
      </c>
      <c r="AK33" s="27" t="str">
        <f t="shared" si="21"/>
        <v/>
      </c>
      <c r="AL33" s="27" t="str">
        <f t="shared" si="22"/>
        <v/>
      </c>
    </row>
    <row r="34" spans="1:38" x14ac:dyDescent="0.25">
      <c r="A34" s="26" t="s">
        <v>240</v>
      </c>
      <c r="B34" s="27" t="s">
        <v>370</v>
      </c>
      <c r="C34" s="27" t="s">
        <v>686</v>
      </c>
      <c r="D34" s="26" t="s">
        <v>749</v>
      </c>
      <c r="E34" s="27" t="s">
        <v>443</v>
      </c>
      <c r="F34" s="26" t="s">
        <v>486</v>
      </c>
      <c r="G34" s="27">
        <f t="shared" si="0"/>
        <v>32</v>
      </c>
      <c r="H34" s="27">
        <f t="shared" si="7"/>
        <v>0</v>
      </c>
      <c r="I34" s="27">
        <f t="shared" si="8"/>
        <v>2</v>
      </c>
      <c r="J34" s="27">
        <f t="shared" si="9"/>
        <v>0</v>
      </c>
      <c r="K34" s="26" t="s">
        <v>750</v>
      </c>
      <c r="L34" s="27" t="s">
        <v>432</v>
      </c>
      <c r="M34" s="26" t="s">
        <v>580</v>
      </c>
      <c r="N34" s="27">
        <f t="shared" si="1"/>
        <v>33</v>
      </c>
      <c r="O34" s="27">
        <f t="shared" si="23"/>
        <v>0</v>
      </c>
      <c r="P34" s="27">
        <f t="shared" si="24"/>
        <v>3</v>
      </c>
      <c r="Q34" s="27">
        <f t="shared" si="25"/>
        <v>1</v>
      </c>
      <c r="R34" s="26"/>
      <c r="S34" s="27"/>
      <c r="T34" s="26"/>
      <c r="U34" s="27" t="str">
        <f t="shared" si="2"/>
        <v/>
      </c>
      <c r="V34" s="27" t="str">
        <f t="shared" si="13"/>
        <v/>
      </c>
      <c r="W34" s="27" t="str">
        <f t="shared" si="14"/>
        <v/>
      </c>
      <c r="X34" s="27" t="str">
        <f t="shared" si="15"/>
        <v/>
      </c>
      <c r="Y34" s="28"/>
      <c r="Z34" s="27"/>
      <c r="AA34" s="26"/>
      <c r="AB34" s="27" t="str">
        <f t="shared" si="3"/>
        <v/>
      </c>
      <c r="AC34" s="27" t="str">
        <f t="shared" si="16"/>
        <v/>
      </c>
      <c r="AD34" s="27" t="str">
        <f t="shared" si="17"/>
        <v/>
      </c>
      <c r="AE34" s="27" t="str">
        <f t="shared" si="18"/>
        <v/>
      </c>
      <c r="AF34" s="28"/>
      <c r="AG34" s="27"/>
      <c r="AH34" s="26"/>
      <c r="AI34" s="27" t="str">
        <f t="shared" si="19"/>
        <v/>
      </c>
      <c r="AJ34" s="27" t="str">
        <f t="shared" si="20"/>
        <v/>
      </c>
      <c r="AK34" s="27" t="str">
        <f t="shared" si="21"/>
        <v/>
      </c>
      <c r="AL34" s="27" t="str">
        <f t="shared" si="22"/>
        <v/>
      </c>
    </row>
    <row r="35" spans="1:38" x14ac:dyDescent="0.25">
      <c r="A35" s="26" t="s">
        <v>216</v>
      </c>
      <c r="B35" s="27" t="s">
        <v>217</v>
      </c>
      <c r="C35" s="27" t="s">
        <v>686</v>
      </c>
      <c r="D35" s="26" t="s">
        <v>751</v>
      </c>
      <c r="E35" s="27" t="s">
        <v>444</v>
      </c>
      <c r="F35" s="26" t="s">
        <v>487</v>
      </c>
      <c r="G35" s="27">
        <f t="shared" si="0"/>
        <v>38</v>
      </c>
      <c r="H35" s="27">
        <f t="shared" si="7"/>
        <v>3</v>
      </c>
      <c r="I35" s="27">
        <f t="shared" si="8"/>
        <v>3</v>
      </c>
      <c r="J35" s="27">
        <f t="shared" si="9"/>
        <v>1</v>
      </c>
      <c r="K35" s="26" t="s">
        <v>752</v>
      </c>
      <c r="L35" s="27" t="s">
        <v>445</v>
      </c>
      <c r="M35" s="26" t="s">
        <v>582</v>
      </c>
      <c r="N35" s="27">
        <f t="shared" si="1"/>
        <v>66</v>
      </c>
      <c r="O35" s="27">
        <f t="shared" si="23"/>
        <v>1</v>
      </c>
      <c r="P35" s="27">
        <f t="shared" si="24"/>
        <v>1</v>
      </c>
      <c r="Q35" s="27">
        <f t="shared" si="25"/>
        <v>0</v>
      </c>
      <c r="R35" s="26"/>
      <c r="S35" s="27"/>
      <c r="T35" s="26"/>
      <c r="U35" s="27" t="str">
        <f t="shared" si="2"/>
        <v/>
      </c>
      <c r="V35" s="27" t="str">
        <f t="shared" si="13"/>
        <v/>
      </c>
      <c r="W35" s="27" t="str">
        <f t="shared" si="14"/>
        <v/>
      </c>
      <c r="X35" s="27" t="str">
        <f t="shared" si="15"/>
        <v/>
      </c>
      <c r="Y35" s="27"/>
      <c r="Z35" s="27"/>
      <c r="AA35" s="26"/>
      <c r="AB35" s="27" t="str">
        <f t="shared" si="3"/>
        <v/>
      </c>
      <c r="AC35" s="27" t="str">
        <f t="shared" si="16"/>
        <v/>
      </c>
      <c r="AD35" s="27" t="str">
        <f t="shared" si="17"/>
        <v/>
      </c>
      <c r="AE35" s="27" t="str">
        <f t="shared" si="18"/>
        <v/>
      </c>
      <c r="AF35" s="27"/>
      <c r="AG35" s="27"/>
      <c r="AH35" s="26"/>
      <c r="AI35" s="27" t="str">
        <f t="shared" si="19"/>
        <v/>
      </c>
      <c r="AJ35" s="27" t="str">
        <f t="shared" si="20"/>
        <v/>
      </c>
      <c r="AK35" s="27" t="str">
        <f t="shared" si="21"/>
        <v/>
      </c>
      <c r="AL35" s="27" t="str">
        <f t="shared" si="22"/>
        <v/>
      </c>
    </row>
    <row r="36" spans="1:38" x14ac:dyDescent="0.25">
      <c r="A36" s="29" t="s">
        <v>296</v>
      </c>
      <c r="B36" s="27" t="s">
        <v>297</v>
      </c>
      <c r="C36" s="27" t="s">
        <v>686</v>
      </c>
      <c r="D36" s="26" t="s">
        <v>753</v>
      </c>
      <c r="E36" s="27" t="s">
        <v>445</v>
      </c>
      <c r="F36" s="26" t="s">
        <v>488</v>
      </c>
      <c r="G36" s="27">
        <f t="shared" si="0"/>
        <v>66</v>
      </c>
      <c r="H36" s="27">
        <f t="shared" si="7"/>
        <v>0</v>
      </c>
      <c r="I36" s="27">
        <f t="shared" si="8"/>
        <v>2</v>
      </c>
      <c r="J36" s="27">
        <f t="shared" si="9"/>
        <v>0</v>
      </c>
      <c r="K36" s="26"/>
      <c r="L36" s="27"/>
      <c r="M36" s="26"/>
      <c r="N36" s="27" t="str">
        <f t="shared" si="1"/>
        <v/>
      </c>
      <c r="O36" s="27" t="str">
        <f t="shared" si="23"/>
        <v/>
      </c>
      <c r="P36" s="27" t="str">
        <f t="shared" si="24"/>
        <v/>
      </c>
      <c r="Q36" s="27" t="str">
        <f t="shared" si="25"/>
        <v/>
      </c>
      <c r="R36" s="26"/>
      <c r="S36" s="27"/>
      <c r="T36" s="26"/>
      <c r="U36" s="27" t="str">
        <f t="shared" si="2"/>
        <v/>
      </c>
      <c r="V36" s="27" t="str">
        <f t="shared" si="13"/>
        <v/>
      </c>
      <c r="W36" s="27" t="str">
        <f t="shared" si="14"/>
        <v/>
      </c>
      <c r="X36" s="27" t="str">
        <f t="shared" si="15"/>
        <v/>
      </c>
      <c r="Y36" s="28"/>
      <c r="Z36" s="27"/>
      <c r="AA36" s="26"/>
      <c r="AB36" s="27" t="str">
        <f t="shared" si="3"/>
        <v/>
      </c>
      <c r="AC36" s="27" t="str">
        <f t="shared" si="16"/>
        <v/>
      </c>
      <c r="AD36" s="27" t="str">
        <f t="shared" si="17"/>
        <v/>
      </c>
      <c r="AE36" s="27" t="str">
        <f t="shared" si="18"/>
        <v/>
      </c>
      <c r="AF36" s="28"/>
      <c r="AG36" s="27"/>
      <c r="AH36" s="26"/>
      <c r="AI36" s="27" t="str">
        <f t="shared" si="19"/>
        <v/>
      </c>
      <c r="AJ36" s="27" t="str">
        <f t="shared" si="20"/>
        <v/>
      </c>
      <c r="AK36" s="27" t="str">
        <f t="shared" si="21"/>
        <v/>
      </c>
      <c r="AL36" s="27" t="str">
        <f t="shared" si="22"/>
        <v/>
      </c>
    </row>
    <row r="37" spans="1:38" x14ac:dyDescent="0.25">
      <c r="A37" s="26" t="s">
        <v>356</v>
      </c>
      <c r="B37" s="27" t="s">
        <v>357</v>
      </c>
      <c r="C37" s="27" t="s">
        <v>686</v>
      </c>
      <c r="D37" s="26" t="s">
        <v>754</v>
      </c>
      <c r="E37" s="27" t="s">
        <v>442</v>
      </c>
      <c r="F37" s="26" t="s">
        <v>489</v>
      </c>
      <c r="G37" s="27">
        <f t="shared" si="0"/>
        <v>32</v>
      </c>
      <c r="H37" s="27">
        <f t="shared" si="7"/>
        <v>1</v>
      </c>
      <c r="I37" s="27">
        <f t="shared" si="8"/>
        <v>1</v>
      </c>
      <c r="J37" s="27">
        <f t="shared" si="9"/>
        <v>1</v>
      </c>
      <c r="K37" s="26" t="s">
        <v>755</v>
      </c>
      <c r="L37" s="27" t="s">
        <v>432</v>
      </c>
      <c r="M37" s="26" t="s">
        <v>581</v>
      </c>
      <c r="N37" s="27">
        <f t="shared" si="1"/>
        <v>34</v>
      </c>
      <c r="O37" s="27">
        <f t="shared" si="23"/>
        <v>0</v>
      </c>
      <c r="P37" s="27">
        <f t="shared" si="24"/>
        <v>3</v>
      </c>
      <c r="Q37" s="27">
        <f t="shared" si="25"/>
        <v>1</v>
      </c>
      <c r="R37" s="26"/>
      <c r="S37" s="27"/>
      <c r="T37" s="26"/>
      <c r="U37" s="27" t="str">
        <f t="shared" si="2"/>
        <v/>
      </c>
      <c r="V37" s="27" t="str">
        <f t="shared" si="13"/>
        <v/>
      </c>
      <c r="W37" s="27" t="str">
        <f t="shared" si="14"/>
        <v/>
      </c>
      <c r="X37" s="27" t="str">
        <f t="shared" si="15"/>
        <v/>
      </c>
      <c r="Y37" s="28"/>
      <c r="Z37" s="27"/>
      <c r="AA37" s="26"/>
      <c r="AB37" s="27" t="str">
        <f t="shared" si="3"/>
        <v/>
      </c>
      <c r="AC37" s="27" t="str">
        <f t="shared" si="16"/>
        <v/>
      </c>
      <c r="AD37" s="27" t="str">
        <f t="shared" si="17"/>
        <v/>
      </c>
      <c r="AE37" s="27" t="str">
        <f t="shared" si="18"/>
        <v/>
      </c>
      <c r="AF37" s="28"/>
      <c r="AG37" s="27"/>
      <c r="AH37" s="26"/>
      <c r="AI37" s="27" t="str">
        <f t="shared" si="19"/>
        <v/>
      </c>
      <c r="AJ37" s="27" t="str">
        <f t="shared" si="20"/>
        <v/>
      </c>
      <c r="AK37" s="27" t="str">
        <f t="shared" si="21"/>
        <v/>
      </c>
      <c r="AL37" s="27" t="str">
        <f t="shared" si="22"/>
        <v/>
      </c>
    </row>
    <row r="38" spans="1:38" x14ac:dyDescent="0.25">
      <c r="A38" s="26" t="s">
        <v>338</v>
      </c>
      <c r="B38" s="27" t="s">
        <v>339</v>
      </c>
      <c r="C38" s="27" t="s">
        <v>686</v>
      </c>
      <c r="D38" s="26" t="s">
        <v>756</v>
      </c>
      <c r="E38" s="27" t="s">
        <v>445</v>
      </c>
      <c r="F38" s="26" t="s">
        <v>490</v>
      </c>
      <c r="G38" s="27">
        <f t="shared" si="0"/>
        <v>62</v>
      </c>
      <c r="H38" s="27">
        <f t="shared" si="7"/>
        <v>0</v>
      </c>
      <c r="I38" s="27">
        <f t="shared" si="8"/>
        <v>3</v>
      </c>
      <c r="J38" s="27">
        <f t="shared" si="9"/>
        <v>0</v>
      </c>
      <c r="K38" s="26"/>
      <c r="L38" s="27"/>
      <c r="M38" s="26"/>
      <c r="N38" s="27" t="str">
        <f t="shared" si="1"/>
        <v/>
      </c>
      <c r="O38" s="27" t="str">
        <f t="shared" si="23"/>
        <v/>
      </c>
      <c r="P38" s="27" t="str">
        <f t="shared" si="24"/>
        <v/>
      </c>
      <c r="Q38" s="27" t="str">
        <f t="shared" si="25"/>
        <v/>
      </c>
      <c r="R38" s="26"/>
      <c r="S38" s="27"/>
      <c r="T38" s="26"/>
      <c r="U38" s="27" t="str">
        <f t="shared" si="2"/>
        <v/>
      </c>
      <c r="V38" s="27" t="str">
        <f t="shared" si="13"/>
        <v/>
      </c>
      <c r="W38" s="27" t="str">
        <f t="shared" si="14"/>
        <v/>
      </c>
      <c r="X38" s="27" t="str">
        <f t="shared" si="15"/>
        <v/>
      </c>
      <c r="Y38" s="28"/>
      <c r="Z38" s="27"/>
      <c r="AA38" s="26"/>
      <c r="AB38" s="27" t="str">
        <f t="shared" si="3"/>
        <v/>
      </c>
      <c r="AC38" s="27" t="str">
        <f t="shared" si="16"/>
        <v/>
      </c>
      <c r="AD38" s="27" t="str">
        <f t="shared" si="17"/>
        <v/>
      </c>
      <c r="AE38" s="27" t="str">
        <f t="shared" si="18"/>
        <v/>
      </c>
      <c r="AF38" s="28"/>
      <c r="AG38" s="27"/>
      <c r="AH38" s="26"/>
      <c r="AI38" s="27" t="str">
        <f t="shared" si="19"/>
        <v/>
      </c>
      <c r="AJ38" s="27" t="str">
        <f t="shared" si="20"/>
        <v/>
      </c>
      <c r="AK38" s="27" t="str">
        <f t="shared" si="21"/>
        <v/>
      </c>
      <c r="AL38" s="27" t="str">
        <f t="shared" si="22"/>
        <v/>
      </c>
    </row>
    <row r="39" spans="1:38" x14ac:dyDescent="0.25">
      <c r="A39" s="26" t="s">
        <v>38</v>
      </c>
      <c r="B39" s="27" t="s">
        <v>118</v>
      </c>
      <c r="C39" s="27" t="s">
        <v>686</v>
      </c>
      <c r="D39" s="28" t="s">
        <v>757</v>
      </c>
      <c r="E39" s="27" t="s">
        <v>432</v>
      </c>
      <c r="F39" s="26" t="s">
        <v>466</v>
      </c>
      <c r="G39" s="27">
        <f t="shared" si="0"/>
        <v>34</v>
      </c>
      <c r="H39" s="27">
        <f t="shared" si="7"/>
        <v>0</v>
      </c>
      <c r="I39" s="27">
        <f t="shared" si="8"/>
        <v>3</v>
      </c>
      <c r="J39" s="27">
        <f t="shared" si="9"/>
        <v>1</v>
      </c>
      <c r="K39" s="28" t="s">
        <v>758</v>
      </c>
      <c r="L39" s="27" t="s">
        <v>443</v>
      </c>
      <c r="M39" s="26" t="s">
        <v>523</v>
      </c>
      <c r="N39" s="27">
        <f t="shared" si="1"/>
        <v>32</v>
      </c>
      <c r="O39" s="27">
        <f t="shared" si="23"/>
        <v>0</v>
      </c>
      <c r="P39" s="27">
        <f t="shared" si="24"/>
        <v>3</v>
      </c>
      <c r="Q39" s="27">
        <f t="shared" si="25"/>
        <v>0</v>
      </c>
      <c r="R39" s="26"/>
      <c r="S39" s="27"/>
      <c r="T39" s="26"/>
      <c r="U39" s="27" t="str">
        <f t="shared" si="2"/>
        <v/>
      </c>
      <c r="V39" s="27" t="str">
        <f t="shared" si="13"/>
        <v/>
      </c>
      <c r="W39" s="27" t="str">
        <f t="shared" si="14"/>
        <v/>
      </c>
      <c r="X39" s="27" t="str">
        <f t="shared" si="15"/>
        <v/>
      </c>
      <c r="Y39" s="28"/>
      <c r="Z39" s="27"/>
      <c r="AA39" s="26"/>
      <c r="AB39" s="27" t="str">
        <f t="shared" si="3"/>
        <v/>
      </c>
      <c r="AC39" s="27" t="str">
        <f t="shared" si="16"/>
        <v/>
      </c>
      <c r="AD39" s="27" t="str">
        <f t="shared" si="17"/>
        <v/>
      </c>
      <c r="AE39" s="27" t="str">
        <f t="shared" si="18"/>
        <v/>
      </c>
      <c r="AF39" s="28"/>
      <c r="AG39" s="27"/>
      <c r="AH39" s="26"/>
      <c r="AI39" s="27" t="str">
        <f t="shared" si="19"/>
        <v/>
      </c>
      <c r="AJ39" s="27" t="str">
        <f t="shared" si="20"/>
        <v/>
      </c>
      <c r="AK39" s="27" t="str">
        <f t="shared" si="21"/>
        <v/>
      </c>
      <c r="AL39" s="27" t="str">
        <f t="shared" si="22"/>
        <v/>
      </c>
    </row>
    <row r="40" spans="1:38" x14ac:dyDescent="0.25">
      <c r="A40" s="26" t="s">
        <v>320</v>
      </c>
      <c r="B40" s="27" t="s">
        <v>321</v>
      </c>
      <c r="C40" s="27" t="s">
        <v>686</v>
      </c>
      <c r="D40" s="26" t="s">
        <v>759</v>
      </c>
      <c r="E40" s="27" t="s">
        <v>445</v>
      </c>
      <c r="F40" s="26" t="s">
        <v>491</v>
      </c>
      <c r="G40" s="27">
        <f t="shared" si="0"/>
        <v>69</v>
      </c>
      <c r="H40" s="27">
        <f t="shared" si="7"/>
        <v>1</v>
      </c>
      <c r="I40" s="27">
        <f t="shared" si="8"/>
        <v>2</v>
      </c>
      <c r="J40" s="27">
        <f t="shared" si="9"/>
        <v>0</v>
      </c>
      <c r="K40" s="26" t="s">
        <v>760</v>
      </c>
      <c r="L40" s="27" t="s">
        <v>444</v>
      </c>
      <c r="M40" s="26" t="s">
        <v>583</v>
      </c>
      <c r="N40" s="27">
        <f t="shared" si="1"/>
        <v>38</v>
      </c>
      <c r="O40" s="27">
        <f t="shared" si="23"/>
        <v>2</v>
      </c>
      <c r="P40" s="27">
        <f t="shared" si="24"/>
        <v>2</v>
      </c>
      <c r="Q40" s="27">
        <f t="shared" si="25"/>
        <v>1</v>
      </c>
      <c r="R40" s="26"/>
      <c r="S40" s="27"/>
      <c r="T40" s="26"/>
      <c r="U40" s="27" t="str">
        <f t="shared" si="2"/>
        <v/>
      </c>
      <c r="V40" s="27" t="str">
        <f t="shared" si="13"/>
        <v/>
      </c>
      <c r="W40" s="27" t="str">
        <f t="shared" si="14"/>
        <v/>
      </c>
      <c r="X40" s="27" t="str">
        <f t="shared" si="15"/>
        <v/>
      </c>
      <c r="Y40" s="28"/>
      <c r="Z40" s="27"/>
      <c r="AA40" s="26"/>
      <c r="AB40" s="27" t="str">
        <f t="shared" si="3"/>
        <v/>
      </c>
      <c r="AC40" s="27" t="str">
        <f t="shared" si="16"/>
        <v/>
      </c>
      <c r="AD40" s="27" t="str">
        <f t="shared" si="17"/>
        <v/>
      </c>
      <c r="AE40" s="27" t="str">
        <f t="shared" si="18"/>
        <v/>
      </c>
      <c r="AF40" s="28"/>
      <c r="AG40" s="27"/>
      <c r="AH40" s="26"/>
      <c r="AI40" s="27" t="str">
        <f t="shared" si="19"/>
        <v/>
      </c>
      <c r="AJ40" s="27" t="str">
        <f t="shared" si="20"/>
        <v/>
      </c>
      <c r="AK40" s="27" t="str">
        <f t="shared" si="21"/>
        <v/>
      </c>
      <c r="AL40" s="27" t="str">
        <f t="shared" si="22"/>
        <v/>
      </c>
    </row>
    <row r="41" spans="1:38" x14ac:dyDescent="0.25">
      <c r="A41" s="26" t="s">
        <v>373</v>
      </c>
      <c r="B41" s="27" t="s">
        <v>374</v>
      </c>
      <c r="C41" s="27" t="s">
        <v>686</v>
      </c>
      <c r="D41" s="26" t="s">
        <v>761</v>
      </c>
      <c r="E41" s="27" t="s">
        <v>434</v>
      </c>
      <c r="F41" s="26" t="s">
        <v>492</v>
      </c>
      <c r="G41" s="27">
        <f t="shared" si="0"/>
        <v>34</v>
      </c>
      <c r="H41" s="27">
        <f t="shared" si="7"/>
        <v>0</v>
      </c>
      <c r="I41" s="27">
        <f t="shared" si="8"/>
        <v>1</v>
      </c>
      <c r="J41" s="27">
        <f t="shared" si="9"/>
        <v>1</v>
      </c>
      <c r="K41" s="26" t="s">
        <v>762</v>
      </c>
      <c r="L41" s="27" t="s">
        <v>432</v>
      </c>
      <c r="M41" s="26" t="s">
        <v>584</v>
      </c>
      <c r="N41" s="27">
        <f t="shared" si="1"/>
        <v>32</v>
      </c>
      <c r="O41" s="27">
        <f t="shared" si="23"/>
        <v>1</v>
      </c>
      <c r="P41" s="27">
        <f t="shared" si="24"/>
        <v>2</v>
      </c>
      <c r="Q41" s="27">
        <f t="shared" si="25"/>
        <v>0</v>
      </c>
      <c r="R41" s="26" t="s">
        <v>763</v>
      </c>
      <c r="S41" s="27" t="s">
        <v>434</v>
      </c>
      <c r="T41" s="26" t="s">
        <v>635</v>
      </c>
      <c r="U41" s="27">
        <f t="shared" si="2"/>
        <v>35</v>
      </c>
      <c r="V41" s="27">
        <f t="shared" si="13"/>
        <v>1</v>
      </c>
      <c r="W41" s="27">
        <f t="shared" si="14"/>
        <v>1</v>
      </c>
      <c r="X41" s="27">
        <f t="shared" si="15"/>
        <v>0</v>
      </c>
      <c r="Y41" s="28"/>
      <c r="Z41" s="27"/>
      <c r="AA41" s="26"/>
      <c r="AB41" s="27" t="str">
        <f t="shared" si="3"/>
        <v/>
      </c>
      <c r="AC41" s="27" t="str">
        <f t="shared" si="16"/>
        <v/>
      </c>
      <c r="AD41" s="27" t="str">
        <f t="shared" si="17"/>
        <v/>
      </c>
      <c r="AE41" s="27" t="str">
        <f t="shared" si="18"/>
        <v/>
      </c>
      <c r="AF41" s="28"/>
      <c r="AG41" s="27"/>
      <c r="AH41" s="26"/>
      <c r="AI41" s="27" t="str">
        <f t="shared" si="19"/>
        <v/>
      </c>
      <c r="AJ41" s="27" t="str">
        <f t="shared" si="20"/>
        <v/>
      </c>
      <c r="AK41" s="27" t="str">
        <f t="shared" si="21"/>
        <v/>
      </c>
      <c r="AL41" s="27" t="str">
        <f t="shared" si="22"/>
        <v/>
      </c>
    </row>
    <row r="42" spans="1:38" x14ac:dyDescent="0.25">
      <c r="A42" s="26" t="s">
        <v>3</v>
      </c>
      <c r="B42" s="27" t="s">
        <v>132</v>
      </c>
      <c r="C42" s="27" t="s">
        <v>686</v>
      </c>
      <c r="D42" s="28" t="s">
        <v>764</v>
      </c>
      <c r="E42" s="27" t="s">
        <v>434</v>
      </c>
      <c r="F42" s="26" t="s">
        <v>493</v>
      </c>
      <c r="G42" s="27">
        <f t="shared" si="0"/>
        <v>35</v>
      </c>
      <c r="H42" s="27">
        <f t="shared" si="7"/>
        <v>0</v>
      </c>
      <c r="I42" s="27">
        <f t="shared" si="8"/>
        <v>2</v>
      </c>
      <c r="J42" s="27">
        <f t="shared" si="9"/>
        <v>0</v>
      </c>
      <c r="K42" s="28" t="s">
        <v>765</v>
      </c>
      <c r="L42" s="27" t="s">
        <v>439</v>
      </c>
      <c r="M42" s="26" t="s">
        <v>585</v>
      </c>
      <c r="N42" s="27">
        <f t="shared" si="1"/>
        <v>34</v>
      </c>
      <c r="O42" s="27">
        <f t="shared" si="23"/>
        <v>0</v>
      </c>
      <c r="P42" s="27">
        <f t="shared" si="24"/>
        <v>1</v>
      </c>
      <c r="Q42" s="27">
        <f t="shared" si="25"/>
        <v>1</v>
      </c>
      <c r="R42" s="26" t="s">
        <v>766</v>
      </c>
      <c r="S42" s="27" t="s">
        <v>434</v>
      </c>
      <c r="T42" s="26" t="s">
        <v>586</v>
      </c>
      <c r="U42" s="27">
        <f t="shared" si="2"/>
        <v>32</v>
      </c>
      <c r="V42" s="27">
        <f t="shared" si="13"/>
        <v>0</v>
      </c>
      <c r="W42" s="27">
        <f t="shared" si="14"/>
        <v>3</v>
      </c>
      <c r="X42" s="27">
        <f t="shared" si="15"/>
        <v>0</v>
      </c>
      <c r="Y42" s="28"/>
      <c r="Z42" s="27"/>
      <c r="AA42" s="26"/>
      <c r="AB42" s="27" t="str">
        <f t="shared" si="3"/>
        <v/>
      </c>
      <c r="AC42" s="27" t="str">
        <f t="shared" si="16"/>
        <v/>
      </c>
      <c r="AD42" s="27" t="str">
        <f t="shared" si="17"/>
        <v/>
      </c>
      <c r="AE42" s="27" t="str">
        <f t="shared" si="18"/>
        <v/>
      </c>
      <c r="AF42" s="28"/>
      <c r="AG42" s="27"/>
      <c r="AH42" s="26"/>
      <c r="AI42" s="27" t="str">
        <f t="shared" si="19"/>
        <v/>
      </c>
      <c r="AJ42" s="27" t="str">
        <f t="shared" si="20"/>
        <v/>
      </c>
      <c r="AK42" s="27" t="str">
        <f t="shared" si="21"/>
        <v/>
      </c>
      <c r="AL42" s="27" t="str">
        <f t="shared" si="22"/>
        <v/>
      </c>
    </row>
    <row r="43" spans="1:38" x14ac:dyDescent="0.25">
      <c r="A43" s="26" t="s">
        <v>4</v>
      </c>
      <c r="B43" s="27" t="s">
        <v>131</v>
      </c>
      <c r="C43" s="27" t="s">
        <v>686</v>
      </c>
      <c r="D43" s="28" t="s">
        <v>764</v>
      </c>
      <c r="E43" s="27" t="s">
        <v>434</v>
      </c>
      <c r="F43" s="26" t="s">
        <v>493</v>
      </c>
      <c r="G43" s="27">
        <f t="shared" si="0"/>
        <v>35</v>
      </c>
      <c r="H43" s="27">
        <f t="shared" si="7"/>
        <v>0</v>
      </c>
      <c r="I43" s="27">
        <f t="shared" si="8"/>
        <v>2</v>
      </c>
      <c r="J43" s="27">
        <f t="shared" si="9"/>
        <v>0</v>
      </c>
      <c r="K43" s="28" t="s">
        <v>766</v>
      </c>
      <c r="L43" s="27" t="s">
        <v>588</v>
      </c>
      <c r="M43" s="26" t="s">
        <v>586</v>
      </c>
      <c r="N43" s="27">
        <f t="shared" si="1"/>
        <v>32</v>
      </c>
      <c r="O43" s="27">
        <f t="shared" si="23"/>
        <v>0</v>
      </c>
      <c r="P43" s="27">
        <f t="shared" si="24"/>
        <v>3</v>
      </c>
      <c r="Q43" s="27">
        <f t="shared" si="25"/>
        <v>0</v>
      </c>
      <c r="R43" s="26" t="s">
        <v>765</v>
      </c>
      <c r="S43" s="27" t="s">
        <v>439</v>
      </c>
      <c r="T43" s="26" t="s">
        <v>585</v>
      </c>
      <c r="U43" s="27">
        <f t="shared" si="2"/>
        <v>34</v>
      </c>
      <c r="V43" s="27">
        <f t="shared" si="13"/>
        <v>0</v>
      </c>
      <c r="W43" s="27">
        <f t="shared" si="14"/>
        <v>1</v>
      </c>
      <c r="X43" s="27">
        <f t="shared" si="15"/>
        <v>1</v>
      </c>
      <c r="Y43" s="28"/>
      <c r="Z43" s="27"/>
      <c r="AA43" s="26"/>
      <c r="AB43" s="27" t="str">
        <f t="shared" si="3"/>
        <v/>
      </c>
      <c r="AC43" s="27" t="str">
        <f t="shared" si="16"/>
        <v/>
      </c>
      <c r="AD43" s="27" t="str">
        <f t="shared" si="17"/>
        <v/>
      </c>
      <c r="AE43" s="27" t="str">
        <f t="shared" si="18"/>
        <v/>
      </c>
      <c r="AF43" s="28"/>
      <c r="AG43" s="27"/>
      <c r="AH43" s="26"/>
      <c r="AI43" s="27" t="str">
        <f t="shared" si="19"/>
        <v/>
      </c>
      <c r="AJ43" s="27" t="str">
        <f t="shared" si="20"/>
        <v/>
      </c>
      <c r="AK43" s="27" t="str">
        <f t="shared" si="21"/>
        <v/>
      </c>
      <c r="AL43" s="27" t="str">
        <f t="shared" si="22"/>
        <v/>
      </c>
    </row>
    <row r="44" spans="1:38" x14ac:dyDescent="0.25">
      <c r="A44" s="26" t="s">
        <v>44</v>
      </c>
      <c r="B44" s="27" t="s">
        <v>122</v>
      </c>
      <c r="C44" s="27" t="s">
        <v>686</v>
      </c>
      <c r="D44" s="28" t="s">
        <v>767</v>
      </c>
      <c r="E44" s="27" t="s">
        <v>432</v>
      </c>
      <c r="F44" s="26" t="s">
        <v>494</v>
      </c>
      <c r="G44" s="27">
        <f t="shared" si="0"/>
        <v>35</v>
      </c>
      <c r="H44" s="27">
        <f t="shared" si="7"/>
        <v>0</v>
      </c>
      <c r="I44" s="27">
        <f t="shared" si="8"/>
        <v>3</v>
      </c>
      <c r="J44" s="27">
        <f t="shared" si="9"/>
        <v>0</v>
      </c>
      <c r="K44" s="28" t="s">
        <v>768</v>
      </c>
      <c r="L44" s="27" t="s">
        <v>432</v>
      </c>
      <c r="M44" s="26" t="s">
        <v>513</v>
      </c>
      <c r="N44" s="27">
        <f t="shared" si="1"/>
        <v>39</v>
      </c>
      <c r="O44" s="27">
        <f t="shared" si="23"/>
        <v>1</v>
      </c>
      <c r="P44" s="27">
        <f t="shared" si="24"/>
        <v>3</v>
      </c>
      <c r="Q44" s="27">
        <f t="shared" si="25"/>
        <v>0</v>
      </c>
      <c r="R44" s="26"/>
      <c r="S44" s="27"/>
      <c r="T44" s="26"/>
      <c r="U44" s="27" t="str">
        <f t="shared" si="2"/>
        <v/>
      </c>
      <c r="V44" s="27" t="str">
        <f t="shared" ref="V44:V54" si="26">IF(T44&lt;&gt;"",(LEN(T44)-LEN(SUBSTITUTE(T44,"S",""))),"")</f>
        <v/>
      </c>
      <c r="W44" s="27" t="str">
        <f t="shared" ref="W44:W54" si="27">IF(T44&lt;&gt;"",(LEN(T44)-LEN(SUBSTITUTE(T44,"T",""))),"")</f>
        <v/>
      </c>
      <c r="X44" s="27" t="str">
        <f t="shared" ref="X44:X54" si="28">IF(T44&lt;&gt;"",(LEN(T44)-LEN(SUBSTITUTE(T44,"C",""))),"")</f>
        <v/>
      </c>
      <c r="Y44" s="28"/>
      <c r="Z44" s="27"/>
      <c r="AA44" s="26"/>
      <c r="AB44" s="27" t="str">
        <f t="shared" si="3"/>
        <v/>
      </c>
      <c r="AC44" s="27" t="str">
        <f t="shared" si="16"/>
        <v/>
      </c>
      <c r="AD44" s="27" t="str">
        <f t="shared" si="17"/>
        <v/>
      </c>
      <c r="AE44" s="27" t="str">
        <f t="shared" si="18"/>
        <v/>
      </c>
      <c r="AF44" s="28"/>
      <c r="AG44" s="27"/>
      <c r="AH44" s="26"/>
      <c r="AI44" s="27" t="str">
        <f t="shared" si="19"/>
        <v/>
      </c>
      <c r="AJ44" s="27" t="str">
        <f t="shared" si="20"/>
        <v/>
      </c>
      <c r="AK44" s="27" t="str">
        <f t="shared" si="21"/>
        <v/>
      </c>
      <c r="AL44" s="27" t="str">
        <f t="shared" si="22"/>
        <v/>
      </c>
    </row>
    <row r="45" spans="1:38" x14ac:dyDescent="0.25">
      <c r="A45" s="26" t="s">
        <v>215</v>
      </c>
      <c r="B45" s="27" t="s">
        <v>154</v>
      </c>
      <c r="C45" s="27" t="s">
        <v>686</v>
      </c>
      <c r="D45" s="28" t="s">
        <v>769</v>
      </c>
      <c r="E45" s="27" t="s">
        <v>407</v>
      </c>
      <c r="F45" s="26" t="s">
        <v>495</v>
      </c>
      <c r="G45" s="27">
        <f t="shared" si="0"/>
        <v>32</v>
      </c>
      <c r="H45" s="27">
        <f t="shared" si="7"/>
        <v>3</v>
      </c>
      <c r="I45" s="27">
        <f t="shared" si="8"/>
        <v>1</v>
      </c>
      <c r="J45" s="27">
        <f t="shared" si="9"/>
        <v>0</v>
      </c>
      <c r="K45" s="26" t="s">
        <v>770</v>
      </c>
      <c r="L45" s="27" t="s">
        <v>432</v>
      </c>
      <c r="M45" s="26" t="s">
        <v>587</v>
      </c>
      <c r="N45" s="27">
        <f t="shared" si="1"/>
        <v>30</v>
      </c>
      <c r="O45" s="27">
        <f t="shared" si="23"/>
        <v>2</v>
      </c>
      <c r="P45" s="27">
        <f t="shared" si="24"/>
        <v>2</v>
      </c>
      <c r="Q45" s="27">
        <f t="shared" si="25"/>
        <v>0</v>
      </c>
      <c r="R45" s="26" t="s">
        <v>771</v>
      </c>
      <c r="S45" s="27" t="s">
        <v>432</v>
      </c>
      <c r="T45" s="26" t="s">
        <v>636</v>
      </c>
      <c r="U45" s="27">
        <f t="shared" si="2"/>
        <v>36</v>
      </c>
      <c r="V45" s="27">
        <f t="shared" si="26"/>
        <v>2</v>
      </c>
      <c r="W45" s="27">
        <f t="shared" si="27"/>
        <v>3</v>
      </c>
      <c r="X45" s="27">
        <f t="shared" si="28"/>
        <v>0</v>
      </c>
      <c r="Y45" s="26" t="s">
        <v>772</v>
      </c>
      <c r="Z45" s="27" t="s">
        <v>432</v>
      </c>
      <c r="AA45" s="26" t="s">
        <v>643</v>
      </c>
      <c r="AB45" s="27">
        <f t="shared" si="3"/>
        <v>31</v>
      </c>
      <c r="AC45" s="27">
        <f t="shared" si="16"/>
        <v>2</v>
      </c>
      <c r="AD45" s="27">
        <f t="shared" si="17"/>
        <v>2</v>
      </c>
      <c r="AE45" s="27">
        <f t="shared" si="18"/>
        <v>0</v>
      </c>
      <c r="AF45" s="26" t="s">
        <v>773</v>
      </c>
      <c r="AG45" s="27" t="s">
        <v>432</v>
      </c>
      <c r="AH45" s="26" t="s">
        <v>646</v>
      </c>
      <c r="AI45" s="27">
        <f t="shared" si="19"/>
        <v>27</v>
      </c>
      <c r="AJ45" s="27">
        <f t="shared" si="20"/>
        <v>5</v>
      </c>
      <c r="AK45" s="27">
        <f t="shared" si="21"/>
        <v>1</v>
      </c>
      <c r="AL45" s="27">
        <f t="shared" si="22"/>
        <v>1</v>
      </c>
    </row>
    <row r="46" spans="1:38" x14ac:dyDescent="0.25">
      <c r="A46" s="26" t="s">
        <v>37</v>
      </c>
      <c r="B46" s="27" t="s">
        <v>117</v>
      </c>
      <c r="C46" s="27" t="s">
        <v>686</v>
      </c>
      <c r="D46" s="28" t="s">
        <v>774</v>
      </c>
      <c r="E46" s="27" t="s">
        <v>445</v>
      </c>
      <c r="F46" s="26" t="s">
        <v>496</v>
      </c>
      <c r="G46" s="27">
        <f t="shared" si="0"/>
        <v>75</v>
      </c>
      <c r="H46" s="27">
        <f t="shared" si="7"/>
        <v>3</v>
      </c>
      <c r="I46" s="27">
        <f t="shared" si="8"/>
        <v>2</v>
      </c>
      <c r="J46" s="27">
        <f t="shared" si="9"/>
        <v>0</v>
      </c>
      <c r="K46" s="28"/>
      <c r="L46" s="27"/>
      <c r="M46" s="26"/>
      <c r="N46" s="27" t="str">
        <f t="shared" si="1"/>
        <v/>
      </c>
      <c r="O46" s="27" t="str">
        <f t="shared" ref="O46:O90" si="29">IF(M46&lt;&gt;"",(LEN(M46)-LEN(SUBSTITUTE(M46,"S",""))),"")</f>
        <v/>
      </c>
      <c r="P46" s="27" t="str">
        <f t="shared" ref="P46:P90" si="30">IF(M46&lt;&gt;"",(LEN(M46)-LEN(SUBSTITUTE(M46,"T",""))),"")</f>
        <v/>
      </c>
      <c r="Q46" s="27" t="str">
        <f t="shared" ref="Q46:Q90" si="31">IF(M46&lt;&gt;"",(LEN(M46)-LEN(SUBSTITUTE(M46,"C",""))),"")</f>
        <v/>
      </c>
      <c r="R46" s="26"/>
      <c r="S46" s="27"/>
      <c r="T46" s="26"/>
      <c r="U46" s="27" t="str">
        <f t="shared" si="2"/>
        <v/>
      </c>
      <c r="V46" s="27" t="str">
        <f t="shared" si="26"/>
        <v/>
      </c>
      <c r="W46" s="27" t="str">
        <f t="shared" si="27"/>
        <v/>
      </c>
      <c r="X46" s="27" t="str">
        <f t="shared" si="28"/>
        <v/>
      </c>
      <c r="Y46" s="28"/>
      <c r="Z46" s="27"/>
      <c r="AA46" s="26"/>
      <c r="AB46" s="27" t="str">
        <f t="shared" si="3"/>
        <v/>
      </c>
      <c r="AC46" s="27" t="str">
        <f t="shared" ref="AC46:AC90" si="32">IF(AA46&lt;&gt;"",(LEN(AA46)-LEN(SUBSTITUTE(AA46,"S",""))),"")</f>
        <v/>
      </c>
      <c r="AD46" s="27" t="str">
        <f t="shared" ref="AD46:AD90" si="33">IF(AA46&lt;&gt;"",(LEN(AA46)-LEN(SUBSTITUTE(AA46,"T",""))),"")</f>
        <v/>
      </c>
      <c r="AE46" s="27" t="str">
        <f t="shared" ref="AE46:AE90" si="34">IF(AA46&lt;&gt;"",(LEN(AA46)-LEN(SUBSTITUTE(AA46,"C",""))),"")</f>
        <v/>
      </c>
      <c r="AF46" s="28"/>
      <c r="AG46" s="27"/>
      <c r="AH46" s="26"/>
      <c r="AI46" s="27" t="str">
        <f t="shared" si="19"/>
        <v/>
      </c>
      <c r="AJ46" s="27" t="str">
        <f t="shared" si="20"/>
        <v/>
      </c>
      <c r="AK46" s="27" t="str">
        <f t="shared" si="21"/>
        <v/>
      </c>
      <c r="AL46" s="27" t="str">
        <f t="shared" si="22"/>
        <v/>
      </c>
    </row>
    <row r="47" spans="1:38" x14ac:dyDescent="0.25">
      <c r="A47" s="26" t="s">
        <v>43</v>
      </c>
      <c r="B47" s="27" t="s">
        <v>169</v>
      </c>
      <c r="C47" s="27" t="s">
        <v>686</v>
      </c>
      <c r="D47" s="28" t="s">
        <v>744</v>
      </c>
      <c r="E47" s="27" t="s">
        <v>440</v>
      </c>
      <c r="F47" s="26" t="s">
        <v>458</v>
      </c>
      <c r="G47" s="27">
        <f t="shared" si="0"/>
        <v>25</v>
      </c>
      <c r="H47" s="27">
        <f t="shared" si="7"/>
        <v>1</v>
      </c>
      <c r="I47" s="27">
        <f t="shared" si="8"/>
        <v>2</v>
      </c>
      <c r="J47" s="27">
        <f t="shared" si="9"/>
        <v>0</v>
      </c>
      <c r="K47" s="28"/>
      <c r="L47" s="27"/>
      <c r="M47" s="26"/>
      <c r="N47" s="27" t="str">
        <f t="shared" si="1"/>
        <v/>
      </c>
      <c r="O47" s="27" t="str">
        <f t="shared" si="29"/>
        <v/>
      </c>
      <c r="P47" s="27" t="str">
        <f t="shared" si="30"/>
        <v/>
      </c>
      <c r="Q47" s="27" t="str">
        <f t="shared" si="31"/>
        <v/>
      </c>
      <c r="R47" s="26"/>
      <c r="S47" s="27"/>
      <c r="T47" s="26"/>
      <c r="U47" s="27" t="str">
        <f t="shared" si="2"/>
        <v/>
      </c>
      <c r="V47" s="27" t="str">
        <f t="shared" si="26"/>
        <v/>
      </c>
      <c r="W47" s="27" t="str">
        <f t="shared" si="27"/>
        <v/>
      </c>
      <c r="X47" s="27" t="str">
        <f t="shared" si="28"/>
        <v/>
      </c>
      <c r="Y47" s="28"/>
      <c r="Z47" s="27"/>
      <c r="AA47" s="26"/>
      <c r="AB47" s="27" t="str">
        <f t="shared" si="3"/>
        <v/>
      </c>
      <c r="AC47" s="27" t="str">
        <f t="shared" si="32"/>
        <v/>
      </c>
      <c r="AD47" s="27" t="str">
        <f t="shared" si="33"/>
        <v/>
      </c>
      <c r="AE47" s="27" t="str">
        <f t="shared" si="34"/>
        <v/>
      </c>
      <c r="AF47" s="28"/>
      <c r="AG47" s="27"/>
      <c r="AH47" s="26"/>
      <c r="AI47" s="27" t="str">
        <f t="shared" si="19"/>
        <v/>
      </c>
      <c r="AJ47" s="27" t="str">
        <f t="shared" si="20"/>
        <v/>
      </c>
      <c r="AK47" s="27" t="str">
        <f t="shared" si="21"/>
        <v/>
      </c>
      <c r="AL47" s="27" t="str">
        <f t="shared" si="22"/>
        <v/>
      </c>
    </row>
    <row r="48" spans="1:38" x14ac:dyDescent="0.25">
      <c r="A48" s="26" t="s">
        <v>43</v>
      </c>
      <c r="B48" s="27" t="s">
        <v>154</v>
      </c>
      <c r="C48" s="27" t="s">
        <v>686</v>
      </c>
      <c r="D48" s="28" t="s">
        <v>775</v>
      </c>
      <c r="E48" s="27" t="s">
        <v>432</v>
      </c>
      <c r="F48" s="26" t="s">
        <v>497</v>
      </c>
      <c r="G48" s="27">
        <f t="shared" si="0"/>
        <v>25</v>
      </c>
      <c r="H48" s="27">
        <f t="shared" si="7"/>
        <v>1</v>
      </c>
      <c r="I48" s="27">
        <f t="shared" si="8"/>
        <v>2</v>
      </c>
      <c r="J48" s="27">
        <f t="shared" si="9"/>
        <v>0</v>
      </c>
      <c r="K48" s="28"/>
      <c r="L48" s="27"/>
      <c r="M48" s="26"/>
      <c r="N48" s="27" t="str">
        <f t="shared" si="1"/>
        <v/>
      </c>
      <c r="O48" s="27" t="str">
        <f t="shared" si="29"/>
        <v/>
      </c>
      <c r="P48" s="27" t="str">
        <f t="shared" si="30"/>
        <v/>
      </c>
      <c r="Q48" s="27" t="str">
        <f t="shared" si="31"/>
        <v/>
      </c>
      <c r="R48" s="26"/>
      <c r="S48" s="27"/>
      <c r="T48" s="26"/>
      <c r="U48" s="27" t="str">
        <f t="shared" si="2"/>
        <v/>
      </c>
      <c r="V48" s="27" t="str">
        <f t="shared" si="26"/>
        <v/>
      </c>
      <c r="W48" s="27" t="str">
        <f t="shared" si="27"/>
        <v/>
      </c>
      <c r="X48" s="27" t="str">
        <f t="shared" si="28"/>
        <v/>
      </c>
      <c r="Y48" s="28"/>
      <c r="Z48" s="27"/>
      <c r="AA48" s="26"/>
      <c r="AB48" s="27" t="str">
        <f t="shared" si="3"/>
        <v/>
      </c>
      <c r="AC48" s="27" t="str">
        <f t="shared" si="32"/>
        <v/>
      </c>
      <c r="AD48" s="27" t="str">
        <f t="shared" si="33"/>
        <v/>
      </c>
      <c r="AE48" s="27" t="str">
        <f t="shared" si="34"/>
        <v/>
      </c>
      <c r="AF48" s="28"/>
      <c r="AG48" s="27"/>
      <c r="AH48" s="26"/>
      <c r="AI48" s="27" t="str">
        <f t="shared" si="19"/>
        <v/>
      </c>
      <c r="AJ48" s="27" t="str">
        <f t="shared" si="20"/>
        <v/>
      </c>
      <c r="AK48" s="27" t="str">
        <f t="shared" si="21"/>
        <v/>
      </c>
      <c r="AL48" s="27" t="str">
        <f t="shared" si="22"/>
        <v/>
      </c>
    </row>
    <row r="49" spans="1:38" x14ac:dyDescent="0.25">
      <c r="A49" s="26" t="s">
        <v>360</v>
      </c>
      <c r="B49" s="27" t="s">
        <v>361</v>
      </c>
      <c r="C49" s="27" t="s">
        <v>686</v>
      </c>
      <c r="D49" s="26" t="s">
        <v>776</v>
      </c>
      <c r="E49" s="27" t="s">
        <v>432</v>
      </c>
      <c r="F49" s="26" t="s">
        <v>498</v>
      </c>
      <c r="G49" s="27">
        <f t="shared" si="0"/>
        <v>34</v>
      </c>
      <c r="H49" s="27">
        <f t="shared" si="7"/>
        <v>0</v>
      </c>
      <c r="I49" s="27">
        <f t="shared" si="8"/>
        <v>3</v>
      </c>
      <c r="J49" s="27">
        <f t="shared" si="9"/>
        <v>1</v>
      </c>
      <c r="K49" s="26" t="s">
        <v>777</v>
      </c>
      <c r="L49" s="27" t="s">
        <v>443</v>
      </c>
      <c r="M49" s="26" t="s">
        <v>589</v>
      </c>
      <c r="N49" s="27">
        <f t="shared" si="1"/>
        <v>32</v>
      </c>
      <c r="O49" s="27">
        <f t="shared" si="29"/>
        <v>1</v>
      </c>
      <c r="P49" s="27">
        <f t="shared" si="30"/>
        <v>1</v>
      </c>
      <c r="Q49" s="27">
        <f t="shared" si="31"/>
        <v>0</v>
      </c>
      <c r="R49" s="26"/>
      <c r="S49" s="27"/>
      <c r="T49" s="26"/>
      <c r="U49" s="27" t="str">
        <f t="shared" si="2"/>
        <v/>
      </c>
      <c r="V49" s="27" t="str">
        <f t="shared" si="26"/>
        <v/>
      </c>
      <c r="W49" s="27" t="str">
        <f t="shared" si="27"/>
        <v/>
      </c>
      <c r="X49" s="27" t="str">
        <f t="shared" si="28"/>
        <v/>
      </c>
      <c r="Y49" s="28"/>
      <c r="Z49" s="27"/>
      <c r="AA49" s="26"/>
      <c r="AB49" s="27" t="str">
        <f t="shared" si="3"/>
        <v/>
      </c>
      <c r="AC49" s="27" t="str">
        <f t="shared" si="32"/>
        <v/>
      </c>
      <c r="AD49" s="27" t="str">
        <f t="shared" si="33"/>
        <v/>
      </c>
      <c r="AE49" s="27" t="str">
        <f t="shared" si="34"/>
        <v/>
      </c>
      <c r="AF49" s="28"/>
      <c r="AG49" s="27"/>
      <c r="AH49" s="26"/>
      <c r="AI49" s="27" t="str">
        <f t="shared" si="19"/>
        <v/>
      </c>
      <c r="AJ49" s="27" t="str">
        <f t="shared" si="20"/>
        <v/>
      </c>
      <c r="AK49" s="27" t="str">
        <f t="shared" si="21"/>
        <v/>
      </c>
      <c r="AL49" s="27" t="str">
        <f t="shared" si="22"/>
        <v/>
      </c>
    </row>
    <row r="50" spans="1:38" x14ac:dyDescent="0.25">
      <c r="A50" s="26" t="s">
        <v>26</v>
      </c>
      <c r="B50" s="27" t="s">
        <v>153</v>
      </c>
      <c r="C50" s="27" t="s">
        <v>686</v>
      </c>
      <c r="D50" s="28" t="s">
        <v>778</v>
      </c>
      <c r="E50" s="27" t="s">
        <v>432</v>
      </c>
      <c r="F50" s="26" t="s">
        <v>500</v>
      </c>
      <c r="G50" s="27">
        <f t="shared" si="0"/>
        <v>37</v>
      </c>
      <c r="H50" s="27">
        <f t="shared" si="7"/>
        <v>0</v>
      </c>
      <c r="I50" s="27">
        <f t="shared" si="8"/>
        <v>2</v>
      </c>
      <c r="J50" s="27">
        <f t="shared" si="9"/>
        <v>0</v>
      </c>
      <c r="K50" s="28" t="s">
        <v>779</v>
      </c>
      <c r="L50" s="27" t="s">
        <v>432</v>
      </c>
      <c r="M50" s="26" t="s">
        <v>590</v>
      </c>
      <c r="N50" s="27">
        <f t="shared" si="1"/>
        <v>26</v>
      </c>
      <c r="O50" s="27">
        <f t="shared" si="29"/>
        <v>2</v>
      </c>
      <c r="P50" s="27">
        <f t="shared" si="30"/>
        <v>1</v>
      </c>
      <c r="Q50" s="27">
        <f t="shared" si="31"/>
        <v>0</v>
      </c>
      <c r="R50" s="26"/>
      <c r="S50" s="27"/>
      <c r="T50" s="26"/>
      <c r="U50" s="27" t="str">
        <f t="shared" si="2"/>
        <v/>
      </c>
      <c r="V50" s="27" t="str">
        <f t="shared" si="26"/>
        <v/>
      </c>
      <c r="W50" s="27" t="str">
        <f t="shared" si="27"/>
        <v/>
      </c>
      <c r="X50" s="27" t="str">
        <f t="shared" si="28"/>
        <v/>
      </c>
      <c r="Y50" s="28"/>
      <c r="Z50" s="27"/>
      <c r="AA50" s="26"/>
      <c r="AB50" s="27" t="str">
        <f t="shared" si="3"/>
        <v/>
      </c>
      <c r="AC50" s="27" t="str">
        <f t="shared" si="32"/>
        <v/>
      </c>
      <c r="AD50" s="27" t="str">
        <f t="shared" si="33"/>
        <v/>
      </c>
      <c r="AE50" s="27" t="str">
        <f t="shared" si="34"/>
        <v/>
      </c>
      <c r="AF50" s="28"/>
      <c r="AG50" s="27"/>
      <c r="AH50" s="26"/>
      <c r="AI50" s="27" t="str">
        <f t="shared" si="19"/>
        <v/>
      </c>
      <c r="AJ50" s="27" t="str">
        <f t="shared" si="20"/>
        <v/>
      </c>
      <c r="AK50" s="27" t="str">
        <f t="shared" si="21"/>
        <v/>
      </c>
      <c r="AL50" s="27" t="str">
        <f t="shared" si="22"/>
        <v/>
      </c>
    </row>
    <row r="51" spans="1:38" x14ac:dyDescent="0.25">
      <c r="A51" s="26" t="s">
        <v>31</v>
      </c>
      <c r="B51" s="27" t="s">
        <v>112</v>
      </c>
      <c r="C51" s="27" t="s">
        <v>686</v>
      </c>
      <c r="D51" s="28" t="s">
        <v>747</v>
      </c>
      <c r="E51" s="27" t="s">
        <v>432</v>
      </c>
      <c r="F51" s="26" t="s">
        <v>501</v>
      </c>
      <c r="G51" s="27">
        <f t="shared" si="0"/>
        <v>33</v>
      </c>
      <c r="H51" s="27">
        <f t="shared" si="7"/>
        <v>1</v>
      </c>
      <c r="I51" s="27">
        <f t="shared" si="8"/>
        <v>3</v>
      </c>
      <c r="J51" s="27">
        <f t="shared" si="9"/>
        <v>1</v>
      </c>
      <c r="K51" s="28" t="s">
        <v>746</v>
      </c>
      <c r="L51" s="27" t="s">
        <v>442</v>
      </c>
      <c r="M51" s="26" t="s">
        <v>484</v>
      </c>
      <c r="N51" s="27">
        <f t="shared" si="1"/>
        <v>33</v>
      </c>
      <c r="O51" s="27">
        <f t="shared" si="29"/>
        <v>0</v>
      </c>
      <c r="P51" s="27">
        <f t="shared" si="30"/>
        <v>3</v>
      </c>
      <c r="Q51" s="27">
        <f t="shared" si="31"/>
        <v>0</v>
      </c>
      <c r="R51" s="26"/>
      <c r="S51" s="27"/>
      <c r="T51" s="26"/>
      <c r="U51" s="27" t="str">
        <f t="shared" si="2"/>
        <v/>
      </c>
      <c r="V51" s="27" t="str">
        <f t="shared" si="26"/>
        <v/>
      </c>
      <c r="W51" s="27" t="str">
        <f t="shared" si="27"/>
        <v/>
      </c>
      <c r="X51" s="27" t="str">
        <f t="shared" si="28"/>
        <v/>
      </c>
      <c r="Y51" s="28"/>
      <c r="Z51" s="27"/>
      <c r="AA51" s="26"/>
      <c r="AB51" s="27" t="str">
        <f t="shared" si="3"/>
        <v/>
      </c>
      <c r="AC51" s="27" t="str">
        <f t="shared" si="32"/>
        <v/>
      </c>
      <c r="AD51" s="27" t="str">
        <f t="shared" si="33"/>
        <v/>
      </c>
      <c r="AE51" s="27" t="str">
        <f t="shared" si="34"/>
        <v/>
      </c>
      <c r="AF51" s="28"/>
      <c r="AG51" s="27"/>
      <c r="AH51" s="26"/>
      <c r="AI51" s="27" t="str">
        <f t="shared" si="19"/>
        <v/>
      </c>
      <c r="AJ51" s="27" t="str">
        <f t="shared" si="20"/>
        <v/>
      </c>
      <c r="AK51" s="27" t="str">
        <f t="shared" si="21"/>
        <v/>
      </c>
      <c r="AL51" s="27" t="str">
        <f t="shared" si="22"/>
        <v/>
      </c>
    </row>
    <row r="52" spans="1:38" x14ac:dyDescent="0.25">
      <c r="A52" s="26" t="s">
        <v>349</v>
      </c>
      <c r="B52" s="27" t="s">
        <v>350</v>
      </c>
      <c r="C52" s="27" t="s">
        <v>686</v>
      </c>
      <c r="D52" s="26" t="s">
        <v>757</v>
      </c>
      <c r="E52" s="27" t="s">
        <v>432</v>
      </c>
      <c r="F52" s="26" t="s">
        <v>466</v>
      </c>
      <c r="G52" s="27">
        <f t="shared" si="0"/>
        <v>34</v>
      </c>
      <c r="H52" s="27">
        <f t="shared" si="7"/>
        <v>0</v>
      </c>
      <c r="I52" s="27">
        <f t="shared" si="8"/>
        <v>3</v>
      </c>
      <c r="J52" s="27">
        <f t="shared" si="9"/>
        <v>1</v>
      </c>
      <c r="K52" s="26" t="s">
        <v>758</v>
      </c>
      <c r="L52" s="27" t="s">
        <v>443</v>
      </c>
      <c r="M52" s="26" t="s">
        <v>523</v>
      </c>
      <c r="N52" s="27">
        <f t="shared" si="1"/>
        <v>32</v>
      </c>
      <c r="O52" s="27">
        <f t="shared" si="29"/>
        <v>0</v>
      </c>
      <c r="P52" s="27">
        <f t="shared" si="30"/>
        <v>3</v>
      </c>
      <c r="Q52" s="27">
        <f t="shared" si="31"/>
        <v>0</v>
      </c>
      <c r="R52" s="26"/>
      <c r="S52" s="27"/>
      <c r="T52" s="26"/>
      <c r="U52" s="27" t="str">
        <f t="shared" si="2"/>
        <v/>
      </c>
      <c r="V52" s="27" t="str">
        <f t="shared" si="26"/>
        <v/>
      </c>
      <c r="W52" s="27" t="str">
        <f t="shared" si="27"/>
        <v/>
      </c>
      <c r="X52" s="27" t="str">
        <f t="shared" si="28"/>
        <v/>
      </c>
      <c r="Y52" s="28"/>
      <c r="Z52" s="27"/>
      <c r="AA52" s="26"/>
      <c r="AB52" s="27" t="str">
        <f t="shared" si="3"/>
        <v/>
      </c>
      <c r="AC52" s="27" t="str">
        <f t="shared" si="32"/>
        <v/>
      </c>
      <c r="AD52" s="27" t="str">
        <f t="shared" si="33"/>
        <v/>
      </c>
      <c r="AE52" s="27" t="str">
        <f t="shared" si="34"/>
        <v/>
      </c>
      <c r="AF52" s="28"/>
      <c r="AG52" s="27"/>
      <c r="AH52" s="26"/>
      <c r="AI52" s="27" t="str">
        <f t="shared" si="19"/>
        <v/>
      </c>
      <c r="AJ52" s="27" t="str">
        <f t="shared" si="20"/>
        <v/>
      </c>
      <c r="AK52" s="27" t="str">
        <f t="shared" si="21"/>
        <v/>
      </c>
      <c r="AL52" s="27" t="str">
        <f t="shared" si="22"/>
        <v/>
      </c>
    </row>
    <row r="53" spans="1:38" x14ac:dyDescent="0.25">
      <c r="A53" s="26" t="s">
        <v>90</v>
      </c>
      <c r="B53" s="27" t="s">
        <v>180</v>
      </c>
      <c r="C53" s="27" t="s">
        <v>686</v>
      </c>
      <c r="D53" s="28" t="s">
        <v>780</v>
      </c>
      <c r="E53" s="27" t="s">
        <v>407</v>
      </c>
      <c r="F53" s="26" t="s">
        <v>499</v>
      </c>
      <c r="G53" s="27">
        <f t="shared" si="0"/>
        <v>35</v>
      </c>
      <c r="H53" s="27">
        <f t="shared" si="7"/>
        <v>1</v>
      </c>
      <c r="I53" s="27">
        <f t="shared" si="8"/>
        <v>4</v>
      </c>
      <c r="J53" s="27">
        <f t="shared" si="9"/>
        <v>0</v>
      </c>
      <c r="K53" s="28" t="s">
        <v>781</v>
      </c>
      <c r="L53" s="27" t="s">
        <v>446</v>
      </c>
      <c r="M53" s="26" t="s">
        <v>508</v>
      </c>
      <c r="N53" s="27">
        <f t="shared" si="1"/>
        <v>35</v>
      </c>
      <c r="O53" s="27">
        <f t="shared" si="29"/>
        <v>0</v>
      </c>
      <c r="P53" s="27">
        <f t="shared" si="30"/>
        <v>3</v>
      </c>
      <c r="Q53" s="27">
        <f t="shared" si="31"/>
        <v>0</v>
      </c>
      <c r="R53" s="26"/>
      <c r="S53" s="27"/>
      <c r="T53" s="26"/>
      <c r="U53" s="27" t="str">
        <f t="shared" si="2"/>
        <v/>
      </c>
      <c r="V53" s="27" t="str">
        <f t="shared" si="26"/>
        <v/>
      </c>
      <c r="W53" s="27" t="str">
        <f t="shared" si="27"/>
        <v/>
      </c>
      <c r="X53" s="27" t="str">
        <f t="shared" si="28"/>
        <v/>
      </c>
      <c r="Y53" s="28"/>
      <c r="Z53" s="27"/>
      <c r="AA53" s="26"/>
      <c r="AB53" s="27" t="str">
        <f t="shared" si="3"/>
        <v/>
      </c>
      <c r="AC53" s="27" t="str">
        <f t="shared" si="32"/>
        <v/>
      </c>
      <c r="AD53" s="27" t="str">
        <f t="shared" si="33"/>
        <v/>
      </c>
      <c r="AE53" s="27" t="str">
        <f t="shared" si="34"/>
        <v/>
      </c>
      <c r="AF53" s="28"/>
      <c r="AG53" s="27"/>
      <c r="AH53" s="26"/>
      <c r="AI53" s="27" t="str">
        <f t="shared" ref="AI53:AI65" si="35">IF(AH53&lt;&gt;0,LEN(AH53),"")</f>
        <v/>
      </c>
      <c r="AJ53" s="27" t="str">
        <f t="shared" ref="AJ53:AJ66" si="36">IF(AH53&lt;&gt;"",(LEN(AH53)-LEN(SUBSTITUTE(AH53,"S",""))),"")</f>
        <v/>
      </c>
      <c r="AK53" s="27" t="str">
        <f t="shared" ref="AK53:AK66" si="37">IF(AH53&lt;&gt;"",(LEN(AH53)-LEN(SUBSTITUTE(AH53,"T",""))),"")</f>
        <v/>
      </c>
      <c r="AL53" s="27" t="str">
        <f t="shared" ref="AL53:AL66" si="38">IF(AH53&lt;&gt;"",(LEN(AH53)-LEN(SUBSTITUTE(AH53,"C",""))),"")</f>
        <v/>
      </c>
    </row>
    <row r="54" spans="1:38" x14ac:dyDescent="0.25">
      <c r="A54" s="29" t="s">
        <v>298</v>
      </c>
      <c r="B54" s="27" t="s">
        <v>299</v>
      </c>
      <c r="C54" s="27" t="s">
        <v>686</v>
      </c>
      <c r="D54" s="26" t="s">
        <v>782</v>
      </c>
      <c r="E54" s="27" t="s">
        <v>445</v>
      </c>
      <c r="F54" s="26" t="s">
        <v>502</v>
      </c>
      <c r="G54" s="27">
        <f t="shared" si="0"/>
        <v>68</v>
      </c>
      <c r="H54" s="27">
        <f t="shared" si="7"/>
        <v>2</v>
      </c>
      <c r="I54" s="27">
        <f t="shared" si="8"/>
        <v>1</v>
      </c>
      <c r="J54" s="27">
        <f t="shared" si="9"/>
        <v>0</v>
      </c>
      <c r="K54" s="26"/>
      <c r="L54" s="27"/>
      <c r="M54" s="26"/>
      <c r="N54" s="27" t="str">
        <f t="shared" si="1"/>
        <v/>
      </c>
      <c r="O54" s="27" t="str">
        <f t="shared" si="29"/>
        <v/>
      </c>
      <c r="P54" s="27" t="str">
        <f t="shared" si="30"/>
        <v/>
      </c>
      <c r="Q54" s="27" t="str">
        <f t="shared" si="31"/>
        <v/>
      </c>
      <c r="R54" s="26"/>
      <c r="S54" s="27"/>
      <c r="T54" s="26"/>
      <c r="U54" s="27" t="str">
        <f t="shared" si="2"/>
        <v/>
      </c>
      <c r="V54" s="27" t="str">
        <f t="shared" si="26"/>
        <v/>
      </c>
      <c r="W54" s="27" t="str">
        <f t="shared" si="27"/>
        <v/>
      </c>
      <c r="X54" s="27" t="str">
        <f t="shared" si="28"/>
        <v/>
      </c>
      <c r="Y54" s="28"/>
      <c r="Z54" s="27"/>
      <c r="AA54" s="26"/>
      <c r="AB54" s="27" t="str">
        <f t="shared" si="3"/>
        <v/>
      </c>
      <c r="AC54" s="27" t="str">
        <f t="shared" si="32"/>
        <v/>
      </c>
      <c r="AD54" s="27" t="str">
        <f t="shared" si="33"/>
        <v/>
      </c>
      <c r="AE54" s="27" t="str">
        <f t="shared" si="34"/>
        <v/>
      </c>
      <c r="AF54" s="28"/>
      <c r="AG54" s="27"/>
      <c r="AH54" s="26"/>
      <c r="AI54" s="27" t="str">
        <f t="shared" si="35"/>
        <v/>
      </c>
      <c r="AJ54" s="27" t="str">
        <f t="shared" si="36"/>
        <v/>
      </c>
      <c r="AK54" s="27" t="str">
        <f t="shared" si="37"/>
        <v/>
      </c>
      <c r="AL54" s="27" t="str">
        <f t="shared" si="38"/>
        <v/>
      </c>
    </row>
    <row r="55" spans="1:38" x14ac:dyDescent="0.25">
      <c r="A55" s="26" t="s">
        <v>51</v>
      </c>
      <c r="B55" s="27" t="s">
        <v>133</v>
      </c>
      <c r="C55" s="27" t="s">
        <v>686</v>
      </c>
      <c r="D55" s="28" t="s">
        <v>783</v>
      </c>
      <c r="E55" s="27" t="s">
        <v>445</v>
      </c>
      <c r="F55" s="26" t="s">
        <v>504</v>
      </c>
      <c r="G55" s="27">
        <f t="shared" si="0"/>
        <v>61</v>
      </c>
      <c r="H55" s="27">
        <f t="shared" si="7"/>
        <v>0</v>
      </c>
      <c r="I55" s="27">
        <f t="shared" si="8"/>
        <v>2</v>
      </c>
      <c r="J55" s="27">
        <f t="shared" si="9"/>
        <v>0</v>
      </c>
      <c r="K55" s="28"/>
      <c r="L55" s="27"/>
      <c r="M55" s="26"/>
      <c r="N55" s="27" t="str">
        <f t="shared" si="1"/>
        <v/>
      </c>
      <c r="O55" s="27" t="str">
        <f t="shared" si="29"/>
        <v/>
      </c>
      <c r="P55" s="27" t="str">
        <f t="shared" si="30"/>
        <v/>
      </c>
      <c r="Q55" s="27" t="str">
        <f t="shared" si="31"/>
        <v/>
      </c>
      <c r="R55" s="26"/>
      <c r="S55" s="27"/>
      <c r="T55" s="26"/>
      <c r="U55" s="27" t="str">
        <f t="shared" si="2"/>
        <v/>
      </c>
      <c r="V55" s="27" t="str">
        <f t="shared" ref="V55:V118" si="39">IF(T55&lt;&gt;"",(LEN(T55)-LEN(SUBSTITUTE(T55,"S",""))),"")</f>
        <v/>
      </c>
      <c r="W55" s="27" t="str">
        <f t="shared" ref="W55:W118" si="40">IF(T55&lt;&gt;"",(LEN(T55)-LEN(SUBSTITUTE(T55,"T",""))),"")</f>
        <v/>
      </c>
      <c r="X55" s="27" t="str">
        <f t="shared" ref="X55:X118" si="41">IF(T55&lt;&gt;"",(LEN(T55)-LEN(SUBSTITUTE(T55,"C",""))),"")</f>
        <v/>
      </c>
      <c r="Y55" s="28"/>
      <c r="Z55" s="27"/>
      <c r="AA55" s="26"/>
      <c r="AB55" s="27" t="str">
        <f t="shared" si="3"/>
        <v/>
      </c>
      <c r="AC55" s="27" t="str">
        <f t="shared" si="32"/>
        <v/>
      </c>
      <c r="AD55" s="27" t="str">
        <f t="shared" si="33"/>
        <v/>
      </c>
      <c r="AE55" s="27" t="str">
        <f t="shared" si="34"/>
        <v/>
      </c>
      <c r="AF55" s="28"/>
      <c r="AG55" s="27"/>
      <c r="AH55" s="26"/>
      <c r="AI55" s="27" t="str">
        <f t="shared" si="35"/>
        <v/>
      </c>
      <c r="AJ55" s="27" t="str">
        <f t="shared" si="36"/>
        <v/>
      </c>
      <c r="AK55" s="27" t="str">
        <f t="shared" si="37"/>
        <v/>
      </c>
      <c r="AL55" s="27" t="str">
        <f t="shared" si="38"/>
        <v/>
      </c>
    </row>
    <row r="56" spans="1:38" x14ac:dyDescent="0.25">
      <c r="A56" s="26" t="s">
        <v>51</v>
      </c>
      <c r="B56" s="27" t="s">
        <v>144</v>
      </c>
      <c r="C56" s="27" t="s">
        <v>686</v>
      </c>
      <c r="D56" s="28" t="s">
        <v>784</v>
      </c>
      <c r="E56" s="27" t="s">
        <v>444</v>
      </c>
      <c r="F56" s="26" t="s">
        <v>505</v>
      </c>
      <c r="G56" s="27">
        <f t="shared" si="0"/>
        <v>38</v>
      </c>
      <c r="H56" s="27">
        <f t="shared" si="7"/>
        <v>3</v>
      </c>
      <c r="I56" s="27">
        <f t="shared" si="8"/>
        <v>3</v>
      </c>
      <c r="J56" s="27">
        <f t="shared" si="9"/>
        <v>1</v>
      </c>
      <c r="K56" s="28"/>
      <c r="L56" s="27"/>
      <c r="M56" s="26"/>
      <c r="N56" s="27" t="str">
        <f t="shared" si="1"/>
        <v/>
      </c>
      <c r="O56" s="27" t="str">
        <f t="shared" si="29"/>
        <v/>
      </c>
      <c r="P56" s="27" t="str">
        <f t="shared" si="30"/>
        <v/>
      </c>
      <c r="Q56" s="27" t="str">
        <f t="shared" si="31"/>
        <v/>
      </c>
      <c r="R56" s="26"/>
      <c r="S56" s="27"/>
      <c r="T56" s="26"/>
      <c r="U56" s="27" t="str">
        <f t="shared" si="2"/>
        <v/>
      </c>
      <c r="V56" s="27" t="str">
        <f t="shared" si="39"/>
        <v/>
      </c>
      <c r="W56" s="27" t="str">
        <f t="shared" si="40"/>
        <v/>
      </c>
      <c r="X56" s="27" t="str">
        <f t="shared" si="41"/>
        <v/>
      </c>
      <c r="Y56" s="28"/>
      <c r="Z56" s="27"/>
      <c r="AA56" s="26"/>
      <c r="AB56" s="27" t="str">
        <f t="shared" si="3"/>
        <v/>
      </c>
      <c r="AC56" s="27" t="str">
        <f t="shared" si="32"/>
        <v/>
      </c>
      <c r="AD56" s="27" t="str">
        <f t="shared" si="33"/>
        <v/>
      </c>
      <c r="AE56" s="27" t="str">
        <f t="shared" si="34"/>
        <v/>
      </c>
      <c r="AF56" s="28"/>
      <c r="AG56" s="27"/>
      <c r="AH56" s="26"/>
      <c r="AI56" s="27" t="str">
        <f t="shared" si="35"/>
        <v/>
      </c>
      <c r="AJ56" s="27" t="str">
        <f t="shared" si="36"/>
        <v/>
      </c>
      <c r="AK56" s="27" t="str">
        <f t="shared" si="37"/>
        <v/>
      </c>
      <c r="AL56" s="27" t="str">
        <f t="shared" si="38"/>
        <v/>
      </c>
    </row>
    <row r="57" spans="1:38" x14ac:dyDescent="0.25">
      <c r="A57" s="26" t="s">
        <v>234</v>
      </c>
      <c r="B57" s="27" t="s">
        <v>235</v>
      </c>
      <c r="C57" s="27" t="s">
        <v>686</v>
      </c>
      <c r="D57" s="26" t="s">
        <v>785</v>
      </c>
      <c r="E57" s="27" t="s">
        <v>432</v>
      </c>
      <c r="F57" s="26" t="s">
        <v>507</v>
      </c>
      <c r="G57" s="27">
        <f t="shared" si="0"/>
        <v>37</v>
      </c>
      <c r="H57" s="27">
        <f t="shared" si="7"/>
        <v>0</v>
      </c>
      <c r="I57" s="27">
        <f t="shared" si="8"/>
        <v>2</v>
      </c>
      <c r="J57" s="27">
        <f t="shared" si="9"/>
        <v>0</v>
      </c>
      <c r="K57" s="26" t="s">
        <v>786</v>
      </c>
      <c r="L57" s="27" t="s">
        <v>432</v>
      </c>
      <c r="M57" s="26" t="s">
        <v>591</v>
      </c>
      <c r="N57" s="27">
        <f t="shared" si="1"/>
        <v>34</v>
      </c>
      <c r="O57" s="27">
        <f t="shared" si="29"/>
        <v>3</v>
      </c>
      <c r="P57" s="27">
        <f t="shared" si="30"/>
        <v>2</v>
      </c>
      <c r="Q57" s="27">
        <f t="shared" si="31"/>
        <v>0</v>
      </c>
      <c r="R57" s="26"/>
      <c r="S57" s="27"/>
      <c r="T57" s="26"/>
      <c r="U57" s="27" t="str">
        <f t="shared" si="2"/>
        <v/>
      </c>
      <c r="V57" s="27" t="str">
        <f t="shared" si="39"/>
        <v/>
      </c>
      <c r="W57" s="27" t="str">
        <f t="shared" si="40"/>
        <v/>
      </c>
      <c r="X57" s="27" t="str">
        <f t="shared" si="41"/>
        <v/>
      </c>
      <c r="Y57" s="28"/>
      <c r="Z57" s="27"/>
      <c r="AA57" s="26"/>
      <c r="AB57" s="27" t="str">
        <f t="shared" si="3"/>
        <v/>
      </c>
      <c r="AC57" s="27" t="str">
        <f t="shared" si="32"/>
        <v/>
      </c>
      <c r="AD57" s="27" t="str">
        <f t="shared" si="33"/>
        <v/>
      </c>
      <c r="AE57" s="27" t="str">
        <f t="shared" si="34"/>
        <v/>
      </c>
      <c r="AF57" s="28"/>
      <c r="AG57" s="27"/>
      <c r="AH57" s="26"/>
      <c r="AI57" s="27" t="str">
        <f t="shared" si="35"/>
        <v/>
      </c>
      <c r="AJ57" s="27" t="str">
        <f t="shared" si="36"/>
        <v/>
      </c>
      <c r="AK57" s="27" t="str">
        <f t="shared" si="37"/>
        <v/>
      </c>
      <c r="AL57" s="27" t="str">
        <f t="shared" si="38"/>
        <v/>
      </c>
    </row>
    <row r="58" spans="1:38" x14ac:dyDescent="0.25">
      <c r="A58" s="26" t="s">
        <v>36</v>
      </c>
      <c r="B58" s="27" t="s">
        <v>115</v>
      </c>
      <c r="C58" s="27" t="s">
        <v>686</v>
      </c>
      <c r="D58" s="28" t="s">
        <v>757</v>
      </c>
      <c r="E58" s="27" t="s">
        <v>432</v>
      </c>
      <c r="F58" s="26" t="s">
        <v>466</v>
      </c>
      <c r="G58" s="27">
        <f t="shared" si="0"/>
        <v>34</v>
      </c>
      <c r="H58" s="27">
        <f t="shared" si="7"/>
        <v>0</v>
      </c>
      <c r="I58" s="27">
        <f t="shared" si="8"/>
        <v>3</v>
      </c>
      <c r="J58" s="27">
        <f t="shared" si="9"/>
        <v>1</v>
      </c>
      <c r="K58" s="28" t="s">
        <v>787</v>
      </c>
      <c r="L58" s="27" t="s">
        <v>443</v>
      </c>
      <c r="M58" s="26" t="s">
        <v>523</v>
      </c>
      <c r="N58" s="27">
        <f t="shared" si="1"/>
        <v>32</v>
      </c>
      <c r="O58" s="27">
        <f t="shared" si="29"/>
        <v>0</v>
      </c>
      <c r="P58" s="27">
        <f t="shared" si="30"/>
        <v>3</v>
      </c>
      <c r="Q58" s="27">
        <f t="shared" si="31"/>
        <v>0</v>
      </c>
      <c r="R58" s="26"/>
      <c r="S58" s="27"/>
      <c r="T58" s="26"/>
      <c r="U58" s="27" t="str">
        <f t="shared" si="2"/>
        <v/>
      </c>
      <c r="V58" s="27" t="str">
        <f t="shared" si="39"/>
        <v/>
      </c>
      <c r="W58" s="27" t="str">
        <f t="shared" si="40"/>
        <v/>
      </c>
      <c r="X58" s="27" t="str">
        <f t="shared" si="41"/>
        <v/>
      </c>
      <c r="Y58" s="28"/>
      <c r="Z58" s="27"/>
      <c r="AA58" s="26"/>
      <c r="AB58" s="27" t="str">
        <f t="shared" si="3"/>
        <v/>
      </c>
      <c r="AC58" s="27" t="str">
        <f t="shared" si="32"/>
        <v/>
      </c>
      <c r="AD58" s="27" t="str">
        <f t="shared" si="33"/>
        <v/>
      </c>
      <c r="AE58" s="27" t="str">
        <f t="shared" si="34"/>
        <v/>
      </c>
      <c r="AF58" s="28"/>
      <c r="AG58" s="27"/>
      <c r="AH58" s="26"/>
      <c r="AI58" s="27" t="str">
        <f t="shared" si="35"/>
        <v/>
      </c>
      <c r="AJ58" s="27" t="str">
        <f t="shared" si="36"/>
        <v/>
      </c>
      <c r="AK58" s="27" t="str">
        <f t="shared" si="37"/>
        <v/>
      </c>
      <c r="AL58" s="27" t="str">
        <f t="shared" si="38"/>
        <v/>
      </c>
    </row>
    <row r="59" spans="1:38" x14ac:dyDescent="0.25">
      <c r="A59" s="26" t="s">
        <v>327</v>
      </c>
      <c r="B59" s="27" t="s">
        <v>328</v>
      </c>
      <c r="C59" s="27" t="s">
        <v>686</v>
      </c>
      <c r="D59" s="26" t="s">
        <v>788</v>
      </c>
      <c r="E59" s="27" t="s">
        <v>445</v>
      </c>
      <c r="F59" s="26" t="s">
        <v>503</v>
      </c>
      <c r="G59" s="27">
        <f t="shared" si="0"/>
        <v>65</v>
      </c>
      <c r="H59" s="27">
        <f t="shared" si="7"/>
        <v>0</v>
      </c>
      <c r="I59" s="27">
        <f t="shared" si="8"/>
        <v>2</v>
      </c>
      <c r="J59" s="27">
        <f t="shared" si="9"/>
        <v>0</v>
      </c>
      <c r="K59" s="26"/>
      <c r="L59" s="27"/>
      <c r="M59" s="26"/>
      <c r="N59" s="27" t="str">
        <f t="shared" si="1"/>
        <v/>
      </c>
      <c r="O59" s="27" t="str">
        <f t="shared" si="29"/>
        <v/>
      </c>
      <c r="P59" s="27" t="str">
        <f t="shared" si="30"/>
        <v/>
      </c>
      <c r="Q59" s="27" t="str">
        <f t="shared" si="31"/>
        <v/>
      </c>
      <c r="R59" s="26"/>
      <c r="S59" s="27"/>
      <c r="T59" s="26"/>
      <c r="U59" s="27" t="str">
        <f t="shared" si="2"/>
        <v/>
      </c>
      <c r="V59" s="27" t="str">
        <f t="shared" si="39"/>
        <v/>
      </c>
      <c r="W59" s="27" t="str">
        <f t="shared" si="40"/>
        <v/>
      </c>
      <c r="X59" s="27" t="str">
        <f t="shared" si="41"/>
        <v/>
      </c>
      <c r="Y59" s="28"/>
      <c r="Z59" s="27"/>
      <c r="AA59" s="26"/>
      <c r="AB59" s="27" t="str">
        <f t="shared" si="3"/>
        <v/>
      </c>
      <c r="AC59" s="27" t="str">
        <f t="shared" si="32"/>
        <v/>
      </c>
      <c r="AD59" s="27" t="str">
        <f t="shared" si="33"/>
        <v/>
      </c>
      <c r="AE59" s="27" t="str">
        <f t="shared" si="34"/>
        <v/>
      </c>
      <c r="AF59" s="28"/>
      <c r="AG59" s="27"/>
      <c r="AH59" s="26"/>
      <c r="AI59" s="27" t="str">
        <f t="shared" si="35"/>
        <v/>
      </c>
      <c r="AJ59" s="27" t="str">
        <f t="shared" si="36"/>
        <v/>
      </c>
      <c r="AK59" s="27" t="str">
        <f t="shared" si="37"/>
        <v/>
      </c>
      <c r="AL59" s="27" t="str">
        <f t="shared" si="38"/>
        <v/>
      </c>
    </row>
    <row r="60" spans="1:38" x14ac:dyDescent="0.25">
      <c r="A60" s="26" t="s">
        <v>56</v>
      </c>
      <c r="B60" s="27" t="s">
        <v>138</v>
      </c>
      <c r="C60" s="27" t="s">
        <v>686</v>
      </c>
      <c r="D60" s="28" t="s">
        <v>789</v>
      </c>
      <c r="E60" s="27" t="s">
        <v>444</v>
      </c>
      <c r="F60" s="26" t="s">
        <v>506</v>
      </c>
      <c r="G60" s="27">
        <f t="shared" si="0"/>
        <v>38</v>
      </c>
      <c r="H60" s="27">
        <f t="shared" si="7"/>
        <v>4</v>
      </c>
      <c r="I60" s="27">
        <f t="shared" si="8"/>
        <v>3</v>
      </c>
      <c r="J60" s="27">
        <f t="shared" si="9"/>
        <v>1</v>
      </c>
      <c r="K60" s="28" t="s">
        <v>790</v>
      </c>
      <c r="L60" s="27" t="s">
        <v>445</v>
      </c>
      <c r="M60" s="26" t="s">
        <v>503</v>
      </c>
      <c r="N60" s="27">
        <f t="shared" si="1"/>
        <v>65</v>
      </c>
      <c r="O60" s="27">
        <f t="shared" si="29"/>
        <v>0</v>
      </c>
      <c r="P60" s="27">
        <f t="shared" si="30"/>
        <v>2</v>
      </c>
      <c r="Q60" s="27">
        <f t="shared" si="31"/>
        <v>0</v>
      </c>
      <c r="R60" s="26"/>
      <c r="S60" s="27"/>
      <c r="T60" s="26"/>
      <c r="U60" s="27" t="str">
        <f t="shared" si="2"/>
        <v/>
      </c>
      <c r="V60" s="27" t="str">
        <f t="shared" si="39"/>
        <v/>
      </c>
      <c r="W60" s="27" t="str">
        <f t="shared" si="40"/>
        <v/>
      </c>
      <c r="X60" s="27" t="str">
        <f t="shared" si="41"/>
        <v/>
      </c>
      <c r="Y60" s="28"/>
      <c r="Z60" s="27"/>
      <c r="AA60" s="26"/>
      <c r="AB60" s="27" t="str">
        <f t="shared" si="3"/>
        <v/>
      </c>
      <c r="AC60" s="27" t="str">
        <f t="shared" si="32"/>
        <v/>
      </c>
      <c r="AD60" s="27" t="str">
        <f t="shared" si="33"/>
        <v/>
      </c>
      <c r="AE60" s="27" t="str">
        <f t="shared" si="34"/>
        <v/>
      </c>
      <c r="AF60" s="28"/>
      <c r="AG60" s="27"/>
      <c r="AH60" s="26"/>
      <c r="AI60" s="27" t="str">
        <f t="shared" si="35"/>
        <v/>
      </c>
      <c r="AJ60" s="27" t="str">
        <f t="shared" si="36"/>
        <v/>
      </c>
      <c r="AK60" s="27" t="str">
        <f t="shared" si="37"/>
        <v/>
      </c>
      <c r="AL60" s="27" t="str">
        <f t="shared" si="38"/>
        <v/>
      </c>
    </row>
    <row r="61" spans="1:38" x14ac:dyDescent="0.25">
      <c r="A61" s="26" t="s">
        <v>358</v>
      </c>
      <c r="B61" s="27" t="s">
        <v>359</v>
      </c>
      <c r="C61" s="27" t="s">
        <v>686</v>
      </c>
      <c r="D61" s="26" t="s">
        <v>791</v>
      </c>
      <c r="E61" s="27" t="s">
        <v>446</v>
      </c>
      <c r="F61" s="26" t="s">
        <v>508</v>
      </c>
      <c r="G61" s="27">
        <f t="shared" si="0"/>
        <v>35</v>
      </c>
      <c r="H61" s="27">
        <f t="shared" si="7"/>
        <v>0</v>
      </c>
      <c r="I61" s="27">
        <f t="shared" si="8"/>
        <v>3</v>
      </c>
      <c r="J61" s="27">
        <f t="shared" si="9"/>
        <v>0</v>
      </c>
      <c r="K61" s="26" t="s">
        <v>792</v>
      </c>
      <c r="L61" s="27" t="s">
        <v>407</v>
      </c>
      <c r="M61" s="26" t="s">
        <v>499</v>
      </c>
      <c r="N61" s="27">
        <f t="shared" si="1"/>
        <v>35</v>
      </c>
      <c r="O61" s="27">
        <f t="shared" si="29"/>
        <v>1</v>
      </c>
      <c r="P61" s="27">
        <f t="shared" si="30"/>
        <v>4</v>
      </c>
      <c r="Q61" s="27">
        <f t="shared" si="31"/>
        <v>0</v>
      </c>
      <c r="R61" s="26"/>
      <c r="S61" s="27"/>
      <c r="T61" s="26"/>
      <c r="U61" s="27" t="str">
        <f t="shared" si="2"/>
        <v/>
      </c>
      <c r="V61" s="27" t="str">
        <f t="shared" si="39"/>
        <v/>
      </c>
      <c r="W61" s="27" t="str">
        <f t="shared" si="40"/>
        <v/>
      </c>
      <c r="X61" s="27" t="str">
        <f t="shared" si="41"/>
        <v/>
      </c>
      <c r="Y61" s="28"/>
      <c r="Z61" s="27"/>
      <c r="AA61" s="26"/>
      <c r="AB61" s="27" t="str">
        <f t="shared" si="3"/>
        <v/>
      </c>
      <c r="AC61" s="27" t="str">
        <f t="shared" si="32"/>
        <v/>
      </c>
      <c r="AD61" s="27" t="str">
        <f t="shared" si="33"/>
        <v/>
      </c>
      <c r="AE61" s="27" t="str">
        <f t="shared" si="34"/>
        <v/>
      </c>
      <c r="AF61" s="28"/>
      <c r="AG61" s="27"/>
      <c r="AH61" s="26"/>
      <c r="AI61" s="27" t="str">
        <f t="shared" si="35"/>
        <v/>
      </c>
      <c r="AJ61" s="27" t="str">
        <f t="shared" si="36"/>
        <v/>
      </c>
      <c r="AK61" s="27" t="str">
        <f t="shared" si="37"/>
        <v/>
      </c>
      <c r="AL61" s="27" t="str">
        <f t="shared" si="38"/>
        <v/>
      </c>
    </row>
    <row r="62" spans="1:38" x14ac:dyDescent="0.25">
      <c r="A62" s="26" t="s">
        <v>46</v>
      </c>
      <c r="B62" s="27" t="s">
        <v>124</v>
      </c>
      <c r="C62" s="27" t="s">
        <v>686</v>
      </c>
      <c r="D62" s="28" t="s">
        <v>793</v>
      </c>
      <c r="E62" s="27" t="s">
        <v>434</v>
      </c>
      <c r="F62" s="26" t="s">
        <v>510</v>
      </c>
      <c r="G62" s="27">
        <f t="shared" si="0"/>
        <v>34</v>
      </c>
      <c r="H62" s="27">
        <f t="shared" si="7"/>
        <v>0</v>
      </c>
      <c r="I62" s="27">
        <f t="shared" si="8"/>
        <v>1</v>
      </c>
      <c r="J62" s="27">
        <f t="shared" si="9"/>
        <v>0</v>
      </c>
      <c r="K62" s="28" t="s">
        <v>794</v>
      </c>
      <c r="L62" s="27" t="s">
        <v>434</v>
      </c>
      <c r="M62" s="26" t="s">
        <v>592</v>
      </c>
      <c r="N62" s="27">
        <f t="shared" si="1"/>
        <v>31</v>
      </c>
      <c r="O62" s="27">
        <f t="shared" si="29"/>
        <v>0</v>
      </c>
      <c r="P62" s="27">
        <f t="shared" si="30"/>
        <v>2</v>
      </c>
      <c r="Q62" s="27">
        <f t="shared" si="31"/>
        <v>0</v>
      </c>
      <c r="R62" s="26" t="s">
        <v>795</v>
      </c>
      <c r="S62" s="27" t="s">
        <v>434</v>
      </c>
      <c r="T62" s="26" t="s">
        <v>637</v>
      </c>
      <c r="U62" s="27">
        <f t="shared" si="2"/>
        <v>35</v>
      </c>
      <c r="V62" s="27">
        <f t="shared" si="39"/>
        <v>0</v>
      </c>
      <c r="W62" s="27">
        <f t="shared" si="40"/>
        <v>2</v>
      </c>
      <c r="X62" s="27">
        <f t="shared" si="41"/>
        <v>0</v>
      </c>
      <c r="Y62" s="28"/>
      <c r="Z62" s="27"/>
      <c r="AA62" s="26"/>
      <c r="AB62" s="27" t="str">
        <f t="shared" si="3"/>
        <v/>
      </c>
      <c r="AC62" s="27" t="str">
        <f t="shared" si="32"/>
        <v/>
      </c>
      <c r="AD62" s="27" t="str">
        <f t="shared" si="33"/>
        <v/>
      </c>
      <c r="AE62" s="27" t="str">
        <f t="shared" si="34"/>
        <v/>
      </c>
      <c r="AF62" s="28"/>
      <c r="AG62" s="27"/>
      <c r="AH62" s="26"/>
      <c r="AI62" s="27" t="str">
        <f t="shared" si="35"/>
        <v/>
      </c>
      <c r="AJ62" s="27" t="str">
        <f t="shared" si="36"/>
        <v/>
      </c>
      <c r="AK62" s="27" t="str">
        <f t="shared" si="37"/>
        <v/>
      </c>
      <c r="AL62" s="27" t="str">
        <f t="shared" si="38"/>
        <v/>
      </c>
    </row>
    <row r="63" spans="1:38" x14ac:dyDescent="0.25">
      <c r="A63" s="26" t="s">
        <v>331</v>
      </c>
      <c r="B63" s="27" t="s">
        <v>332</v>
      </c>
      <c r="C63" s="27" t="s">
        <v>686</v>
      </c>
      <c r="D63" s="26" t="s">
        <v>796</v>
      </c>
      <c r="E63" s="27" t="s">
        <v>432</v>
      </c>
      <c r="F63" s="26" t="s">
        <v>512</v>
      </c>
      <c r="G63" s="27">
        <f t="shared" si="0"/>
        <v>37</v>
      </c>
      <c r="H63" s="27">
        <f t="shared" si="7"/>
        <v>0</v>
      </c>
      <c r="I63" s="27">
        <f t="shared" si="8"/>
        <v>2</v>
      </c>
      <c r="J63" s="27">
        <f t="shared" si="9"/>
        <v>0</v>
      </c>
      <c r="K63" s="26"/>
      <c r="L63" s="27"/>
      <c r="M63" s="26"/>
      <c r="N63" s="27" t="str">
        <f t="shared" si="1"/>
        <v/>
      </c>
      <c r="O63" s="27" t="str">
        <f t="shared" si="29"/>
        <v/>
      </c>
      <c r="P63" s="27" t="str">
        <f t="shared" si="30"/>
        <v/>
      </c>
      <c r="Q63" s="27" t="str">
        <f t="shared" si="31"/>
        <v/>
      </c>
      <c r="R63" s="26"/>
      <c r="S63" s="27"/>
      <c r="T63" s="26"/>
      <c r="U63" s="27" t="str">
        <f t="shared" si="2"/>
        <v/>
      </c>
      <c r="V63" s="27" t="str">
        <f t="shared" si="39"/>
        <v/>
      </c>
      <c r="W63" s="27" t="str">
        <f t="shared" si="40"/>
        <v/>
      </c>
      <c r="X63" s="27" t="str">
        <f t="shared" si="41"/>
        <v/>
      </c>
      <c r="Y63" s="28"/>
      <c r="Z63" s="27"/>
      <c r="AA63" s="26"/>
      <c r="AB63" s="27" t="str">
        <f t="shared" si="3"/>
        <v/>
      </c>
      <c r="AC63" s="27" t="str">
        <f t="shared" si="32"/>
        <v/>
      </c>
      <c r="AD63" s="27" t="str">
        <f t="shared" si="33"/>
        <v/>
      </c>
      <c r="AE63" s="27" t="str">
        <f t="shared" si="34"/>
        <v/>
      </c>
      <c r="AF63" s="28"/>
      <c r="AG63" s="27"/>
      <c r="AH63" s="26"/>
      <c r="AI63" s="27" t="str">
        <f t="shared" si="35"/>
        <v/>
      </c>
      <c r="AJ63" s="27" t="str">
        <f t="shared" si="36"/>
        <v/>
      </c>
      <c r="AK63" s="27" t="str">
        <f t="shared" si="37"/>
        <v/>
      </c>
      <c r="AL63" s="27" t="str">
        <f t="shared" si="38"/>
        <v/>
      </c>
    </row>
    <row r="64" spans="1:38" x14ac:dyDescent="0.25">
      <c r="A64" s="26" t="s">
        <v>35</v>
      </c>
      <c r="B64" s="27" t="s">
        <v>114</v>
      </c>
      <c r="C64" s="27" t="s">
        <v>686</v>
      </c>
      <c r="D64" s="28" t="s">
        <v>757</v>
      </c>
      <c r="E64" s="27" t="s">
        <v>432</v>
      </c>
      <c r="F64" s="26" t="s">
        <v>466</v>
      </c>
      <c r="G64" s="27">
        <f t="shared" si="0"/>
        <v>34</v>
      </c>
      <c r="H64" s="27">
        <f t="shared" si="7"/>
        <v>0</v>
      </c>
      <c r="I64" s="27">
        <f t="shared" si="8"/>
        <v>3</v>
      </c>
      <c r="J64" s="27">
        <f t="shared" si="9"/>
        <v>1</v>
      </c>
      <c r="K64" s="28" t="s">
        <v>787</v>
      </c>
      <c r="L64" s="27" t="s">
        <v>443</v>
      </c>
      <c r="M64" s="26" t="s">
        <v>523</v>
      </c>
      <c r="N64" s="27">
        <f t="shared" si="1"/>
        <v>32</v>
      </c>
      <c r="O64" s="27">
        <f t="shared" si="29"/>
        <v>0</v>
      </c>
      <c r="P64" s="27">
        <f t="shared" si="30"/>
        <v>3</v>
      </c>
      <c r="Q64" s="27">
        <f t="shared" si="31"/>
        <v>0</v>
      </c>
      <c r="R64" s="26"/>
      <c r="S64" s="27"/>
      <c r="T64" s="26"/>
      <c r="U64" s="27" t="str">
        <f t="shared" si="2"/>
        <v/>
      </c>
      <c r="V64" s="27" t="str">
        <f t="shared" si="39"/>
        <v/>
      </c>
      <c r="W64" s="27" t="str">
        <f t="shared" si="40"/>
        <v/>
      </c>
      <c r="X64" s="27" t="str">
        <f t="shared" si="41"/>
        <v/>
      </c>
      <c r="Y64" s="28"/>
      <c r="Z64" s="27"/>
      <c r="AA64" s="26"/>
      <c r="AB64" s="27" t="str">
        <f t="shared" si="3"/>
        <v/>
      </c>
      <c r="AC64" s="27" t="str">
        <f t="shared" si="32"/>
        <v/>
      </c>
      <c r="AD64" s="27" t="str">
        <f t="shared" si="33"/>
        <v/>
      </c>
      <c r="AE64" s="27" t="str">
        <f t="shared" si="34"/>
        <v/>
      </c>
      <c r="AF64" s="28"/>
      <c r="AG64" s="27"/>
      <c r="AH64" s="26"/>
      <c r="AI64" s="27" t="str">
        <f t="shared" si="35"/>
        <v/>
      </c>
      <c r="AJ64" s="27" t="str">
        <f t="shared" si="36"/>
        <v/>
      </c>
      <c r="AK64" s="27" t="str">
        <f t="shared" si="37"/>
        <v/>
      </c>
      <c r="AL64" s="27" t="str">
        <f t="shared" si="38"/>
        <v/>
      </c>
    </row>
    <row r="65" spans="1:38" x14ac:dyDescent="0.25">
      <c r="A65" s="26" t="s">
        <v>83</v>
      </c>
      <c r="B65" s="27" t="s">
        <v>174</v>
      </c>
      <c r="C65" s="27" t="s">
        <v>686</v>
      </c>
      <c r="D65" s="28" t="s">
        <v>797</v>
      </c>
      <c r="E65" s="27" t="s">
        <v>432</v>
      </c>
      <c r="F65" s="26" t="s">
        <v>508</v>
      </c>
      <c r="G65" s="27">
        <f t="shared" si="0"/>
        <v>35</v>
      </c>
      <c r="H65" s="27">
        <f t="shared" si="7"/>
        <v>0</v>
      </c>
      <c r="I65" s="27">
        <f t="shared" si="8"/>
        <v>3</v>
      </c>
      <c r="J65" s="27">
        <f t="shared" si="9"/>
        <v>0</v>
      </c>
      <c r="K65" s="28" t="s">
        <v>792</v>
      </c>
      <c r="L65" s="27" t="s">
        <v>407</v>
      </c>
      <c r="M65" s="26" t="s">
        <v>499</v>
      </c>
      <c r="N65" s="27">
        <f t="shared" si="1"/>
        <v>35</v>
      </c>
      <c r="O65" s="27">
        <f t="shared" si="29"/>
        <v>1</v>
      </c>
      <c r="P65" s="27">
        <f t="shared" si="30"/>
        <v>4</v>
      </c>
      <c r="Q65" s="27">
        <f t="shared" si="31"/>
        <v>0</v>
      </c>
      <c r="R65" s="26"/>
      <c r="S65" s="27"/>
      <c r="T65" s="26"/>
      <c r="U65" s="27" t="str">
        <f t="shared" si="2"/>
        <v/>
      </c>
      <c r="V65" s="27" t="str">
        <f t="shared" si="39"/>
        <v/>
      </c>
      <c r="W65" s="27" t="str">
        <f t="shared" si="40"/>
        <v/>
      </c>
      <c r="X65" s="27" t="str">
        <f t="shared" si="41"/>
        <v/>
      </c>
      <c r="Y65" s="28"/>
      <c r="Z65" s="27"/>
      <c r="AA65" s="26"/>
      <c r="AB65" s="27" t="str">
        <f t="shared" si="3"/>
        <v/>
      </c>
      <c r="AC65" s="27" t="str">
        <f t="shared" si="32"/>
        <v/>
      </c>
      <c r="AD65" s="27" t="str">
        <f t="shared" si="33"/>
        <v/>
      </c>
      <c r="AE65" s="27" t="str">
        <f t="shared" si="34"/>
        <v/>
      </c>
      <c r="AF65" s="28"/>
      <c r="AG65" s="27"/>
      <c r="AH65" s="26"/>
      <c r="AI65" s="27" t="str">
        <f t="shared" si="35"/>
        <v/>
      </c>
      <c r="AJ65" s="27" t="str">
        <f t="shared" si="36"/>
        <v/>
      </c>
      <c r="AK65" s="27" t="str">
        <f t="shared" si="37"/>
        <v/>
      </c>
      <c r="AL65" s="27" t="str">
        <f t="shared" si="38"/>
        <v/>
      </c>
    </row>
    <row r="66" spans="1:38" x14ac:dyDescent="0.25">
      <c r="A66" s="26" t="s">
        <v>337</v>
      </c>
      <c r="B66" s="27" t="s">
        <v>152</v>
      </c>
      <c r="C66" s="27" t="s">
        <v>686</v>
      </c>
      <c r="D66" s="26" t="s">
        <v>768</v>
      </c>
      <c r="E66" s="27" t="s">
        <v>432</v>
      </c>
      <c r="F66" s="26" t="s">
        <v>513</v>
      </c>
      <c r="G66" s="27">
        <f t="shared" ref="G66:G129" si="42">IF(F66&lt;&gt;0,LEN(F66),"")</f>
        <v>39</v>
      </c>
      <c r="H66" s="27">
        <f t="shared" si="7"/>
        <v>1</v>
      </c>
      <c r="I66" s="27">
        <f t="shared" si="8"/>
        <v>3</v>
      </c>
      <c r="J66" s="27">
        <f t="shared" si="9"/>
        <v>0</v>
      </c>
      <c r="K66" s="26"/>
      <c r="L66" s="27"/>
      <c r="M66" s="26"/>
      <c r="N66" s="27" t="str">
        <f t="shared" ref="N66:N129" si="43">IF(M66&lt;&gt;0,LEN(M66),"")</f>
        <v/>
      </c>
      <c r="O66" s="27" t="str">
        <f t="shared" si="29"/>
        <v/>
      </c>
      <c r="P66" s="27" t="str">
        <f t="shared" si="30"/>
        <v/>
      </c>
      <c r="Q66" s="27" t="str">
        <f t="shared" si="31"/>
        <v/>
      </c>
      <c r="R66" s="26"/>
      <c r="S66" s="27"/>
      <c r="T66" s="26"/>
      <c r="U66" s="27" t="str">
        <f t="shared" ref="U66:U129" si="44">IF(T66&lt;&gt;0,LEN(T66),"")</f>
        <v/>
      </c>
      <c r="V66" s="27" t="str">
        <f t="shared" si="39"/>
        <v/>
      </c>
      <c r="W66" s="27" t="str">
        <f t="shared" si="40"/>
        <v/>
      </c>
      <c r="X66" s="27" t="str">
        <f t="shared" si="41"/>
        <v/>
      </c>
      <c r="Y66" s="28"/>
      <c r="Z66" s="27"/>
      <c r="AA66" s="26"/>
      <c r="AB66" s="27" t="str">
        <f t="shared" ref="AB66:AB90" si="45">IF(AA66&lt;&gt;0,LEN(AA66),"")</f>
        <v/>
      </c>
      <c r="AC66" s="27" t="str">
        <f t="shared" si="32"/>
        <v/>
      </c>
      <c r="AD66" s="27" t="str">
        <f t="shared" si="33"/>
        <v/>
      </c>
      <c r="AE66" s="27" t="str">
        <f t="shared" si="34"/>
        <v/>
      </c>
      <c r="AF66" s="28"/>
      <c r="AG66" s="27"/>
      <c r="AH66" s="26"/>
      <c r="AI66" s="27" t="str">
        <f t="shared" ref="AI66:AI90" si="46">IF(AH66&lt;&gt;0,LEN(AH66),"")</f>
        <v/>
      </c>
      <c r="AJ66" s="27" t="str">
        <f t="shared" si="36"/>
        <v/>
      </c>
      <c r="AK66" s="27" t="str">
        <f t="shared" si="37"/>
        <v/>
      </c>
      <c r="AL66" s="27" t="str">
        <f t="shared" si="38"/>
        <v/>
      </c>
    </row>
    <row r="67" spans="1:38" x14ac:dyDescent="0.25">
      <c r="A67" s="26" t="s">
        <v>77</v>
      </c>
      <c r="B67" s="27" t="s">
        <v>165</v>
      </c>
      <c r="C67" s="27" t="s">
        <v>686</v>
      </c>
      <c r="D67" s="28" t="s">
        <v>798</v>
      </c>
      <c r="E67" s="27" t="s">
        <v>432</v>
      </c>
      <c r="F67" s="26" t="s">
        <v>514</v>
      </c>
      <c r="G67" s="27">
        <f t="shared" si="42"/>
        <v>34</v>
      </c>
      <c r="H67" s="27">
        <f t="shared" ref="H67:H126" si="47">IF(F67&lt;&gt;"",(LEN(F67)-LEN(SUBSTITUTE(F67,"S",""))),"")</f>
        <v>0</v>
      </c>
      <c r="I67" s="27">
        <f t="shared" ref="I67:I126" si="48">IF(F67&lt;&gt;"",(LEN(F67)-LEN(SUBSTITUTE(F67,"T",""))),"")</f>
        <v>4</v>
      </c>
      <c r="J67" s="27">
        <f t="shared" ref="J67:J126" si="49">IF(F67&lt;&gt;"",(LEN(F67)-LEN(SUBSTITUTE(F67,"C",""))),"")</f>
        <v>0</v>
      </c>
      <c r="K67" s="28" t="s">
        <v>799</v>
      </c>
      <c r="L67" s="27" t="s">
        <v>593</v>
      </c>
      <c r="M67" s="26" t="s">
        <v>594</v>
      </c>
      <c r="N67" s="27">
        <f t="shared" si="43"/>
        <v>36</v>
      </c>
      <c r="O67" s="27">
        <f t="shared" si="29"/>
        <v>1</v>
      </c>
      <c r="P67" s="27">
        <f t="shared" si="30"/>
        <v>3</v>
      </c>
      <c r="Q67" s="27">
        <f t="shared" si="31"/>
        <v>0</v>
      </c>
      <c r="R67" s="26"/>
      <c r="S67" s="27"/>
      <c r="T67" s="26"/>
      <c r="U67" s="27" t="str">
        <f t="shared" si="44"/>
        <v/>
      </c>
      <c r="V67" s="27" t="str">
        <f t="shared" si="39"/>
        <v/>
      </c>
      <c r="W67" s="27" t="str">
        <f t="shared" si="40"/>
        <v/>
      </c>
      <c r="X67" s="27" t="str">
        <f t="shared" si="41"/>
        <v/>
      </c>
      <c r="Y67" s="28"/>
      <c r="Z67" s="27"/>
      <c r="AA67" s="26"/>
      <c r="AB67" s="27" t="str">
        <f t="shared" si="45"/>
        <v/>
      </c>
      <c r="AC67" s="27" t="str">
        <f t="shared" si="32"/>
        <v/>
      </c>
      <c r="AD67" s="27" t="str">
        <f t="shared" si="33"/>
        <v/>
      </c>
      <c r="AE67" s="27" t="str">
        <f t="shared" si="34"/>
        <v/>
      </c>
      <c r="AF67" s="28"/>
      <c r="AG67" s="27"/>
      <c r="AH67" s="26"/>
      <c r="AI67" s="27" t="str">
        <f t="shared" si="46"/>
        <v/>
      </c>
      <c r="AJ67" s="27" t="str">
        <f t="shared" ref="AJ67:AJ90" si="50">IF(AH67&lt;&gt;"",(LEN(AH67)-LEN(SUBSTITUTE(AH67,"S",""))),"")</f>
        <v/>
      </c>
      <c r="AK67" s="27" t="str">
        <f t="shared" ref="AK67:AK90" si="51">IF(AH67&lt;&gt;"",(LEN(AH67)-LEN(SUBSTITUTE(AH67,"T",""))),"")</f>
        <v/>
      </c>
      <c r="AL67" s="27" t="str">
        <f t="shared" ref="AL67:AL90" si="52">IF(AH67&lt;&gt;"",(LEN(AH67)-LEN(SUBSTITUTE(AH67,"C",""))),"")</f>
        <v/>
      </c>
    </row>
    <row r="68" spans="1:38" x14ac:dyDescent="0.25">
      <c r="A68" s="26" t="s">
        <v>76</v>
      </c>
      <c r="B68" s="27" t="s">
        <v>164</v>
      </c>
      <c r="C68" s="27" t="s">
        <v>686</v>
      </c>
      <c r="D68" s="28" t="s">
        <v>798</v>
      </c>
      <c r="E68" s="27" t="s">
        <v>432</v>
      </c>
      <c r="F68" s="26" t="s">
        <v>514</v>
      </c>
      <c r="G68" s="27">
        <f t="shared" si="42"/>
        <v>34</v>
      </c>
      <c r="H68" s="27">
        <f t="shared" si="47"/>
        <v>0</v>
      </c>
      <c r="I68" s="27">
        <f t="shared" si="48"/>
        <v>4</v>
      </c>
      <c r="J68" s="27">
        <f t="shared" si="49"/>
        <v>0</v>
      </c>
      <c r="K68" s="28" t="s">
        <v>799</v>
      </c>
      <c r="L68" s="27" t="s">
        <v>593</v>
      </c>
      <c r="M68" s="26" t="s">
        <v>594</v>
      </c>
      <c r="N68" s="27">
        <f t="shared" si="43"/>
        <v>36</v>
      </c>
      <c r="O68" s="27">
        <f t="shared" si="29"/>
        <v>1</v>
      </c>
      <c r="P68" s="27">
        <f t="shared" si="30"/>
        <v>3</v>
      </c>
      <c r="Q68" s="27">
        <f t="shared" si="31"/>
        <v>0</v>
      </c>
      <c r="R68" s="26"/>
      <c r="S68" s="27"/>
      <c r="T68" s="26"/>
      <c r="U68" s="27" t="str">
        <f t="shared" si="44"/>
        <v/>
      </c>
      <c r="V68" s="27" t="str">
        <f t="shared" si="39"/>
        <v/>
      </c>
      <c r="W68" s="27" t="str">
        <f t="shared" si="40"/>
        <v/>
      </c>
      <c r="X68" s="27" t="str">
        <f t="shared" si="41"/>
        <v/>
      </c>
      <c r="Y68" s="28"/>
      <c r="Z68" s="27"/>
      <c r="AA68" s="26"/>
      <c r="AB68" s="27" t="str">
        <f t="shared" si="45"/>
        <v/>
      </c>
      <c r="AC68" s="27" t="str">
        <f t="shared" si="32"/>
        <v/>
      </c>
      <c r="AD68" s="27" t="str">
        <f t="shared" si="33"/>
        <v/>
      </c>
      <c r="AE68" s="27" t="str">
        <f t="shared" si="34"/>
        <v/>
      </c>
      <c r="AF68" s="28"/>
      <c r="AG68" s="27"/>
      <c r="AH68" s="26"/>
      <c r="AI68" s="27" t="str">
        <f t="shared" si="46"/>
        <v/>
      </c>
      <c r="AJ68" s="27" t="str">
        <f t="shared" si="50"/>
        <v/>
      </c>
      <c r="AK68" s="27" t="str">
        <f t="shared" si="51"/>
        <v/>
      </c>
      <c r="AL68" s="27" t="str">
        <f t="shared" si="52"/>
        <v/>
      </c>
    </row>
    <row r="69" spans="1:38" x14ac:dyDescent="0.25">
      <c r="A69" s="26" t="s">
        <v>5</v>
      </c>
      <c r="B69" s="27" t="s">
        <v>128</v>
      </c>
      <c r="C69" s="27" t="s">
        <v>686</v>
      </c>
      <c r="D69" s="28" t="s">
        <v>764</v>
      </c>
      <c r="E69" s="27" t="s">
        <v>432</v>
      </c>
      <c r="F69" s="26" t="s">
        <v>493</v>
      </c>
      <c r="G69" s="27">
        <f t="shared" si="42"/>
        <v>35</v>
      </c>
      <c r="H69" s="27">
        <f t="shared" si="47"/>
        <v>0</v>
      </c>
      <c r="I69" s="27">
        <f t="shared" si="48"/>
        <v>2</v>
      </c>
      <c r="J69" s="27">
        <f t="shared" si="49"/>
        <v>0</v>
      </c>
      <c r="K69" s="28" t="s">
        <v>766</v>
      </c>
      <c r="L69" s="27" t="s">
        <v>434</v>
      </c>
      <c r="M69" s="26" t="s">
        <v>586</v>
      </c>
      <c r="N69" s="27">
        <f t="shared" si="43"/>
        <v>32</v>
      </c>
      <c r="O69" s="27">
        <f t="shared" si="29"/>
        <v>0</v>
      </c>
      <c r="P69" s="27">
        <f t="shared" si="30"/>
        <v>3</v>
      </c>
      <c r="Q69" s="27">
        <f t="shared" si="31"/>
        <v>0</v>
      </c>
      <c r="R69" s="26" t="s">
        <v>765</v>
      </c>
      <c r="S69" s="27" t="s">
        <v>439</v>
      </c>
      <c r="T69" s="26" t="s">
        <v>585</v>
      </c>
      <c r="U69" s="27">
        <f t="shared" si="44"/>
        <v>34</v>
      </c>
      <c r="V69" s="27">
        <f t="shared" si="39"/>
        <v>0</v>
      </c>
      <c r="W69" s="27">
        <f t="shared" si="40"/>
        <v>1</v>
      </c>
      <c r="X69" s="27">
        <f t="shared" si="41"/>
        <v>1</v>
      </c>
      <c r="Y69" s="28"/>
      <c r="Z69" s="27"/>
      <c r="AA69" s="26"/>
      <c r="AB69" s="27" t="str">
        <f t="shared" si="45"/>
        <v/>
      </c>
      <c r="AC69" s="27" t="str">
        <f t="shared" si="32"/>
        <v/>
      </c>
      <c r="AD69" s="27" t="str">
        <f t="shared" si="33"/>
        <v/>
      </c>
      <c r="AE69" s="27" t="str">
        <f t="shared" si="34"/>
        <v/>
      </c>
      <c r="AF69" s="28"/>
      <c r="AG69" s="27"/>
      <c r="AH69" s="26"/>
      <c r="AI69" s="27" t="str">
        <f t="shared" si="46"/>
        <v/>
      </c>
      <c r="AJ69" s="27" t="str">
        <f t="shared" si="50"/>
        <v/>
      </c>
      <c r="AK69" s="27" t="str">
        <f t="shared" si="51"/>
        <v/>
      </c>
      <c r="AL69" s="27" t="str">
        <f t="shared" si="52"/>
        <v/>
      </c>
    </row>
    <row r="70" spans="1:38" x14ac:dyDescent="0.25">
      <c r="A70" s="26" t="s">
        <v>367</v>
      </c>
      <c r="B70" s="27" t="s">
        <v>135</v>
      </c>
      <c r="C70" s="27" t="s">
        <v>686</v>
      </c>
      <c r="D70" s="26" t="s">
        <v>800</v>
      </c>
      <c r="E70" s="27" t="s">
        <v>432</v>
      </c>
      <c r="F70" s="26" t="s">
        <v>515</v>
      </c>
      <c r="G70" s="27">
        <f t="shared" si="42"/>
        <v>32</v>
      </c>
      <c r="H70" s="27">
        <f t="shared" si="47"/>
        <v>1</v>
      </c>
      <c r="I70" s="27">
        <f t="shared" si="48"/>
        <v>3</v>
      </c>
      <c r="J70" s="27">
        <f t="shared" si="49"/>
        <v>1</v>
      </c>
      <c r="K70" s="26" t="s">
        <v>801</v>
      </c>
      <c r="L70" s="27" t="s">
        <v>407</v>
      </c>
      <c r="M70" s="26" t="s">
        <v>528</v>
      </c>
      <c r="N70" s="27">
        <f t="shared" si="43"/>
        <v>38</v>
      </c>
      <c r="O70" s="27">
        <f t="shared" si="29"/>
        <v>1</v>
      </c>
      <c r="P70" s="27">
        <f t="shared" si="30"/>
        <v>1</v>
      </c>
      <c r="Q70" s="27">
        <f t="shared" si="31"/>
        <v>0</v>
      </c>
      <c r="R70" s="26"/>
      <c r="S70" s="27"/>
      <c r="T70" s="26"/>
      <c r="U70" s="27" t="str">
        <f t="shared" si="44"/>
        <v/>
      </c>
      <c r="V70" s="27" t="str">
        <f t="shared" si="39"/>
        <v/>
      </c>
      <c r="W70" s="27" t="str">
        <f t="shared" si="40"/>
        <v/>
      </c>
      <c r="X70" s="27" t="str">
        <f t="shared" si="41"/>
        <v/>
      </c>
      <c r="Y70" s="28"/>
      <c r="Z70" s="27"/>
      <c r="AA70" s="26"/>
      <c r="AB70" s="27" t="str">
        <f t="shared" si="45"/>
        <v/>
      </c>
      <c r="AC70" s="27" t="str">
        <f t="shared" si="32"/>
        <v/>
      </c>
      <c r="AD70" s="27" t="str">
        <f t="shared" si="33"/>
        <v/>
      </c>
      <c r="AE70" s="27" t="str">
        <f t="shared" si="34"/>
        <v/>
      </c>
      <c r="AF70" s="28"/>
      <c r="AG70" s="27"/>
      <c r="AH70" s="26"/>
      <c r="AI70" s="27" t="str">
        <f t="shared" si="46"/>
        <v/>
      </c>
      <c r="AJ70" s="27" t="str">
        <f t="shared" si="50"/>
        <v/>
      </c>
      <c r="AK70" s="27" t="str">
        <f t="shared" si="51"/>
        <v/>
      </c>
      <c r="AL70" s="27" t="str">
        <f t="shared" si="52"/>
        <v/>
      </c>
    </row>
    <row r="71" spans="1:38" x14ac:dyDescent="0.25">
      <c r="A71" s="26" t="s">
        <v>333</v>
      </c>
      <c r="B71" s="27" t="s">
        <v>334</v>
      </c>
      <c r="C71" s="27" t="s">
        <v>686</v>
      </c>
      <c r="D71" s="26" t="s">
        <v>775</v>
      </c>
      <c r="E71" s="27" t="s">
        <v>432</v>
      </c>
      <c r="F71" s="26" t="s">
        <v>497</v>
      </c>
      <c r="G71" s="27">
        <f t="shared" si="42"/>
        <v>25</v>
      </c>
      <c r="H71" s="27">
        <f t="shared" si="47"/>
        <v>1</v>
      </c>
      <c r="I71" s="27">
        <f t="shared" si="48"/>
        <v>2</v>
      </c>
      <c r="J71" s="27">
        <f t="shared" si="49"/>
        <v>0</v>
      </c>
      <c r="K71" s="26" t="s">
        <v>802</v>
      </c>
      <c r="L71" s="27" t="s">
        <v>432</v>
      </c>
      <c r="M71" s="26" t="s">
        <v>529</v>
      </c>
      <c r="N71" s="27">
        <f t="shared" si="43"/>
        <v>27</v>
      </c>
      <c r="O71" s="27">
        <f t="shared" si="29"/>
        <v>0</v>
      </c>
      <c r="P71" s="27">
        <f t="shared" si="30"/>
        <v>2</v>
      </c>
      <c r="Q71" s="27">
        <f t="shared" si="31"/>
        <v>0</v>
      </c>
      <c r="R71" s="26"/>
      <c r="S71" s="27"/>
      <c r="T71" s="26"/>
      <c r="U71" s="27" t="str">
        <f t="shared" si="44"/>
        <v/>
      </c>
      <c r="V71" s="27" t="str">
        <f t="shared" si="39"/>
        <v/>
      </c>
      <c r="W71" s="27" t="str">
        <f t="shared" si="40"/>
        <v/>
      </c>
      <c r="X71" s="27" t="str">
        <f t="shared" si="41"/>
        <v/>
      </c>
      <c r="Y71" s="28"/>
      <c r="Z71" s="27"/>
      <c r="AA71" s="26"/>
      <c r="AB71" s="27" t="str">
        <f t="shared" si="45"/>
        <v/>
      </c>
      <c r="AC71" s="27" t="str">
        <f t="shared" si="32"/>
        <v/>
      </c>
      <c r="AD71" s="27" t="str">
        <f t="shared" si="33"/>
        <v/>
      </c>
      <c r="AE71" s="27" t="str">
        <f t="shared" si="34"/>
        <v/>
      </c>
      <c r="AF71" s="28"/>
      <c r="AG71" s="27"/>
      <c r="AH71" s="26"/>
      <c r="AI71" s="27" t="str">
        <f t="shared" si="46"/>
        <v/>
      </c>
      <c r="AJ71" s="27" t="str">
        <f t="shared" si="50"/>
        <v/>
      </c>
      <c r="AK71" s="27" t="str">
        <f t="shared" si="51"/>
        <v/>
      </c>
      <c r="AL71" s="27" t="str">
        <f t="shared" si="52"/>
        <v/>
      </c>
    </row>
    <row r="72" spans="1:38" x14ac:dyDescent="0.25">
      <c r="A72" s="26" t="s">
        <v>48</v>
      </c>
      <c r="B72" s="27" t="s">
        <v>126</v>
      </c>
      <c r="C72" s="27" t="s">
        <v>686</v>
      </c>
      <c r="D72" s="28" t="s">
        <v>803</v>
      </c>
      <c r="E72" s="27" t="s">
        <v>432</v>
      </c>
      <c r="F72" s="26" t="s">
        <v>516</v>
      </c>
      <c r="G72" s="27">
        <f t="shared" si="42"/>
        <v>34</v>
      </c>
      <c r="H72" s="27">
        <f t="shared" si="47"/>
        <v>0</v>
      </c>
      <c r="I72" s="27">
        <f t="shared" si="48"/>
        <v>1</v>
      </c>
      <c r="J72" s="27">
        <f t="shared" si="49"/>
        <v>1</v>
      </c>
      <c r="K72" s="28" t="s">
        <v>804</v>
      </c>
      <c r="L72" s="27" t="s">
        <v>434</v>
      </c>
      <c r="M72" s="26" t="s">
        <v>595</v>
      </c>
      <c r="N72" s="27">
        <f t="shared" si="43"/>
        <v>31</v>
      </c>
      <c r="O72" s="27">
        <f t="shared" si="29"/>
        <v>0</v>
      </c>
      <c r="P72" s="27">
        <f t="shared" si="30"/>
        <v>1</v>
      </c>
      <c r="Q72" s="27">
        <f t="shared" si="31"/>
        <v>0</v>
      </c>
      <c r="R72" s="26" t="s">
        <v>805</v>
      </c>
      <c r="S72" s="27" t="s">
        <v>434</v>
      </c>
      <c r="T72" s="26" t="s">
        <v>493</v>
      </c>
      <c r="U72" s="27">
        <f t="shared" si="44"/>
        <v>35</v>
      </c>
      <c r="V72" s="27">
        <f t="shared" si="39"/>
        <v>0</v>
      </c>
      <c r="W72" s="27">
        <f t="shared" si="40"/>
        <v>2</v>
      </c>
      <c r="X72" s="27">
        <f t="shared" si="41"/>
        <v>0</v>
      </c>
      <c r="Y72" s="28"/>
      <c r="Z72" s="27"/>
      <c r="AA72" s="26"/>
      <c r="AB72" s="27" t="str">
        <f t="shared" si="45"/>
        <v/>
      </c>
      <c r="AC72" s="27" t="str">
        <f t="shared" si="32"/>
        <v/>
      </c>
      <c r="AD72" s="27" t="str">
        <f t="shared" si="33"/>
        <v/>
      </c>
      <c r="AE72" s="27" t="str">
        <f t="shared" si="34"/>
        <v/>
      </c>
      <c r="AF72" s="28"/>
      <c r="AG72" s="27"/>
      <c r="AH72" s="26"/>
      <c r="AI72" s="27" t="str">
        <f t="shared" si="46"/>
        <v/>
      </c>
      <c r="AJ72" s="27" t="str">
        <f t="shared" si="50"/>
        <v/>
      </c>
      <c r="AK72" s="27" t="str">
        <f t="shared" si="51"/>
        <v/>
      </c>
      <c r="AL72" s="27" t="str">
        <f t="shared" si="52"/>
        <v/>
      </c>
    </row>
    <row r="73" spans="1:38" x14ac:dyDescent="0.25">
      <c r="A73" s="26" t="s">
        <v>242</v>
      </c>
      <c r="B73" s="27" t="s">
        <v>363</v>
      </c>
      <c r="C73" s="27" t="s">
        <v>686</v>
      </c>
      <c r="D73" s="26" t="s">
        <v>806</v>
      </c>
      <c r="E73" s="27" t="s">
        <v>447</v>
      </c>
      <c r="F73" s="26" t="s">
        <v>517</v>
      </c>
      <c r="G73" s="27">
        <f t="shared" si="42"/>
        <v>32</v>
      </c>
      <c r="H73" s="27">
        <f t="shared" si="47"/>
        <v>1</v>
      </c>
      <c r="I73" s="27">
        <f t="shared" si="48"/>
        <v>1</v>
      </c>
      <c r="J73" s="27">
        <f t="shared" si="49"/>
        <v>0</v>
      </c>
      <c r="K73" s="26" t="s">
        <v>807</v>
      </c>
      <c r="L73" s="27" t="s">
        <v>407</v>
      </c>
      <c r="M73" s="26" t="s">
        <v>600</v>
      </c>
      <c r="N73" s="27">
        <f t="shared" si="43"/>
        <v>31</v>
      </c>
      <c r="O73" s="27">
        <f t="shared" si="29"/>
        <v>0</v>
      </c>
      <c r="P73" s="27">
        <f t="shared" si="30"/>
        <v>2</v>
      </c>
      <c r="Q73" s="27">
        <f t="shared" si="31"/>
        <v>1</v>
      </c>
      <c r="R73" s="26"/>
      <c r="S73" s="27"/>
      <c r="T73" s="26"/>
      <c r="U73" s="27" t="str">
        <f t="shared" si="44"/>
        <v/>
      </c>
      <c r="V73" s="27" t="str">
        <f t="shared" si="39"/>
        <v/>
      </c>
      <c r="W73" s="27" t="str">
        <f t="shared" si="40"/>
        <v/>
      </c>
      <c r="X73" s="27" t="str">
        <f t="shared" si="41"/>
        <v/>
      </c>
      <c r="Y73" s="28"/>
      <c r="Z73" s="27"/>
      <c r="AA73" s="26"/>
      <c r="AB73" s="27" t="str">
        <f t="shared" si="45"/>
        <v/>
      </c>
      <c r="AC73" s="27" t="str">
        <f t="shared" si="32"/>
        <v/>
      </c>
      <c r="AD73" s="27" t="str">
        <f t="shared" si="33"/>
        <v/>
      </c>
      <c r="AE73" s="27" t="str">
        <f t="shared" si="34"/>
        <v/>
      </c>
      <c r="AF73" s="28"/>
      <c r="AG73" s="27"/>
      <c r="AH73" s="26"/>
      <c r="AI73" s="27" t="str">
        <f t="shared" si="46"/>
        <v/>
      </c>
      <c r="AJ73" s="27" t="str">
        <f t="shared" si="50"/>
        <v/>
      </c>
      <c r="AK73" s="27" t="str">
        <f t="shared" si="51"/>
        <v/>
      </c>
      <c r="AL73" s="27" t="str">
        <f t="shared" si="52"/>
        <v/>
      </c>
    </row>
    <row r="74" spans="1:38" x14ac:dyDescent="0.25">
      <c r="A74" s="26" t="s">
        <v>65</v>
      </c>
      <c r="B74" s="27" t="s">
        <v>151</v>
      </c>
      <c r="C74" s="27" t="s">
        <v>686</v>
      </c>
      <c r="D74" s="28" t="s">
        <v>808</v>
      </c>
      <c r="E74" s="27" t="s">
        <v>407</v>
      </c>
      <c r="F74" s="26" t="s">
        <v>518</v>
      </c>
      <c r="G74" s="27">
        <f t="shared" si="42"/>
        <v>38</v>
      </c>
      <c r="H74" s="27">
        <f t="shared" si="47"/>
        <v>2</v>
      </c>
      <c r="I74" s="27">
        <f t="shared" si="48"/>
        <v>1</v>
      </c>
      <c r="J74" s="27">
        <f t="shared" si="49"/>
        <v>0</v>
      </c>
      <c r="K74" s="28" t="s">
        <v>809</v>
      </c>
      <c r="L74" s="27" t="s">
        <v>434</v>
      </c>
      <c r="M74" s="26" t="s">
        <v>596</v>
      </c>
      <c r="N74" s="27">
        <f t="shared" si="43"/>
        <v>32</v>
      </c>
      <c r="O74" s="27">
        <f t="shared" si="29"/>
        <v>1</v>
      </c>
      <c r="P74" s="27">
        <f t="shared" si="30"/>
        <v>3</v>
      </c>
      <c r="Q74" s="27">
        <f t="shared" si="31"/>
        <v>1</v>
      </c>
      <c r="R74" s="26"/>
      <c r="S74" s="27"/>
      <c r="T74" s="26"/>
      <c r="U74" s="27" t="str">
        <f t="shared" si="44"/>
        <v/>
      </c>
      <c r="V74" s="27" t="str">
        <f t="shared" si="39"/>
        <v/>
      </c>
      <c r="W74" s="27" t="str">
        <f t="shared" si="40"/>
        <v/>
      </c>
      <c r="X74" s="27" t="str">
        <f t="shared" si="41"/>
        <v/>
      </c>
      <c r="Y74" s="28"/>
      <c r="Z74" s="27"/>
      <c r="AA74" s="26"/>
      <c r="AB74" s="27" t="str">
        <f t="shared" si="45"/>
        <v/>
      </c>
      <c r="AC74" s="27" t="str">
        <f t="shared" si="32"/>
        <v/>
      </c>
      <c r="AD74" s="27" t="str">
        <f t="shared" si="33"/>
        <v/>
      </c>
      <c r="AE74" s="27" t="str">
        <f t="shared" si="34"/>
        <v/>
      </c>
      <c r="AF74" s="28"/>
      <c r="AG74" s="27"/>
      <c r="AH74" s="26"/>
      <c r="AI74" s="27" t="str">
        <f t="shared" si="46"/>
        <v/>
      </c>
      <c r="AJ74" s="27" t="str">
        <f t="shared" si="50"/>
        <v/>
      </c>
      <c r="AK74" s="27" t="str">
        <f t="shared" si="51"/>
        <v/>
      </c>
      <c r="AL74" s="27" t="str">
        <f t="shared" si="52"/>
        <v/>
      </c>
    </row>
    <row r="75" spans="1:38" x14ac:dyDescent="0.25">
      <c r="A75" s="26" t="s">
        <v>57</v>
      </c>
      <c r="B75" s="27" t="s">
        <v>139</v>
      </c>
      <c r="C75" s="27" t="s">
        <v>686</v>
      </c>
      <c r="D75" s="28" t="s">
        <v>810</v>
      </c>
      <c r="E75" s="27" t="s">
        <v>434</v>
      </c>
      <c r="F75" s="26" t="s">
        <v>511</v>
      </c>
      <c r="G75" s="27">
        <f t="shared" si="42"/>
        <v>33</v>
      </c>
      <c r="H75" s="27">
        <f t="shared" si="47"/>
        <v>0</v>
      </c>
      <c r="I75" s="27">
        <f t="shared" si="48"/>
        <v>2</v>
      </c>
      <c r="J75" s="27">
        <f t="shared" si="49"/>
        <v>0</v>
      </c>
      <c r="K75" s="28" t="s">
        <v>811</v>
      </c>
      <c r="L75" s="27" t="s">
        <v>434</v>
      </c>
      <c r="M75" s="26" t="s">
        <v>597</v>
      </c>
      <c r="N75" s="27">
        <f t="shared" si="43"/>
        <v>32</v>
      </c>
      <c r="O75" s="27">
        <f t="shared" si="29"/>
        <v>2</v>
      </c>
      <c r="P75" s="27">
        <f t="shared" si="30"/>
        <v>1</v>
      </c>
      <c r="Q75" s="27">
        <f t="shared" si="31"/>
        <v>0</v>
      </c>
      <c r="R75" s="26" t="s">
        <v>812</v>
      </c>
      <c r="S75" s="27" t="s">
        <v>434</v>
      </c>
      <c r="T75" s="26" t="s">
        <v>638</v>
      </c>
      <c r="U75" s="27">
        <f t="shared" si="44"/>
        <v>35</v>
      </c>
      <c r="V75" s="27">
        <f t="shared" si="39"/>
        <v>0</v>
      </c>
      <c r="W75" s="27">
        <f t="shared" si="40"/>
        <v>2</v>
      </c>
      <c r="X75" s="27">
        <f t="shared" si="41"/>
        <v>0</v>
      </c>
      <c r="Y75" s="28"/>
      <c r="Z75" s="27"/>
      <c r="AA75" s="26"/>
      <c r="AB75" s="27" t="str">
        <f t="shared" si="45"/>
        <v/>
      </c>
      <c r="AC75" s="27" t="str">
        <f t="shared" si="32"/>
        <v/>
      </c>
      <c r="AD75" s="27" t="str">
        <f t="shared" si="33"/>
        <v/>
      </c>
      <c r="AE75" s="27" t="str">
        <f t="shared" si="34"/>
        <v/>
      </c>
      <c r="AF75" s="28"/>
      <c r="AG75" s="27"/>
      <c r="AH75" s="26"/>
      <c r="AI75" s="27" t="str">
        <f t="shared" si="46"/>
        <v/>
      </c>
      <c r="AJ75" s="27" t="str">
        <f t="shared" si="50"/>
        <v/>
      </c>
      <c r="AK75" s="27" t="str">
        <f t="shared" si="51"/>
        <v/>
      </c>
      <c r="AL75" s="27" t="str">
        <f t="shared" si="52"/>
        <v/>
      </c>
    </row>
    <row r="76" spans="1:38" x14ac:dyDescent="0.25">
      <c r="A76" s="26" t="s">
        <v>220</v>
      </c>
      <c r="B76" s="27" t="s">
        <v>221</v>
      </c>
      <c r="C76" s="27" t="s">
        <v>686</v>
      </c>
      <c r="D76" s="26" t="s">
        <v>813</v>
      </c>
      <c r="E76" s="27" t="s">
        <v>434</v>
      </c>
      <c r="F76" s="26" t="s">
        <v>493</v>
      </c>
      <c r="G76" s="27">
        <f t="shared" si="42"/>
        <v>35</v>
      </c>
      <c r="H76" s="27">
        <f t="shared" si="47"/>
        <v>0</v>
      </c>
      <c r="I76" s="27">
        <f t="shared" si="48"/>
        <v>2</v>
      </c>
      <c r="J76" s="27">
        <f t="shared" si="49"/>
        <v>0</v>
      </c>
      <c r="K76" s="26" t="s">
        <v>814</v>
      </c>
      <c r="L76" s="27" t="s">
        <v>439</v>
      </c>
      <c r="M76" s="26" t="s">
        <v>598</v>
      </c>
      <c r="N76" s="27">
        <f t="shared" si="43"/>
        <v>31</v>
      </c>
      <c r="O76" s="27">
        <f t="shared" si="29"/>
        <v>0</v>
      </c>
      <c r="P76" s="27">
        <f t="shared" si="30"/>
        <v>1</v>
      </c>
      <c r="Q76" s="27">
        <f t="shared" si="31"/>
        <v>0</v>
      </c>
      <c r="R76" s="26" t="s">
        <v>815</v>
      </c>
      <c r="S76" s="27" t="s">
        <v>434</v>
      </c>
      <c r="T76" s="26" t="s">
        <v>639</v>
      </c>
      <c r="U76" s="27">
        <f t="shared" si="44"/>
        <v>34</v>
      </c>
      <c r="V76" s="27">
        <f t="shared" si="39"/>
        <v>0</v>
      </c>
      <c r="W76" s="27">
        <f t="shared" si="40"/>
        <v>1</v>
      </c>
      <c r="X76" s="27">
        <f t="shared" si="41"/>
        <v>1</v>
      </c>
      <c r="Y76" s="27"/>
      <c r="Z76" s="27"/>
      <c r="AA76" s="26"/>
      <c r="AB76" s="27" t="str">
        <f t="shared" si="45"/>
        <v/>
      </c>
      <c r="AC76" s="27" t="str">
        <f t="shared" si="32"/>
        <v/>
      </c>
      <c r="AD76" s="27" t="str">
        <f t="shared" si="33"/>
        <v/>
      </c>
      <c r="AE76" s="27" t="str">
        <f t="shared" si="34"/>
        <v/>
      </c>
      <c r="AF76" s="27"/>
      <c r="AG76" s="27"/>
      <c r="AH76" s="26"/>
      <c r="AI76" s="27" t="str">
        <f t="shared" si="46"/>
        <v/>
      </c>
      <c r="AJ76" s="27" t="str">
        <f t="shared" si="50"/>
        <v/>
      </c>
      <c r="AK76" s="27" t="str">
        <f t="shared" si="51"/>
        <v/>
      </c>
      <c r="AL76" s="27" t="str">
        <f t="shared" si="52"/>
        <v/>
      </c>
    </row>
    <row r="77" spans="1:38" x14ac:dyDescent="0.25">
      <c r="A77" s="26" t="s">
        <v>50</v>
      </c>
      <c r="B77" s="27" t="s">
        <v>130</v>
      </c>
      <c r="C77" s="27" t="s">
        <v>686</v>
      </c>
      <c r="D77" s="28" t="s">
        <v>816</v>
      </c>
      <c r="E77" s="27" t="s">
        <v>445</v>
      </c>
      <c r="F77" s="26" t="s">
        <v>519</v>
      </c>
      <c r="G77" s="27">
        <f t="shared" si="42"/>
        <v>62</v>
      </c>
      <c r="H77" s="27">
        <f t="shared" si="47"/>
        <v>0</v>
      </c>
      <c r="I77" s="27">
        <f t="shared" si="48"/>
        <v>3</v>
      </c>
      <c r="J77" s="27">
        <f t="shared" si="49"/>
        <v>0</v>
      </c>
      <c r="K77" s="28"/>
      <c r="L77" s="27"/>
      <c r="M77" s="26"/>
      <c r="N77" s="27" t="str">
        <f t="shared" si="43"/>
        <v/>
      </c>
      <c r="O77" s="27" t="str">
        <f t="shared" si="29"/>
        <v/>
      </c>
      <c r="P77" s="27" t="str">
        <f t="shared" si="30"/>
        <v/>
      </c>
      <c r="Q77" s="27" t="str">
        <f t="shared" si="31"/>
        <v/>
      </c>
      <c r="R77" s="26"/>
      <c r="S77" s="27"/>
      <c r="T77" s="26"/>
      <c r="U77" s="27" t="str">
        <f t="shared" si="44"/>
        <v/>
      </c>
      <c r="V77" s="27" t="str">
        <f t="shared" si="39"/>
        <v/>
      </c>
      <c r="W77" s="27" t="str">
        <f t="shared" si="40"/>
        <v/>
      </c>
      <c r="X77" s="27" t="str">
        <f t="shared" si="41"/>
        <v/>
      </c>
      <c r="Y77" s="28"/>
      <c r="Z77" s="27"/>
      <c r="AA77" s="26"/>
      <c r="AB77" s="27" t="str">
        <f t="shared" si="45"/>
        <v/>
      </c>
      <c r="AC77" s="27" t="str">
        <f t="shared" si="32"/>
        <v/>
      </c>
      <c r="AD77" s="27" t="str">
        <f t="shared" si="33"/>
        <v/>
      </c>
      <c r="AE77" s="27" t="str">
        <f t="shared" si="34"/>
        <v/>
      </c>
      <c r="AF77" s="28"/>
      <c r="AG77" s="27"/>
      <c r="AH77" s="26"/>
      <c r="AI77" s="27" t="str">
        <f t="shared" si="46"/>
        <v/>
      </c>
      <c r="AJ77" s="27" t="str">
        <f t="shared" si="50"/>
        <v/>
      </c>
      <c r="AK77" s="27" t="str">
        <f t="shared" si="51"/>
        <v/>
      </c>
      <c r="AL77" s="27" t="str">
        <f t="shared" si="52"/>
        <v/>
      </c>
    </row>
    <row r="78" spans="1:38" x14ac:dyDescent="0.25">
      <c r="A78" s="26" t="s">
        <v>353</v>
      </c>
      <c r="B78" s="27" t="s">
        <v>354</v>
      </c>
      <c r="C78" s="27" t="s">
        <v>686</v>
      </c>
      <c r="D78" s="26" t="s">
        <v>817</v>
      </c>
      <c r="E78" s="27" t="s">
        <v>443</v>
      </c>
      <c r="F78" s="26" t="s">
        <v>520</v>
      </c>
      <c r="G78" s="27">
        <f t="shared" si="42"/>
        <v>32</v>
      </c>
      <c r="H78" s="27">
        <f t="shared" si="47"/>
        <v>0</v>
      </c>
      <c r="I78" s="27">
        <f t="shared" si="48"/>
        <v>1</v>
      </c>
      <c r="J78" s="27">
        <f t="shared" si="49"/>
        <v>0</v>
      </c>
      <c r="K78" s="26" t="s">
        <v>818</v>
      </c>
      <c r="L78" s="27" t="s">
        <v>440</v>
      </c>
      <c r="M78" s="26" t="s">
        <v>599</v>
      </c>
      <c r="N78" s="27">
        <f t="shared" si="43"/>
        <v>34</v>
      </c>
      <c r="O78" s="27">
        <f t="shared" si="29"/>
        <v>0</v>
      </c>
      <c r="P78" s="27">
        <f t="shared" si="30"/>
        <v>3</v>
      </c>
      <c r="Q78" s="27">
        <f t="shared" si="31"/>
        <v>1</v>
      </c>
      <c r="R78" s="26"/>
      <c r="S78" s="27"/>
      <c r="T78" s="26"/>
      <c r="U78" s="27" t="str">
        <f t="shared" si="44"/>
        <v/>
      </c>
      <c r="V78" s="27" t="str">
        <f t="shared" si="39"/>
        <v/>
      </c>
      <c r="W78" s="27" t="str">
        <f t="shared" si="40"/>
        <v/>
      </c>
      <c r="X78" s="27" t="str">
        <f t="shared" si="41"/>
        <v/>
      </c>
      <c r="Y78" s="28"/>
      <c r="Z78" s="27"/>
      <c r="AA78" s="26"/>
      <c r="AB78" s="27" t="str">
        <f t="shared" si="45"/>
        <v/>
      </c>
      <c r="AC78" s="27" t="str">
        <f t="shared" si="32"/>
        <v/>
      </c>
      <c r="AD78" s="27" t="str">
        <f t="shared" si="33"/>
        <v/>
      </c>
      <c r="AE78" s="27" t="str">
        <f t="shared" si="34"/>
        <v/>
      </c>
      <c r="AF78" s="28"/>
      <c r="AG78" s="27"/>
      <c r="AH78" s="26"/>
      <c r="AI78" s="27" t="str">
        <f t="shared" si="46"/>
        <v/>
      </c>
      <c r="AJ78" s="27" t="str">
        <f t="shared" si="50"/>
        <v/>
      </c>
      <c r="AK78" s="27" t="str">
        <f t="shared" si="51"/>
        <v/>
      </c>
      <c r="AL78" s="27" t="str">
        <f t="shared" si="52"/>
        <v/>
      </c>
    </row>
    <row r="79" spans="1:38" x14ac:dyDescent="0.25">
      <c r="A79" s="29" t="s">
        <v>292</v>
      </c>
      <c r="B79" s="27" t="s">
        <v>293</v>
      </c>
      <c r="C79" s="27" t="s">
        <v>686</v>
      </c>
      <c r="D79" s="26" t="s">
        <v>819</v>
      </c>
      <c r="E79" s="27" t="s">
        <v>448</v>
      </c>
      <c r="F79" s="26" t="s">
        <v>521</v>
      </c>
      <c r="G79" s="27">
        <f t="shared" si="42"/>
        <v>63</v>
      </c>
      <c r="H79" s="27">
        <f t="shared" si="47"/>
        <v>2</v>
      </c>
      <c r="I79" s="27">
        <f t="shared" si="48"/>
        <v>4</v>
      </c>
      <c r="J79" s="27">
        <f t="shared" si="49"/>
        <v>0</v>
      </c>
      <c r="K79" s="26"/>
      <c r="L79" s="27"/>
      <c r="M79" s="26"/>
      <c r="N79" s="27" t="str">
        <f t="shared" si="43"/>
        <v/>
      </c>
      <c r="O79" s="27" t="str">
        <f t="shared" si="29"/>
        <v/>
      </c>
      <c r="P79" s="27" t="str">
        <f t="shared" si="30"/>
        <v/>
      </c>
      <c r="Q79" s="27" t="str">
        <f t="shared" si="31"/>
        <v/>
      </c>
      <c r="R79" s="26"/>
      <c r="S79" s="27"/>
      <c r="T79" s="26"/>
      <c r="U79" s="27" t="str">
        <f t="shared" si="44"/>
        <v/>
      </c>
      <c r="V79" s="27" t="str">
        <f t="shared" si="39"/>
        <v/>
      </c>
      <c r="W79" s="27" t="str">
        <f t="shared" si="40"/>
        <v/>
      </c>
      <c r="X79" s="27" t="str">
        <f t="shared" si="41"/>
        <v/>
      </c>
      <c r="Y79" s="28"/>
      <c r="Z79" s="27"/>
      <c r="AA79" s="26"/>
      <c r="AB79" s="27" t="str">
        <f t="shared" si="45"/>
        <v/>
      </c>
      <c r="AC79" s="27" t="str">
        <f t="shared" si="32"/>
        <v/>
      </c>
      <c r="AD79" s="27" t="str">
        <f t="shared" si="33"/>
        <v/>
      </c>
      <c r="AE79" s="27" t="str">
        <f t="shared" si="34"/>
        <v/>
      </c>
      <c r="AF79" s="28"/>
      <c r="AG79" s="27"/>
      <c r="AH79" s="26"/>
      <c r="AI79" s="27" t="str">
        <f t="shared" si="46"/>
        <v/>
      </c>
      <c r="AJ79" s="27" t="str">
        <f t="shared" si="50"/>
        <v/>
      </c>
      <c r="AK79" s="27" t="str">
        <f t="shared" si="51"/>
        <v/>
      </c>
      <c r="AL79" s="27" t="str">
        <f t="shared" si="52"/>
        <v/>
      </c>
    </row>
    <row r="80" spans="1:38" x14ac:dyDescent="0.25">
      <c r="A80" s="26" t="s">
        <v>335</v>
      </c>
      <c r="B80" s="27" t="s">
        <v>336</v>
      </c>
      <c r="C80" s="27" t="s">
        <v>686</v>
      </c>
      <c r="D80" s="26" t="s">
        <v>820</v>
      </c>
      <c r="E80" s="27" t="s">
        <v>446</v>
      </c>
      <c r="F80" s="26" t="s">
        <v>522</v>
      </c>
      <c r="G80" s="27">
        <f t="shared" si="42"/>
        <v>35</v>
      </c>
      <c r="H80" s="27">
        <f t="shared" si="47"/>
        <v>0</v>
      </c>
      <c r="I80" s="27">
        <f t="shared" si="48"/>
        <v>3</v>
      </c>
      <c r="J80" s="27">
        <f t="shared" si="49"/>
        <v>0</v>
      </c>
      <c r="K80" s="26" t="s">
        <v>821</v>
      </c>
      <c r="L80" s="27" t="s">
        <v>407</v>
      </c>
      <c r="M80" s="26" t="s">
        <v>514</v>
      </c>
      <c r="N80" s="27">
        <f t="shared" si="43"/>
        <v>34</v>
      </c>
      <c r="O80" s="27">
        <f t="shared" si="29"/>
        <v>0</v>
      </c>
      <c r="P80" s="27">
        <f t="shared" si="30"/>
        <v>4</v>
      </c>
      <c r="Q80" s="27">
        <f t="shared" si="31"/>
        <v>0</v>
      </c>
      <c r="R80" s="26"/>
      <c r="S80" s="27"/>
      <c r="T80" s="26"/>
      <c r="U80" s="27" t="str">
        <f t="shared" si="44"/>
        <v/>
      </c>
      <c r="V80" s="27" t="str">
        <f t="shared" si="39"/>
        <v/>
      </c>
      <c r="W80" s="27" t="str">
        <f t="shared" si="40"/>
        <v/>
      </c>
      <c r="X80" s="27" t="str">
        <f t="shared" si="41"/>
        <v/>
      </c>
      <c r="Y80" s="28"/>
      <c r="Z80" s="27"/>
      <c r="AA80" s="26"/>
      <c r="AB80" s="27" t="str">
        <f t="shared" si="45"/>
        <v/>
      </c>
      <c r="AC80" s="27" t="str">
        <f t="shared" si="32"/>
        <v/>
      </c>
      <c r="AD80" s="27" t="str">
        <f t="shared" si="33"/>
        <v/>
      </c>
      <c r="AE80" s="27" t="str">
        <f t="shared" si="34"/>
        <v/>
      </c>
      <c r="AF80" s="28"/>
      <c r="AG80" s="27"/>
      <c r="AH80" s="26"/>
      <c r="AI80" s="27" t="str">
        <f t="shared" si="46"/>
        <v/>
      </c>
      <c r="AJ80" s="27" t="str">
        <f t="shared" si="50"/>
        <v/>
      </c>
      <c r="AK80" s="27" t="str">
        <f t="shared" si="51"/>
        <v/>
      </c>
      <c r="AL80" s="27" t="str">
        <f t="shared" si="52"/>
        <v/>
      </c>
    </row>
    <row r="81" spans="1:38" x14ac:dyDescent="0.25">
      <c r="A81" s="26" t="s">
        <v>62</v>
      </c>
      <c r="B81" s="27" t="s">
        <v>146</v>
      </c>
      <c r="C81" s="27" t="s">
        <v>686</v>
      </c>
      <c r="D81" s="28" t="s">
        <v>822</v>
      </c>
      <c r="E81" s="27" t="s">
        <v>446</v>
      </c>
      <c r="F81" s="26" t="s">
        <v>509</v>
      </c>
      <c r="G81" s="27">
        <f t="shared" si="42"/>
        <v>33</v>
      </c>
      <c r="H81" s="27">
        <f t="shared" si="47"/>
        <v>1</v>
      </c>
      <c r="I81" s="27">
        <f t="shared" si="48"/>
        <v>1</v>
      </c>
      <c r="J81" s="27">
        <f t="shared" si="49"/>
        <v>1</v>
      </c>
      <c r="K81" s="28" t="s">
        <v>823</v>
      </c>
      <c r="L81" s="27" t="s">
        <v>455</v>
      </c>
      <c r="M81" s="26" t="s">
        <v>601</v>
      </c>
      <c r="N81" s="27">
        <f t="shared" si="43"/>
        <v>35</v>
      </c>
      <c r="O81" s="27">
        <f t="shared" si="29"/>
        <v>0</v>
      </c>
      <c r="P81" s="27">
        <f t="shared" si="30"/>
        <v>3</v>
      </c>
      <c r="Q81" s="27">
        <f t="shared" si="31"/>
        <v>0</v>
      </c>
      <c r="R81" s="26"/>
      <c r="S81" s="27"/>
      <c r="T81" s="26"/>
      <c r="U81" s="27" t="str">
        <f t="shared" si="44"/>
        <v/>
      </c>
      <c r="V81" s="27" t="str">
        <f t="shared" si="39"/>
        <v/>
      </c>
      <c r="W81" s="27" t="str">
        <f t="shared" si="40"/>
        <v/>
      </c>
      <c r="X81" s="27" t="str">
        <f t="shared" si="41"/>
        <v/>
      </c>
      <c r="Y81" s="28"/>
      <c r="Z81" s="27"/>
      <c r="AA81" s="26"/>
      <c r="AB81" s="27" t="str">
        <f t="shared" si="45"/>
        <v/>
      </c>
      <c r="AC81" s="27" t="str">
        <f t="shared" si="32"/>
        <v/>
      </c>
      <c r="AD81" s="27" t="str">
        <f t="shared" si="33"/>
        <v/>
      </c>
      <c r="AE81" s="27" t="str">
        <f t="shared" si="34"/>
        <v/>
      </c>
      <c r="AF81" s="28"/>
      <c r="AG81" s="27"/>
      <c r="AH81" s="26"/>
      <c r="AI81" s="27" t="str">
        <f t="shared" si="46"/>
        <v/>
      </c>
      <c r="AJ81" s="27" t="str">
        <f t="shared" si="50"/>
        <v/>
      </c>
      <c r="AK81" s="27" t="str">
        <f t="shared" si="51"/>
        <v/>
      </c>
      <c r="AL81" s="27" t="str">
        <f t="shared" si="52"/>
        <v/>
      </c>
    </row>
    <row r="82" spans="1:38" x14ac:dyDescent="0.25">
      <c r="A82" s="26" t="s">
        <v>347</v>
      </c>
      <c r="B82" s="27" t="s">
        <v>348</v>
      </c>
      <c r="C82" s="27" t="s">
        <v>686</v>
      </c>
      <c r="D82" s="26" t="s">
        <v>758</v>
      </c>
      <c r="E82" s="27" t="s">
        <v>443</v>
      </c>
      <c r="F82" s="26" t="s">
        <v>523</v>
      </c>
      <c r="G82" s="27">
        <f t="shared" si="42"/>
        <v>32</v>
      </c>
      <c r="H82" s="27">
        <f t="shared" si="47"/>
        <v>0</v>
      </c>
      <c r="I82" s="27">
        <f t="shared" si="48"/>
        <v>3</v>
      </c>
      <c r="J82" s="27">
        <f t="shared" si="49"/>
        <v>0</v>
      </c>
      <c r="K82" s="26" t="s">
        <v>757</v>
      </c>
      <c r="L82" s="27" t="s">
        <v>432</v>
      </c>
      <c r="M82" s="26" t="s">
        <v>466</v>
      </c>
      <c r="N82" s="27">
        <f t="shared" si="43"/>
        <v>34</v>
      </c>
      <c r="O82" s="27">
        <f t="shared" si="29"/>
        <v>0</v>
      </c>
      <c r="P82" s="27">
        <f t="shared" si="30"/>
        <v>3</v>
      </c>
      <c r="Q82" s="27">
        <f t="shared" si="31"/>
        <v>1</v>
      </c>
      <c r="R82" s="26"/>
      <c r="S82" s="27"/>
      <c r="T82" s="26"/>
      <c r="U82" s="27" t="str">
        <f t="shared" si="44"/>
        <v/>
      </c>
      <c r="V82" s="27" t="str">
        <f t="shared" si="39"/>
        <v/>
      </c>
      <c r="W82" s="27" t="str">
        <f t="shared" si="40"/>
        <v/>
      </c>
      <c r="X82" s="27" t="str">
        <f t="shared" si="41"/>
        <v/>
      </c>
      <c r="Y82" s="28"/>
      <c r="Z82" s="27"/>
      <c r="AA82" s="26"/>
      <c r="AB82" s="27" t="str">
        <f t="shared" si="45"/>
        <v/>
      </c>
      <c r="AC82" s="27" t="str">
        <f t="shared" si="32"/>
        <v/>
      </c>
      <c r="AD82" s="27" t="str">
        <f t="shared" si="33"/>
        <v/>
      </c>
      <c r="AE82" s="27" t="str">
        <f t="shared" si="34"/>
        <v/>
      </c>
      <c r="AF82" s="28"/>
      <c r="AG82" s="27"/>
      <c r="AH82" s="26"/>
      <c r="AI82" s="27" t="str">
        <f t="shared" si="46"/>
        <v/>
      </c>
      <c r="AJ82" s="27" t="str">
        <f t="shared" si="50"/>
        <v/>
      </c>
      <c r="AK82" s="27" t="str">
        <f t="shared" si="51"/>
        <v/>
      </c>
      <c r="AL82" s="27" t="str">
        <f t="shared" si="52"/>
        <v/>
      </c>
    </row>
    <row r="83" spans="1:38" x14ac:dyDescent="0.25">
      <c r="A83" s="26" t="s">
        <v>66</v>
      </c>
      <c r="B83" s="27" t="s">
        <v>152</v>
      </c>
      <c r="C83" s="27" t="s">
        <v>686</v>
      </c>
      <c r="D83" s="26" t="s">
        <v>344</v>
      </c>
      <c r="E83" s="27"/>
      <c r="F83" s="26"/>
      <c r="G83" s="27" t="str">
        <f t="shared" si="42"/>
        <v/>
      </c>
      <c r="H83" s="27" t="str">
        <f t="shared" si="47"/>
        <v/>
      </c>
      <c r="I83" s="27" t="str">
        <f t="shared" si="48"/>
        <v/>
      </c>
      <c r="J83" s="27" t="str">
        <f t="shared" si="49"/>
        <v/>
      </c>
      <c r="K83" s="28"/>
      <c r="L83" s="27"/>
      <c r="M83" s="26"/>
      <c r="N83" s="27" t="str">
        <f t="shared" si="43"/>
        <v/>
      </c>
      <c r="O83" s="27" t="str">
        <f t="shared" si="29"/>
        <v/>
      </c>
      <c r="P83" s="27" t="str">
        <f t="shared" si="30"/>
        <v/>
      </c>
      <c r="Q83" s="27" t="str">
        <f t="shared" si="31"/>
        <v/>
      </c>
      <c r="R83" s="26"/>
      <c r="S83" s="27"/>
      <c r="T83" s="26"/>
      <c r="U83" s="27" t="str">
        <f t="shared" si="44"/>
        <v/>
      </c>
      <c r="V83" s="27" t="str">
        <f t="shared" si="39"/>
        <v/>
      </c>
      <c r="W83" s="27" t="str">
        <f t="shared" si="40"/>
        <v/>
      </c>
      <c r="X83" s="27" t="str">
        <f t="shared" si="41"/>
        <v/>
      </c>
      <c r="Y83" s="28"/>
      <c r="Z83" s="27"/>
      <c r="AA83" s="26"/>
      <c r="AB83" s="27" t="str">
        <f t="shared" si="45"/>
        <v/>
      </c>
      <c r="AC83" s="27" t="str">
        <f t="shared" si="32"/>
        <v/>
      </c>
      <c r="AD83" s="27" t="str">
        <f t="shared" si="33"/>
        <v/>
      </c>
      <c r="AE83" s="27" t="str">
        <f t="shared" si="34"/>
        <v/>
      </c>
      <c r="AF83" s="28"/>
      <c r="AG83" s="27"/>
      <c r="AH83" s="26"/>
      <c r="AI83" s="27" t="str">
        <f t="shared" si="46"/>
        <v/>
      </c>
      <c r="AJ83" s="27" t="str">
        <f t="shared" si="50"/>
        <v/>
      </c>
      <c r="AK83" s="27" t="str">
        <f t="shared" si="51"/>
        <v/>
      </c>
      <c r="AL83" s="27" t="str">
        <f t="shared" si="52"/>
        <v/>
      </c>
    </row>
    <row r="84" spans="1:38" x14ac:dyDescent="0.25">
      <c r="A84" s="26" t="s">
        <v>371</v>
      </c>
      <c r="B84" s="27" t="s">
        <v>372</v>
      </c>
      <c r="C84" s="27" t="s">
        <v>686</v>
      </c>
      <c r="D84" s="26" t="s">
        <v>824</v>
      </c>
      <c r="E84" s="27" t="s">
        <v>434</v>
      </c>
      <c r="F84" s="26" t="s">
        <v>524</v>
      </c>
      <c r="G84" s="27">
        <f t="shared" si="42"/>
        <v>34</v>
      </c>
      <c r="H84" s="27">
        <f t="shared" si="47"/>
        <v>0</v>
      </c>
      <c r="I84" s="27">
        <f t="shared" si="48"/>
        <v>1</v>
      </c>
      <c r="J84" s="27">
        <f t="shared" si="49"/>
        <v>1</v>
      </c>
      <c r="K84" s="26" t="s">
        <v>825</v>
      </c>
      <c r="L84" s="27" t="s">
        <v>434</v>
      </c>
      <c r="M84" s="26" t="s">
        <v>586</v>
      </c>
      <c r="N84" s="27">
        <f t="shared" si="43"/>
        <v>32</v>
      </c>
      <c r="O84" s="27">
        <f t="shared" si="29"/>
        <v>0</v>
      </c>
      <c r="P84" s="27">
        <f t="shared" si="30"/>
        <v>3</v>
      </c>
      <c r="Q84" s="27">
        <f t="shared" si="31"/>
        <v>0</v>
      </c>
      <c r="R84" s="26" t="s">
        <v>826</v>
      </c>
      <c r="S84" s="27" t="s">
        <v>434</v>
      </c>
      <c r="T84" s="26" t="s">
        <v>493</v>
      </c>
      <c r="U84" s="27">
        <f t="shared" si="44"/>
        <v>35</v>
      </c>
      <c r="V84" s="27">
        <f t="shared" si="39"/>
        <v>0</v>
      </c>
      <c r="W84" s="27">
        <f t="shared" si="40"/>
        <v>2</v>
      </c>
      <c r="X84" s="27">
        <f t="shared" si="41"/>
        <v>0</v>
      </c>
      <c r="Y84" s="28"/>
      <c r="Z84" s="27"/>
      <c r="AA84" s="26"/>
      <c r="AB84" s="27" t="str">
        <f t="shared" si="45"/>
        <v/>
      </c>
      <c r="AC84" s="27" t="str">
        <f t="shared" si="32"/>
        <v/>
      </c>
      <c r="AD84" s="27" t="str">
        <f t="shared" si="33"/>
        <v/>
      </c>
      <c r="AE84" s="27" t="str">
        <f t="shared" si="34"/>
        <v/>
      </c>
      <c r="AF84" s="28"/>
      <c r="AG84" s="27"/>
      <c r="AH84" s="26"/>
      <c r="AI84" s="27" t="str">
        <f t="shared" si="46"/>
        <v/>
      </c>
      <c r="AJ84" s="27" t="str">
        <f t="shared" si="50"/>
        <v/>
      </c>
      <c r="AK84" s="27" t="str">
        <f t="shared" si="51"/>
        <v/>
      </c>
      <c r="AL84" s="27" t="str">
        <f t="shared" si="52"/>
        <v/>
      </c>
    </row>
    <row r="85" spans="1:38" x14ac:dyDescent="0.25">
      <c r="A85" s="26" t="s">
        <v>311</v>
      </c>
      <c r="B85" s="27" t="s">
        <v>310</v>
      </c>
      <c r="C85" s="27" t="s">
        <v>686</v>
      </c>
      <c r="D85" s="26" t="s">
        <v>827</v>
      </c>
      <c r="E85" s="27" t="s">
        <v>432</v>
      </c>
      <c r="F85" s="26" t="s">
        <v>525</v>
      </c>
      <c r="G85" s="27">
        <f t="shared" si="42"/>
        <v>32</v>
      </c>
      <c r="H85" s="27">
        <f t="shared" si="47"/>
        <v>0</v>
      </c>
      <c r="I85" s="27">
        <f t="shared" si="48"/>
        <v>6</v>
      </c>
      <c r="J85" s="27">
        <f t="shared" si="49"/>
        <v>0</v>
      </c>
      <c r="K85" s="26" t="s">
        <v>828</v>
      </c>
      <c r="L85" s="27" t="s">
        <v>603</v>
      </c>
      <c r="M85" s="26" t="s">
        <v>602</v>
      </c>
      <c r="N85" s="27">
        <f t="shared" si="43"/>
        <v>31</v>
      </c>
      <c r="O85" s="27">
        <f t="shared" si="29"/>
        <v>0</v>
      </c>
      <c r="P85" s="27">
        <f t="shared" si="30"/>
        <v>7</v>
      </c>
      <c r="Q85" s="27">
        <f t="shared" si="31"/>
        <v>1</v>
      </c>
      <c r="R85" s="26"/>
      <c r="S85" s="27"/>
      <c r="T85" s="26"/>
      <c r="U85" s="27" t="str">
        <f t="shared" si="44"/>
        <v/>
      </c>
      <c r="V85" s="27" t="str">
        <f t="shared" si="39"/>
        <v/>
      </c>
      <c r="W85" s="27" t="str">
        <f t="shared" si="40"/>
        <v/>
      </c>
      <c r="X85" s="27" t="str">
        <f t="shared" si="41"/>
        <v/>
      </c>
      <c r="Y85" s="28"/>
      <c r="Z85" s="27"/>
      <c r="AA85" s="26"/>
      <c r="AB85" s="27" t="str">
        <f t="shared" si="45"/>
        <v/>
      </c>
      <c r="AC85" s="27" t="str">
        <f t="shared" si="32"/>
        <v/>
      </c>
      <c r="AD85" s="27" t="str">
        <f t="shared" si="33"/>
        <v/>
      </c>
      <c r="AE85" s="27" t="str">
        <f t="shared" si="34"/>
        <v/>
      </c>
      <c r="AF85" s="28"/>
      <c r="AG85" s="27"/>
      <c r="AH85" s="26"/>
      <c r="AI85" s="27" t="str">
        <f t="shared" si="46"/>
        <v/>
      </c>
      <c r="AJ85" s="27" t="str">
        <f t="shared" si="50"/>
        <v/>
      </c>
      <c r="AK85" s="27" t="str">
        <f t="shared" si="51"/>
        <v/>
      </c>
      <c r="AL85" s="27" t="str">
        <f t="shared" si="52"/>
        <v/>
      </c>
    </row>
    <row r="86" spans="1:38" x14ac:dyDescent="0.25">
      <c r="A86" s="26" t="s">
        <v>340</v>
      </c>
      <c r="B86" s="27" t="s">
        <v>341</v>
      </c>
      <c r="C86" s="27" t="s">
        <v>686</v>
      </c>
      <c r="D86" s="26" t="s">
        <v>829</v>
      </c>
      <c r="E86" s="27" t="s">
        <v>449</v>
      </c>
      <c r="F86" s="26" t="s">
        <v>526</v>
      </c>
      <c r="G86" s="27">
        <f t="shared" si="42"/>
        <v>32</v>
      </c>
      <c r="H86" s="27">
        <f t="shared" si="47"/>
        <v>1</v>
      </c>
      <c r="I86" s="27">
        <f t="shared" si="48"/>
        <v>4</v>
      </c>
      <c r="J86" s="27">
        <f t="shared" si="49"/>
        <v>1</v>
      </c>
      <c r="K86" s="26" t="s">
        <v>830</v>
      </c>
      <c r="L86" s="27" t="s">
        <v>605</v>
      </c>
      <c r="M86" s="26" t="s">
        <v>604</v>
      </c>
      <c r="N86" s="27">
        <f t="shared" si="43"/>
        <v>36</v>
      </c>
      <c r="O86" s="27">
        <f t="shared" si="29"/>
        <v>5</v>
      </c>
      <c r="P86" s="27">
        <f t="shared" si="30"/>
        <v>2</v>
      </c>
      <c r="Q86" s="27">
        <f t="shared" si="31"/>
        <v>1</v>
      </c>
      <c r="R86" s="26" t="s">
        <v>831</v>
      </c>
      <c r="S86" s="27" t="s">
        <v>407</v>
      </c>
      <c r="T86" s="26" t="s">
        <v>640</v>
      </c>
      <c r="U86" s="27">
        <f t="shared" si="44"/>
        <v>31</v>
      </c>
      <c r="V86" s="27">
        <f t="shared" si="39"/>
        <v>0</v>
      </c>
      <c r="W86" s="27">
        <f t="shared" si="40"/>
        <v>4</v>
      </c>
      <c r="X86" s="27">
        <f t="shared" si="41"/>
        <v>1</v>
      </c>
      <c r="Y86" s="27" t="s">
        <v>832</v>
      </c>
      <c r="Z86" s="27" t="s">
        <v>432</v>
      </c>
      <c r="AA86" s="26" t="s">
        <v>645</v>
      </c>
      <c r="AB86" s="27">
        <f t="shared" si="45"/>
        <v>32</v>
      </c>
      <c r="AC86" s="27">
        <f t="shared" si="32"/>
        <v>3</v>
      </c>
      <c r="AD86" s="27">
        <f t="shared" si="33"/>
        <v>2</v>
      </c>
      <c r="AE86" s="27">
        <f t="shared" si="34"/>
        <v>0</v>
      </c>
      <c r="AF86" s="28"/>
      <c r="AG86" s="27" t="s">
        <v>432</v>
      </c>
      <c r="AH86" s="26" t="s">
        <v>645</v>
      </c>
      <c r="AI86" s="27">
        <f t="shared" si="46"/>
        <v>32</v>
      </c>
      <c r="AJ86" s="27">
        <f t="shared" si="50"/>
        <v>3</v>
      </c>
      <c r="AK86" s="27">
        <f t="shared" si="51"/>
        <v>2</v>
      </c>
      <c r="AL86" s="27">
        <f t="shared" si="52"/>
        <v>0</v>
      </c>
    </row>
    <row r="87" spans="1:38" x14ac:dyDescent="0.25">
      <c r="A87" s="26" t="s">
        <v>40</v>
      </c>
      <c r="B87" s="27" t="s">
        <v>120</v>
      </c>
      <c r="C87" s="27" t="s">
        <v>686</v>
      </c>
      <c r="D87" s="28" t="s">
        <v>833</v>
      </c>
      <c r="E87" s="27" t="s">
        <v>434</v>
      </c>
      <c r="F87" s="26" t="s">
        <v>493</v>
      </c>
      <c r="G87" s="27">
        <f t="shared" si="42"/>
        <v>35</v>
      </c>
      <c r="H87" s="27">
        <f t="shared" si="47"/>
        <v>0</v>
      </c>
      <c r="I87" s="27">
        <f t="shared" si="48"/>
        <v>2</v>
      </c>
      <c r="J87" s="27">
        <f t="shared" si="49"/>
        <v>0</v>
      </c>
      <c r="K87" s="28" t="s">
        <v>825</v>
      </c>
      <c r="L87" s="27" t="s">
        <v>434</v>
      </c>
      <c r="M87" s="26" t="s">
        <v>586</v>
      </c>
      <c r="N87" s="27">
        <f t="shared" si="43"/>
        <v>32</v>
      </c>
      <c r="O87" s="27">
        <f t="shared" si="29"/>
        <v>0</v>
      </c>
      <c r="P87" s="27">
        <f t="shared" si="30"/>
        <v>3</v>
      </c>
      <c r="Q87" s="27">
        <f t="shared" si="31"/>
        <v>0</v>
      </c>
      <c r="R87" s="26" t="s">
        <v>824</v>
      </c>
      <c r="S87" s="27" t="s">
        <v>434</v>
      </c>
      <c r="T87" s="26" t="s">
        <v>524</v>
      </c>
      <c r="U87" s="27">
        <f t="shared" si="44"/>
        <v>34</v>
      </c>
      <c r="V87" s="27">
        <f t="shared" si="39"/>
        <v>0</v>
      </c>
      <c r="W87" s="27">
        <f t="shared" si="40"/>
        <v>1</v>
      </c>
      <c r="X87" s="27">
        <f t="shared" si="41"/>
        <v>1</v>
      </c>
      <c r="Y87" s="28"/>
      <c r="Z87" s="27"/>
      <c r="AA87" s="26"/>
      <c r="AB87" s="27" t="str">
        <f t="shared" si="45"/>
        <v/>
      </c>
      <c r="AC87" s="27" t="str">
        <f t="shared" si="32"/>
        <v/>
      </c>
      <c r="AD87" s="27" t="str">
        <f t="shared" si="33"/>
        <v/>
      </c>
      <c r="AE87" s="27" t="str">
        <f t="shared" si="34"/>
        <v/>
      </c>
      <c r="AF87" s="28"/>
      <c r="AG87" s="27"/>
      <c r="AH87" s="26"/>
      <c r="AI87" s="27" t="str">
        <f t="shared" si="46"/>
        <v/>
      </c>
      <c r="AJ87" s="27" t="str">
        <f t="shared" si="50"/>
        <v/>
      </c>
      <c r="AK87" s="27" t="str">
        <f t="shared" si="51"/>
        <v/>
      </c>
      <c r="AL87" s="27" t="str">
        <f t="shared" si="52"/>
        <v/>
      </c>
    </row>
    <row r="88" spans="1:38" x14ac:dyDescent="0.25">
      <c r="A88" s="29" t="s">
        <v>54</v>
      </c>
      <c r="B88" s="27" t="s">
        <v>135</v>
      </c>
      <c r="C88" s="27" t="s">
        <v>686</v>
      </c>
      <c r="D88" s="28" t="s">
        <v>801</v>
      </c>
      <c r="E88" s="27" t="s">
        <v>407</v>
      </c>
      <c r="F88" s="26" t="s">
        <v>528</v>
      </c>
      <c r="G88" s="27">
        <f t="shared" si="42"/>
        <v>38</v>
      </c>
      <c r="H88" s="27">
        <f t="shared" si="47"/>
        <v>1</v>
      </c>
      <c r="I88" s="27">
        <f t="shared" si="48"/>
        <v>1</v>
      </c>
      <c r="J88" s="27">
        <f t="shared" si="49"/>
        <v>0</v>
      </c>
      <c r="K88" s="28"/>
      <c r="L88" s="27"/>
      <c r="M88" s="26"/>
      <c r="N88" s="27" t="str">
        <f t="shared" si="43"/>
        <v/>
      </c>
      <c r="O88" s="27" t="str">
        <f t="shared" si="29"/>
        <v/>
      </c>
      <c r="P88" s="27" t="str">
        <f t="shared" si="30"/>
        <v/>
      </c>
      <c r="Q88" s="27" t="str">
        <f t="shared" si="31"/>
        <v/>
      </c>
      <c r="R88" s="26"/>
      <c r="S88" s="27"/>
      <c r="T88" s="26"/>
      <c r="U88" s="27" t="str">
        <f t="shared" si="44"/>
        <v/>
      </c>
      <c r="V88" s="27" t="str">
        <f t="shared" si="39"/>
        <v/>
      </c>
      <c r="W88" s="27" t="str">
        <f t="shared" si="40"/>
        <v/>
      </c>
      <c r="X88" s="27" t="str">
        <f t="shared" si="41"/>
        <v/>
      </c>
      <c r="Y88" s="28"/>
      <c r="Z88" s="27"/>
      <c r="AA88" s="26"/>
      <c r="AB88" s="27" t="str">
        <f t="shared" si="45"/>
        <v/>
      </c>
      <c r="AC88" s="27" t="str">
        <f t="shared" si="32"/>
        <v/>
      </c>
      <c r="AD88" s="27" t="str">
        <f t="shared" si="33"/>
        <v/>
      </c>
      <c r="AE88" s="27" t="str">
        <f t="shared" si="34"/>
        <v/>
      </c>
      <c r="AF88" s="28"/>
      <c r="AG88" s="27"/>
      <c r="AH88" s="26"/>
      <c r="AI88" s="27" t="str">
        <f t="shared" si="46"/>
        <v/>
      </c>
      <c r="AJ88" s="27" t="str">
        <f t="shared" si="50"/>
        <v/>
      </c>
      <c r="AK88" s="27" t="str">
        <f t="shared" si="51"/>
        <v/>
      </c>
      <c r="AL88" s="27" t="str">
        <f t="shared" si="52"/>
        <v/>
      </c>
    </row>
    <row r="89" spans="1:38" x14ac:dyDescent="0.25">
      <c r="A89" s="29" t="s">
        <v>45</v>
      </c>
      <c r="B89" s="27" t="s">
        <v>123</v>
      </c>
      <c r="C89" s="27" t="s">
        <v>686</v>
      </c>
      <c r="D89" s="28" t="s">
        <v>805</v>
      </c>
      <c r="E89" s="27" t="s">
        <v>434</v>
      </c>
      <c r="F89" s="26" t="s">
        <v>493</v>
      </c>
      <c r="G89" s="27">
        <f t="shared" si="42"/>
        <v>35</v>
      </c>
      <c r="H89" s="27">
        <f t="shared" si="47"/>
        <v>0</v>
      </c>
      <c r="I89" s="27">
        <f t="shared" si="48"/>
        <v>2</v>
      </c>
      <c r="J89" s="27">
        <f t="shared" si="49"/>
        <v>0</v>
      </c>
      <c r="K89" s="28" t="s">
        <v>804</v>
      </c>
      <c r="L89" s="27" t="s">
        <v>434</v>
      </c>
      <c r="M89" s="26" t="s">
        <v>595</v>
      </c>
      <c r="N89" s="27">
        <f t="shared" si="43"/>
        <v>31</v>
      </c>
      <c r="O89" s="27">
        <f t="shared" si="29"/>
        <v>0</v>
      </c>
      <c r="P89" s="27">
        <f t="shared" si="30"/>
        <v>1</v>
      </c>
      <c r="Q89" s="27">
        <f t="shared" si="31"/>
        <v>0</v>
      </c>
      <c r="R89" s="26" t="s">
        <v>803</v>
      </c>
      <c r="S89" s="27" t="s">
        <v>434</v>
      </c>
      <c r="T89" s="26" t="s">
        <v>516</v>
      </c>
      <c r="U89" s="27">
        <f t="shared" si="44"/>
        <v>34</v>
      </c>
      <c r="V89" s="27">
        <f t="shared" si="39"/>
        <v>0</v>
      </c>
      <c r="W89" s="27">
        <f t="shared" si="40"/>
        <v>1</v>
      </c>
      <c r="X89" s="27">
        <f t="shared" si="41"/>
        <v>1</v>
      </c>
      <c r="Y89" s="28"/>
      <c r="Z89" s="27"/>
      <c r="AA89" s="26"/>
      <c r="AB89" s="27" t="str">
        <f t="shared" si="45"/>
        <v/>
      </c>
      <c r="AC89" s="27" t="str">
        <f t="shared" si="32"/>
        <v/>
      </c>
      <c r="AD89" s="27" t="str">
        <f t="shared" si="33"/>
        <v/>
      </c>
      <c r="AE89" s="27" t="str">
        <f t="shared" si="34"/>
        <v/>
      </c>
      <c r="AF89" s="28"/>
      <c r="AG89" s="27"/>
      <c r="AH89" s="26"/>
      <c r="AI89" s="27" t="str">
        <f t="shared" si="46"/>
        <v/>
      </c>
      <c r="AJ89" s="27" t="str">
        <f t="shared" si="50"/>
        <v/>
      </c>
      <c r="AK89" s="27" t="str">
        <f t="shared" si="51"/>
        <v/>
      </c>
      <c r="AL89" s="27" t="str">
        <f t="shared" si="52"/>
        <v/>
      </c>
    </row>
    <row r="90" spans="1:38" x14ac:dyDescent="0.25">
      <c r="A90" s="29" t="s">
        <v>226</v>
      </c>
      <c r="B90" s="27" t="s">
        <v>227</v>
      </c>
      <c r="C90" s="27" t="s">
        <v>686</v>
      </c>
      <c r="D90" s="26" t="s">
        <v>813</v>
      </c>
      <c r="E90" s="27" t="s">
        <v>434</v>
      </c>
      <c r="F90" s="26" t="s">
        <v>493</v>
      </c>
      <c r="G90" s="27">
        <f t="shared" si="42"/>
        <v>35</v>
      </c>
      <c r="H90" s="27">
        <f t="shared" si="47"/>
        <v>0</v>
      </c>
      <c r="I90" s="27">
        <f t="shared" si="48"/>
        <v>2</v>
      </c>
      <c r="J90" s="27">
        <f t="shared" si="49"/>
        <v>0</v>
      </c>
      <c r="K90" s="26" t="s">
        <v>834</v>
      </c>
      <c r="L90" s="27" t="s">
        <v>439</v>
      </c>
      <c r="M90" s="26" t="s">
        <v>598</v>
      </c>
      <c r="N90" s="27">
        <f t="shared" si="43"/>
        <v>31</v>
      </c>
      <c r="O90" s="27">
        <f t="shared" si="29"/>
        <v>0</v>
      </c>
      <c r="P90" s="27">
        <f t="shared" si="30"/>
        <v>1</v>
      </c>
      <c r="Q90" s="27">
        <f t="shared" si="31"/>
        <v>0</v>
      </c>
      <c r="R90" s="26" t="s">
        <v>835</v>
      </c>
      <c r="S90" s="27" t="s">
        <v>434</v>
      </c>
      <c r="T90" s="26" t="s">
        <v>641</v>
      </c>
      <c r="U90" s="27">
        <f t="shared" si="44"/>
        <v>34</v>
      </c>
      <c r="V90" s="27">
        <f t="shared" si="39"/>
        <v>0</v>
      </c>
      <c r="W90" s="27">
        <f t="shared" si="40"/>
        <v>1</v>
      </c>
      <c r="X90" s="27">
        <f t="shared" si="41"/>
        <v>1</v>
      </c>
      <c r="Y90" s="27"/>
      <c r="Z90" s="27"/>
      <c r="AA90" s="26"/>
      <c r="AB90" s="27" t="str">
        <f t="shared" si="45"/>
        <v/>
      </c>
      <c r="AC90" s="27" t="str">
        <f t="shared" si="32"/>
        <v/>
      </c>
      <c r="AD90" s="27" t="str">
        <f t="shared" si="33"/>
        <v/>
      </c>
      <c r="AE90" s="27" t="str">
        <f t="shared" si="34"/>
        <v/>
      </c>
      <c r="AF90" s="27"/>
      <c r="AG90" s="27"/>
      <c r="AH90" s="26"/>
      <c r="AI90" s="27" t="str">
        <f t="shared" si="46"/>
        <v/>
      </c>
      <c r="AJ90" s="27" t="str">
        <f t="shared" si="50"/>
        <v/>
      </c>
      <c r="AK90" s="27" t="str">
        <f t="shared" si="51"/>
        <v/>
      </c>
      <c r="AL90" s="27" t="str">
        <f t="shared" si="52"/>
        <v/>
      </c>
    </row>
    <row r="91" spans="1:38" x14ac:dyDescent="0.25">
      <c r="A91" s="29" t="s">
        <v>286</v>
      </c>
      <c r="B91" s="27" t="s">
        <v>287</v>
      </c>
      <c r="C91" s="27" t="s">
        <v>686</v>
      </c>
      <c r="D91" s="26" t="s">
        <v>344</v>
      </c>
      <c r="E91" s="27"/>
      <c r="F91" s="26"/>
      <c r="G91" s="27" t="str">
        <f t="shared" si="42"/>
        <v/>
      </c>
      <c r="H91" s="27" t="str">
        <f t="shared" si="47"/>
        <v/>
      </c>
      <c r="I91" s="27" t="str">
        <f t="shared" si="48"/>
        <v/>
      </c>
      <c r="J91" s="27" t="str">
        <f t="shared" si="49"/>
        <v/>
      </c>
      <c r="K91" s="26"/>
      <c r="L91" s="27"/>
      <c r="M91" s="26"/>
      <c r="N91" s="27" t="str">
        <f t="shared" si="43"/>
        <v/>
      </c>
      <c r="O91" s="27" t="str">
        <f t="shared" ref="O91:O96" si="53">IF(M91&lt;&gt;"",(LEN(M91)-LEN(SUBSTITUTE(M91,"S",""))),"")</f>
        <v/>
      </c>
      <c r="P91" s="27" t="str">
        <f t="shared" ref="P91:P96" si="54">IF(M91&lt;&gt;"",(LEN(M91)-LEN(SUBSTITUTE(M91,"T",""))),"")</f>
        <v/>
      </c>
      <c r="Q91" s="27" t="str">
        <f t="shared" ref="Q91:Q96" si="55">IF(M91&lt;&gt;"",(LEN(M91)-LEN(SUBSTITUTE(M91,"C",""))),"")</f>
        <v/>
      </c>
      <c r="R91" s="26"/>
      <c r="S91" s="27"/>
      <c r="T91" s="26"/>
      <c r="U91" s="27" t="str">
        <f t="shared" si="44"/>
        <v/>
      </c>
      <c r="V91" s="27" t="str">
        <f t="shared" si="39"/>
        <v/>
      </c>
      <c r="W91" s="27" t="str">
        <f t="shared" si="40"/>
        <v/>
      </c>
      <c r="X91" s="27" t="str">
        <f t="shared" si="41"/>
        <v/>
      </c>
      <c r="Y91" s="28"/>
      <c r="Z91" s="27"/>
      <c r="AA91" s="26"/>
      <c r="AB91" s="27"/>
      <c r="AC91" s="27"/>
      <c r="AD91" s="27"/>
      <c r="AE91" s="27"/>
      <c r="AF91" s="28"/>
      <c r="AG91" s="27"/>
      <c r="AH91" s="26"/>
      <c r="AI91" s="27"/>
      <c r="AJ91" s="27"/>
      <c r="AK91" s="27"/>
      <c r="AL91" s="27"/>
    </row>
    <row r="92" spans="1:38" x14ac:dyDescent="0.25">
      <c r="A92" s="26" t="s">
        <v>362</v>
      </c>
      <c r="B92" s="27" t="s">
        <v>119</v>
      </c>
      <c r="C92" s="27" t="s">
        <v>686</v>
      </c>
      <c r="D92" s="26" t="s">
        <v>757</v>
      </c>
      <c r="E92" s="27" t="s">
        <v>432</v>
      </c>
      <c r="F92" s="26" t="s">
        <v>466</v>
      </c>
      <c r="G92" s="27">
        <f t="shared" si="42"/>
        <v>34</v>
      </c>
      <c r="H92" s="27">
        <f t="shared" si="47"/>
        <v>0</v>
      </c>
      <c r="I92" s="27">
        <f t="shared" si="48"/>
        <v>3</v>
      </c>
      <c r="J92" s="27">
        <f t="shared" si="49"/>
        <v>1</v>
      </c>
      <c r="K92" s="26" t="s">
        <v>836</v>
      </c>
      <c r="L92" s="27" t="s">
        <v>443</v>
      </c>
      <c r="M92" s="26" t="s">
        <v>523</v>
      </c>
      <c r="N92" s="27">
        <f t="shared" si="43"/>
        <v>32</v>
      </c>
      <c r="O92" s="27">
        <f t="shared" si="53"/>
        <v>0</v>
      </c>
      <c r="P92" s="27">
        <f t="shared" si="54"/>
        <v>3</v>
      </c>
      <c r="Q92" s="27">
        <f t="shared" si="55"/>
        <v>0</v>
      </c>
      <c r="R92" s="26"/>
      <c r="S92" s="27"/>
      <c r="T92" s="26"/>
      <c r="U92" s="27" t="str">
        <f t="shared" si="44"/>
        <v/>
      </c>
      <c r="V92" s="27" t="str">
        <f t="shared" si="39"/>
        <v/>
      </c>
      <c r="W92" s="27" t="str">
        <f t="shared" si="40"/>
        <v/>
      </c>
      <c r="X92" s="27" t="str">
        <f t="shared" si="41"/>
        <v/>
      </c>
      <c r="Y92" s="28"/>
      <c r="Z92" s="27"/>
      <c r="AA92" s="26"/>
      <c r="AB92" s="27" t="str">
        <f t="shared" ref="AB92:AB129" si="56">IF(AA92&lt;&gt;0,LEN(AA92),"")</f>
        <v/>
      </c>
      <c r="AC92" s="27" t="str">
        <f t="shared" ref="AC92:AC130" si="57">IF(AA92&lt;&gt;"",(LEN(AA92)-LEN(SUBSTITUTE(AA92,"S",""))),"")</f>
        <v/>
      </c>
      <c r="AD92" s="27" t="str">
        <f t="shared" ref="AD92:AD130" si="58">IF(AA92&lt;&gt;"",(LEN(AA92)-LEN(SUBSTITUTE(AA92,"T",""))),"")</f>
        <v/>
      </c>
      <c r="AE92" s="27" t="str">
        <f t="shared" ref="AE92:AE130" si="59">IF(AA92&lt;&gt;"",(LEN(AA92)-LEN(SUBSTITUTE(AA92,"C",""))),"")</f>
        <v/>
      </c>
      <c r="AF92" s="28"/>
      <c r="AG92" s="27"/>
      <c r="AH92" s="26"/>
      <c r="AI92" s="27" t="str">
        <f t="shared" ref="AI92:AI147" si="60">IF(AH92&lt;&gt;0,LEN(AH92),"")</f>
        <v/>
      </c>
      <c r="AJ92" s="27" t="str">
        <f t="shared" ref="AJ92:AJ147" si="61">IF(AH92&lt;&gt;"",(LEN(AH92)-LEN(SUBSTITUTE(AH92,"S",""))),"")</f>
        <v/>
      </c>
      <c r="AK92" s="27" t="str">
        <f t="shared" ref="AK92:AK147" si="62">IF(AH92&lt;&gt;"",(LEN(AH92)-LEN(SUBSTITUTE(AH92,"T",""))),"")</f>
        <v/>
      </c>
      <c r="AL92" s="27" t="str">
        <f t="shared" ref="AL92:AL147" si="63">IF(AH92&lt;&gt;"",(LEN(AH92)-LEN(SUBSTITUTE(AH92,"C",""))),"")</f>
        <v/>
      </c>
    </row>
    <row r="93" spans="1:38" x14ac:dyDescent="0.25">
      <c r="A93" s="29" t="s">
        <v>39</v>
      </c>
      <c r="B93" s="27" t="s">
        <v>119</v>
      </c>
      <c r="C93" s="27" t="s">
        <v>686</v>
      </c>
      <c r="D93" s="28" t="s">
        <v>757</v>
      </c>
      <c r="E93" s="27" t="s">
        <v>432</v>
      </c>
      <c r="F93" s="26" t="s">
        <v>466</v>
      </c>
      <c r="G93" s="27">
        <f t="shared" si="42"/>
        <v>34</v>
      </c>
      <c r="H93" s="27">
        <f t="shared" si="47"/>
        <v>0</v>
      </c>
      <c r="I93" s="27">
        <f t="shared" si="48"/>
        <v>3</v>
      </c>
      <c r="J93" s="27">
        <f t="shared" si="49"/>
        <v>1</v>
      </c>
      <c r="K93" s="28" t="s">
        <v>836</v>
      </c>
      <c r="L93" s="27" t="s">
        <v>443</v>
      </c>
      <c r="M93" s="26" t="s">
        <v>523</v>
      </c>
      <c r="N93" s="27">
        <f t="shared" si="43"/>
        <v>32</v>
      </c>
      <c r="O93" s="27">
        <f t="shared" si="53"/>
        <v>0</v>
      </c>
      <c r="P93" s="27">
        <f t="shared" si="54"/>
        <v>3</v>
      </c>
      <c r="Q93" s="27">
        <f t="shared" si="55"/>
        <v>0</v>
      </c>
      <c r="R93" s="26"/>
      <c r="S93" s="27"/>
      <c r="T93" s="26"/>
      <c r="U93" s="27" t="str">
        <f t="shared" si="44"/>
        <v/>
      </c>
      <c r="V93" s="27" t="str">
        <f t="shared" si="39"/>
        <v/>
      </c>
      <c r="W93" s="27" t="str">
        <f t="shared" si="40"/>
        <v/>
      </c>
      <c r="X93" s="27" t="str">
        <f t="shared" si="41"/>
        <v/>
      </c>
      <c r="Y93" s="28"/>
      <c r="Z93" s="27"/>
      <c r="AA93" s="26"/>
      <c r="AB93" s="27" t="str">
        <f t="shared" si="56"/>
        <v/>
      </c>
      <c r="AC93" s="27" t="str">
        <f t="shared" si="57"/>
        <v/>
      </c>
      <c r="AD93" s="27" t="str">
        <f t="shared" si="58"/>
        <v/>
      </c>
      <c r="AE93" s="27" t="str">
        <f t="shared" si="59"/>
        <v/>
      </c>
      <c r="AF93" s="28"/>
      <c r="AG93" s="27"/>
      <c r="AH93" s="26"/>
      <c r="AI93" s="27" t="str">
        <f t="shared" si="60"/>
        <v/>
      </c>
      <c r="AJ93" s="27" t="str">
        <f t="shared" si="61"/>
        <v/>
      </c>
      <c r="AK93" s="27" t="str">
        <f t="shared" si="62"/>
        <v/>
      </c>
      <c r="AL93" s="27" t="str">
        <f t="shared" si="63"/>
        <v/>
      </c>
    </row>
    <row r="94" spans="1:38" x14ac:dyDescent="0.25">
      <c r="A94" s="29" t="s">
        <v>232</v>
      </c>
      <c r="B94" s="27" t="s">
        <v>233</v>
      </c>
      <c r="C94" s="27" t="s">
        <v>686</v>
      </c>
      <c r="D94" s="26" t="s">
        <v>837</v>
      </c>
      <c r="E94" s="27" t="s">
        <v>443</v>
      </c>
      <c r="F94" s="26" t="s">
        <v>527</v>
      </c>
      <c r="G94" s="27">
        <f t="shared" si="42"/>
        <v>32</v>
      </c>
      <c r="H94" s="27">
        <f t="shared" si="47"/>
        <v>0</v>
      </c>
      <c r="I94" s="27">
        <f t="shared" si="48"/>
        <v>3</v>
      </c>
      <c r="J94" s="27">
        <f t="shared" si="49"/>
        <v>0</v>
      </c>
      <c r="K94" s="26" t="s">
        <v>838</v>
      </c>
      <c r="L94" s="27" t="s">
        <v>432</v>
      </c>
      <c r="M94" s="26" t="s">
        <v>606</v>
      </c>
      <c r="N94" s="27">
        <f t="shared" si="43"/>
        <v>33</v>
      </c>
      <c r="O94" s="27">
        <f t="shared" si="53"/>
        <v>0</v>
      </c>
      <c r="P94" s="27">
        <f t="shared" si="54"/>
        <v>3</v>
      </c>
      <c r="Q94" s="27">
        <f t="shared" si="55"/>
        <v>1</v>
      </c>
      <c r="R94" s="26"/>
      <c r="S94" s="27"/>
      <c r="T94" s="26"/>
      <c r="U94" s="27" t="str">
        <f t="shared" si="44"/>
        <v/>
      </c>
      <c r="V94" s="27" t="str">
        <f t="shared" si="39"/>
        <v/>
      </c>
      <c r="W94" s="27" t="str">
        <f t="shared" si="40"/>
        <v/>
      </c>
      <c r="X94" s="27" t="str">
        <f t="shared" si="41"/>
        <v/>
      </c>
      <c r="Y94" s="28"/>
      <c r="Z94" s="27"/>
      <c r="AA94" s="26"/>
      <c r="AB94" s="27" t="str">
        <f t="shared" si="56"/>
        <v/>
      </c>
      <c r="AC94" s="27" t="str">
        <f t="shared" si="57"/>
        <v/>
      </c>
      <c r="AD94" s="27" t="str">
        <f t="shared" si="58"/>
        <v/>
      </c>
      <c r="AE94" s="27" t="str">
        <f t="shared" si="59"/>
        <v/>
      </c>
      <c r="AF94" s="28"/>
      <c r="AG94" s="27"/>
      <c r="AH94" s="26"/>
      <c r="AI94" s="27" t="str">
        <f t="shared" si="60"/>
        <v/>
      </c>
      <c r="AJ94" s="27" t="str">
        <f t="shared" si="61"/>
        <v/>
      </c>
      <c r="AK94" s="27" t="str">
        <f t="shared" si="62"/>
        <v/>
      </c>
      <c r="AL94" s="27" t="str">
        <f t="shared" si="63"/>
        <v/>
      </c>
    </row>
    <row r="95" spans="1:38" x14ac:dyDescent="0.25">
      <c r="A95" s="29" t="s">
        <v>60</v>
      </c>
      <c r="B95" s="27" t="s">
        <v>143</v>
      </c>
      <c r="C95" s="27" t="s">
        <v>686</v>
      </c>
      <c r="D95" s="28" t="s">
        <v>796</v>
      </c>
      <c r="E95" s="27" t="s">
        <v>432</v>
      </c>
      <c r="F95" s="26" t="s">
        <v>512</v>
      </c>
      <c r="G95" s="27">
        <f t="shared" si="42"/>
        <v>37</v>
      </c>
      <c r="H95" s="27">
        <f t="shared" si="47"/>
        <v>0</v>
      </c>
      <c r="I95" s="27">
        <f t="shared" si="48"/>
        <v>2</v>
      </c>
      <c r="J95" s="27">
        <f t="shared" si="49"/>
        <v>0</v>
      </c>
      <c r="K95" s="28" t="s">
        <v>839</v>
      </c>
      <c r="L95" s="27" t="s">
        <v>432</v>
      </c>
      <c r="M95" s="26" t="s">
        <v>607</v>
      </c>
      <c r="N95" s="27">
        <f t="shared" si="43"/>
        <v>27</v>
      </c>
      <c r="O95" s="27">
        <f t="shared" si="53"/>
        <v>2</v>
      </c>
      <c r="P95" s="27">
        <f t="shared" si="54"/>
        <v>1</v>
      </c>
      <c r="Q95" s="27">
        <f t="shared" si="55"/>
        <v>1</v>
      </c>
      <c r="R95" s="26"/>
      <c r="S95" s="27"/>
      <c r="T95" s="26"/>
      <c r="U95" s="27" t="str">
        <f t="shared" si="44"/>
        <v/>
      </c>
      <c r="V95" s="27" t="str">
        <f t="shared" si="39"/>
        <v/>
      </c>
      <c r="W95" s="27" t="str">
        <f t="shared" si="40"/>
        <v/>
      </c>
      <c r="X95" s="27" t="str">
        <f t="shared" si="41"/>
        <v/>
      </c>
      <c r="Y95" s="28"/>
      <c r="Z95" s="27"/>
      <c r="AA95" s="26"/>
      <c r="AB95" s="27" t="str">
        <f t="shared" si="56"/>
        <v/>
      </c>
      <c r="AC95" s="27" t="str">
        <f t="shared" si="57"/>
        <v/>
      </c>
      <c r="AD95" s="27" t="str">
        <f t="shared" si="58"/>
        <v/>
      </c>
      <c r="AE95" s="27" t="str">
        <f t="shared" si="59"/>
        <v/>
      </c>
      <c r="AF95" s="28"/>
      <c r="AG95" s="27"/>
      <c r="AH95" s="26"/>
      <c r="AI95" s="27" t="str">
        <f t="shared" si="60"/>
        <v/>
      </c>
      <c r="AJ95" s="27" t="str">
        <f t="shared" si="61"/>
        <v/>
      </c>
      <c r="AK95" s="27" t="str">
        <f t="shared" si="62"/>
        <v/>
      </c>
      <c r="AL95" s="27" t="str">
        <f t="shared" si="63"/>
        <v/>
      </c>
    </row>
    <row r="96" spans="1:38" x14ac:dyDescent="0.25">
      <c r="A96" s="29" t="s">
        <v>41</v>
      </c>
      <c r="B96" s="27" t="s">
        <v>121</v>
      </c>
      <c r="C96" s="27" t="s">
        <v>686</v>
      </c>
      <c r="D96" s="28" t="s">
        <v>840</v>
      </c>
      <c r="E96" s="27" t="s">
        <v>432</v>
      </c>
      <c r="F96" s="26" t="s">
        <v>529</v>
      </c>
      <c r="G96" s="27">
        <f t="shared" si="42"/>
        <v>27</v>
      </c>
      <c r="H96" s="27">
        <f t="shared" si="47"/>
        <v>0</v>
      </c>
      <c r="I96" s="27">
        <f t="shared" si="48"/>
        <v>2</v>
      </c>
      <c r="J96" s="27">
        <f t="shared" si="49"/>
        <v>0</v>
      </c>
      <c r="K96" s="28" t="s">
        <v>841</v>
      </c>
      <c r="L96" s="27" t="s">
        <v>440</v>
      </c>
      <c r="M96" s="26" t="s">
        <v>608</v>
      </c>
      <c r="N96" s="27">
        <f t="shared" si="43"/>
        <v>25</v>
      </c>
      <c r="O96" s="27">
        <f t="shared" si="53"/>
        <v>1</v>
      </c>
      <c r="P96" s="27">
        <f t="shared" si="54"/>
        <v>2</v>
      </c>
      <c r="Q96" s="27">
        <f t="shared" si="55"/>
        <v>0</v>
      </c>
      <c r="R96" s="26"/>
      <c r="S96" s="27"/>
      <c r="T96" s="26"/>
      <c r="U96" s="27" t="str">
        <f t="shared" si="44"/>
        <v/>
      </c>
      <c r="V96" s="27" t="str">
        <f t="shared" si="39"/>
        <v/>
      </c>
      <c r="W96" s="27" t="str">
        <f t="shared" si="40"/>
        <v/>
      </c>
      <c r="X96" s="27" t="str">
        <f t="shared" si="41"/>
        <v/>
      </c>
      <c r="Y96" s="28"/>
      <c r="Z96" s="27"/>
      <c r="AA96" s="26"/>
      <c r="AB96" s="27" t="str">
        <f t="shared" si="56"/>
        <v/>
      </c>
      <c r="AC96" s="27" t="str">
        <f t="shared" si="57"/>
        <v/>
      </c>
      <c r="AD96" s="27" t="str">
        <f t="shared" si="58"/>
        <v/>
      </c>
      <c r="AE96" s="27" t="str">
        <f t="shared" si="59"/>
        <v/>
      </c>
      <c r="AF96" s="28"/>
      <c r="AG96" s="27"/>
      <c r="AH96" s="26"/>
      <c r="AI96" s="27" t="str">
        <f t="shared" si="60"/>
        <v/>
      </c>
      <c r="AJ96" s="27" t="str">
        <f t="shared" si="61"/>
        <v/>
      </c>
      <c r="AK96" s="27" t="str">
        <f t="shared" si="62"/>
        <v/>
      </c>
      <c r="AL96" s="27" t="str">
        <f t="shared" si="63"/>
        <v/>
      </c>
    </row>
    <row r="97" spans="1:38" x14ac:dyDescent="0.25">
      <c r="A97" s="29" t="s">
        <v>2</v>
      </c>
      <c r="B97" s="27" t="s">
        <v>129</v>
      </c>
      <c r="C97" s="27" t="s">
        <v>686</v>
      </c>
      <c r="D97" s="28" t="s">
        <v>842</v>
      </c>
      <c r="E97" s="27" t="s">
        <v>432</v>
      </c>
      <c r="F97" s="26" t="s">
        <v>529</v>
      </c>
      <c r="G97" s="27">
        <f t="shared" si="42"/>
        <v>27</v>
      </c>
      <c r="H97" s="27">
        <f t="shared" si="47"/>
        <v>0</v>
      </c>
      <c r="I97" s="27">
        <f t="shared" si="48"/>
        <v>2</v>
      </c>
      <c r="J97" s="27">
        <f t="shared" si="49"/>
        <v>0</v>
      </c>
      <c r="K97" s="28" t="s">
        <v>843</v>
      </c>
      <c r="L97" s="27" t="s">
        <v>432</v>
      </c>
      <c r="M97" s="26" t="s">
        <v>609</v>
      </c>
      <c r="N97" s="27">
        <f t="shared" si="43"/>
        <v>25</v>
      </c>
      <c r="O97" s="27">
        <f t="shared" ref="O97:O151" si="64">IF(M97&lt;&gt;"",(LEN(M97)-LEN(SUBSTITUTE(M97,"S",""))),"")</f>
        <v>1</v>
      </c>
      <c r="P97" s="27">
        <f t="shared" ref="P97:P151" si="65">IF(M97&lt;&gt;"",(LEN(M97)-LEN(SUBSTITUTE(M97,"T",""))),"")</f>
        <v>2</v>
      </c>
      <c r="Q97" s="27">
        <f t="shared" ref="Q97:Q151" si="66">IF(M97&lt;&gt;"",(LEN(M97)-LEN(SUBSTITUTE(M97,"C",""))),"")</f>
        <v>0</v>
      </c>
      <c r="R97" s="26"/>
      <c r="S97" s="27"/>
      <c r="T97" s="26"/>
      <c r="U97" s="27" t="str">
        <f t="shared" si="44"/>
        <v/>
      </c>
      <c r="V97" s="27" t="str">
        <f t="shared" si="39"/>
        <v/>
      </c>
      <c r="W97" s="27" t="str">
        <f t="shared" si="40"/>
        <v/>
      </c>
      <c r="X97" s="27" t="str">
        <f t="shared" si="41"/>
        <v/>
      </c>
      <c r="Y97" s="28"/>
      <c r="Z97" s="27"/>
      <c r="AA97" s="26"/>
      <c r="AB97" s="27" t="str">
        <f t="shared" si="56"/>
        <v/>
      </c>
      <c r="AC97" s="27" t="str">
        <f t="shared" si="57"/>
        <v/>
      </c>
      <c r="AD97" s="27" t="str">
        <f t="shared" si="58"/>
        <v/>
      </c>
      <c r="AE97" s="27" t="str">
        <f t="shared" si="59"/>
        <v/>
      </c>
      <c r="AF97" s="28"/>
      <c r="AG97" s="27"/>
      <c r="AH97" s="26"/>
      <c r="AI97" s="27" t="str">
        <f t="shared" si="60"/>
        <v/>
      </c>
      <c r="AJ97" s="27" t="str">
        <f t="shared" si="61"/>
        <v/>
      </c>
      <c r="AK97" s="27" t="str">
        <f t="shared" si="62"/>
        <v/>
      </c>
      <c r="AL97" s="27" t="str">
        <f t="shared" si="63"/>
        <v/>
      </c>
    </row>
    <row r="98" spans="1:38" x14ac:dyDescent="0.25">
      <c r="A98" s="29" t="s">
        <v>2</v>
      </c>
      <c r="B98" s="27" t="s">
        <v>136</v>
      </c>
      <c r="C98" s="27" t="s">
        <v>686</v>
      </c>
      <c r="D98" s="28" t="s">
        <v>844</v>
      </c>
      <c r="E98" s="27" t="s">
        <v>432</v>
      </c>
      <c r="F98" s="26" t="s">
        <v>532</v>
      </c>
      <c r="G98" s="27">
        <f t="shared" si="42"/>
        <v>22</v>
      </c>
      <c r="H98" s="27">
        <f t="shared" si="47"/>
        <v>0</v>
      </c>
      <c r="I98" s="27">
        <f t="shared" si="48"/>
        <v>4</v>
      </c>
      <c r="J98" s="27">
        <f t="shared" si="49"/>
        <v>0</v>
      </c>
      <c r="K98" s="28"/>
      <c r="L98" s="27"/>
      <c r="M98" s="26"/>
      <c r="N98" s="27" t="str">
        <f t="shared" si="43"/>
        <v/>
      </c>
      <c r="O98" s="27" t="str">
        <f t="shared" si="64"/>
        <v/>
      </c>
      <c r="P98" s="27" t="str">
        <f t="shared" si="65"/>
        <v/>
      </c>
      <c r="Q98" s="27" t="str">
        <f t="shared" si="66"/>
        <v/>
      </c>
      <c r="R98" s="26"/>
      <c r="S98" s="27"/>
      <c r="T98" s="26"/>
      <c r="U98" s="27" t="str">
        <f t="shared" si="44"/>
        <v/>
      </c>
      <c r="V98" s="27" t="str">
        <f t="shared" si="39"/>
        <v/>
      </c>
      <c r="W98" s="27" t="str">
        <f t="shared" si="40"/>
        <v/>
      </c>
      <c r="X98" s="27" t="str">
        <f t="shared" si="41"/>
        <v/>
      </c>
      <c r="Y98" s="28"/>
      <c r="Z98" s="27"/>
      <c r="AA98" s="26"/>
      <c r="AB98" s="27" t="str">
        <f t="shared" si="56"/>
        <v/>
      </c>
      <c r="AC98" s="27" t="str">
        <f t="shared" si="57"/>
        <v/>
      </c>
      <c r="AD98" s="27" t="str">
        <f t="shared" si="58"/>
        <v/>
      </c>
      <c r="AE98" s="27" t="str">
        <f t="shared" si="59"/>
        <v/>
      </c>
      <c r="AF98" s="28"/>
      <c r="AG98" s="27"/>
      <c r="AH98" s="26"/>
      <c r="AI98" s="27" t="str">
        <f t="shared" si="60"/>
        <v/>
      </c>
      <c r="AJ98" s="27" t="str">
        <f t="shared" si="61"/>
        <v/>
      </c>
      <c r="AK98" s="27" t="str">
        <f t="shared" si="62"/>
        <v/>
      </c>
      <c r="AL98" s="27" t="str">
        <f t="shared" si="63"/>
        <v/>
      </c>
    </row>
    <row r="99" spans="1:38" x14ac:dyDescent="0.25">
      <c r="A99" s="29" t="s">
        <v>53</v>
      </c>
      <c r="B99" s="27" t="s">
        <v>134</v>
      </c>
      <c r="C99" s="27" t="s">
        <v>686</v>
      </c>
      <c r="D99" s="28" t="s">
        <v>788</v>
      </c>
      <c r="E99" s="27" t="s">
        <v>445</v>
      </c>
      <c r="F99" s="26" t="s">
        <v>503</v>
      </c>
      <c r="G99" s="27">
        <f t="shared" si="42"/>
        <v>65</v>
      </c>
      <c r="H99" s="27">
        <f t="shared" si="47"/>
        <v>0</v>
      </c>
      <c r="I99" s="27">
        <f t="shared" si="48"/>
        <v>2</v>
      </c>
      <c r="J99" s="27">
        <f t="shared" si="49"/>
        <v>0</v>
      </c>
      <c r="K99" s="28"/>
      <c r="L99" s="27"/>
      <c r="M99" s="26"/>
      <c r="N99" s="27" t="str">
        <f t="shared" si="43"/>
        <v/>
      </c>
      <c r="O99" s="27" t="str">
        <f t="shared" si="64"/>
        <v/>
      </c>
      <c r="P99" s="27" t="str">
        <f t="shared" si="65"/>
        <v/>
      </c>
      <c r="Q99" s="27" t="str">
        <f t="shared" si="66"/>
        <v/>
      </c>
      <c r="R99" s="26"/>
      <c r="S99" s="27"/>
      <c r="T99" s="26"/>
      <c r="U99" s="27" t="str">
        <f t="shared" si="44"/>
        <v/>
      </c>
      <c r="V99" s="27" t="str">
        <f t="shared" si="39"/>
        <v/>
      </c>
      <c r="W99" s="27" t="str">
        <f t="shared" si="40"/>
        <v/>
      </c>
      <c r="X99" s="27" t="str">
        <f t="shared" si="41"/>
        <v/>
      </c>
      <c r="Y99" s="28"/>
      <c r="Z99" s="27"/>
      <c r="AA99" s="26"/>
      <c r="AB99" s="27" t="str">
        <f t="shared" si="56"/>
        <v/>
      </c>
      <c r="AC99" s="27" t="str">
        <f t="shared" si="57"/>
        <v/>
      </c>
      <c r="AD99" s="27" t="str">
        <f t="shared" si="58"/>
        <v/>
      </c>
      <c r="AE99" s="27" t="str">
        <f t="shared" si="59"/>
        <v/>
      </c>
      <c r="AF99" s="28"/>
      <c r="AG99" s="27"/>
      <c r="AH99" s="26"/>
      <c r="AI99" s="27" t="str">
        <f t="shared" si="60"/>
        <v/>
      </c>
      <c r="AJ99" s="27" t="str">
        <f t="shared" si="61"/>
        <v/>
      </c>
      <c r="AK99" s="27" t="str">
        <f t="shared" si="62"/>
        <v/>
      </c>
      <c r="AL99" s="27" t="str">
        <f t="shared" si="63"/>
        <v/>
      </c>
    </row>
    <row r="100" spans="1:38" x14ac:dyDescent="0.25">
      <c r="A100" s="26" t="s">
        <v>315</v>
      </c>
      <c r="B100" s="27" t="s">
        <v>316</v>
      </c>
      <c r="C100" s="27" t="s">
        <v>686</v>
      </c>
      <c r="D100" s="26" t="s">
        <v>845</v>
      </c>
      <c r="E100" s="27" t="s">
        <v>445</v>
      </c>
      <c r="F100" s="26" t="s">
        <v>533</v>
      </c>
      <c r="G100" s="27">
        <f t="shared" si="42"/>
        <v>69</v>
      </c>
      <c r="H100" s="27">
        <f t="shared" si="47"/>
        <v>3</v>
      </c>
      <c r="I100" s="27">
        <f t="shared" si="48"/>
        <v>1</v>
      </c>
      <c r="J100" s="27">
        <f t="shared" si="49"/>
        <v>0</v>
      </c>
      <c r="K100" s="26"/>
      <c r="L100" s="27"/>
      <c r="M100" s="26"/>
      <c r="N100" s="27" t="str">
        <f t="shared" si="43"/>
        <v/>
      </c>
      <c r="O100" s="27" t="str">
        <f t="shared" si="64"/>
        <v/>
      </c>
      <c r="P100" s="27" t="str">
        <f t="shared" si="65"/>
        <v/>
      </c>
      <c r="Q100" s="27" t="str">
        <f t="shared" si="66"/>
        <v/>
      </c>
      <c r="R100" s="26"/>
      <c r="S100" s="27"/>
      <c r="T100" s="26"/>
      <c r="U100" s="27" t="str">
        <f t="shared" si="44"/>
        <v/>
      </c>
      <c r="V100" s="27" t="str">
        <f t="shared" si="39"/>
        <v/>
      </c>
      <c r="W100" s="27" t="str">
        <f t="shared" si="40"/>
        <v/>
      </c>
      <c r="X100" s="27" t="str">
        <f t="shared" si="41"/>
        <v/>
      </c>
      <c r="Y100" s="28"/>
      <c r="Z100" s="27"/>
      <c r="AA100" s="26"/>
      <c r="AB100" s="27" t="str">
        <f t="shared" si="56"/>
        <v/>
      </c>
      <c r="AC100" s="27" t="str">
        <f t="shared" si="57"/>
        <v/>
      </c>
      <c r="AD100" s="27" t="str">
        <f t="shared" si="58"/>
        <v/>
      </c>
      <c r="AE100" s="27" t="str">
        <f t="shared" si="59"/>
        <v/>
      </c>
      <c r="AF100" s="28"/>
      <c r="AG100" s="27"/>
      <c r="AH100" s="26"/>
      <c r="AI100" s="27" t="str">
        <f t="shared" si="60"/>
        <v/>
      </c>
      <c r="AJ100" s="27" t="str">
        <f t="shared" si="61"/>
        <v/>
      </c>
      <c r="AK100" s="27" t="str">
        <f t="shared" si="62"/>
        <v/>
      </c>
      <c r="AL100" s="27" t="str">
        <f t="shared" si="63"/>
        <v/>
      </c>
    </row>
    <row r="101" spans="1:38" x14ac:dyDescent="0.25">
      <c r="A101" s="26" t="s">
        <v>329</v>
      </c>
      <c r="B101" s="27" t="s">
        <v>330</v>
      </c>
      <c r="C101" s="27" t="s">
        <v>686</v>
      </c>
      <c r="D101" s="26" t="s">
        <v>846</v>
      </c>
      <c r="E101" s="27" t="s">
        <v>450</v>
      </c>
      <c r="F101" s="26" t="s">
        <v>534</v>
      </c>
      <c r="G101" s="27">
        <f t="shared" si="42"/>
        <v>59</v>
      </c>
      <c r="H101" s="27">
        <f t="shared" si="47"/>
        <v>3</v>
      </c>
      <c r="I101" s="27">
        <f t="shared" si="48"/>
        <v>8</v>
      </c>
      <c r="J101" s="27">
        <f t="shared" si="49"/>
        <v>0</v>
      </c>
      <c r="K101" s="26"/>
      <c r="L101" s="27"/>
      <c r="M101" s="26"/>
      <c r="N101" s="27" t="str">
        <f t="shared" si="43"/>
        <v/>
      </c>
      <c r="O101" s="27" t="str">
        <f t="shared" si="64"/>
        <v/>
      </c>
      <c r="P101" s="27" t="str">
        <f t="shared" si="65"/>
        <v/>
      </c>
      <c r="Q101" s="27" t="str">
        <f t="shared" si="66"/>
        <v/>
      </c>
      <c r="R101" s="26"/>
      <c r="S101" s="27"/>
      <c r="T101" s="26"/>
      <c r="U101" s="27" t="str">
        <f t="shared" si="44"/>
        <v/>
      </c>
      <c r="V101" s="27" t="str">
        <f t="shared" si="39"/>
        <v/>
      </c>
      <c r="W101" s="27" t="str">
        <f t="shared" si="40"/>
        <v/>
      </c>
      <c r="X101" s="27" t="str">
        <f t="shared" si="41"/>
        <v/>
      </c>
      <c r="Y101" s="28"/>
      <c r="Z101" s="27"/>
      <c r="AA101" s="26"/>
      <c r="AB101" s="27" t="str">
        <f t="shared" si="56"/>
        <v/>
      </c>
      <c r="AC101" s="27" t="str">
        <f t="shared" si="57"/>
        <v/>
      </c>
      <c r="AD101" s="27" t="str">
        <f t="shared" si="58"/>
        <v/>
      </c>
      <c r="AE101" s="27" t="str">
        <f t="shared" si="59"/>
        <v/>
      </c>
      <c r="AF101" s="28"/>
      <c r="AG101" s="27"/>
      <c r="AH101" s="26"/>
      <c r="AI101" s="27" t="str">
        <f t="shared" si="60"/>
        <v/>
      </c>
      <c r="AJ101" s="27" t="str">
        <f t="shared" si="61"/>
        <v/>
      </c>
      <c r="AK101" s="27" t="str">
        <f t="shared" si="62"/>
        <v/>
      </c>
      <c r="AL101" s="27" t="str">
        <f t="shared" si="63"/>
        <v/>
      </c>
    </row>
    <row r="102" spans="1:38" x14ac:dyDescent="0.25">
      <c r="A102" s="29" t="s">
        <v>79</v>
      </c>
      <c r="B102" s="27" t="s">
        <v>170</v>
      </c>
      <c r="C102" s="27" t="s">
        <v>686</v>
      </c>
      <c r="D102" s="26" t="s">
        <v>344</v>
      </c>
      <c r="E102" s="27"/>
      <c r="F102" s="26"/>
      <c r="G102" s="27" t="str">
        <f t="shared" si="42"/>
        <v/>
      </c>
      <c r="H102" s="27" t="str">
        <f t="shared" si="47"/>
        <v/>
      </c>
      <c r="I102" s="27" t="str">
        <f t="shared" si="48"/>
        <v/>
      </c>
      <c r="J102" s="27" t="str">
        <f t="shared" si="49"/>
        <v/>
      </c>
      <c r="K102" s="26"/>
      <c r="L102" s="27"/>
      <c r="M102" s="26"/>
      <c r="N102" s="27" t="str">
        <f t="shared" si="43"/>
        <v/>
      </c>
      <c r="O102" s="27" t="str">
        <f t="shared" si="64"/>
        <v/>
      </c>
      <c r="P102" s="27" t="str">
        <f t="shared" si="65"/>
        <v/>
      </c>
      <c r="Q102" s="27" t="str">
        <f t="shared" si="66"/>
        <v/>
      </c>
      <c r="R102" s="26"/>
      <c r="S102" s="27"/>
      <c r="T102" s="26"/>
      <c r="U102" s="27" t="str">
        <f t="shared" si="44"/>
        <v/>
      </c>
      <c r="V102" s="27" t="str">
        <f t="shared" si="39"/>
        <v/>
      </c>
      <c r="W102" s="27" t="str">
        <f t="shared" si="40"/>
        <v/>
      </c>
      <c r="X102" s="27" t="str">
        <f t="shared" si="41"/>
        <v/>
      </c>
      <c r="Y102" s="28"/>
      <c r="Z102" s="27"/>
      <c r="AA102" s="26"/>
      <c r="AB102" s="27" t="str">
        <f t="shared" si="56"/>
        <v/>
      </c>
      <c r="AC102" s="27" t="str">
        <f t="shared" si="57"/>
        <v/>
      </c>
      <c r="AD102" s="27" t="str">
        <f t="shared" si="58"/>
        <v/>
      </c>
      <c r="AE102" s="27" t="str">
        <f t="shared" si="59"/>
        <v/>
      </c>
      <c r="AF102" s="28"/>
      <c r="AG102" s="27"/>
      <c r="AH102" s="26"/>
      <c r="AI102" s="27" t="str">
        <f t="shared" si="60"/>
        <v/>
      </c>
      <c r="AJ102" s="27" t="str">
        <f t="shared" si="61"/>
        <v/>
      </c>
      <c r="AK102" s="27" t="str">
        <f t="shared" si="62"/>
        <v/>
      </c>
      <c r="AL102" s="27" t="str">
        <f t="shared" si="63"/>
        <v/>
      </c>
    </row>
    <row r="103" spans="1:38" x14ac:dyDescent="0.25">
      <c r="A103" s="29" t="s">
        <v>24</v>
      </c>
      <c r="B103" s="27" t="s">
        <v>147</v>
      </c>
      <c r="C103" s="27" t="s">
        <v>686</v>
      </c>
      <c r="D103" s="26" t="s">
        <v>778</v>
      </c>
      <c r="E103" s="27" t="s">
        <v>432</v>
      </c>
      <c r="F103" s="26" t="s">
        <v>500</v>
      </c>
      <c r="G103" s="27">
        <f t="shared" si="42"/>
        <v>37</v>
      </c>
      <c r="H103" s="27">
        <f t="shared" si="47"/>
        <v>0</v>
      </c>
      <c r="I103" s="27">
        <f t="shared" si="48"/>
        <v>2</v>
      </c>
      <c r="J103" s="27">
        <f t="shared" si="49"/>
        <v>0</v>
      </c>
      <c r="K103" s="26" t="s">
        <v>847</v>
      </c>
      <c r="L103" s="27" t="s">
        <v>432</v>
      </c>
      <c r="M103" s="26" t="s">
        <v>590</v>
      </c>
      <c r="N103" s="27">
        <f t="shared" si="43"/>
        <v>26</v>
      </c>
      <c r="O103" s="27">
        <f t="shared" si="64"/>
        <v>2</v>
      </c>
      <c r="P103" s="27">
        <f t="shared" si="65"/>
        <v>1</v>
      </c>
      <c r="Q103" s="27">
        <f t="shared" si="66"/>
        <v>0</v>
      </c>
      <c r="R103" s="26"/>
      <c r="S103" s="27"/>
      <c r="T103" s="26"/>
      <c r="U103" s="27" t="str">
        <f t="shared" si="44"/>
        <v/>
      </c>
      <c r="V103" s="27" t="str">
        <f t="shared" si="39"/>
        <v/>
      </c>
      <c r="W103" s="27" t="str">
        <f t="shared" si="40"/>
        <v/>
      </c>
      <c r="X103" s="27" t="str">
        <f t="shared" si="41"/>
        <v/>
      </c>
      <c r="Y103" s="28"/>
      <c r="Z103" s="27"/>
      <c r="AA103" s="26"/>
      <c r="AB103" s="27" t="str">
        <f t="shared" si="56"/>
        <v/>
      </c>
      <c r="AC103" s="27" t="str">
        <f t="shared" si="57"/>
        <v/>
      </c>
      <c r="AD103" s="27" t="str">
        <f t="shared" si="58"/>
        <v/>
      </c>
      <c r="AE103" s="27" t="str">
        <f t="shared" si="59"/>
        <v/>
      </c>
      <c r="AF103" s="28"/>
      <c r="AG103" s="27"/>
      <c r="AH103" s="26"/>
      <c r="AI103" s="27" t="str">
        <f t="shared" si="60"/>
        <v/>
      </c>
      <c r="AJ103" s="27" t="str">
        <f t="shared" si="61"/>
        <v/>
      </c>
      <c r="AK103" s="27" t="str">
        <f t="shared" si="62"/>
        <v/>
      </c>
      <c r="AL103" s="27" t="str">
        <f t="shared" si="63"/>
        <v/>
      </c>
    </row>
    <row r="104" spans="1:38" x14ac:dyDescent="0.25">
      <c r="A104" s="29" t="s">
        <v>72</v>
      </c>
      <c r="B104" s="27" t="s">
        <v>157</v>
      </c>
      <c r="C104" s="27" t="s">
        <v>686</v>
      </c>
      <c r="D104" s="26" t="s">
        <v>848</v>
      </c>
      <c r="E104" s="27" t="s">
        <v>666</v>
      </c>
      <c r="F104" s="26" t="s">
        <v>667</v>
      </c>
      <c r="G104" s="27">
        <f t="shared" si="42"/>
        <v>49</v>
      </c>
      <c r="H104" s="27">
        <f t="shared" si="47"/>
        <v>1</v>
      </c>
      <c r="I104" s="27">
        <f t="shared" si="48"/>
        <v>3</v>
      </c>
      <c r="J104" s="27">
        <f t="shared" si="49"/>
        <v>0</v>
      </c>
      <c r="K104" s="26"/>
      <c r="L104" s="27"/>
      <c r="M104" s="26"/>
      <c r="N104" s="27" t="str">
        <f t="shared" si="43"/>
        <v/>
      </c>
      <c r="O104" s="27" t="str">
        <f t="shared" si="64"/>
        <v/>
      </c>
      <c r="P104" s="27" t="str">
        <f t="shared" si="65"/>
        <v/>
      </c>
      <c r="Q104" s="27" t="str">
        <f t="shared" si="66"/>
        <v/>
      </c>
      <c r="R104" s="26"/>
      <c r="S104" s="27"/>
      <c r="T104" s="26"/>
      <c r="U104" s="27" t="str">
        <f t="shared" si="44"/>
        <v/>
      </c>
      <c r="V104" s="27" t="str">
        <f t="shared" si="39"/>
        <v/>
      </c>
      <c r="W104" s="27" t="str">
        <f t="shared" si="40"/>
        <v/>
      </c>
      <c r="X104" s="27" t="str">
        <f t="shared" si="41"/>
        <v/>
      </c>
      <c r="Y104" s="28"/>
      <c r="Z104" s="27"/>
      <c r="AA104" s="26"/>
      <c r="AB104" s="27" t="str">
        <f t="shared" si="56"/>
        <v/>
      </c>
      <c r="AC104" s="27" t="str">
        <f t="shared" si="57"/>
        <v/>
      </c>
      <c r="AD104" s="27" t="str">
        <f t="shared" si="58"/>
        <v/>
      </c>
      <c r="AE104" s="27" t="str">
        <f t="shared" si="59"/>
        <v/>
      </c>
      <c r="AF104" s="28"/>
      <c r="AG104" s="27"/>
      <c r="AH104" s="26"/>
      <c r="AI104" s="27" t="str">
        <f t="shared" si="60"/>
        <v/>
      </c>
      <c r="AJ104" s="27" t="str">
        <f t="shared" si="61"/>
        <v/>
      </c>
      <c r="AK104" s="27" t="str">
        <f t="shared" si="62"/>
        <v/>
      </c>
      <c r="AL104" s="27" t="str">
        <f t="shared" si="63"/>
        <v/>
      </c>
    </row>
    <row r="105" spans="1:38" x14ac:dyDescent="0.25">
      <c r="A105" s="29" t="s">
        <v>55</v>
      </c>
      <c r="B105" s="27" t="s">
        <v>137</v>
      </c>
      <c r="C105" s="27" t="s">
        <v>686</v>
      </c>
      <c r="D105" s="26" t="s">
        <v>849</v>
      </c>
      <c r="E105" s="27" t="s">
        <v>432</v>
      </c>
      <c r="F105" s="26" t="s">
        <v>535</v>
      </c>
      <c r="G105" s="27">
        <f t="shared" si="42"/>
        <v>27</v>
      </c>
      <c r="H105" s="27">
        <f t="shared" si="47"/>
        <v>0</v>
      </c>
      <c r="I105" s="27">
        <f t="shared" si="48"/>
        <v>2</v>
      </c>
      <c r="J105" s="27">
        <f t="shared" si="49"/>
        <v>0</v>
      </c>
      <c r="K105" s="26" t="s">
        <v>850</v>
      </c>
      <c r="L105" s="27" t="s">
        <v>451</v>
      </c>
      <c r="M105" s="26" t="s">
        <v>610</v>
      </c>
      <c r="N105" s="27">
        <f t="shared" si="43"/>
        <v>25</v>
      </c>
      <c r="O105" s="27">
        <f t="shared" si="64"/>
        <v>1</v>
      </c>
      <c r="P105" s="27">
        <f t="shared" si="65"/>
        <v>2</v>
      </c>
      <c r="Q105" s="27">
        <f t="shared" si="66"/>
        <v>0</v>
      </c>
      <c r="R105" s="26"/>
      <c r="S105" s="27"/>
      <c r="T105" s="26"/>
      <c r="U105" s="27" t="str">
        <f t="shared" si="44"/>
        <v/>
      </c>
      <c r="V105" s="27" t="str">
        <f t="shared" si="39"/>
        <v/>
      </c>
      <c r="W105" s="27" t="str">
        <f t="shared" si="40"/>
        <v/>
      </c>
      <c r="X105" s="27" t="str">
        <f t="shared" si="41"/>
        <v/>
      </c>
      <c r="Y105" s="28"/>
      <c r="Z105" s="27"/>
      <c r="AA105" s="26"/>
      <c r="AB105" s="27" t="str">
        <f t="shared" si="56"/>
        <v/>
      </c>
      <c r="AC105" s="27" t="str">
        <f t="shared" si="57"/>
        <v/>
      </c>
      <c r="AD105" s="27" t="str">
        <f t="shared" si="58"/>
        <v/>
      </c>
      <c r="AE105" s="27" t="str">
        <f t="shared" si="59"/>
        <v/>
      </c>
      <c r="AF105" s="28"/>
      <c r="AG105" s="27"/>
      <c r="AH105" s="26"/>
      <c r="AI105" s="27" t="str">
        <f t="shared" si="60"/>
        <v/>
      </c>
      <c r="AJ105" s="27" t="str">
        <f t="shared" si="61"/>
        <v/>
      </c>
      <c r="AK105" s="27" t="str">
        <f t="shared" si="62"/>
        <v/>
      </c>
      <c r="AL105" s="27" t="str">
        <f t="shared" si="63"/>
        <v/>
      </c>
    </row>
    <row r="106" spans="1:38" x14ac:dyDescent="0.25">
      <c r="A106" s="26" t="s">
        <v>303</v>
      </c>
      <c r="B106" s="27" t="s">
        <v>304</v>
      </c>
      <c r="C106" s="27" t="s">
        <v>687</v>
      </c>
      <c r="D106" s="26" t="s">
        <v>851</v>
      </c>
      <c r="E106" s="27" t="s">
        <v>432</v>
      </c>
      <c r="F106" s="26" t="s">
        <v>530</v>
      </c>
      <c r="G106" s="27">
        <f t="shared" si="42"/>
        <v>32</v>
      </c>
      <c r="H106" s="27">
        <f t="shared" si="47"/>
        <v>1</v>
      </c>
      <c r="I106" s="27">
        <f t="shared" si="48"/>
        <v>1</v>
      </c>
      <c r="J106" s="27">
        <f t="shared" si="49"/>
        <v>0</v>
      </c>
      <c r="K106" s="26"/>
      <c r="L106" s="27"/>
      <c r="M106" s="26"/>
      <c r="N106" s="27" t="str">
        <f t="shared" si="43"/>
        <v/>
      </c>
      <c r="O106" s="27" t="str">
        <f t="shared" si="64"/>
        <v/>
      </c>
      <c r="P106" s="27" t="str">
        <f t="shared" si="65"/>
        <v/>
      </c>
      <c r="Q106" s="27" t="str">
        <f t="shared" si="66"/>
        <v/>
      </c>
      <c r="R106" s="26"/>
      <c r="S106" s="27"/>
      <c r="T106" s="26"/>
      <c r="U106" s="27" t="str">
        <f t="shared" si="44"/>
        <v/>
      </c>
      <c r="V106" s="27" t="str">
        <f t="shared" si="39"/>
        <v/>
      </c>
      <c r="W106" s="27" t="str">
        <f t="shared" si="40"/>
        <v/>
      </c>
      <c r="X106" s="27" t="str">
        <f t="shared" si="41"/>
        <v/>
      </c>
      <c r="Y106" s="28"/>
      <c r="Z106" s="27"/>
      <c r="AA106" s="26"/>
      <c r="AB106" s="27" t="str">
        <f t="shared" si="56"/>
        <v/>
      </c>
      <c r="AC106" s="27" t="str">
        <f t="shared" si="57"/>
        <v/>
      </c>
      <c r="AD106" s="27" t="str">
        <f t="shared" si="58"/>
        <v/>
      </c>
      <c r="AE106" s="27" t="str">
        <f t="shared" si="59"/>
        <v/>
      </c>
      <c r="AF106" s="28"/>
      <c r="AG106" s="27"/>
      <c r="AH106" s="26"/>
      <c r="AI106" s="27" t="str">
        <f t="shared" si="60"/>
        <v/>
      </c>
      <c r="AJ106" s="27" t="str">
        <f t="shared" si="61"/>
        <v/>
      </c>
      <c r="AK106" s="27" t="str">
        <f t="shared" si="62"/>
        <v/>
      </c>
      <c r="AL106" s="27" t="str">
        <f t="shared" si="63"/>
        <v/>
      </c>
    </row>
    <row r="107" spans="1:38" x14ac:dyDescent="0.25">
      <c r="A107" s="29" t="s">
        <v>691</v>
      </c>
      <c r="B107" s="27" t="s">
        <v>300</v>
      </c>
      <c r="C107" s="27" t="s">
        <v>687</v>
      </c>
      <c r="D107" s="26" t="s">
        <v>852</v>
      </c>
      <c r="E107" s="27" t="s">
        <v>432</v>
      </c>
      <c r="F107" s="26" t="s">
        <v>531</v>
      </c>
      <c r="G107" s="27">
        <f t="shared" si="42"/>
        <v>32</v>
      </c>
      <c r="H107" s="27">
        <f t="shared" si="47"/>
        <v>1</v>
      </c>
      <c r="I107" s="27">
        <f t="shared" si="48"/>
        <v>1</v>
      </c>
      <c r="J107" s="27">
        <f t="shared" si="49"/>
        <v>0</v>
      </c>
      <c r="K107" s="26"/>
      <c r="L107" s="27"/>
      <c r="M107" s="26"/>
      <c r="N107" s="27" t="str">
        <f t="shared" si="43"/>
        <v/>
      </c>
      <c r="O107" s="27" t="str">
        <f t="shared" si="64"/>
        <v/>
      </c>
      <c r="P107" s="27" t="str">
        <f t="shared" si="65"/>
        <v/>
      </c>
      <c r="Q107" s="27" t="str">
        <f t="shared" si="66"/>
        <v/>
      </c>
      <c r="R107" s="26"/>
      <c r="S107" s="27"/>
      <c r="T107" s="26"/>
      <c r="U107" s="27" t="str">
        <f t="shared" si="44"/>
        <v/>
      </c>
      <c r="V107" s="27" t="str">
        <f t="shared" si="39"/>
        <v/>
      </c>
      <c r="W107" s="27" t="str">
        <f t="shared" si="40"/>
        <v/>
      </c>
      <c r="X107" s="27" t="str">
        <f t="shared" si="41"/>
        <v/>
      </c>
      <c r="Y107" s="28"/>
      <c r="Z107" s="27"/>
      <c r="AA107" s="26"/>
      <c r="AB107" s="27" t="str">
        <f t="shared" si="56"/>
        <v/>
      </c>
      <c r="AC107" s="27" t="str">
        <f t="shared" si="57"/>
        <v/>
      </c>
      <c r="AD107" s="27" t="str">
        <f t="shared" si="58"/>
        <v/>
      </c>
      <c r="AE107" s="27" t="str">
        <f t="shared" si="59"/>
        <v/>
      </c>
      <c r="AF107" s="28"/>
      <c r="AG107" s="27"/>
      <c r="AH107" s="26"/>
      <c r="AI107" s="27" t="str">
        <f t="shared" si="60"/>
        <v/>
      </c>
      <c r="AJ107" s="27" t="str">
        <f t="shared" si="61"/>
        <v/>
      </c>
      <c r="AK107" s="27" t="str">
        <f t="shared" si="62"/>
        <v/>
      </c>
      <c r="AL107" s="27" t="str">
        <f t="shared" si="63"/>
        <v/>
      </c>
    </row>
    <row r="108" spans="1:38" x14ac:dyDescent="0.25">
      <c r="A108" s="26" t="s">
        <v>64</v>
      </c>
      <c r="B108" s="27" t="s">
        <v>149</v>
      </c>
      <c r="C108" s="27" t="s">
        <v>687</v>
      </c>
      <c r="D108" s="28" t="s">
        <v>150</v>
      </c>
      <c r="E108" s="27"/>
      <c r="F108" s="26"/>
      <c r="G108" s="27" t="str">
        <f t="shared" si="42"/>
        <v/>
      </c>
      <c r="H108" s="27" t="str">
        <f t="shared" si="47"/>
        <v/>
      </c>
      <c r="I108" s="27" t="str">
        <f t="shared" si="48"/>
        <v/>
      </c>
      <c r="J108" s="27" t="str">
        <f t="shared" si="49"/>
        <v/>
      </c>
      <c r="K108" s="28" t="s">
        <v>202</v>
      </c>
      <c r="L108" s="27"/>
      <c r="M108" s="26"/>
      <c r="N108" s="27" t="str">
        <f t="shared" si="43"/>
        <v/>
      </c>
      <c r="O108" s="27" t="str">
        <f t="shared" si="64"/>
        <v/>
      </c>
      <c r="P108" s="27" t="str">
        <f t="shared" si="65"/>
        <v/>
      </c>
      <c r="Q108" s="27" t="str">
        <f t="shared" si="66"/>
        <v/>
      </c>
      <c r="R108" s="26"/>
      <c r="S108" s="27"/>
      <c r="T108" s="26"/>
      <c r="U108" s="27" t="str">
        <f t="shared" si="44"/>
        <v/>
      </c>
      <c r="V108" s="27" t="str">
        <f t="shared" si="39"/>
        <v/>
      </c>
      <c r="W108" s="27" t="str">
        <f t="shared" si="40"/>
        <v/>
      </c>
      <c r="X108" s="27" t="str">
        <f t="shared" si="41"/>
        <v/>
      </c>
      <c r="Y108" s="28"/>
      <c r="Z108" s="27"/>
      <c r="AA108" s="26"/>
      <c r="AB108" s="27" t="str">
        <f t="shared" si="56"/>
        <v/>
      </c>
      <c r="AC108" s="27" t="str">
        <f t="shared" si="57"/>
        <v/>
      </c>
      <c r="AD108" s="27" t="str">
        <f t="shared" si="58"/>
        <v/>
      </c>
      <c r="AE108" s="27" t="str">
        <f t="shared" si="59"/>
        <v/>
      </c>
      <c r="AF108" s="28"/>
      <c r="AG108" s="27"/>
      <c r="AH108" s="26"/>
      <c r="AI108" s="27" t="str">
        <f t="shared" si="60"/>
        <v/>
      </c>
      <c r="AJ108" s="27" t="str">
        <f t="shared" si="61"/>
        <v/>
      </c>
      <c r="AK108" s="27" t="str">
        <f t="shared" si="62"/>
        <v/>
      </c>
      <c r="AL108" s="27" t="str">
        <f t="shared" si="63"/>
        <v/>
      </c>
    </row>
    <row r="109" spans="1:38" x14ac:dyDescent="0.25">
      <c r="A109" s="26" t="s">
        <v>71</v>
      </c>
      <c r="B109" s="27" t="s">
        <v>155</v>
      </c>
      <c r="C109" s="27" t="s">
        <v>687</v>
      </c>
      <c r="D109" s="28" t="s">
        <v>156</v>
      </c>
      <c r="E109" s="27"/>
      <c r="F109" s="26"/>
      <c r="G109" s="27" t="str">
        <f t="shared" si="42"/>
        <v/>
      </c>
      <c r="H109" s="27" t="str">
        <f t="shared" si="47"/>
        <v/>
      </c>
      <c r="I109" s="27" t="str">
        <f t="shared" si="48"/>
        <v/>
      </c>
      <c r="J109" s="27" t="str">
        <f t="shared" si="49"/>
        <v/>
      </c>
      <c r="K109" s="28"/>
      <c r="L109" s="27"/>
      <c r="M109" s="26"/>
      <c r="N109" s="27" t="str">
        <f t="shared" si="43"/>
        <v/>
      </c>
      <c r="O109" s="27" t="str">
        <f t="shared" si="64"/>
        <v/>
      </c>
      <c r="P109" s="27" t="str">
        <f t="shared" si="65"/>
        <v/>
      </c>
      <c r="Q109" s="27" t="str">
        <f t="shared" si="66"/>
        <v/>
      </c>
      <c r="R109" s="26"/>
      <c r="S109" s="27"/>
      <c r="T109" s="26"/>
      <c r="U109" s="27" t="str">
        <f t="shared" si="44"/>
        <v/>
      </c>
      <c r="V109" s="27" t="str">
        <f t="shared" si="39"/>
        <v/>
      </c>
      <c r="W109" s="27" t="str">
        <f t="shared" si="40"/>
        <v/>
      </c>
      <c r="X109" s="27" t="str">
        <f t="shared" si="41"/>
        <v/>
      </c>
      <c r="Y109" s="28"/>
      <c r="Z109" s="27"/>
      <c r="AA109" s="26"/>
      <c r="AB109" s="27" t="str">
        <f t="shared" si="56"/>
        <v/>
      </c>
      <c r="AC109" s="27" t="str">
        <f t="shared" si="57"/>
        <v/>
      </c>
      <c r="AD109" s="27" t="str">
        <f t="shared" si="58"/>
        <v/>
      </c>
      <c r="AE109" s="27" t="str">
        <f t="shared" si="59"/>
        <v/>
      </c>
      <c r="AF109" s="28"/>
      <c r="AG109" s="27"/>
      <c r="AH109" s="26"/>
      <c r="AI109" s="27" t="str">
        <f t="shared" si="60"/>
        <v/>
      </c>
      <c r="AJ109" s="27" t="str">
        <f t="shared" si="61"/>
        <v/>
      </c>
      <c r="AK109" s="27" t="str">
        <f t="shared" si="62"/>
        <v/>
      </c>
      <c r="AL109" s="27" t="str">
        <f t="shared" si="63"/>
        <v/>
      </c>
    </row>
    <row r="110" spans="1:38" x14ac:dyDescent="0.25">
      <c r="A110" s="26" t="s">
        <v>21</v>
      </c>
      <c r="B110" s="27" t="s">
        <v>142</v>
      </c>
      <c r="C110" s="27" t="s">
        <v>687</v>
      </c>
      <c r="D110" s="28" t="s">
        <v>853</v>
      </c>
      <c r="E110" s="27" t="s">
        <v>432</v>
      </c>
      <c r="F110" s="26" t="s">
        <v>536</v>
      </c>
      <c r="G110" s="27">
        <f t="shared" si="42"/>
        <v>57</v>
      </c>
      <c r="H110" s="27">
        <f t="shared" si="47"/>
        <v>5</v>
      </c>
      <c r="I110" s="27">
        <f t="shared" si="48"/>
        <v>5</v>
      </c>
      <c r="J110" s="27">
        <f t="shared" si="49"/>
        <v>0</v>
      </c>
      <c r="K110" s="28" t="s">
        <v>854</v>
      </c>
      <c r="L110" s="27" t="s">
        <v>432</v>
      </c>
      <c r="M110" s="26" t="s">
        <v>611</v>
      </c>
      <c r="N110" s="27">
        <f t="shared" si="43"/>
        <v>57</v>
      </c>
      <c r="O110" s="27">
        <f t="shared" si="64"/>
        <v>3</v>
      </c>
      <c r="P110" s="27">
        <f t="shared" si="65"/>
        <v>3</v>
      </c>
      <c r="Q110" s="27">
        <f t="shared" si="66"/>
        <v>0</v>
      </c>
      <c r="R110" s="26"/>
      <c r="S110" s="27"/>
      <c r="T110" s="26"/>
      <c r="U110" s="27" t="str">
        <f t="shared" si="44"/>
        <v/>
      </c>
      <c r="V110" s="27" t="str">
        <f t="shared" si="39"/>
        <v/>
      </c>
      <c r="W110" s="27" t="str">
        <f t="shared" si="40"/>
        <v/>
      </c>
      <c r="X110" s="27" t="str">
        <f t="shared" si="41"/>
        <v/>
      </c>
      <c r="Y110" s="28"/>
      <c r="Z110" s="27"/>
      <c r="AA110" s="26"/>
      <c r="AB110" s="27" t="str">
        <f t="shared" si="56"/>
        <v/>
      </c>
      <c r="AC110" s="27" t="str">
        <f t="shared" si="57"/>
        <v/>
      </c>
      <c r="AD110" s="27" t="str">
        <f t="shared" si="58"/>
        <v/>
      </c>
      <c r="AE110" s="27" t="str">
        <f t="shared" si="59"/>
        <v/>
      </c>
      <c r="AF110" s="28"/>
      <c r="AG110" s="27"/>
      <c r="AH110" s="26"/>
      <c r="AI110" s="27" t="str">
        <f t="shared" si="60"/>
        <v/>
      </c>
      <c r="AJ110" s="27" t="str">
        <f t="shared" si="61"/>
        <v/>
      </c>
      <c r="AK110" s="27" t="str">
        <f t="shared" si="62"/>
        <v/>
      </c>
      <c r="AL110" s="27" t="str">
        <f t="shared" si="63"/>
        <v/>
      </c>
    </row>
    <row r="111" spans="1:38" x14ac:dyDescent="0.25">
      <c r="A111" s="26" t="s">
        <v>690</v>
      </c>
      <c r="B111" s="27" t="s">
        <v>319</v>
      </c>
      <c r="C111" s="27" t="s">
        <v>687</v>
      </c>
      <c r="D111" s="26" t="s">
        <v>855</v>
      </c>
      <c r="E111" s="27" t="s">
        <v>432</v>
      </c>
      <c r="F111" s="26" t="s">
        <v>537</v>
      </c>
      <c r="G111" s="27">
        <f t="shared" si="42"/>
        <v>57</v>
      </c>
      <c r="H111" s="27">
        <f t="shared" si="47"/>
        <v>5</v>
      </c>
      <c r="I111" s="27">
        <f t="shared" si="48"/>
        <v>3</v>
      </c>
      <c r="J111" s="27">
        <f t="shared" si="49"/>
        <v>0</v>
      </c>
      <c r="K111" s="26" t="s">
        <v>856</v>
      </c>
      <c r="L111" s="27" t="s">
        <v>451</v>
      </c>
      <c r="M111" s="26" t="s">
        <v>612</v>
      </c>
      <c r="N111" s="27">
        <f t="shared" si="43"/>
        <v>54</v>
      </c>
      <c r="O111" s="27">
        <f t="shared" si="64"/>
        <v>3</v>
      </c>
      <c r="P111" s="27">
        <f t="shared" si="65"/>
        <v>5</v>
      </c>
      <c r="Q111" s="27">
        <f t="shared" si="66"/>
        <v>0</v>
      </c>
      <c r="R111" s="26"/>
      <c r="S111" s="27"/>
      <c r="T111" s="26"/>
      <c r="U111" s="27" t="str">
        <f t="shared" si="44"/>
        <v/>
      </c>
      <c r="V111" s="27" t="str">
        <f t="shared" si="39"/>
        <v/>
      </c>
      <c r="W111" s="27" t="str">
        <f t="shared" si="40"/>
        <v/>
      </c>
      <c r="X111" s="27" t="str">
        <f t="shared" si="41"/>
        <v/>
      </c>
      <c r="Y111" s="28"/>
      <c r="Z111" s="27"/>
      <c r="AA111" s="26"/>
      <c r="AB111" s="27" t="str">
        <f t="shared" si="56"/>
        <v/>
      </c>
      <c r="AC111" s="27" t="str">
        <f t="shared" si="57"/>
        <v/>
      </c>
      <c r="AD111" s="27" t="str">
        <f t="shared" si="58"/>
        <v/>
      </c>
      <c r="AE111" s="27" t="str">
        <f t="shared" si="59"/>
        <v/>
      </c>
      <c r="AF111" s="28"/>
      <c r="AG111" s="27"/>
      <c r="AH111" s="26"/>
      <c r="AI111" s="27" t="str">
        <f t="shared" si="60"/>
        <v/>
      </c>
      <c r="AJ111" s="27" t="str">
        <f t="shared" si="61"/>
        <v/>
      </c>
      <c r="AK111" s="27" t="str">
        <f t="shared" si="62"/>
        <v/>
      </c>
      <c r="AL111" s="27" t="str">
        <f t="shared" si="63"/>
        <v/>
      </c>
    </row>
    <row r="112" spans="1:38" x14ac:dyDescent="0.25">
      <c r="A112" s="26" t="s">
        <v>317</v>
      </c>
      <c r="B112" s="27" t="s">
        <v>318</v>
      </c>
      <c r="C112" s="27" t="s">
        <v>687</v>
      </c>
      <c r="D112" s="26" t="s">
        <v>857</v>
      </c>
      <c r="E112" s="27" t="s">
        <v>451</v>
      </c>
      <c r="F112" s="26" t="s">
        <v>538</v>
      </c>
      <c r="G112" s="27">
        <f t="shared" si="42"/>
        <v>54</v>
      </c>
      <c r="H112" s="27">
        <f t="shared" si="47"/>
        <v>4</v>
      </c>
      <c r="I112" s="27">
        <f t="shared" si="48"/>
        <v>5</v>
      </c>
      <c r="J112" s="27">
        <f t="shared" si="49"/>
        <v>0</v>
      </c>
      <c r="K112" s="26" t="s">
        <v>858</v>
      </c>
      <c r="L112" s="27" t="s">
        <v>432</v>
      </c>
      <c r="M112" s="26" t="s">
        <v>613</v>
      </c>
      <c r="N112" s="27">
        <f t="shared" si="43"/>
        <v>57</v>
      </c>
      <c r="O112" s="27">
        <f t="shared" si="64"/>
        <v>6</v>
      </c>
      <c r="P112" s="27">
        <f t="shared" si="65"/>
        <v>3</v>
      </c>
      <c r="Q112" s="27">
        <f t="shared" si="66"/>
        <v>0</v>
      </c>
      <c r="R112" s="26"/>
      <c r="S112" s="27"/>
      <c r="T112" s="26"/>
      <c r="U112" s="27" t="str">
        <f t="shared" si="44"/>
        <v/>
      </c>
      <c r="V112" s="27" t="str">
        <f t="shared" si="39"/>
        <v/>
      </c>
      <c r="W112" s="27" t="str">
        <f t="shared" si="40"/>
        <v/>
      </c>
      <c r="X112" s="27" t="str">
        <f t="shared" si="41"/>
        <v/>
      </c>
      <c r="Y112" s="28"/>
      <c r="Z112" s="27"/>
      <c r="AA112" s="26"/>
      <c r="AB112" s="27" t="str">
        <f t="shared" si="56"/>
        <v/>
      </c>
      <c r="AC112" s="27" t="str">
        <f t="shared" si="57"/>
        <v/>
      </c>
      <c r="AD112" s="27" t="str">
        <f t="shared" si="58"/>
        <v/>
      </c>
      <c r="AE112" s="27" t="str">
        <f t="shared" si="59"/>
        <v/>
      </c>
      <c r="AF112" s="28"/>
      <c r="AG112" s="27"/>
      <c r="AH112" s="26"/>
      <c r="AI112" s="27" t="str">
        <f t="shared" si="60"/>
        <v/>
      </c>
      <c r="AJ112" s="27" t="str">
        <f t="shared" si="61"/>
        <v/>
      </c>
      <c r="AK112" s="27" t="str">
        <f t="shared" si="62"/>
        <v/>
      </c>
      <c r="AL112" s="27" t="str">
        <f t="shared" si="63"/>
        <v/>
      </c>
    </row>
    <row r="113" spans="1:38" x14ac:dyDescent="0.25">
      <c r="A113" s="26" t="s">
        <v>59</v>
      </c>
      <c r="B113" s="27" t="s">
        <v>141</v>
      </c>
      <c r="C113" s="27" t="s">
        <v>687</v>
      </c>
      <c r="D113" s="28" t="s">
        <v>859</v>
      </c>
      <c r="E113" s="27" t="s">
        <v>452</v>
      </c>
      <c r="F113" s="26" t="s">
        <v>539</v>
      </c>
      <c r="G113" s="27">
        <f t="shared" si="42"/>
        <v>59</v>
      </c>
      <c r="H113" s="27">
        <f t="shared" si="47"/>
        <v>3</v>
      </c>
      <c r="I113" s="27">
        <f t="shared" si="48"/>
        <v>4</v>
      </c>
      <c r="J113" s="27">
        <f t="shared" si="49"/>
        <v>2</v>
      </c>
      <c r="K113" s="28" t="s">
        <v>860</v>
      </c>
      <c r="L113" s="27" t="s">
        <v>615</v>
      </c>
      <c r="M113" s="26" t="s">
        <v>614</v>
      </c>
      <c r="N113" s="27">
        <f t="shared" si="43"/>
        <v>55</v>
      </c>
      <c r="O113" s="27">
        <f t="shared" si="64"/>
        <v>5</v>
      </c>
      <c r="P113" s="27">
        <f t="shared" si="65"/>
        <v>3</v>
      </c>
      <c r="Q113" s="27">
        <f t="shared" si="66"/>
        <v>1</v>
      </c>
      <c r="R113" s="26"/>
      <c r="S113" s="27"/>
      <c r="T113" s="26"/>
      <c r="U113" s="27" t="str">
        <f t="shared" si="44"/>
        <v/>
      </c>
      <c r="V113" s="27" t="str">
        <f t="shared" si="39"/>
        <v/>
      </c>
      <c r="W113" s="27" t="str">
        <f t="shared" si="40"/>
        <v/>
      </c>
      <c r="X113" s="27" t="str">
        <f t="shared" si="41"/>
        <v/>
      </c>
      <c r="Y113" s="28"/>
      <c r="Z113" s="27"/>
      <c r="AA113" s="26"/>
      <c r="AB113" s="27" t="str">
        <f t="shared" si="56"/>
        <v/>
      </c>
      <c r="AC113" s="27" t="str">
        <f t="shared" si="57"/>
        <v/>
      </c>
      <c r="AD113" s="27" t="str">
        <f t="shared" si="58"/>
        <v/>
      </c>
      <c r="AE113" s="27" t="str">
        <f t="shared" si="59"/>
        <v/>
      </c>
      <c r="AF113" s="28"/>
      <c r="AG113" s="27"/>
      <c r="AH113" s="26"/>
      <c r="AI113" s="27" t="str">
        <f t="shared" si="60"/>
        <v/>
      </c>
      <c r="AJ113" s="27" t="str">
        <f t="shared" si="61"/>
        <v/>
      </c>
      <c r="AK113" s="27" t="str">
        <f t="shared" si="62"/>
        <v/>
      </c>
      <c r="AL113" s="27" t="str">
        <f t="shared" si="63"/>
        <v/>
      </c>
    </row>
    <row r="114" spans="1:38" x14ac:dyDescent="0.25">
      <c r="A114" s="26" t="s">
        <v>63</v>
      </c>
      <c r="B114" s="27" t="s">
        <v>148</v>
      </c>
      <c r="C114" s="27" t="s">
        <v>687</v>
      </c>
      <c r="D114" s="28" t="s">
        <v>861</v>
      </c>
      <c r="E114" s="27" t="s">
        <v>668</v>
      </c>
      <c r="F114" s="26" t="s">
        <v>669</v>
      </c>
      <c r="G114" s="27">
        <f t="shared" si="42"/>
        <v>70</v>
      </c>
      <c r="H114" s="27">
        <f t="shared" si="47"/>
        <v>2</v>
      </c>
      <c r="I114" s="27">
        <f t="shared" si="48"/>
        <v>6</v>
      </c>
      <c r="J114" s="27">
        <f t="shared" si="49"/>
        <v>2</v>
      </c>
      <c r="K114" s="28"/>
      <c r="L114" s="27"/>
      <c r="M114" s="26"/>
      <c r="N114" s="27" t="str">
        <f t="shared" si="43"/>
        <v/>
      </c>
      <c r="O114" s="27" t="str">
        <f t="shared" si="64"/>
        <v/>
      </c>
      <c r="P114" s="27" t="str">
        <f t="shared" si="65"/>
        <v/>
      </c>
      <c r="Q114" s="27" t="str">
        <f t="shared" si="66"/>
        <v/>
      </c>
      <c r="R114" s="26"/>
      <c r="S114" s="27"/>
      <c r="T114" s="26"/>
      <c r="U114" s="27" t="str">
        <f t="shared" si="44"/>
        <v/>
      </c>
      <c r="V114" s="27" t="str">
        <f t="shared" si="39"/>
        <v/>
      </c>
      <c r="W114" s="27" t="str">
        <f t="shared" si="40"/>
        <v/>
      </c>
      <c r="X114" s="27" t="str">
        <f t="shared" si="41"/>
        <v/>
      </c>
      <c r="Y114" s="28"/>
      <c r="Z114" s="27"/>
      <c r="AA114" s="26"/>
      <c r="AB114" s="27" t="str">
        <f t="shared" si="56"/>
        <v/>
      </c>
      <c r="AC114" s="27" t="str">
        <f t="shared" si="57"/>
        <v/>
      </c>
      <c r="AD114" s="27" t="str">
        <f t="shared" si="58"/>
        <v/>
      </c>
      <c r="AE114" s="27" t="str">
        <f t="shared" si="59"/>
        <v/>
      </c>
      <c r="AF114" s="28"/>
      <c r="AG114" s="27"/>
      <c r="AH114" s="26"/>
      <c r="AI114" s="27" t="str">
        <f t="shared" si="60"/>
        <v/>
      </c>
      <c r="AJ114" s="27" t="str">
        <f t="shared" si="61"/>
        <v/>
      </c>
      <c r="AK114" s="27" t="str">
        <f t="shared" si="62"/>
        <v/>
      </c>
      <c r="AL114" s="27" t="str">
        <f t="shared" si="63"/>
        <v/>
      </c>
    </row>
    <row r="115" spans="1:38" x14ac:dyDescent="0.25">
      <c r="A115" s="26" t="s">
        <v>88</v>
      </c>
      <c r="B115" s="27" t="s">
        <v>178</v>
      </c>
      <c r="C115" s="27" t="s">
        <v>687</v>
      </c>
      <c r="D115" s="28" t="s">
        <v>862</v>
      </c>
      <c r="E115" s="27" t="s">
        <v>432</v>
      </c>
      <c r="F115" s="26" t="s">
        <v>540</v>
      </c>
      <c r="G115" s="27">
        <f t="shared" si="42"/>
        <v>52</v>
      </c>
      <c r="H115" s="27">
        <f t="shared" si="47"/>
        <v>7</v>
      </c>
      <c r="I115" s="27">
        <f t="shared" si="48"/>
        <v>10</v>
      </c>
      <c r="J115" s="27">
        <f t="shared" si="49"/>
        <v>1</v>
      </c>
      <c r="K115" s="28"/>
      <c r="L115" s="27"/>
      <c r="M115" s="26"/>
      <c r="N115" s="27" t="str">
        <f t="shared" si="43"/>
        <v/>
      </c>
      <c r="O115" s="27" t="str">
        <f t="shared" si="64"/>
        <v/>
      </c>
      <c r="P115" s="27" t="str">
        <f t="shared" si="65"/>
        <v/>
      </c>
      <c r="Q115" s="27" t="str">
        <f t="shared" si="66"/>
        <v/>
      </c>
      <c r="R115" s="26"/>
      <c r="S115" s="27"/>
      <c r="T115" s="26"/>
      <c r="U115" s="27" t="str">
        <f t="shared" si="44"/>
        <v/>
      </c>
      <c r="V115" s="27" t="str">
        <f t="shared" si="39"/>
        <v/>
      </c>
      <c r="W115" s="27" t="str">
        <f t="shared" si="40"/>
        <v/>
      </c>
      <c r="X115" s="27" t="str">
        <f t="shared" si="41"/>
        <v/>
      </c>
      <c r="Y115" s="28"/>
      <c r="Z115" s="27"/>
      <c r="AA115" s="26"/>
      <c r="AB115" s="27" t="str">
        <f t="shared" si="56"/>
        <v/>
      </c>
      <c r="AC115" s="27" t="str">
        <f t="shared" si="57"/>
        <v/>
      </c>
      <c r="AD115" s="27" t="str">
        <f t="shared" si="58"/>
        <v/>
      </c>
      <c r="AE115" s="27" t="str">
        <f t="shared" si="59"/>
        <v/>
      </c>
      <c r="AF115" s="28"/>
      <c r="AG115" s="27"/>
      <c r="AH115" s="26"/>
      <c r="AI115" s="27" t="str">
        <f t="shared" si="60"/>
        <v/>
      </c>
      <c r="AJ115" s="27" t="str">
        <f t="shared" si="61"/>
        <v/>
      </c>
      <c r="AK115" s="27" t="str">
        <f t="shared" si="62"/>
        <v/>
      </c>
      <c r="AL115" s="27" t="str">
        <f t="shared" si="63"/>
        <v/>
      </c>
    </row>
    <row r="116" spans="1:38" x14ac:dyDescent="0.25">
      <c r="A116" s="26" t="s">
        <v>689</v>
      </c>
      <c r="B116" s="27" t="s">
        <v>307</v>
      </c>
      <c r="C116" s="27" t="s">
        <v>687</v>
      </c>
      <c r="D116" s="26" t="s">
        <v>863</v>
      </c>
      <c r="E116" s="27" t="s">
        <v>407</v>
      </c>
      <c r="F116" s="26" t="s">
        <v>541</v>
      </c>
      <c r="G116" s="27">
        <f t="shared" si="42"/>
        <v>37</v>
      </c>
      <c r="H116" s="27">
        <f t="shared" si="47"/>
        <v>0</v>
      </c>
      <c r="I116" s="27">
        <f t="shared" si="48"/>
        <v>2</v>
      </c>
      <c r="J116" s="27">
        <f t="shared" si="49"/>
        <v>0</v>
      </c>
      <c r="K116" s="26"/>
      <c r="L116" s="27"/>
      <c r="M116" s="26"/>
      <c r="N116" s="27" t="str">
        <f t="shared" si="43"/>
        <v/>
      </c>
      <c r="O116" s="27" t="str">
        <f t="shared" si="64"/>
        <v/>
      </c>
      <c r="P116" s="27" t="str">
        <f t="shared" si="65"/>
        <v/>
      </c>
      <c r="Q116" s="27" t="str">
        <f t="shared" si="66"/>
        <v/>
      </c>
      <c r="R116" s="26"/>
      <c r="S116" s="27"/>
      <c r="T116" s="26"/>
      <c r="U116" s="27" t="str">
        <f t="shared" si="44"/>
        <v/>
      </c>
      <c r="V116" s="27" t="str">
        <f t="shared" si="39"/>
        <v/>
      </c>
      <c r="W116" s="27" t="str">
        <f t="shared" si="40"/>
        <v/>
      </c>
      <c r="X116" s="27" t="str">
        <f t="shared" si="41"/>
        <v/>
      </c>
      <c r="Y116" s="28"/>
      <c r="Z116" s="27"/>
      <c r="AA116" s="26"/>
      <c r="AB116" s="27" t="str">
        <f t="shared" si="56"/>
        <v/>
      </c>
      <c r="AC116" s="27" t="str">
        <f t="shared" si="57"/>
        <v/>
      </c>
      <c r="AD116" s="27" t="str">
        <f t="shared" si="58"/>
        <v/>
      </c>
      <c r="AE116" s="27" t="str">
        <f t="shared" si="59"/>
        <v/>
      </c>
      <c r="AF116" s="28"/>
      <c r="AG116" s="27"/>
      <c r="AH116" s="26"/>
      <c r="AI116" s="27" t="str">
        <f t="shared" si="60"/>
        <v/>
      </c>
      <c r="AJ116" s="27" t="str">
        <f t="shared" si="61"/>
        <v/>
      </c>
      <c r="AK116" s="27" t="str">
        <f t="shared" si="62"/>
        <v/>
      </c>
      <c r="AL116" s="27" t="str">
        <f t="shared" si="63"/>
        <v/>
      </c>
    </row>
    <row r="117" spans="1:38" x14ac:dyDescent="0.25">
      <c r="A117" s="29" t="s">
        <v>283</v>
      </c>
      <c r="B117" s="27" t="s">
        <v>169</v>
      </c>
      <c r="C117" s="27" t="s">
        <v>687</v>
      </c>
      <c r="D117" s="26" t="s">
        <v>864</v>
      </c>
      <c r="E117" s="27" t="s">
        <v>407</v>
      </c>
      <c r="F117" s="26" t="s">
        <v>542</v>
      </c>
      <c r="G117" s="27">
        <f t="shared" si="42"/>
        <v>36</v>
      </c>
      <c r="H117" s="27">
        <f t="shared" si="47"/>
        <v>0</v>
      </c>
      <c r="I117" s="27">
        <f t="shared" si="48"/>
        <v>3</v>
      </c>
      <c r="J117" s="27">
        <f t="shared" si="49"/>
        <v>1</v>
      </c>
      <c r="K117" s="26"/>
      <c r="L117" s="27"/>
      <c r="M117" s="26"/>
      <c r="N117" s="27" t="str">
        <f t="shared" si="43"/>
        <v/>
      </c>
      <c r="O117" s="27" t="str">
        <f t="shared" si="64"/>
        <v/>
      </c>
      <c r="P117" s="27" t="str">
        <f t="shared" si="65"/>
        <v/>
      </c>
      <c r="Q117" s="27" t="str">
        <f t="shared" si="66"/>
        <v/>
      </c>
      <c r="R117" s="26"/>
      <c r="S117" s="27"/>
      <c r="T117" s="26"/>
      <c r="U117" s="27" t="str">
        <f t="shared" si="44"/>
        <v/>
      </c>
      <c r="V117" s="27" t="str">
        <f t="shared" si="39"/>
        <v/>
      </c>
      <c r="W117" s="27" t="str">
        <f t="shared" si="40"/>
        <v/>
      </c>
      <c r="X117" s="27" t="str">
        <f t="shared" si="41"/>
        <v/>
      </c>
      <c r="Y117" s="28"/>
      <c r="Z117" s="27"/>
      <c r="AA117" s="26"/>
      <c r="AB117" s="27" t="str">
        <f t="shared" si="56"/>
        <v/>
      </c>
      <c r="AC117" s="27" t="str">
        <f t="shared" si="57"/>
        <v/>
      </c>
      <c r="AD117" s="27" t="str">
        <f t="shared" si="58"/>
        <v/>
      </c>
      <c r="AE117" s="27" t="str">
        <f t="shared" si="59"/>
        <v/>
      </c>
      <c r="AF117" s="28"/>
      <c r="AG117" s="27"/>
      <c r="AH117" s="26"/>
      <c r="AI117" s="27" t="str">
        <f t="shared" si="60"/>
        <v/>
      </c>
      <c r="AJ117" s="27" t="str">
        <f t="shared" si="61"/>
        <v/>
      </c>
      <c r="AK117" s="27" t="str">
        <f t="shared" si="62"/>
        <v/>
      </c>
      <c r="AL117" s="27" t="str">
        <f t="shared" si="63"/>
        <v/>
      </c>
    </row>
    <row r="118" spans="1:38" x14ac:dyDescent="0.25">
      <c r="A118" s="26" t="s">
        <v>280</v>
      </c>
      <c r="B118" s="27" t="s">
        <v>169</v>
      </c>
      <c r="C118" s="27" t="s">
        <v>687</v>
      </c>
      <c r="D118" s="28" t="s">
        <v>865</v>
      </c>
      <c r="E118" s="27" t="s">
        <v>407</v>
      </c>
      <c r="F118" s="26" t="s">
        <v>543</v>
      </c>
      <c r="G118" s="27">
        <f t="shared" si="42"/>
        <v>36</v>
      </c>
      <c r="H118" s="27">
        <f t="shared" si="47"/>
        <v>1</v>
      </c>
      <c r="I118" s="27">
        <f t="shared" si="48"/>
        <v>2</v>
      </c>
      <c r="J118" s="27">
        <f t="shared" si="49"/>
        <v>1</v>
      </c>
      <c r="K118" s="28"/>
      <c r="L118" s="27"/>
      <c r="M118" s="26"/>
      <c r="N118" s="27" t="str">
        <f t="shared" si="43"/>
        <v/>
      </c>
      <c r="O118" s="27" t="str">
        <f t="shared" si="64"/>
        <v/>
      </c>
      <c r="P118" s="27" t="str">
        <f t="shared" si="65"/>
        <v/>
      </c>
      <c r="Q118" s="27" t="str">
        <f t="shared" si="66"/>
        <v/>
      </c>
      <c r="R118" s="26"/>
      <c r="S118" s="27"/>
      <c r="T118" s="26"/>
      <c r="U118" s="27" t="str">
        <f t="shared" si="44"/>
        <v/>
      </c>
      <c r="V118" s="27" t="str">
        <f t="shared" si="39"/>
        <v/>
      </c>
      <c r="W118" s="27" t="str">
        <f t="shared" si="40"/>
        <v/>
      </c>
      <c r="X118" s="27" t="str">
        <f t="shared" si="41"/>
        <v/>
      </c>
      <c r="Y118" s="28"/>
      <c r="Z118" s="27"/>
      <c r="AA118" s="26"/>
      <c r="AB118" s="27" t="str">
        <f t="shared" si="56"/>
        <v/>
      </c>
      <c r="AC118" s="27" t="str">
        <f t="shared" si="57"/>
        <v/>
      </c>
      <c r="AD118" s="27" t="str">
        <f t="shared" si="58"/>
        <v/>
      </c>
      <c r="AE118" s="27" t="str">
        <f t="shared" si="59"/>
        <v/>
      </c>
      <c r="AF118" s="28"/>
      <c r="AG118" s="27"/>
      <c r="AH118" s="26"/>
      <c r="AI118" s="27" t="str">
        <f t="shared" si="60"/>
        <v/>
      </c>
      <c r="AJ118" s="27" t="str">
        <f t="shared" si="61"/>
        <v/>
      </c>
      <c r="AK118" s="27" t="str">
        <f t="shared" si="62"/>
        <v/>
      </c>
      <c r="AL118" s="27" t="str">
        <f t="shared" si="63"/>
        <v/>
      </c>
    </row>
    <row r="119" spans="1:38" x14ac:dyDescent="0.25">
      <c r="A119" s="26" t="s">
        <v>345</v>
      </c>
      <c r="B119" s="27" t="s">
        <v>346</v>
      </c>
      <c r="C119" s="27" t="s">
        <v>687</v>
      </c>
      <c r="D119" s="26" t="s">
        <v>866</v>
      </c>
      <c r="E119" s="27" t="s">
        <v>453</v>
      </c>
      <c r="F119" s="26" t="s">
        <v>544</v>
      </c>
      <c r="G119" s="27">
        <f t="shared" si="42"/>
        <v>38</v>
      </c>
      <c r="H119" s="27">
        <f t="shared" si="47"/>
        <v>0</v>
      </c>
      <c r="I119" s="27">
        <f t="shared" si="48"/>
        <v>7</v>
      </c>
      <c r="J119" s="27">
        <f t="shared" si="49"/>
        <v>1</v>
      </c>
      <c r="K119" s="26"/>
      <c r="L119" s="27"/>
      <c r="M119" s="26"/>
      <c r="N119" s="27" t="str">
        <f t="shared" si="43"/>
        <v/>
      </c>
      <c r="O119" s="27" t="str">
        <f t="shared" si="64"/>
        <v/>
      </c>
      <c r="P119" s="27" t="str">
        <f t="shared" si="65"/>
        <v/>
      </c>
      <c r="Q119" s="27" t="str">
        <f t="shared" si="66"/>
        <v/>
      </c>
      <c r="R119" s="26"/>
      <c r="S119" s="27"/>
      <c r="T119" s="26"/>
      <c r="U119" s="27" t="str">
        <f t="shared" si="44"/>
        <v/>
      </c>
      <c r="V119" s="27" t="str">
        <f t="shared" ref="V119:V147" si="67">IF(T119&lt;&gt;"",(LEN(T119)-LEN(SUBSTITUTE(T119,"S",""))),"")</f>
        <v/>
      </c>
      <c r="W119" s="27" t="str">
        <f t="shared" ref="W119:W147" si="68">IF(T119&lt;&gt;"",(LEN(T119)-LEN(SUBSTITUTE(T119,"T",""))),"")</f>
        <v/>
      </c>
      <c r="X119" s="27" t="str">
        <f t="shared" ref="X119:X147" si="69">IF(T119&lt;&gt;"",(LEN(T119)-LEN(SUBSTITUTE(T119,"C",""))),"")</f>
        <v/>
      </c>
      <c r="Y119" s="28"/>
      <c r="Z119" s="27"/>
      <c r="AA119" s="26"/>
      <c r="AB119" s="27" t="str">
        <f t="shared" si="56"/>
        <v/>
      </c>
      <c r="AC119" s="27" t="str">
        <f t="shared" si="57"/>
        <v/>
      </c>
      <c r="AD119" s="27" t="str">
        <f t="shared" si="58"/>
        <v/>
      </c>
      <c r="AE119" s="27" t="str">
        <f t="shared" si="59"/>
        <v/>
      </c>
      <c r="AF119" s="28"/>
      <c r="AG119" s="27"/>
      <c r="AH119" s="26"/>
      <c r="AI119" s="27" t="str">
        <f t="shared" si="60"/>
        <v/>
      </c>
      <c r="AJ119" s="27" t="str">
        <f t="shared" si="61"/>
        <v/>
      </c>
      <c r="AK119" s="27" t="str">
        <f t="shared" si="62"/>
        <v/>
      </c>
      <c r="AL119" s="27" t="str">
        <f t="shared" si="63"/>
        <v/>
      </c>
    </row>
    <row r="120" spans="1:38" x14ac:dyDescent="0.25">
      <c r="A120" s="26" t="s">
        <v>279</v>
      </c>
      <c r="B120" s="27" t="s">
        <v>185</v>
      </c>
      <c r="C120" s="27" t="s">
        <v>687</v>
      </c>
      <c r="D120" s="26" t="s">
        <v>344</v>
      </c>
      <c r="E120" s="27"/>
      <c r="F120" s="26"/>
      <c r="G120" s="27" t="str">
        <f t="shared" si="42"/>
        <v/>
      </c>
      <c r="H120" s="27" t="str">
        <f t="shared" si="47"/>
        <v/>
      </c>
      <c r="I120" s="27" t="str">
        <f t="shared" si="48"/>
        <v/>
      </c>
      <c r="J120" s="27" t="str">
        <f t="shared" si="49"/>
        <v/>
      </c>
      <c r="K120" s="28"/>
      <c r="L120" s="27"/>
      <c r="M120" s="26"/>
      <c r="N120" s="27" t="str">
        <f t="shared" si="43"/>
        <v/>
      </c>
      <c r="O120" s="27" t="str">
        <f t="shared" si="64"/>
        <v/>
      </c>
      <c r="P120" s="27" t="str">
        <f t="shared" si="65"/>
        <v/>
      </c>
      <c r="Q120" s="27" t="str">
        <f t="shared" si="66"/>
        <v/>
      </c>
      <c r="R120" s="26"/>
      <c r="S120" s="27"/>
      <c r="T120" s="26"/>
      <c r="U120" s="27" t="str">
        <f t="shared" si="44"/>
        <v/>
      </c>
      <c r="V120" s="27" t="str">
        <f t="shared" si="67"/>
        <v/>
      </c>
      <c r="W120" s="27" t="str">
        <f t="shared" si="68"/>
        <v/>
      </c>
      <c r="X120" s="27" t="str">
        <f t="shared" si="69"/>
        <v/>
      </c>
      <c r="Y120" s="28"/>
      <c r="Z120" s="27"/>
      <c r="AA120" s="26"/>
      <c r="AB120" s="27" t="str">
        <f t="shared" si="56"/>
        <v/>
      </c>
      <c r="AC120" s="27" t="str">
        <f t="shared" si="57"/>
        <v/>
      </c>
      <c r="AD120" s="27" t="str">
        <f t="shared" si="58"/>
        <v/>
      </c>
      <c r="AE120" s="27" t="str">
        <f t="shared" si="59"/>
        <v/>
      </c>
      <c r="AF120" s="28"/>
      <c r="AG120" s="27"/>
      <c r="AH120" s="26"/>
      <c r="AI120" s="27" t="str">
        <f t="shared" si="60"/>
        <v/>
      </c>
      <c r="AJ120" s="27" t="str">
        <f t="shared" si="61"/>
        <v/>
      </c>
      <c r="AK120" s="27" t="str">
        <f t="shared" si="62"/>
        <v/>
      </c>
      <c r="AL120" s="27" t="str">
        <f t="shared" si="63"/>
        <v/>
      </c>
    </row>
    <row r="121" spans="1:38" x14ac:dyDescent="0.25">
      <c r="A121" s="26" t="s">
        <v>688</v>
      </c>
      <c r="B121" s="27" t="s">
        <v>183</v>
      </c>
      <c r="C121" s="27" t="s">
        <v>687</v>
      </c>
      <c r="D121" s="28" t="s">
        <v>867</v>
      </c>
      <c r="E121" s="27" t="s">
        <v>454</v>
      </c>
      <c r="F121" s="26" t="s">
        <v>545</v>
      </c>
      <c r="G121" s="27">
        <f t="shared" si="42"/>
        <v>38</v>
      </c>
      <c r="H121" s="27">
        <f t="shared" si="47"/>
        <v>0</v>
      </c>
      <c r="I121" s="27">
        <f t="shared" si="48"/>
        <v>2</v>
      </c>
      <c r="J121" s="27">
        <f t="shared" si="49"/>
        <v>1</v>
      </c>
      <c r="K121" s="28" t="s">
        <v>868</v>
      </c>
      <c r="L121" s="27" t="s">
        <v>432</v>
      </c>
      <c r="M121" s="26" t="s">
        <v>616</v>
      </c>
      <c r="N121" s="27">
        <f t="shared" si="43"/>
        <v>40</v>
      </c>
      <c r="O121" s="27">
        <f t="shared" si="64"/>
        <v>1</v>
      </c>
      <c r="P121" s="27">
        <f t="shared" si="65"/>
        <v>3</v>
      </c>
      <c r="Q121" s="27">
        <f t="shared" si="66"/>
        <v>2</v>
      </c>
      <c r="R121" s="26"/>
      <c r="S121" s="27"/>
      <c r="T121" s="26"/>
      <c r="U121" s="27" t="str">
        <f t="shared" si="44"/>
        <v/>
      </c>
      <c r="V121" s="27" t="str">
        <f t="shared" si="67"/>
        <v/>
      </c>
      <c r="W121" s="27" t="str">
        <f t="shared" si="68"/>
        <v/>
      </c>
      <c r="X121" s="27" t="str">
        <f t="shared" si="69"/>
        <v/>
      </c>
      <c r="Y121" s="28"/>
      <c r="Z121" s="27"/>
      <c r="AA121" s="26"/>
      <c r="AB121" s="27" t="str">
        <f t="shared" si="56"/>
        <v/>
      </c>
      <c r="AC121" s="27" t="str">
        <f t="shared" si="57"/>
        <v/>
      </c>
      <c r="AD121" s="27" t="str">
        <f t="shared" si="58"/>
        <v/>
      </c>
      <c r="AE121" s="27" t="str">
        <f t="shared" si="59"/>
        <v/>
      </c>
      <c r="AF121" s="28"/>
      <c r="AG121" s="27"/>
      <c r="AH121" s="26"/>
      <c r="AI121" s="27" t="str">
        <f t="shared" si="60"/>
        <v/>
      </c>
      <c r="AJ121" s="27" t="str">
        <f t="shared" si="61"/>
        <v/>
      </c>
      <c r="AK121" s="27" t="str">
        <f t="shared" si="62"/>
        <v/>
      </c>
      <c r="AL121" s="27" t="str">
        <f t="shared" si="63"/>
        <v/>
      </c>
    </row>
    <row r="122" spans="1:38" x14ac:dyDescent="0.25">
      <c r="A122" s="26" t="s">
        <v>322</v>
      </c>
      <c r="B122" s="27" t="s">
        <v>323</v>
      </c>
      <c r="C122" s="27" t="s">
        <v>687</v>
      </c>
      <c r="D122" s="26" t="s">
        <v>869</v>
      </c>
      <c r="E122" s="27" t="s">
        <v>450</v>
      </c>
      <c r="F122" s="26" t="s">
        <v>546</v>
      </c>
      <c r="G122" s="27">
        <f t="shared" si="42"/>
        <v>55</v>
      </c>
      <c r="H122" s="27">
        <f t="shared" si="47"/>
        <v>3</v>
      </c>
      <c r="I122" s="27">
        <f t="shared" si="48"/>
        <v>6</v>
      </c>
      <c r="J122" s="27">
        <f t="shared" si="49"/>
        <v>0</v>
      </c>
      <c r="K122" s="26" t="s">
        <v>870</v>
      </c>
      <c r="L122" s="27" t="s">
        <v>618</v>
      </c>
      <c r="M122" s="26" t="s">
        <v>617</v>
      </c>
      <c r="N122" s="27">
        <f t="shared" si="43"/>
        <v>60</v>
      </c>
      <c r="O122" s="27">
        <f t="shared" si="64"/>
        <v>1</v>
      </c>
      <c r="P122" s="27">
        <f t="shared" si="65"/>
        <v>3</v>
      </c>
      <c r="Q122" s="27">
        <f t="shared" si="66"/>
        <v>2</v>
      </c>
      <c r="R122" s="26"/>
      <c r="S122" s="27"/>
      <c r="T122" s="26"/>
      <c r="U122" s="27" t="str">
        <f t="shared" si="44"/>
        <v/>
      </c>
      <c r="V122" s="27" t="str">
        <f t="shared" si="67"/>
        <v/>
      </c>
      <c r="W122" s="27" t="str">
        <f t="shared" si="68"/>
        <v/>
      </c>
      <c r="X122" s="27" t="str">
        <f t="shared" si="69"/>
        <v/>
      </c>
      <c r="Y122" s="28"/>
      <c r="Z122" s="27"/>
      <c r="AA122" s="26"/>
      <c r="AB122" s="27" t="str">
        <f t="shared" si="56"/>
        <v/>
      </c>
      <c r="AC122" s="27" t="str">
        <f t="shared" si="57"/>
        <v/>
      </c>
      <c r="AD122" s="27" t="str">
        <f t="shared" si="58"/>
        <v/>
      </c>
      <c r="AE122" s="27" t="str">
        <f t="shared" si="59"/>
        <v/>
      </c>
      <c r="AF122" s="28"/>
      <c r="AG122" s="27"/>
      <c r="AH122" s="26"/>
      <c r="AI122" s="27" t="str">
        <f t="shared" si="60"/>
        <v/>
      </c>
      <c r="AJ122" s="27" t="str">
        <f t="shared" si="61"/>
        <v/>
      </c>
      <c r="AK122" s="27" t="str">
        <f t="shared" si="62"/>
        <v/>
      </c>
      <c r="AL122" s="27" t="str">
        <f t="shared" si="63"/>
        <v/>
      </c>
    </row>
    <row r="123" spans="1:38" s="6" customFormat="1" x14ac:dyDescent="0.25">
      <c r="A123" s="26" t="s">
        <v>95</v>
      </c>
      <c r="B123" s="27" t="s">
        <v>186</v>
      </c>
      <c r="C123" s="27" t="s">
        <v>687</v>
      </c>
      <c r="D123" s="26" t="s">
        <v>344</v>
      </c>
      <c r="E123" s="27"/>
      <c r="F123" s="26"/>
      <c r="G123" s="27" t="str">
        <f t="shared" si="42"/>
        <v/>
      </c>
      <c r="H123" s="27" t="str">
        <f t="shared" si="47"/>
        <v/>
      </c>
      <c r="I123" s="27" t="str">
        <f t="shared" si="48"/>
        <v/>
      </c>
      <c r="J123" s="27" t="str">
        <f t="shared" si="49"/>
        <v/>
      </c>
      <c r="K123" s="28"/>
      <c r="L123" s="27"/>
      <c r="M123" s="26"/>
      <c r="N123" s="27" t="str">
        <f t="shared" si="43"/>
        <v/>
      </c>
      <c r="O123" s="27" t="str">
        <f t="shared" si="64"/>
        <v/>
      </c>
      <c r="P123" s="27" t="str">
        <f t="shared" si="65"/>
        <v/>
      </c>
      <c r="Q123" s="27" t="str">
        <f t="shared" si="66"/>
        <v/>
      </c>
      <c r="R123" s="26"/>
      <c r="S123" s="27"/>
      <c r="T123" s="26"/>
      <c r="U123" s="27" t="str">
        <f t="shared" si="44"/>
        <v/>
      </c>
      <c r="V123" s="27" t="str">
        <f t="shared" si="67"/>
        <v/>
      </c>
      <c r="W123" s="27" t="str">
        <f t="shared" si="68"/>
        <v/>
      </c>
      <c r="X123" s="27" t="str">
        <f t="shared" si="69"/>
        <v/>
      </c>
      <c r="Y123" s="28"/>
      <c r="Z123" s="27"/>
      <c r="AA123" s="26"/>
      <c r="AB123" s="27" t="str">
        <f t="shared" si="56"/>
        <v/>
      </c>
      <c r="AC123" s="27" t="str">
        <f t="shared" si="57"/>
        <v/>
      </c>
      <c r="AD123" s="27" t="str">
        <f t="shared" si="58"/>
        <v/>
      </c>
      <c r="AE123" s="27" t="str">
        <f t="shared" si="59"/>
        <v/>
      </c>
      <c r="AF123" s="28"/>
      <c r="AG123" s="27"/>
      <c r="AH123" s="26"/>
      <c r="AI123" s="27" t="str">
        <f t="shared" si="60"/>
        <v/>
      </c>
      <c r="AJ123" s="27" t="str">
        <f t="shared" si="61"/>
        <v/>
      </c>
      <c r="AK123" s="27" t="str">
        <f t="shared" si="62"/>
        <v/>
      </c>
      <c r="AL123" s="27" t="str">
        <f t="shared" si="63"/>
        <v/>
      </c>
    </row>
    <row r="124" spans="1:38" x14ac:dyDescent="0.25">
      <c r="A124" s="29" t="s">
        <v>284</v>
      </c>
      <c r="B124" s="27" t="s">
        <v>285</v>
      </c>
      <c r="C124" s="27" t="s">
        <v>687</v>
      </c>
      <c r="D124" s="26" t="s">
        <v>871</v>
      </c>
      <c r="E124" s="27" t="s">
        <v>432</v>
      </c>
      <c r="F124" s="26" t="s">
        <v>547</v>
      </c>
      <c r="G124" s="27">
        <f t="shared" si="42"/>
        <v>57</v>
      </c>
      <c r="H124" s="27">
        <f t="shared" si="47"/>
        <v>5</v>
      </c>
      <c r="I124" s="27">
        <f t="shared" si="48"/>
        <v>5</v>
      </c>
      <c r="J124" s="27">
        <f t="shared" si="49"/>
        <v>0</v>
      </c>
      <c r="K124" s="26"/>
      <c r="L124" s="27"/>
      <c r="M124" s="26"/>
      <c r="N124" s="27" t="str">
        <f t="shared" si="43"/>
        <v/>
      </c>
      <c r="O124" s="27" t="str">
        <f t="shared" si="64"/>
        <v/>
      </c>
      <c r="P124" s="27" t="str">
        <f t="shared" si="65"/>
        <v/>
      </c>
      <c r="Q124" s="27" t="str">
        <f t="shared" si="66"/>
        <v/>
      </c>
      <c r="R124" s="26"/>
      <c r="S124" s="27"/>
      <c r="T124" s="26"/>
      <c r="U124" s="27" t="str">
        <f t="shared" si="44"/>
        <v/>
      </c>
      <c r="V124" s="27" t="str">
        <f t="shared" si="67"/>
        <v/>
      </c>
      <c r="W124" s="27" t="str">
        <f t="shared" si="68"/>
        <v/>
      </c>
      <c r="X124" s="27" t="str">
        <f t="shared" si="69"/>
        <v/>
      </c>
      <c r="Y124" s="28"/>
      <c r="Z124" s="27"/>
      <c r="AA124" s="26"/>
      <c r="AB124" s="27" t="str">
        <f t="shared" si="56"/>
        <v/>
      </c>
      <c r="AC124" s="27" t="str">
        <f t="shared" si="57"/>
        <v/>
      </c>
      <c r="AD124" s="27" t="str">
        <f t="shared" si="58"/>
        <v/>
      </c>
      <c r="AE124" s="27" t="str">
        <f t="shared" si="59"/>
        <v/>
      </c>
      <c r="AF124" s="28"/>
      <c r="AG124" s="27"/>
      <c r="AH124" s="26"/>
      <c r="AI124" s="27" t="str">
        <f t="shared" si="60"/>
        <v/>
      </c>
      <c r="AJ124" s="27" t="str">
        <f t="shared" si="61"/>
        <v/>
      </c>
      <c r="AK124" s="27" t="str">
        <f t="shared" si="62"/>
        <v/>
      </c>
      <c r="AL124" s="27" t="str">
        <f t="shared" si="63"/>
        <v/>
      </c>
    </row>
    <row r="125" spans="1:38" x14ac:dyDescent="0.25">
      <c r="A125" s="26" t="s">
        <v>74</v>
      </c>
      <c r="B125" s="27" t="s">
        <v>160</v>
      </c>
      <c r="C125" s="27" t="s">
        <v>687</v>
      </c>
      <c r="D125" s="28" t="s">
        <v>872</v>
      </c>
      <c r="E125" s="27" t="s">
        <v>432</v>
      </c>
      <c r="F125" s="26" t="s">
        <v>551</v>
      </c>
      <c r="G125" s="27">
        <f t="shared" si="42"/>
        <v>57</v>
      </c>
      <c r="H125" s="27">
        <f t="shared" si="47"/>
        <v>5</v>
      </c>
      <c r="I125" s="27">
        <f t="shared" si="48"/>
        <v>5</v>
      </c>
      <c r="J125" s="27">
        <f t="shared" si="49"/>
        <v>0</v>
      </c>
      <c r="K125" s="28"/>
      <c r="L125" s="27"/>
      <c r="M125" s="26"/>
      <c r="N125" s="27" t="str">
        <f t="shared" si="43"/>
        <v/>
      </c>
      <c r="O125" s="27" t="str">
        <f t="shared" si="64"/>
        <v/>
      </c>
      <c r="P125" s="27" t="str">
        <f t="shared" si="65"/>
        <v/>
      </c>
      <c r="Q125" s="27" t="str">
        <f t="shared" si="66"/>
        <v/>
      </c>
      <c r="R125" s="26"/>
      <c r="S125" s="27"/>
      <c r="T125" s="26"/>
      <c r="U125" s="27" t="str">
        <f t="shared" si="44"/>
        <v/>
      </c>
      <c r="V125" s="27" t="str">
        <f t="shared" si="67"/>
        <v/>
      </c>
      <c r="W125" s="27" t="str">
        <f t="shared" si="68"/>
        <v/>
      </c>
      <c r="X125" s="27" t="str">
        <f t="shared" si="69"/>
        <v/>
      </c>
      <c r="Y125" s="28"/>
      <c r="Z125" s="27"/>
      <c r="AA125" s="26"/>
      <c r="AB125" s="27" t="str">
        <f t="shared" si="56"/>
        <v/>
      </c>
      <c r="AC125" s="27" t="str">
        <f t="shared" si="57"/>
        <v/>
      </c>
      <c r="AD125" s="27" t="str">
        <f t="shared" si="58"/>
        <v/>
      </c>
      <c r="AE125" s="27" t="str">
        <f t="shared" si="59"/>
        <v/>
      </c>
      <c r="AF125" s="28"/>
      <c r="AG125" s="27"/>
      <c r="AH125" s="26"/>
      <c r="AI125" s="27" t="str">
        <f t="shared" si="60"/>
        <v/>
      </c>
      <c r="AJ125" s="27" t="str">
        <f t="shared" si="61"/>
        <v/>
      </c>
      <c r="AK125" s="27" t="str">
        <f t="shared" si="62"/>
        <v/>
      </c>
      <c r="AL125" s="27" t="str">
        <f t="shared" si="63"/>
        <v/>
      </c>
    </row>
    <row r="126" spans="1:38" x14ac:dyDescent="0.25">
      <c r="A126" s="26" t="s">
        <v>78</v>
      </c>
      <c r="B126" s="27" t="s">
        <v>166</v>
      </c>
      <c r="C126" s="27" t="s">
        <v>687</v>
      </c>
      <c r="D126" s="28" t="s">
        <v>873</v>
      </c>
      <c r="E126" s="27" t="s">
        <v>451</v>
      </c>
      <c r="F126" s="26" t="s">
        <v>556</v>
      </c>
      <c r="G126" s="27">
        <f t="shared" si="42"/>
        <v>54</v>
      </c>
      <c r="H126" s="27">
        <f t="shared" si="47"/>
        <v>3</v>
      </c>
      <c r="I126" s="27">
        <f t="shared" si="48"/>
        <v>4</v>
      </c>
      <c r="J126" s="27">
        <f t="shared" si="49"/>
        <v>0</v>
      </c>
      <c r="K126" s="28"/>
      <c r="L126" s="27"/>
      <c r="M126" s="26"/>
      <c r="N126" s="27" t="str">
        <f t="shared" si="43"/>
        <v/>
      </c>
      <c r="O126" s="27" t="str">
        <f t="shared" si="64"/>
        <v/>
      </c>
      <c r="P126" s="27" t="str">
        <f t="shared" si="65"/>
        <v/>
      </c>
      <c r="Q126" s="27" t="str">
        <f t="shared" si="66"/>
        <v/>
      </c>
      <c r="R126" s="26"/>
      <c r="S126" s="27"/>
      <c r="T126" s="26"/>
      <c r="U126" s="27" t="str">
        <f t="shared" si="44"/>
        <v/>
      </c>
      <c r="V126" s="27" t="str">
        <f t="shared" si="67"/>
        <v/>
      </c>
      <c r="W126" s="27" t="str">
        <f t="shared" si="68"/>
        <v/>
      </c>
      <c r="X126" s="27" t="str">
        <f t="shared" si="69"/>
        <v/>
      </c>
      <c r="Y126" s="28"/>
      <c r="Z126" s="27"/>
      <c r="AA126" s="26"/>
      <c r="AB126" s="27" t="str">
        <f t="shared" si="56"/>
        <v/>
      </c>
      <c r="AC126" s="27" t="str">
        <f t="shared" si="57"/>
        <v/>
      </c>
      <c r="AD126" s="27" t="str">
        <f t="shared" si="58"/>
        <v/>
      </c>
      <c r="AE126" s="27" t="str">
        <f t="shared" si="59"/>
        <v/>
      </c>
      <c r="AF126" s="28"/>
      <c r="AG126" s="27"/>
      <c r="AH126" s="26"/>
      <c r="AI126" s="27" t="str">
        <f t="shared" si="60"/>
        <v/>
      </c>
      <c r="AJ126" s="27" t="str">
        <f t="shared" si="61"/>
        <v/>
      </c>
      <c r="AK126" s="27" t="str">
        <f t="shared" si="62"/>
        <v/>
      </c>
      <c r="AL126" s="27" t="str">
        <f t="shared" si="63"/>
        <v/>
      </c>
    </row>
    <row r="127" spans="1:38" x14ac:dyDescent="0.25">
      <c r="A127" s="26" t="s">
        <v>305</v>
      </c>
      <c r="B127" s="27" t="s">
        <v>306</v>
      </c>
      <c r="C127" s="27" t="s">
        <v>687</v>
      </c>
      <c r="D127" s="26" t="s">
        <v>344</v>
      </c>
      <c r="E127" s="27"/>
      <c r="F127" s="26"/>
      <c r="G127" s="27" t="str">
        <f t="shared" si="42"/>
        <v/>
      </c>
      <c r="H127" s="27" t="str">
        <f t="shared" ref="H127:H150" si="70">IF(F127&lt;&gt;"",(LEN(F127)-LEN(SUBSTITUTE(F127,"S",""))),"")</f>
        <v/>
      </c>
      <c r="I127" s="27" t="str">
        <f t="shared" ref="I127:I150" si="71">IF(F127&lt;&gt;"",(LEN(F127)-LEN(SUBSTITUTE(F127,"T",""))),"")</f>
        <v/>
      </c>
      <c r="J127" s="27" t="str">
        <f t="shared" ref="J127:J150" si="72">IF(F127&lt;&gt;"",(LEN(F127)-LEN(SUBSTITUTE(F127,"C",""))),"")</f>
        <v/>
      </c>
      <c r="K127" s="26"/>
      <c r="L127" s="27"/>
      <c r="M127" s="26"/>
      <c r="N127" s="27" t="str">
        <f t="shared" si="43"/>
        <v/>
      </c>
      <c r="O127" s="27" t="str">
        <f t="shared" si="64"/>
        <v/>
      </c>
      <c r="P127" s="27" t="str">
        <f t="shared" si="65"/>
        <v/>
      </c>
      <c r="Q127" s="27" t="str">
        <f t="shared" si="66"/>
        <v/>
      </c>
      <c r="R127" s="26"/>
      <c r="S127" s="27"/>
      <c r="T127" s="26"/>
      <c r="U127" s="27" t="str">
        <f t="shared" si="44"/>
        <v/>
      </c>
      <c r="V127" s="27" t="str">
        <f t="shared" si="67"/>
        <v/>
      </c>
      <c r="W127" s="27" t="str">
        <f t="shared" si="68"/>
        <v/>
      </c>
      <c r="X127" s="27" t="str">
        <f t="shared" si="69"/>
        <v/>
      </c>
      <c r="Y127" s="28"/>
      <c r="Z127" s="27"/>
      <c r="AA127" s="26"/>
      <c r="AB127" s="27" t="str">
        <f t="shared" si="56"/>
        <v/>
      </c>
      <c r="AC127" s="27" t="str">
        <f t="shared" si="57"/>
        <v/>
      </c>
      <c r="AD127" s="27" t="str">
        <f t="shared" si="58"/>
        <v/>
      </c>
      <c r="AE127" s="27" t="str">
        <f t="shared" si="59"/>
        <v/>
      </c>
      <c r="AF127" s="28"/>
      <c r="AG127" s="27"/>
      <c r="AH127" s="26"/>
      <c r="AI127" s="27" t="str">
        <f t="shared" si="60"/>
        <v/>
      </c>
      <c r="AJ127" s="27" t="str">
        <f t="shared" si="61"/>
        <v/>
      </c>
      <c r="AK127" s="27" t="str">
        <f t="shared" si="62"/>
        <v/>
      </c>
      <c r="AL127" s="27" t="str">
        <f t="shared" si="63"/>
        <v/>
      </c>
    </row>
    <row r="128" spans="1:38" x14ac:dyDescent="0.25">
      <c r="A128" s="26" t="s">
        <v>75</v>
      </c>
      <c r="B128" s="27" t="s">
        <v>163</v>
      </c>
      <c r="C128" s="27" t="s">
        <v>687</v>
      </c>
      <c r="D128" s="26" t="s">
        <v>344</v>
      </c>
      <c r="E128" s="27"/>
      <c r="F128" s="26"/>
      <c r="G128" s="27" t="str">
        <f t="shared" si="42"/>
        <v/>
      </c>
      <c r="H128" s="27" t="str">
        <f t="shared" si="70"/>
        <v/>
      </c>
      <c r="I128" s="27" t="str">
        <f t="shared" si="71"/>
        <v/>
      </c>
      <c r="J128" s="27" t="str">
        <f t="shared" si="72"/>
        <v/>
      </c>
      <c r="K128" s="28"/>
      <c r="L128" s="27"/>
      <c r="M128" s="26"/>
      <c r="N128" s="27" t="str">
        <f t="shared" si="43"/>
        <v/>
      </c>
      <c r="O128" s="27" t="str">
        <f t="shared" si="64"/>
        <v/>
      </c>
      <c r="P128" s="27" t="str">
        <f t="shared" si="65"/>
        <v/>
      </c>
      <c r="Q128" s="27" t="str">
        <f t="shared" si="66"/>
        <v/>
      </c>
      <c r="R128" s="26"/>
      <c r="S128" s="27"/>
      <c r="T128" s="26"/>
      <c r="U128" s="27" t="str">
        <f t="shared" si="44"/>
        <v/>
      </c>
      <c r="V128" s="27" t="str">
        <f t="shared" si="67"/>
        <v/>
      </c>
      <c r="W128" s="27" t="str">
        <f t="shared" si="68"/>
        <v/>
      </c>
      <c r="X128" s="27" t="str">
        <f t="shared" si="69"/>
        <v/>
      </c>
      <c r="Y128" s="28"/>
      <c r="Z128" s="27"/>
      <c r="AA128" s="26"/>
      <c r="AB128" s="27" t="str">
        <f t="shared" si="56"/>
        <v/>
      </c>
      <c r="AC128" s="27" t="str">
        <f t="shared" si="57"/>
        <v/>
      </c>
      <c r="AD128" s="27" t="str">
        <f t="shared" si="58"/>
        <v/>
      </c>
      <c r="AE128" s="27" t="str">
        <f t="shared" si="59"/>
        <v/>
      </c>
      <c r="AF128" s="28"/>
      <c r="AG128" s="27"/>
      <c r="AH128" s="26"/>
      <c r="AI128" s="27" t="str">
        <f t="shared" si="60"/>
        <v/>
      </c>
      <c r="AJ128" s="27" t="str">
        <f t="shared" si="61"/>
        <v/>
      </c>
      <c r="AK128" s="27" t="str">
        <f t="shared" si="62"/>
        <v/>
      </c>
      <c r="AL128" s="27" t="str">
        <f t="shared" si="63"/>
        <v/>
      </c>
    </row>
    <row r="129" spans="1:38" x14ac:dyDescent="0.25">
      <c r="A129" s="26" t="s">
        <v>42</v>
      </c>
      <c r="B129" s="27" t="s">
        <v>168</v>
      </c>
      <c r="C129" s="27" t="s">
        <v>687</v>
      </c>
      <c r="D129" s="28" t="s">
        <v>874</v>
      </c>
      <c r="E129" s="27" t="s">
        <v>447</v>
      </c>
      <c r="F129" s="26" t="s">
        <v>558</v>
      </c>
      <c r="G129" s="27">
        <f t="shared" si="42"/>
        <v>32</v>
      </c>
      <c r="H129" s="27">
        <f t="shared" si="70"/>
        <v>1</v>
      </c>
      <c r="I129" s="27">
        <f t="shared" si="71"/>
        <v>3</v>
      </c>
      <c r="J129" s="27">
        <f t="shared" si="72"/>
        <v>0</v>
      </c>
      <c r="K129" s="28"/>
      <c r="L129" s="27"/>
      <c r="M129" s="26"/>
      <c r="N129" s="27" t="str">
        <f t="shared" si="43"/>
        <v/>
      </c>
      <c r="O129" s="27" t="str">
        <f t="shared" si="64"/>
        <v/>
      </c>
      <c r="P129" s="27" t="str">
        <f t="shared" si="65"/>
        <v/>
      </c>
      <c r="Q129" s="27" t="str">
        <f t="shared" si="66"/>
        <v/>
      </c>
      <c r="R129" s="26"/>
      <c r="S129" s="27"/>
      <c r="T129" s="26"/>
      <c r="U129" s="27" t="str">
        <f t="shared" si="44"/>
        <v/>
      </c>
      <c r="V129" s="27" t="str">
        <f t="shared" si="67"/>
        <v/>
      </c>
      <c r="W129" s="27" t="str">
        <f t="shared" si="68"/>
        <v/>
      </c>
      <c r="X129" s="27" t="str">
        <f t="shared" si="69"/>
        <v/>
      </c>
      <c r="Y129" s="28"/>
      <c r="Z129" s="27"/>
      <c r="AA129" s="26"/>
      <c r="AB129" s="27" t="str">
        <f t="shared" si="56"/>
        <v/>
      </c>
      <c r="AC129" s="27" t="str">
        <f t="shared" si="57"/>
        <v/>
      </c>
      <c r="AD129" s="27" t="str">
        <f t="shared" si="58"/>
        <v/>
      </c>
      <c r="AE129" s="27" t="str">
        <f t="shared" si="59"/>
        <v/>
      </c>
      <c r="AF129" s="28"/>
      <c r="AG129" s="27"/>
      <c r="AH129" s="26"/>
      <c r="AI129" s="27" t="str">
        <f t="shared" si="60"/>
        <v/>
      </c>
      <c r="AJ129" s="27" t="str">
        <f t="shared" si="61"/>
        <v/>
      </c>
      <c r="AK129" s="27" t="str">
        <f t="shared" si="62"/>
        <v/>
      </c>
      <c r="AL129" s="27" t="str">
        <f t="shared" si="63"/>
        <v/>
      </c>
    </row>
    <row r="130" spans="1:38" x14ac:dyDescent="0.25">
      <c r="A130" s="26" t="s">
        <v>68</v>
      </c>
      <c r="B130" s="27" t="s">
        <v>67</v>
      </c>
      <c r="C130" s="27" t="s">
        <v>687</v>
      </c>
      <c r="D130" s="26" t="s">
        <v>344</v>
      </c>
      <c r="E130" s="27"/>
      <c r="F130" s="26"/>
      <c r="G130" s="27" t="str">
        <f t="shared" ref="G130:G150" si="73">IF(F130&lt;&gt;0,LEN(F130),"")</f>
        <v/>
      </c>
      <c r="H130" s="27" t="str">
        <f t="shared" si="70"/>
        <v/>
      </c>
      <c r="I130" s="27" t="str">
        <f t="shared" si="71"/>
        <v/>
      </c>
      <c r="J130" s="27" t="str">
        <f t="shared" si="72"/>
        <v/>
      </c>
      <c r="K130" s="28"/>
      <c r="L130" s="27"/>
      <c r="M130" s="26"/>
      <c r="N130" s="27" t="str">
        <f t="shared" ref="N130:N151" si="74">IF(M130&lt;&gt;0,LEN(M130),"")</f>
        <v/>
      </c>
      <c r="O130" s="27" t="str">
        <f t="shared" si="64"/>
        <v/>
      </c>
      <c r="P130" s="27" t="str">
        <f t="shared" si="65"/>
        <v/>
      </c>
      <c r="Q130" s="27" t="str">
        <f t="shared" si="66"/>
        <v/>
      </c>
      <c r="R130" s="26"/>
      <c r="S130" s="27"/>
      <c r="T130" s="26"/>
      <c r="U130" s="27" t="str">
        <f t="shared" ref="U130:U147" si="75">IF(T130&lt;&gt;0,LEN(T130),"")</f>
        <v/>
      </c>
      <c r="V130" s="27" t="str">
        <f t="shared" si="67"/>
        <v/>
      </c>
      <c r="W130" s="27" t="str">
        <f t="shared" si="68"/>
        <v/>
      </c>
      <c r="X130" s="27" t="str">
        <f t="shared" si="69"/>
        <v/>
      </c>
      <c r="Y130" s="28"/>
      <c r="Z130" s="27"/>
      <c r="AA130" s="26"/>
      <c r="AB130" s="27" t="str">
        <f t="shared" ref="AB130:AB147" si="76">IF(AA130&lt;&gt;0,LEN(AA130),"")</f>
        <v/>
      </c>
      <c r="AC130" s="27" t="str">
        <f t="shared" si="57"/>
        <v/>
      </c>
      <c r="AD130" s="27" t="str">
        <f t="shared" si="58"/>
        <v/>
      </c>
      <c r="AE130" s="27" t="str">
        <f t="shared" si="59"/>
        <v/>
      </c>
      <c r="AF130" s="28"/>
      <c r="AG130" s="27"/>
      <c r="AH130" s="26"/>
      <c r="AI130" s="27" t="str">
        <f t="shared" si="60"/>
        <v/>
      </c>
      <c r="AJ130" s="27" t="str">
        <f t="shared" si="61"/>
        <v/>
      </c>
      <c r="AK130" s="27" t="str">
        <f t="shared" si="62"/>
        <v/>
      </c>
      <c r="AL130" s="27" t="str">
        <f t="shared" si="63"/>
        <v/>
      </c>
    </row>
    <row r="131" spans="1:38" x14ac:dyDescent="0.25">
      <c r="A131" s="29" t="s">
        <v>294</v>
      </c>
      <c r="B131" s="27" t="s">
        <v>295</v>
      </c>
      <c r="C131" s="27" t="s">
        <v>687</v>
      </c>
      <c r="D131" s="26" t="s">
        <v>875</v>
      </c>
      <c r="E131" s="27" t="s">
        <v>407</v>
      </c>
      <c r="F131" s="26" t="s">
        <v>561</v>
      </c>
      <c r="G131" s="27">
        <f t="shared" si="73"/>
        <v>35</v>
      </c>
      <c r="H131" s="27">
        <f t="shared" si="70"/>
        <v>0</v>
      </c>
      <c r="I131" s="27">
        <f t="shared" si="71"/>
        <v>3</v>
      </c>
      <c r="J131" s="27">
        <f t="shared" si="72"/>
        <v>1</v>
      </c>
      <c r="K131" s="26" t="s">
        <v>876</v>
      </c>
      <c r="L131" s="27" t="s">
        <v>407</v>
      </c>
      <c r="M131" s="26" t="s">
        <v>619</v>
      </c>
      <c r="N131" s="27">
        <f t="shared" si="74"/>
        <v>37</v>
      </c>
      <c r="O131" s="27">
        <f t="shared" si="64"/>
        <v>0</v>
      </c>
      <c r="P131" s="27">
        <f t="shared" si="65"/>
        <v>6</v>
      </c>
      <c r="Q131" s="27">
        <f t="shared" si="66"/>
        <v>0</v>
      </c>
      <c r="R131" s="26" t="s">
        <v>877</v>
      </c>
      <c r="S131" s="27" t="s">
        <v>407</v>
      </c>
      <c r="T131" s="26" t="s">
        <v>658</v>
      </c>
      <c r="U131" s="27">
        <f t="shared" si="75"/>
        <v>31</v>
      </c>
      <c r="V131" s="27">
        <f t="shared" si="67"/>
        <v>1</v>
      </c>
      <c r="W131" s="27">
        <f t="shared" si="68"/>
        <v>4</v>
      </c>
      <c r="X131" s="27">
        <f t="shared" si="69"/>
        <v>1</v>
      </c>
      <c r="Y131" s="28"/>
      <c r="Z131" s="27"/>
      <c r="AA131" s="26"/>
      <c r="AB131" s="27" t="str">
        <f t="shared" si="76"/>
        <v/>
      </c>
      <c r="AC131" s="27" t="str">
        <f t="shared" ref="AC131:AC147" si="77">IF(AA131&lt;&gt;"",(LEN(AA131)-LEN(SUBSTITUTE(AA131,"S",""))),"")</f>
        <v/>
      </c>
      <c r="AD131" s="27" t="str">
        <f t="shared" ref="AD131:AD147" si="78">IF(AA131&lt;&gt;"",(LEN(AA131)-LEN(SUBSTITUTE(AA131,"T",""))),"")</f>
        <v/>
      </c>
      <c r="AE131" s="27" t="str">
        <f t="shared" ref="AE131:AE147" si="79">IF(AA131&lt;&gt;"",(LEN(AA131)-LEN(SUBSTITUTE(AA131,"C",""))),"")</f>
        <v/>
      </c>
      <c r="AF131" s="28"/>
      <c r="AG131" s="27"/>
      <c r="AH131" s="26"/>
      <c r="AI131" s="27" t="str">
        <f t="shared" si="60"/>
        <v/>
      </c>
      <c r="AJ131" s="27" t="str">
        <f t="shared" si="61"/>
        <v/>
      </c>
      <c r="AK131" s="27" t="str">
        <f t="shared" si="62"/>
        <v/>
      </c>
      <c r="AL131" s="27" t="str">
        <f t="shared" si="63"/>
        <v/>
      </c>
    </row>
    <row r="132" spans="1:38" x14ac:dyDescent="0.25">
      <c r="A132" s="26" t="s">
        <v>351</v>
      </c>
      <c r="B132" s="27" t="s">
        <v>352</v>
      </c>
      <c r="C132" s="27" t="s">
        <v>687</v>
      </c>
      <c r="D132" s="26" t="s">
        <v>878</v>
      </c>
      <c r="E132" s="27" t="s">
        <v>407</v>
      </c>
      <c r="F132" s="26" t="s">
        <v>548</v>
      </c>
      <c r="G132" s="27">
        <f t="shared" si="73"/>
        <v>36</v>
      </c>
      <c r="H132" s="27">
        <f t="shared" si="70"/>
        <v>1</v>
      </c>
      <c r="I132" s="27">
        <f t="shared" si="71"/>
        <v>3</v>
      </c>
      <c r="J132" s="27">
        <f t="shared" si="72"/>
        <v>0</v>
      </c>
      <c r="K132" s="26" t="s">
        <v>879</v>
      </c>
      <c r="L132" s="27" t="s">
        <v>446</v>
      </c>
      <c r="M132" s="26" t="s">
        <v>623</v>
      </c>
      <c r="N132" s="27">
        <f t="shared" si="74"/>
        <v>35</v>
      </c>
      <c r="O132" s="27">
        <f t="shared" si="64"/>
        <v>0</v>
      </c>
      <c r="P132" s="27">
        <f t="shared" si="65"/>
        <v>1</v>
      </c>
      <c r="Q132" s="27">
        <f t="shared" si="66"/>
        <v>1</v>
      </c>
      <c r="R132" s="26"/>
      <c r="S132" s="27"/>
      <c r="T132" s="26"/>
      <c r="U132" s="27" t="str">
        <f t="shared" si="75"/>
        <v/>
      </c>
      <c r="V132" s="27" t="str">
        <f t="shared" si="67"/>
        <v/>
      </c>
      <c r="W132" s="27" t="str">
        <f t="shared" si="68"/>
        <v/>
      </c>
      <c r="X132" s="27" t="str">
        <f t="shared" si="69"/>
        <v/>
      </c>
      <c r="Y132" s="28"/>
      <c r="Z132" s="27"/>
      <c r="AA132" s="26"/>
      <c r="AB132" s="27" t="str">
        <f t="shared" si="76"/>
        <v/>
      </c>
      <c r="AC132" s="27" t="str">
        <f t="shared" si="77"/>
        <v/>
      </c>
      <c r="AD132" s="27" t="str">
        <f t="shared" si="78"/>
        <v/>
      </c>
      <c r="AE132" s="27" t="str">
        <f t="shared" si="79"/>
        <v/>
      </c>
      <c r="AF132" s="28"/>
      <c r="AG132" s="27"/>
      <c r="AH132" s="26"/>
      <c r="AI132" s="27" t="str">
        <f t="shared" si="60"/>
        <v/>
      </c>
      <c r="AJ132" s="27" t="str">
        <f t="shared" si="61"/>
        <v/>
      </c>
      <c r="AK132" s="27" t="str">
        <f t="shared" si="62"/>
        <v/>
      </c>
      <c r="AL132" s="27" t="str">
        <f t="shared" si="63"/>
        <v/>
      </c>
    </row>
    <row r="133" spans="1:38" x14ac:dyDescent="0.25">
      <c r="A133" s="26" t="s">
        <v>43</v>
      </c>
      <c r="B133" s="27" t="s">
        <v>169</v>
      </c>
      <c r="C133" s="27" t="s">
        <v>687</v>
      </c>
      <c r="D133" s="28" t="s">
        <v>880</v>
      </c>
      <c r="E133" s="27" t="s">
        <v>447</v>
      </c>
      <c r="F133" s="26" t="s">
        <v>558</v>
      </c>
      <c r="G133" s="27">
        <f t="shared" si="73"/>
        <v>32</v>
      </c>
      <c r="H133" s="27">
        <f t="shared" si="70"/>
        <v>1</v>
      </c>
      <c r="I133" s="27">
        <f t="shared" si="71"/>
        <v>3</v>
      </c>
      <c r="J133" s="27">
        <f t="shared" si="72"/>
        <v>0</v>
      </c>
      <c r="K133" s="28" t="s">
        <v>881</v>
      </c>
      <c r="L133" s="27" t="s">
        <v>432</v>
      </c>
      <c r="M133" s="26" t="s">
        <v>624</v>
      </c>
      <c r="N133" s="27">
        <f t="shared" si="74"/>
        <v>36</v>
      </c>
      <c r="O133" s="27">
        <f t="shared" si="64"/>
        <v>0</v>
      </c>
      <c r="P133" s="27">
        <f t="shared" si="65"/>
        <v>1</v>
      </c>
      <c r="Q133" s="27">
        <f t="shared" si="66"/>
        <v>0</v>
      </c>
      <c r="R133" s="26"/>
      <c r="S133" s="27"/>
      <c r="T133" s="26"/>
      <c r="U133" s="27" t="str">
        <f t="shared" si="75"/>
        <v/>
      </c>
      <c r="V133" s="27" t="str">
        <f t="shared" si="67"/>
        <v/>
      </c>
      <c r="W133" s="27" t="str">
        <f t="shared" si="68"/>
        <v/>
      </c>
      <c r="X133" s="27" t="str">
        <f t="shared" si="69"/>
        <v/>
      </c>
      <c r="Y133" s="28"/>
      <c r="Z133" s="27"/>
      <c r="AA133" s="26"/>
      <c r="AB133" s="27" t="str">
        <f t="shared" si="76"/>
        <v/>
      </c>
      <c r="AC133" s="27" t="str">
        <f t="shared" si="77"/>
        <v/>
      </c>
      <c r="AD133" s="27" t="str">
        <f t="shared" si="78"/>
        <v/>
      </c>
      <c r="AE133" s="27" t="str">
        <f t="shared" si="79"/>
        <v/>
      </c>
      <c r="AF133" s="28"/>
      <c r="AG133" s="27"/>
      <c r="AH133" s="26"/>
      <c r="AI133" s="27" t="str">
        <f t="shared" si="60"/>
        <v/>
      </c>
      <c r="AJ133" s="27" t="str">
        <f t="shared" si="61"/>
        <v/>
      </c>
      <c r="AK133" s="27" t="str">
        <f t="shared" si="62"/>
        <v/>
      </c>
      <c r="AL133" s="27" t="str">
        <f t="shared" si="63"/>
        <v/>
      </c>
    </row>
    <row r="134" spans="1:38" x14ac:dyDescent="0.25">
      <c r="A134" s="26" t="s">
        <v>91</v>
      </c>
      <c r="B134" s="27" t="s">
        <v>181</v>
      </c>
      <c r="C134" s="27" t="s">
        <v>687</v>
      </c>
      <c r="D134" s="28" t="s">
        <v>882</v>
      </c>
      <c r="E134" s="27" t="s">
        <v>455</v>
      </c>
      <c r="F134" s="26" t="s">
        <v>552</v>
      </c>
      <c r="G134" s="27">
        <f t="shared" si="73"/>
        <v>30</v>
      </c>
      <c r="H134" s="27">
        <f t="shared" si="70"/>
        <v>1</v>
      </c>
      <c r="I134" s="27">
        <f t="shared" si="71"/>
        <v>3</v>
      </c>
      <c r="J134" s="27">
        <f t="shared" si="72"/>
        <v>0</v>
      </c>
      <c r="K134" s="28" t="s">
        <v>883</v>
      </c>
      <c r="L134" s="27" t="s">
        <v>407</v>
      </c>
      <c r="M134" s="26" t="s">
        <v>620</v>
      </c>
      <c r="N134" s="27">
        <f t="shared" si="74"/>
        <v>37</v>
      </c>
      <c r="O134" s="27">
        <f t="shared" si="64"/>
        <v>0</v>
      </c>
      <c r="P134" s="27">
        <f t="shared" si="65"/>
        <v>5</v>
      </c>
      <c r="Q134" s="27">
        <f t="shared" si="66"/>
        <v>0</v>
      </c>
      <c r="R134" s="26" t="s">
        <v>884</v>
      </c>
      <c r="S134" s="27" t="s">
        <v>407</v>
      </c>
      <c r="T134" s="26" t="s">
        <v>659</v>
      </c>
      <c r="U134" s="27">
        <f t="shared" si="75"/>
        <v>35</v>
      </c>
      <c r="V134" s="27">
        <f t="shared" si="67"/>
        <v>1</v>
      </c>
      <c r="W134" s="27">
        <f t="shared" si="68"/>
        <v>2</v>
      </c>
      <c r="X134" s="27">
        <f t="shared" si="69"/>
        <v>1</v>
      </c>
      <c r="Y134" s="28"/>
      <c r="Z134" s="27"/>
      <c r="AA134" s="26"/>
      <c r="AB134" s="27" t="str">
        <f t="shared" si="76"/>
        <v/>
      </c>
      <c r="AC134" s="27" t="str">
        <f t="shared" si="77"/>
        <v/>
      </c>
      <c r="AD134" s="27" t="str">
        <f t="shared" si="78"/>
        <v/>
      </c>
      <c r="AE134" s="27" t="str">
        <f t="shared" si="79"/>
        <v/>
      </c>
      <c r="AF134" s="28"/>
      <c r="AG134" s="27"/>
      <c r="AH134" s="26"/>
      <c r="AI134" s="27" t="str">
        <f t="shared" si="60"/>
        <v/>
      </c>
      <c r="AJ134" s="27" t="str">
        <f t="shared" si="61"/>
        <v/>
      </c>
      <c r="AK134" s="27" t="str">
        <f t="shared" si="62"/>
        <v/>
      </c>
      <c r="AL134" s="27" t="str">
        <f t="shared" si="63"/>
        <v/>
      </c>
    </row>
    <row r="135" spans="1:38" x14ac:dyDescent="0.25">
      <c r="A135" s="26" t="s">
        <v>94</v>
      </c>
      <c r="B135" s="27" t="s">
        <v>184</v>
      </c>
      <c r="C135" s="27" t="s">
        <v>687</v>
      </c>
      <c r="D135" s="28" t="s">
        <v>885</v>
      </c>
      <c r="E135" s="27" t="s">
        <v>407</v>
      </c>
      <c r="F135" s="26" t="s">
        <v>562</v>
      </c>
      <c r="G135" s="27">
        <f t="shared" si="73"/>
        <v>35</v>
      </c>
      <c r="H135" s="27">
        <f t="shared" si="70"/>
        <v>1</v>
      </c>
      <c r="I135" s="27">
        <f t="shared" si="71"/>
        <v>1</v>
      </c>
      <c r="J135" s="27">
        <f t="shared" si="72"/>
        <v>0</v>
      </c>
      <c r="K135" s="28" t="s">
        <v>886</v>
      </c>
      <c r="L135" s="27" t="s">
        <v>407</v>
      </c>
      <c r="M135" s="26" t="s">
        <v>621</v>
      </c>
      <c r="N135" s="27">
        <f t="shared" si="74"/>
        <v>37</v>
      </c>
      <c r="O135" s="27">
        <f t="shared" si="64"/>
        <v>0</v>
      </c>
      <c r="P135" s="27">
        <f t="shared" si="65"/>
        <v>5</v>
      </c>
      <c r="Q135" s="27">
        <f t="shared" si="66"/>
        <v>0</v>
      </c>
      <c r="R135" s="26"/>
      <c r="S135" s="27"/>
      <c r="T135" s="26"/>
      <c r="U135" s="27" t="str">
        <f t="shared" si="75"/>
        <v/>
      </c>
      <c r="V135" s="27" t="str">
        <f t="shared" si="67"/>
        <v/>
      </c>
      <c r="W135" s="27" t="str">
        <f t="shared" si="68"/>
        <v/>
      </c>
      <c r="X135" s="27" t="str">
        <f t="shared" si="69"/>
        <v/>
      </c>
      <c r="Y135" s="28"/>
      <c r="Z135" s="27"/>
      <c r="AA135" s="26"/>
      <c r="AB135" s="27" t="str">
        <f t="shared" si="76"/>
        <v/>
      </c>
      <c r="AC135" s="27" t="str">
        <f t="shared" si="77"/>
        <v/>
      </c>
      <c r="AD135" s="27" t="str">
        <f t="shared" si="78"/>
        <v/>
      </c>
      <c r="AE135" s="27" t="str">
        <f t="shared" si="79"/>
        <v/>
      </c>
      <c r="AF135" s="28"/>
      <c r="AG135" s="27"/>
      <c r="AH135" s="26"/>
      <c r="AI135" s="27" t="str">
        <f t="shared" si="60"/>
        <v/>
      </c>
      <c r="AJ135" s="27" t="str">
        <f t="shared" si="61"/>
        <v/>
      </c>
      <c r="AK135" s="27" t="str">
        <f t="shared" si="62"/>
        <v/>
      </c>
      <c r="AL135" s="27" t="str">
        <f t="shared" si="63"/>
        <v/>
      </c>
    </row>
    <row r="136" spans="1:38" x14ac:dyDescent="0.25">
      <c r="A136" s="26" t="s">
        <v>73</v>
      </c>
      <c r="B136" s="27" t="s">
        <v>159</v>
      </c>
      <c r="C136" s="27" t="s">
        <v>687</v>
      </c>
      <c r="D136" s="28" t="s">
        <v>871</v>
      </c>
      <c r="E136" s="27" t="s">
        <v>432</v>
      </c>
      <c r="F136" s="26" t="s">
        <v>547</v>
      </c>
      <c r="G136" s="27">
        <f t="shared" si="73"/>
        <v>57</v>
      </c>
      <c r="H136" s="27">
        <f t="shared" si="70"/>
        <v>5</v>
      </c>
      <c r="I136" s="27">
        <f t="shared" si="71"/>
        <v>5</v>
      </c>
      <c r="J136" s="27">
        <f t="shared" si="72"/>
        <v>0</v>
      </c>
      <c r="K136" s="28"/>
      <c r="L136" s="27"/>
      <c r="M136" s="26"/>
      <c r="N136" s="27" t="str">
        <f t="shared" si="74"/>
        <v/>
      </c>
      <c r="O136" s="27" t="str">
        <f t="shared" si="64"/>
        <v/>
      </c>
      <c r="P136" s="27" t="str">
        <f t="shared" si="65"/>
        <v/>
      </c>
      <c r="Q136" s="27" t="str">
        <f t="shared" si="66"/>
        <v/>
      </c>
      <c r="R136" s="26"/>
      <c r="S136" s="27"/>
      <c r="T136" s="26"/>
      <c r="U136" s="27" t="str">
        <f t="shared" si="75"/>
        <v/>
      </c>
      <c r="V136" s="27" t="str">
        <f t="shared" si="67"/>
        <v/>
      </c>
      <c r="W136" s="27" t="str">
        <f t="shared" si="68"/>
        <v/>
      </c>
      <c r="X136" s="27" t="str">
        <f t="shared" si="69"/>
        <v/>
      </c>
      <c r="Y136" s="28"/>
      <c r="Z136" s="27"/>
      <c r="AA136" s="26"/>
      <c r="AB136" s="27" t="str">
        <f t="shared" si="76"/>
        <v/>
      </c>
      <c r="AC136" s="27" t="str">
        <f t="shared" si="77"/>
        <v/>
      </c>
      <c r="AD136" s="27" t="str">
        <f t="shared" si="78"/>
        <v/>
      </c>
      <c r="AE136" s="27" t="str">
        <f t="shared" si="79"/>
        <v/>
      </c>
      <c r="AF136" s="28"/>
      <c r="AG136" s="27"/>
      <c r="AH136" s="26"/>
      <c r="AI136" s="27" t="str">
        <f t="shared" si="60"/>
        <v/>
      </c>
      <c r="AJ136" s="27" t="str">
        <f t="shared" si="61"/>
        <v/>
      </c>
      <c r="AK136" s="27" t="str">
        <f t="shared" si="62"/>
        <v/>
      </c>
      <c r="AL136" s="27" t="str">
        <f t="shared" si="63"/>
        <v/>
      </c>
    </row>
    <row r="137" spans="1:38" x14ac:dyDescent="0.25">
      <c r="A137" s="26" t="s">
        <v>92</v>
      </c>
      <c r="B137" s="27" t="s">
        <v>182</v>
      </c>
      <c r="C137" s="27" t="s">
        <v>687</v>
      </c>
      <c r="D137" s="28" t="s">
        <v>887</v>
      </c>
      <c r="E137" s="27" t="s">
        <v>407</v>
      </c>
      <c r="F137" s="26" t="s">
        <v>549</v>
      </c>
      <c r="G137" s="27">
        <f t="shared" si="73"/>
        <v>31</v>
      </c>
      <c r="H137" s="27">
        <f t="shared" si="70"/>
        <v>0</v>
      </c>
      <c r="I137" s="27">
        <f t="shared" si="71"/>
        <v>4</v>
      </c>
      <c r="J137" s="27">
        <f t="shared" si="72"/>
        <v>1</v>
      </c>
      <c r="K137" s="28" t="s">
        <v>888</v>
      </c>
      <c r="L137" s="27" t="s">
        <v>407</v>
      </c>
      <c r="M137" s="26" t="s">
        <v>622</v>
      </c>
      <c r="N137" s="27">
        <f t="shared" si="74"/>
        <v>37</v>
      </c>
      <c r="O137" s="27">
        <f t="shared" si="64"/>
        <v>0</v>
      </c>
      <c r="P137" s="27">
        <f t="shared" si="65"/>
        <v>4</v>
      </c>
      <c r="Q137" s="27">
        <f t="shared" si="66"/>
        <v>0</v>
      </c>
      <c r="R137" s="26" t="s">
        <v>889</v>
      </c>
      <c r="S137" s="27" t="s">
        <v>407</v>
      </c>
      <c r="T137" s="26" t="s">
        <v>660</v>
      </c>
      <c r="U137" s="27">
        <f t="shared" si="75"/>
        <v>35</v>
      </c>
      <c r="V137" s="27">
        <f t="shared" si="67"/>
        <v>1</v>
      </c>
      <c r="W137" s="27">
        <f t="shared" si="68"/>
        <v>2</v>
      </c>
      <c r="X137" s="27">
        <f t="shared" si="69"/>
        <v>0</v>
      </c>
      <c r="Y137" s="28"/>
      <c r="Z137" s="27"/>
      <c r="AA137" s="26"/>
      <c r="AB137" s="27" t="str">
        <f t="shared" si="76"/>
        <v/>
      </c>
      <c r="AC137" s="27" t="str">
        <f t="shared" si="77"/>
        <v/>
      </c>
      <c r="AD137" s="27" t="str">
        <f t="shared" si="78"/>
        <v/>
      </c>
      <c r="AE137" s="27" t="str">
        <f t="shared" si="79"/>
        <v/>
      </c>
      <c r="AF137" s="28"/>
      <c r="AG137" s="27"/>
      <c r="AH137" s="26"/>
      <c r="AI137" s="27" t="str">
        <f t="shared" si="60"/>
        <v/>
      </c>
      <c r="AJ137" s="27" t="str">
        <f t="shared" si="61"/>
        <v/>
      </c>
      <c r="AK137" s="27" t="str">
        <f t="shared" si="62"/>
        <v/>
      </c>
      <c r="AL137" s="27" t="str">
        <f t="shared" si="63"/>
        <v/>
      </c>
    </row>
    <row r="138" spans="1:38" x14ac:dyDescent="0.25">
      <c r="A138" s="26" t="s">
        <v>93</v>
      </c>
      <c r="B138" s="27" t="s">
        <v>154</v>
      </c>
      <c r="C138" s="27" t="s">
        <v>687</v>
      </c>
      <c r="D138" s="28" t="s">
        <v>890</v>
      </c>
      <c r="E138" s="27" t="s">
        <v>407</v>
      </c>
      <c r="F138" s="26" t="s">
        <v>553</v>
      </c>
      <c r="G138" s="27">
        <f t="shared" si="73"/>
        <v>31</v>
      </c>
      <c r="H138" s="27">
        <f t="shared" si="70"/>
        <v>0</v>
      </c>
      <c r="I138" s="27">
        <f t="shared" si="71"/>
        <v>4</v>
      </c>
      <c r="J138" s="27">
        <f t="shared" si="72"/>
        <v>1</v>
      </c>
      <c r="K138" s="28" t="s">
        <v>891</v>
      </c>
      <c r="L138" s="27" t="s">
        <v>407</v>
      </c>
      <c r="M138" s="26" t="s">
        <v>622</v>
      </c>
      <c r="N138" s="27">
        <f t="shared" si="74"/>
        <v>37</v>
      </c>
      <c r="O138" s="27">
        <f t="shared" si="64"/>
        <v>0</v>
      </c>
      <c r="P138" s="27">
        <f t="shared" si="65"/>
        <v>4</v>
      </c>
      <c r="Q138" s="27">
        <f t="shared" si="66"/>
        <v>0</v>
      </c>
      <c r="R138" s="26" t="s">
        <v>892</v>
      </c>
      <c r="S138" s="27" t="s">
        <v>407</v>
      </c>
      <c r="T138" s="26" t="s">
        <v>661</v>
      </c>
      <c r="U138" s="27">
        <f t="shared" si="75"/>
        <v>35</v>
      </c>
      <c r="V138" s="27">
        <f t="shared" si="67"/>
        <v>1</v>
      </c>
      <c r="W138" s="27">
        <f t="shared" si="68"/>
        <v>2</v>
      </c>
      <c r="X138" s="27">
        <f t="shared" si="69"/>
        <v>0</v>
      </c>
      <c r="Y138" s="28"/>
      <c r="Z138" s="27"/>
      <c r="AA138" s="26"/>
      <c r="AB138" s="27" t="str">
        <f t="shared" si="76"/>
        <v/>
      </c>
      <c r="AC138" s="27" t="str">
        <f t="shared" si="77"/>
        <v/>
      </c>
      <c r="AD138" s="27" t="str">
        <f t="shared" si="78"/>
        <v/>
      </c>
      <c r="AE138" s="27" t="str">
        <f t="shared" si="79"/>
        <v/>
      </c>
      <c r="AF138" s="28"/>
      <c r="AG138" s="27"/>
      <c r="AH138" s="26"/>
      <c r="AI138" s="27" t="str">
        <f t="shared" si="60"/>
        <v/>
      </c>
      <c r="AJ138" s="27" t="str">
        <f t="shared" si="61"/>
        <v/>
      </c>
      <c r="AK138" s="27" t="str">
        <f t="shared" si="62"/>
        <v/>
      </c>
      <c r="AL138" s="27" t="str">
        <f t="shared" si="63"/>
        <v/>
      </c>
    </row>
    <row r="139" spans="1:38" x14ac:dyDescent="0.25">
      <c r="A139" s="26" t="s">
        <v>308</v>
      </c>
      <c r="B139" s="27" t="s">
        <v>309</v>
      </c>
      <c r="C139" s="27" t="s">
        <v>687</v>
      </c>
      <c r="D139" s="26" t="s">
        <v>893</v>
      </c>
      <c r="E139" s="27" t="s">
        <v>407</v>
      </c>
      <c r="F139" s="26" t="s">
        <v>550</v>
      </c>
      <c r="G139" s="27">
        <f t="shared" si="73"/>
        <v>37</v>
      </c>
      <c r="H139" s="27">
        <f t="shared" si="70"/>
        <v>0</v>
      </c>
      <c r="I139" s="27">
        <f t="shared" si="71"/>
        <v>4</v>
      </c>
      <c r="J139" s="27">
        <f t="shared" si="72"/>
        <v>0</v>
      </c>
      <c r="K139" s="26" t="s">
        <v>894</v>
      </c>
      <c r="L139" s="27" t="s">
        <v>407</v>
      </c>
      <c r="M139" s="26" t="s">
        <v>626</v>
      </c>
      <c r="N139" s="27">
        <f t="shared" si="74"/>
        <v>35</v>
      </c>
      <c r="O139" s="27">
        <f t="shared" si="64"/>
        <v>1</v>
      </c>
      <c r="P139" s="27">
        <f t="shared" si="65"/>
        <v>2</v>
      </c>
      <c r="Q139" s="27">
        <f t="shared" si="66"/>
        <v>1</v>
      </c>
      <c r="R139" s="26"/>
      <c r="S139" s="27"/>
      <c r="T139" s="26"/>
      <c r="U139" s="27" t="str">
        <f t="shared" si="75"/>
        <v/>
      </c>
      <c r="V139" s="27" t="str">
        <f t="shared" si="67"/>
        <v/>
      </c>
      <c r="W139" s="27" t="str">
        <f t="shared" si="68"/>
        <v/>
      </c>
      <c r="X139" s="27" t="str">
        <f t="shared" si="69"/>
        <v/>
      </c>
      <c r="Y139" s="28"/>
      <c r="Z139" s="27"/>
      <c r="AA139" s="26"/>
      <c r="AB139" s="27" t="str">
        <f t="shared" si="76"/>
        <v/>
      </c>
      <c r="AC139" s="27" t="str">
        <f t="shared" si="77"/>
        <v/>
      </c>
      <c r="AD139" s="27" t="str">
        <f t="shared" si="78"/>
        <v/>
      </c>
      <c r="AE139" s="27" t="str">
        <f t="shared" si="79"/>
        <v/>
      </c>
      <c r="AF139" s="28"/>
      <c r="AG139" s="27"/>
      <c r="AH139" s="26"/>
      <c r="AI139" s="27" t="str">
        <f t="shared" si="60"/>
        <v/>
      </c>
      <c r="AJ139" s="27" t="str">
        <f t="shared" si="61"/>
        <v/>
      </c>
      <c r="AK139" s="27" t="str">
        <f t="shared" si="62"/>
        <v/>
      </c>
      <c r="AL139" s="27" t="str">
        <f t="shared" si="63"/>
        <v/>
      </c>
    </row>
    <row r="140" spans="1:38" x14ac:dyDescent="0.25">
      <c r="A140" s="26" t="s">
        <v>213</v>
      </c>
      <c r="B140" s="27" t="s">
        <v>326</v>
      </c>
      <c r="C140" s="27" t="s">
        <v>687</v>
      </c>
      <c r="D140" s="26" t="s">
        <v>895</v>
      </c>
      <c r="E140" s="27" t="s">
        <v>432</v>
      </c>
      <c r="F140" s="26" t="s">
        <v>557</v>
      </c>
      <c r="G140" s="27">
        <f t="shared" si="73"/>
        <v>25</v>
      </c>
      <c r="H140" s="27">
        <f t="shared" si="70"/>
        <v>1</v>
      </c>
      <c r="I140" s="27">
        <f t="shared" si="71"/>
        <v>1</v>
      </c>
      <c r="J140" s="27">
        <f t="shared" si="72"/>
        <v>1</v>
      </c>
      <c r="K140" s="26"/>
      <c r="L140" s="27"/>
      <c r="M140" s="26"/>
      <c r="N140" s="27" t="str">
        <f t="shared" si="74"/>
        <v/>
      </c>
      <c r="O140" s="27" t="str">
        <f t="shared" si="64"/>
        <v/>
      </c>
      <c r="P140" s="27" t="str">
        <f t="shared" si="65"/>
        <v/>
      </c>
      <c r="Q140" s="27" t="str">
        <f t="shared" si="66"/>
        <v/>
      </c>
      <c r="R140" s="26"/>
      <c r="S140" s="27"/>
      <c r="T140" s="26"/>
      <c r="U140" s="27" t="str">
        <f t="shared" si="75"/>
        <v/>
      </c>
      <c r="V140" s="27" t="str">
        <f t="shared" si="67"/>
        <v/>
      </c>
      <c r="W140" s="27" t="str">
        <f t="shared" si="68"/>
        <v/>
      </c>
      <c r="X140" s="27" t="str">
        <f t="shared" si="69"/>
        <v/>
      </c>
      <c r="Y140" s="28"/>
      <c r="Z140" s="27"/>
      <c r="AA140" s="26"/>
      <c r="AB140" s="27" t="str">
        <f t="shared" si="76"/>
        <v/>
      </c>
      <c r="AC140" s="27" t="str">
        <f t="shared" si="77"/>
        <v/>
      </c>
      <c r="AD140" s="27" t="str">
        <f t="shared" si="78"/>
        <v/>
      </c>
      <c r="AE140" s="27" t="str">
        <f t="shared" si="79"/>
        <v/>
      </c>
      <c r="AF140" s="28"/>
      <c r="AG140" s="27"/>
      <c r="AH140" s="26"/>
      <c r="AI140" s="27" t="str">
        <f t="shared" si="60"/>
        <v/>
      </c>
      <c r="AJ140" s="27" t="str">
        <f t="shared" si="61"/>
        <v/>
      </c>
      <c r="AK140" s="27" t="str">
        <f t="shared" si="62"/>
        <v/>
      </c>
      <c r="AL140" s="27" t="str">
        <f t="shared" si="63"/>
        <v/>
      </c>
    </row>
    <row r="141" spans="1:38" x14ac:dyDescent="0.25">
      <c r="A141" s="29" t="s">
        <v>87</v>
      </c>
      <c r="B141" s="27" t="s">
        <v>177</v>
      </c>
      <c r="C141" s="27" t="s">
        <v>687</v>
      </c>
      <c r="D141" s="28" t="s">
        <v>896</v>
      </c>
      <c r="E141" s="27" t="s">
        <v>451</v>
      </c>
      <c r="F141" s="26" t="s">
        <v>563</v>
      </c>
      <c r="G141" s="27">
        <f t="shared" si="73"/>
        <v>20</v>
      </c>
      <c r="H141" s="27">
        <f t="shared" si="70"/>
        <v>2</v>
      </c>
      <c r="I141" s="27">
        <f t="shared" si="71"/>
        <v>2</v>
      </c>
      <c r="J141" s="27">
        <f t="shared" si="72"/>
        <v>0</v>
      </c>
      <c r="K141" s="28"/>
      <c r="L141" s="27"/>
      <c r="M141" s="26"/>
      <c r="N141" s="27" t="str">
        <f t="shared" si="74"/>
        <v/>
      </c>
      <c r="O141" s="27" t="str">
        <f t="shared" si="64"/>
        <v/>
      </c>
      <c r="P141" s="27" t="str">
        <f t="shared" si="65"/>
        <v/>
      </c>
      <c r="Q141" s="27" t="str">
        <f t="shared" si="66"/>
        <v/>
      </c>
      <c r="R141" s="26"/>
      <c r="S141" s="27"/>
      <c r="T141" s="26"/>
      <c r="U141" s="27" t="str">
        <f t="shared" si="75"/>
        <v/>
      </c>
      <c r="V141" s="27" t="str">
        <f t="shared" si="67"/>
        <v/>
      </c>
      <c r="W141" s="27" t="str">
        <f t="shared" si="68"/>
        <v/>
      </c>
      <c r="X141" s="27" t="str">
        <f t="shared" si="69"/>
        <v/>
      </c>
      <c r="Y141" s="28"/>
      <c r="Z141" s="27"/>
      <c r="AA141" s="26"/>
      <c r="AB141" s="27" t="str">
        <f t="shared" si="76"/>
        <v/>
      </c>
      <c r="AC141" s="27" t="str">
        <f t="shared" si="77"/>
        <v/>
      </c>
      <c r="AD141" s="27" t="str">
        <f t="shared" si="78"/>
        <v/>
      </c>
      <c r="AE141" s="27" t="str">
        <f t="shared" si="79"/>
        <v/>
      </c>
      <c r="AF141" s="28"/>
      <c r="AG141" s="27"/>
      <c r="AH141" s="26"/>
      <c r="AI141" s="27" t="str">
        <f t="shared" si="60"/>
        <v/>
      </c>
      <c r="AJ141" s="27" t="str">
        <f t="shared" si="61"/>
        <v/>
      </c>
      <c r="AK141" s="27" t="str">
        <f t="shared" si="62"/>
        <v/>
      </c>
      <c r="AL141" s="27" t="str">
        <f t="shared" si="63"/>
        <v/>
      </c>
    </row>
    <row r="142" spans="1:38" x14ac:dyDescent="0.25">
      <c r="A142" s="26" t="s">
        <v>696</v>
      </c>
      <c r="B142" s="27" t="s">
        <v>312</v>
      </c>
      <c r="C142" s="27" t="s">
        <v>687</v>
      </c>
      <c r="D142" s="26" t="s">
        <v>897</v>
      </c>
      <c r="E142" s="27" t="s">
        <v>447</v>
      </c>
      <c r="F142" s="26" t="s">
        <v>559</v>
      </c>
      <c r="G142" s="27">
        <f t="shared" si="73"/>
        <v>31</v>
      </c>
      <c r="H142" s="27">
        <f t="shared" si="70"/>
        <v>1</v>
      </c>
      <c r="I142" s="27">
        <f t="shared" si="71"/>
        <v>3</v>
      </c>
      <c r="J142" s="27">
        <f t="shared" si="72"/>
        <v>0</v>
      </c>
      <c r="K142" s="26" t="s">
        <v>898</v>
      </c>
      <c r="L142" s="27" t="s">
        <v>432</v>
      </c>
      <c r="M142" s="26" t="s">
        <v>625</v>
      </c>
      <c r="N142" s="27">
        <f t="shared" si="74"/>
        <v>36</v>
      </c>
      <c r="O142" s="27">
        <f t="shared" si="64"/>
        <v>0</v>
      </c>
      <c r="P142" s="27">
        <f t="shared" si="65"/>
        <v>1</v>
      </c>
      <c r="Q142" s="27">
        <f t="shared" si="66"/>
        <v>0</v>
      </c>
      <c r="R142" s="26"/>
      <c r="S142" s="27"/>
      <c r="T142" s="26"/>
      <c r="U142" s="27" t="str">
        <f t="shared" si="75"/>
        <v/>
      </c>
      <c r="V142" s="27" t="str">
        <f t="shared" si="67"/>
        <v/>
      </c>
      <c r="W142" s="27" t="str">
        <f t="shared" si="68"/>
        <v/>
      </c>
      <c r="X142" s="27" t="str">
        <f t="shared" si="69"/>
        <v/>
      </c>
      <c r="Y142" s="28"/>
      <c r="Z142" s="27"/>
      <c r="AA142" s="26"/>
      <c r="AB142" s="27" t="str">
        <f t="shared" si="76"/>
        <v/>
      </c>
      <c r="AC142" s="27" t="str">
        <f t="shared" si="77"/>
        <v/>
      </c>
      <c r="AD142" s="27" t="str">
        <f t="shared" si="78"/>
        <v/>
      </c>
      <c r="AE142" s="27" t="str">
        <f t="shared" si="79"/>
        <v/>
      </c>
      <c r="AF142" s="28"/>
      <c r="AG142" s="27"/>
      <c r="AH142" s="26"/>
      <c r="AI142" s="27" t="str">
        <f t="shared" si="60"/>
        <v/>
      </c>
      <c r="AJ142" s="27" t="str">
        <f t="shared" si="61"/>
        <v/>
      </c>
      <c r="AK142" s="27" t="str">
        <f t="shared" si="62"/>
        <v/>
      </c>
      <c r="AL142" s="27" t="str">
        <f t="shared" si="63"/>
        <v/>
      </c>
    </row>
    <row r="143" spans="1:38" x14ac:dyDescent="0.25">
      <c r="A143" s="29" t="s">
        <v>89</v>
      </c>
      <c r="B143" s="27" t="s">
        <v>167</v>
      </c>
      <c r="C143" s="27" t="s">
        <v>687</v>
      </c>
      <c r="D143" s="28" t="s">
        <v>899</v>
      </c>
      <c r="E143" s="27" t="s">
        <v>407</v>
      </c>
      <c r="F143" s="26" t="s">
        <v>554</v>
      </c>
      <c r="G143" s="27">
        <f t="shared" si="73"/>
        <v>37</v>
      </c>
      <c r="H143" s="27">
        <f t="shared" si="70"/>
        <v>0</v>
      </c>
      <c r="I143" s="27">
        <f t="shared" si="71"/>
        <v>3</v>
      </c>
      <c r="J143" s="27">
        <f t="shared" si="72"/>
        <v>0</v>
      </c>
      <c r="K143" s="28" t="s">
        <v>900</v>
      </c>
      <c r="L143" s="27" t="s">
        <v>407</v>
      </c>
      <c r="M143" s="26" t="s">
        <v>627</v>
      </c>
      <c r="N143" s="27">
        <f t="shared" si="74"/>
        <v>36</v>
      </c>
      <c r="O143" s="27">
        <f t="shared" si="64"/>
        <v>0</v>
      </c>
      <c r="P143" s="27">
        <f t="shared" si="65"/>
        <v>1</v>
      </c>
      <c r="Q143" s="27">
        <f t="shared" si="66"/>
        <v>0</v>
      </c>
      <c r="R143" s="26"/>
      <c r="S143" s="27"/>
      <c r="T143" s="26"/>
      <c r="U143" s="27" t="str">
        <f t="shared" si="75"/>
        <v/>
      </c>
      <c r="V143" s="27" t="str">
        <f t="shared" si="67"/>
        <v/>
      </c>
      <c r="W143" s="27" t="str">
        <f t="shared" si="68"/>
        <v/>
      </c>
      <c r="X143" s="27" t="str">
        <f t="shared" si="69"/>
        <v/>
      </c>
      <c r="Y143" s="28"/>
      <c r="Z143" s="27"/>
      <c r="AA143" s="26"/>
      <c r="AB143" s="27" t="str">
        <f t="shared" si="76"/>
        <v/>
      </c>
      <c r="AC143" s="27" t="str">
        <f t="shared" si="77"/>
        <v/>
      </c>
      <c r="AD143" s="27" t="str">
        <f t="shared" si="78"/>
        <v/>
      </c>
      <c r="AE143" s="27" t="str">
        <f t="shared" si="79"/>
        <v/>
      </c>
      <c r="AF143" s="28"/>
      <c r="AG143" s="27"/>
      <c r="AH143" s="26"/>
      <c r="AI143" s="27" t="str">
        <f t="shared" si="60"/>
        <v/>
      </c>
      <c r="AJ143" s="27" t="str">
        <f t="shared" si="61"/>
        <v/>
      </c>
      <c r="AK143" s="27" t="str">
        <f t="shared" si="62"/>
        <v/>
      </c>
      <c r="AL143" s="27" t="str">
        <f t="shared" si="63"/>
        <v/>
      </c>
    </row>
    <row r="144" spans="1:38" x14ac:dyDescent="0.25">
      <c r="A144" s="29" t="s">
        <v>41</v>
      </c>
      <c r="B144" s="27" t="s">
        <v>162</v>
      </c>
      <c r="C144" s="27" t="s">
        <v>687</v>
      </c>
      <c r="D144" s="28" t="s">
        <v>901</v>
      </c>
      <c r="E144" s="27" t="s">
        <v>447</v>
      </c>
      <c r="F144" s="26" t="s">
        <v>558</v>
      </c>
      <c r="G144" s="27">
        <f t="shared" si="73"/>
        <v>32</v>
      </c>
      <c r="H144" s="27">
        <f t="shared" si="70"/>
        <v>1</v>
      </c>
      <c r="I144" s="27">
        <f t="shared" si="71"/>
        <v>3</v>
      </c>
      <c r="J144" s="27">
        <f t="shared" si="72"/>
        <v>0</v>
      </c>
      <c r="K144" s="28" t="s">
        <v>902</v>
      </c>
      <c r="L144" s="27" t="s">
        <v>432</v>
      </c>
      <c r="M144" s="26" t="s">
        <v>624</v>
      </c>
      <c r="N144" s="27">
        <f t="shared" si="74"/>
        <v>36</v>
      </c>
      <c r="O144" s="27">
        <f t="shared" si="64"/>
        <v>0</v>
      </c>
      <c r="P144" s="27">
        <f t="shared" si="65"/>
        <v>1</v>
      </c>
      <c r="Q144" s="27">
        <f t="shared" si="66"/>
        <v>0</v>
      </c>
      <c r="R144" s="26"/>
      <c r="S144" s="27"/>
      <c r="T144" s="26"/>
      <c r="U144" s="27" t="str">
        <f t="shared" si="75"/>
        <v/>
      </c>
      <c r="V144" s="27" t="str">
        <f t="shared" si="67"/>
        <v/>
      </c>
      <c r="W144" s="27" t="str">
        <f t="shared" si="68"/>
        <v/>
      </c>
      <c r="X144" s="27" t="str">
        <f t="shared" si="69"/>
        <v/>
      </c>
      <c r="Y144" s="28"/>
      <c r="Z144" s="27"/>
      <c r="AA144" s="26"/>
      <c r="AB144" s="27" t="str">
        <f t="shared" si="76"/>
        <v/>
      </c>
      <c r="AC144" s="27" t="str">
        <f t="shared" si="77"/>
        <v/>
      </c>
      <c r="AD144" s="27" t="str">
        <f t="shared" si="78"/>
        <v/>
      </c>
      <c r="AE144" s="27" t="str">
        <f t="shared" si="79"/>
        <v/>
      </c>
      <c r="AF144" s="28"/>
      <c r="AG144" s="27"/>
      <c r="AH144" s="26"/>
      <c r="AI144" s="27" t="str">
        <f t="shared" si="60"/>
        <v/>
      </c>
      <c r="AJ144" s="27" t="str">
        <f t="shared" si="61"/>
        <v/>
      </c>
      <c r="AK144" s="27" t="str">
        <f t="shared" si="62"/>
        <v/>
      </c>
      <c r="AL144" s="27" t="str">
        <f t="shared" si="63"/>
        <v/>
      </c>
    </row>
    <row r="145" spans="1:38" x14ac:dyDescent="0.25">
      <c r="A145" s="29" t="s">
        <v>290</v>
      </c>
      <c r="B145" s="27" t="s">
        <v>291</v>
      </c>
      <c r="C145" s="27" t="s">
        <v>687</v>
      </c>
      <c r="D145" s="26" t="s">
        <v>903</v>
      </c>
      <c r="E145" s="27" t="s">
        <v>407</v>
      </c>
      <c r="F145" s="26" t="s">
        <v>555</v>
      </c>
      <c r="G145" s="27">
        <f t="shared" si="73"/>
        <v>37</v>
      </c>
      <c r="H145" s="27">
        <f t="shared" si="70"/>
        <v>0</v>
      </c>
      <c r="I145" s="27">
        <f t="shared" si="71"/>
        <v>2</v>
      </c>
      <c r="J145" s="27">
        <f t="shared" si="72"/>
        <v>0</v>
      </c>
      <c r="K145" s="26" t="s">
        <v>904</v>
      </c>
      <c r="L145" s="27" t="s">
        <v>407</v>
      </c>
      <c r="M145" s="26" t="s">
        <v>628</v>
      </c>
      <c r="N145" s="27">
        <f t="shared" si="74"/>
        <v>36</v>
      </c>
      <c r="O145" s="27">
        <f t="shared" si="64"/>
        <v>1</v>
      </c>
      <c r="P145" s="27">
        <f t="shared" si="65"/>
        <v>1</v>
      </c>
      <c r="Q145" s="27">
        <f t="shared" si="66"/>
        <v>0</v>
      </c>
      <c r="R145" s="26"/>
      <c r="S145" s="27"/>
      <c r="T145" s="26"/>
      <c r="U145" s="27" t="str">
        <f t="shared" si="75"/>
        <v/>
      </c>
      <c r="V145" s="27" t="str">
        <f t="shared" si="67"/>
        <v/>
      </c>
      <c r="W145" s="27" t="str">
        <f t="shared" si="68"/>
        <v/>
      </c>
      <c r="X145" s="27" t="str">
        <f t="shared" si="69"/>
        <v/>
      </c>
      <c r="Y145" s="28"/>
      <c r="Z145" s="27"/>
      <c r="AA145" s="26"/>
      <c r="AB145" s="27" t="str">
        <f t="shared" si="76"/>
        <v/>
      </c>
      <c r="AC145" s="27" t="str">
        <f t="shared" si="77"/>
        <v/>
      </c>
      <c r="AD145" s="27" t="str">
        <f t="shared" si="78"/>
        <v/>
      </c>
      <c r="AE145" s="27" t="str">
        <f t="shared" si="79"/>
        <v/>
      </c>
      <c r="AF145" s="28"/>
      <c r="AG145" s="27"/>
      <c r="AH145" s="26"/>
      <c r="AI145" s="27" t="str">
        <f t="shared" si="60"/>
        <v/>
      </c>
      <c r="AJ145" s="27" t="str">
        <f t="shared" si="61"/>
        <v/>
      </c>
      <c r="AK145" s="27" t="str">
        <f t="shared" si="62"/>
        <v/>
      </c>
      <c r="AL145" s="27" t="str">
        <f t="shared" si="63"/>
        <v/>
      </c>
    </row>
    <row r="146" spans="1:38" x14ac:dyDescent="0.25">
      <c r="A146" s="29" t="s">
        <v>52</v>
      </c>
      <c r="B146" s="27" t="s">
        <v>179</v>
      </c>
      <c r="C146" s="27" t="s">
        <v>687</v>
      </c>
      <c r="D146" s="28" t="s">
        <v>905</v>
      </c>
      <c r="E146" s="27" t="s">
        <v>432</v>
      </c>
      <c r="F146" s="26" t="s">
        <v>560</v>
      </c>
      <c r="G146" s="27">
        <f t="shared" si="73"/>
        <v>32</v>
      </c>
      <c r="H146" s="27">
        <f t="shared" si="70"/>
        <v>2</v>
      </c>
      <c r="I146" s="27">
        <f t="shared" si="71"/>
        <v>2</v>
      </c>
      <c r="J146" s="27">
        <f t="shared" si="72"/>
        <v>0</v>
      </c>
      <c r="K146" s="28" t="s">
        <v>906</v>
      </c>
      <c r="L146" s="27" t="s">
        <v>436</v>
      </c>
      <c r="M146" s="26" t="s">
        <v>629</v>
      </c>
      <c r="N146" s="27">
        <f t="shared" si="74"/>
        <v>31</v>
      </c>
      <c r="O146" s="27">
        <f t="shared" si="64"/>
        <v>0</v>
      </c>
      <c r="P146" s="27">
        <f t="shared" si="65"/>
        <v>4</v>
      </c>
      <c r="Q146" s="27">
        <f t="shared" si="66"/>
        <v>1</v>
      </c>
      <c r="R146" s="26" t="s">
        <v>907</v>
      </c>
      <c r="S146" s="27" t="s">
        <v>432</v>
      </c>
      <c r="T146" s="26" t="s">
        <v>662</v>
      </c>
      <c r="U146" s="27">
        <f t="shared" si="75"/>
        <v>38</v>
      </c>
      <c r="V146" s="27">
        <f t="shared" si="67"/>
        <v>3</v>
      </c>
      <c r="W146" s="27">
        <f t="shared" si="68"/>
        <v>5</v>
      </c>
      <c r="X146" s="27">
        <f t="shared" si="69"/>
        <v>0</v>
      </c>
      <c r="Y146" s="28"/>
      <c r="Z146" s="27"/>
      <c r="AA146" s="26"/>
      <c r="AB146" s="27" t="str">
        <f t="shared" si="76"/>
        <v/>
      </c>
      <c r="AC146" s="27" t="str">
        <f t="shared" si="77"/>
        <v/>
      </c>
      <c r="AD146" s="27" t="str">
        <f t="shared" si="78"/>
        <v/>
      </c>
      <c r="AE146" s="27" t="str">
        <f t="shared" si="79"/>
        <v/>
      </c>
      <c r="AF146" s="28"/>
      <c r="AG146" s="27"/>
      <c r="AH146" s="26"/>
      <c r="AI146" s="27" t="str">
        <f t="shared" si="60"/>
        <v/>
      </c>
      <c r="AJ146" s="27" t="str">
        <f t="shared" si="61"/>
        <v/>
      </c>
      <c r="AK146" s="27" t="str">
        <f t="shared" si="62"/>
        <v/>
      </c>
      <c r="AL146" s="27" t="str">
        <f t="shared" si="63"/>
        <v/>
      </c>
    </row>
    <row r="147" spans="1:38" x14ac:dyDescent="0.25">
      <c r="A147" s="26"/>
      <c r="B147" s="27"/>
      <c r="C147" s="27"/>
      <c r="D147" s="26"/>
      <c r="E147" s="28"/>
      <c r="F147" s="26"/>
      <c r="G147" s="27" t="str">
        <f t="shared" si="73"/>
        <v/>
      </c>
      <c r="H147" s="27" t="str">
        <f t="shared" si="70"/>
        <v/>
      </c>
      <c r="I147" s="27" t="str">
        <f t="shared" si="71"/>
        <v/>
      </c>
      <c r="J147" s="27" t="str">
        <f t="shared" si="72"/>
        <v/>
      </c>
      <c r="K147" s="26"/>
      <c r="L147" s="28"/>
      <c r="M147" s="26"/>
      <c r="N147" s="27" t="str">
        <f t="shared" si="74"/>
        <v/>
      </c>
      <c r="O147" s="27" t="str">
        <f t="shared" si="64"/>
        <v/>
      </c>
      <c r="P147" s="27" t="str">
        <f t="shared" si="65"/>
        <v/>
      </c>
      <c r="Q147" s="27" t="str">
        <f t="shared" si="66"/>
        <v/>
      </c>
      <c r="R147" s="26"/>
      <c r="S147" s="28"/>
      <c r="T147" s="26"/>
      <c r="U147" s="27" t="str">
        <f t="shared" si="75"/>
        <v/>
      </c>
      <c r="V147" s="27" t="str">
        <f t="shared" si="67"/>
        <v/>
      </c>
      <c r="W147" s="27" t="str">
        <f t="shared" si="68"/>
        <v/>
      </c>
      <c r="X147" s="27" t="str">
        <f t="shared" si="69"/>
        <v/>
      </c>
      <c r="Y147" s="28"/>
      <c r="Z147" s="28"/>
      <c r="AA147" s="26"/>
      <c r="AB147" s="27" t="str">
        <f t="shared" si="76"/>
        <v/>
      </c>
      <c r="AC147" s="27" t="str">
        <f t="shared" si="77"/>
        <v/>
      </c>
      <c r="AD147" s="27" t="str">
        <f t="shared" si="78"/>
        <v/>
      </c>
      <c r="AE147" s="27" t="str">
        <f t="shared" si="79"/>
        <v/>
      </c>
      <c r="AF147" s="28"/>
      <c r="AG147" s="28"/>
      <c r="AH147" s="26"/>
      <c r="AI147" s="27" t="str">
        <f t="shared" si="60"/>
        <v/>
      </c>
      <c r="AJ147" s="27" t="str">
        <f t="shared" si="61"/>
        <v/>
      </c>
      <c r="AK147" s="27" t="str">
        <f t="shared" si="62"/>
        <v/>
      </c>
      <c r="AL147" s="27" t="str">
        <f t="shared" si="63"/>
        <v/>
      </c>
    </row>
    <row r="148" spans="1:38" x14ac:dyDescent="0.25">
      <c r="A148" s="26"/>
      <c r="B148" s="27"/>
      <c r="C148" s="27"/>
      <c r="D148" s="26"/>
      <c r="E148" s="28"/>
      <c r="F148" s="26"/>
      <c r="G148" s="27" t="str">
        <f t="shared" si="73"/>
        <v/>
      </c>
      <c r="H148" s="27" t="str">
        <f t="shared" si="70"/>
        <v/>
      </c>
      <c r="I148" s="27" t="str">
        <f t="shared" si="71"/>
        <v/>
      </c>
      <c r="J148" s="27" t="str">
        <f t="shared" si="72"/>
        <v/>
      </c>
      <c r="K148" s="26"/>
      <c r="L148" s="28"/>
      <c r="M148" s="26"/>
      <c r="N148" s="27" t="str">
        <f t="shared" si="74"/>
        <v/>
      </c>
      <c r="O148" s="27" t="str">
        <f t="shared" si="64"/>
        <v/>
      </c>
      <c r="P148" s="27" t="str">
        <f t="shared" si="65"/>
        <v/>
      </c>
      <c r="Q148" s="27" t="str">
        <f t="shared" si="66"/>
        <v/>
      </c>
      <c r="R148" s="26"/>
      <c r="S148" s="28"/>
      <c r="T148" s="26"/>
      <c r="U148" s="27"/>
      <c r="V148" s="27"/>
      <c r="W148" s="27"/>
      <c r="X148" s="27"/>
      <c r="Y148" s="28"/>
      <c r="Z148" s="28"/>
      <c r="AA148" s="26"/>
      <c r="AB148" s="27"/>
      <c r="AC148" s="27"/>
      <c r="AD148" s="27"/>
      <c r="AE148" s="27"/>
      <c r="AF148" s="28"/>
      <c r="AG148" s="28"/>
      <c r="AH148" s="26"/>
      <c r="AI148" s="27"/>
      <c r="AJ148" s="27"/>
      <c r="AK148" s="27"/>
      <c r="AL148" s="27"/>
    </row>
    <row r="149" spans="1:38" x14ac:dyDescent="0.25">
      <c r="A149" s="26"/>
      <c r="B149" s="27"/>
      <c r="C149" s="27"/>
      <c r="D149" s="26"/>
      <c r="E149" s="28"/>
      <c r="F149" s="26"/>
      <c r="G149" s="27" t="str">
        <f t="shared" si="73"/>
        <v/>
      </c>
      <c r="H149" s="27" t="str">
        <f t="shared" si="70"/>
        <v/>
      </c>
      <c r="I149" s="27" t="str">
        <f t="shared" si="71"/>
        <v/>
      </c>
      <c r="J149" s="27" t="str">
        <f t="shared" si="72"/>
        <v/>
      </c>
      <c r="K149" s="26"/>
      <c r="L149" s="28"/>
      <c r="M149" s="26"/>
      <c r="N149" s="27" t="str">
        <f t="shared" si="74"/>
        <v/>
      </c>
      <c r="O149" s="27" t="str">
        <f t="shared" si="64"/>
        <v/>
      </c>
      <c r="P149" s="27" t="str">
        <f t="shared" si="65"/>
        <v/>
      </c>
      <c r="Q149" s="27" t="str">
        <f t="shared" si="66"/>
        <v/>
      </c>
      <c r="R149" s="26"/>
      <c r="S149" s="28"/>
      <c r="T149" s="26"/>
      <c r="U149" s="27"/>
      <c r="V149" s="27"/>
      <c r="W149" s="27"/>
      <c r="X149" s="27"/>
      <c r="Y149" s="28"/>
      <c r="Z149" s="28"/>
      <c r="AA149" s="26"/>
      <c r="AB149" s="27"/>
      <c r="AC149" s="27"/>
      <c r="AD149" s="27"/>
      <c r="AE149" s="27"/>
      <c r="AF149" s="28"/>
      <c r="AG149" s="28"/>
      <c r="AH149" s="26"/>
      <c r="AI149" s="27"/>
      <c r="AJ149" s="27"/>
      <c r="AK149" s="27"/>
      <c r="AL149" s="27"/>
    </row>
    <row r="150" spans="1:38" x14ac:dyDescent="0.25">
      <c r="A150" s="26"/>
      <c r="B150" s="27"/>
      <c r="C150" s="27"/>
      <c r="D150" s="26"/>
      <c r="E150" s="28"/>
      <c r="F150" s="26"/>
      <c r="G150" s="27" t="str">
        <f t="shared" si="73"/>
        <v/>
      </c>
      <c r="H150" s="27" t="str">
        <f t="shared" si="70"/>
        <v/>
      </c>
      <c r="I150" s="27" t="str">
        <f t="shared" si="71"/>
        <v/>
      </c>
      <c r="J150" s="27" t="str">
        <f t="shared" si="72"/>
        <v/>
      </c>
      <c r="K150" s="26"/>
      <c r="L150" s="28"/>
      <c r="M150" s="26"/>
      <c r="N150" s="27" t="str">
        <f t="shared" si="74"/>
        <v/>
      </c>
      <c r="O150" s="27" t="str">
        <f t="shared" si="64"/>
        <v/>
      </c>
      <c r="P150" s="27" t="str">
        <f t="shared" si="65"/>
        <v/>
      </c>
      <c r="Q150" s="27" t="str">
        <f t="shared" si="66"/>
        <v/>
      </c>
      <c r="R150" s="26"/>
      <c r="S150" s="28"/>
      <c r="T150" s="26"/>
      <c r="U150" s="27"/>
      <c r="V150" s="27"/>
      <c r="W150" s="27"/>
      <c r="X150" s="27"/>
      <c r="Y150" s="28"/>
      <c r="Z150" s="28"/>
      <c r="AA150" s="26"/>
      <c r="AB150" s="27"/>
      <c r="AC150" s="27"/>
      <c r="AD150" s="27"/>
      <c r="AE150" s="27"/>
      <c r="AF150" s="28"/>
      <c r="AG150" s="28"/>
      <c r="AH150" s="26"/>
      <c r="AI150" s="27"/>
      <c r="AJ150" s="27"/>
      <c r="AK150" s="27"/>
      <c r="AL150" s="27"/>
    </row>
    <row r="151" spans="1:38" x14ac:dyDescent="0.25">
      <c r="A151" s="26"/>
      <c r="B151" s="27"/>
      <c r="C151" s="27"/>
      <c r="D151" s="26"/>
      <c r="E151" s="28"/>
      <c r="F151" s="26"/>
      <c r="G151" s="27"/>
      <c r="H151" s="27"/>
      <c r="I151" s="27"/>
      <c r="J151" s="27"/>
      <c r="K151" s="26"/>
      <c r="L151" s="28"/>
      <c r="M151" s="26"/>
      <c r="N151" s="27" t="str">
        <f t="shared" si="74"/>
        <v/>
      </c>
      <c r="O151" s="27" t="str">
        <f t="shared" si="64"/>
        <v/>
      </c>
      <c r="P151" s="27" t="str">
        <f t="shared" si="65"/>
        <v/>
      </c>
      <c r="Q151" s="27" t="str">
        <f t="shared" si="66"/>
        <v/>
      </c>
      <c r="R151" s="26"/>
      <c r="S151" s="28"/>
      <c r="T151" s="26"/>
      <c r="U151" s="27"/>
      <c r="V151" s="27"/>
      <c r="W151" s="27"/>
      <c r="X151" s="27"/>
      <c r="Y151" s="28"/>
      <c r="Z151" s="28"/>
      <c r="AA151" s="26"/>
      <c r="AB151" s="27"/>
      <c r="AC151" s="27"/>
      <c r="AD151" s="27"/>
      <c r="AE151" s="27"/>
      <c r="AF151" s="28"/>
      <c r="AG151" s="28"/>
      <c r="AH151" s="26"/>
      <c r="AI151" s="27"/>
      <c r="AJ151" s="27"/>
      <c r="AK151" s="27"/>
      <c r="AL151" s="27"/>
    </row>
    <row r="152" spans="1:38" x14ac:dyDescent="0.25">
      <c r="A152" s="30"/>
      <c r="B152" s="31"/>
      <c r="C152" s="31"/>
      <c r="D152" s="30"/>
      <c r="K152" s="30"/>
    </row>
    <row r="153" spans="1:38" x14ac:dyDescent="0.25">
      <c r="A153" s="30"/>
      <c r="B153" s="31"/>
      <c r="C153" s="31"/>
      <c r="D153" s="30"/>
      <c r="K153" s="30"/>
    </row>
    <row r="154" spans="1:38" x14ac:dyDescent="0.25">
      <c r="A154" s="30"/>
      <c r="B154" s="31"/>
      <c r="C154" s="31"/>
      <c r="D154" s="30"/>
      <c r="K154" s="30"/>
    </row>
    <row r="155" spans="1:38" x14ac:dyDescent="0.25">
      <c r="A155" s="30"/>
      <c r="B155" s="31"/>
      <c r="C155" s="31"/>
      <c r="D155" s="30"/>
      <c r="K155" s="30"/>
    </row>
    <row r="156" spans="1:38" x14ac:dyDescent="0.25">
      <c r="A156" s="30"/>
      <c r="B156" s="31"/>
      <c r="C156" s="31"/>
      <c r="D156" s="30"/>
      <c r="K156" s="30"/>
    </row>
    <row r="157" spans="1:38" x14ac:dyDescent="0.25">
      <c r="A157" s="30"/>
      <c r="B157" s="31"/>
      <c r="C157" s="31"/>
      <c r="D157" s="30"/>
      <c r="K157" s="30"/>
    </row>
    <row r="158" spans="1:38" x14ac:dyDescent="0.25">
      <c r="A158" s="30"/>
      <c r="B158" s="31"/>
      <c r="C158" s="31"/>
      <c r="D158" s="30"/>
      <c r="K158" s="30"/>
    </row>
    <row r="159" spans="1:38" x14ac:dyDescent="0.25">
      <c r="A159" s="30"/>
      <c r="B159" s="31"/>
      <c r="C159" s="31"/>
      <c r="D159" s="30"/>
      <c r="K159" s="30"/>
    </row>
    <row r="160" spans="1:38" x14ac:dyDescent="0.25">
      <c r="A160" s="30"/>
      <c r="B160" s="31"/>
      <c r="C160" s="31"/>
      <c r="D160" s="30"/>
      <c r="K160" s="30"/>
    </row>
    <row r="161" spans="1:11" x14ac:dyDescent="0.25">
      <c r="A161" s="30"/>
      <c r="B161" s="31"/>
      <c r="C161" s="31"/>
      <c r="D161" s="30"/>
      <c r="K161" s="30"/>
    </row>
    <row r="162" spans="1:11" x14ac:dyDescent="0.25">
      <c r="A162" s="30"/>
      <c r="B162" s="31"/>
      <c r="C162" s="31"/>
      <c r="D162" s="30"/>
      <c r="K162" s="30"/>
    </row>
    <row r="163" spans="1:11" x14ac:dyDescent="0.25">
      <c r="A163" s="30"/>
      <c r="B163" s="31"/>
      <c r="C163" s="31"/>
      <c r="D163" s="30"/>
      <c r="K163" s="30"/>
    </row>
    <row r="164" spans="1:11" x14ac:dyDescent="0.25">
      <c r="A164" s="30"/>
      <c r="B164" s="31"/>
      <c r="C164" s="31"/>
      <c r="D164" s="30"/>
      <c r="K164" s="30"/>
    </row>
    <row r="165" spans="1:11" x14ac:dyDescent="0.25">
      <c r="A165" s="30"/>
      <c r="B165" s="31"/>
      <c r="C165" s="31"/>
      <c r="D165" s="30"/>
      <c r="K165" s="30"/>
    </row>
    <row r="166" spans="1:11" x14ac:dyDescent="0.25">
      <c r="A166" s="30"/>
      <c r="B166" s="31"/>
      <c r="C166" s="31"/>
      <c r="D166" s="30"/>
      <c r="K166" s="30"/>
    </row>
    <row r="167" spans="1:11" x14ac:dyDescent="0.25">
      <c r="A167" s="30"/>
      <c r="B167" s="31"/>
      <c r="C167" s="31"/>
      <c r="D167" s="30"/>
      <c r="K167" s="30"/>
    </row>
    <row r="168" spans="1:11" x14ac:dyDescent="0.25">
      <c r="A168" s="30"/>
      <c r="B168" s="31"/>
      <c r="C168" s="31"/>
      <c r="D168" s="30"/>
      <c r="K168" s="30"/>
    </row>
    <row r="169" spans="1:11" x14ac:dyDescent="0.25">
      <c r="A169" s="30"/>
      <c r="B169" s="31"/>
      <c r="C169" s="31"/>
      <c r="D169" s="30"/>
      <c r="K169" s="30"/>
    </row>
    <row r="170" spans="1:11" x14ac:dyDescent="0.25">
      <c r="A170" s="30"/>
      <c r="B170" s="31"/>
      <c r="C170" s="31"/>
      <c r="D170" s="30"/>
      <c r="K170" s="30"/>
    </row>
    <row r="171" spans="1:11" x14ac:dyDescent="0.25">
      <c r="A171" s="30"/>
      <c r="B171" s="31"/>
      <c r="C171" s="31"/>
    </row>
    <row r="172" spans="1:11" x14ac:dyDescent="0.25">
      <c r="A172" s="30"/>
      <c r="B172" s="31"/>
      <c r="C172" s="31"/>
    </row>
    <row r="173" spans="1:11" x14ac:dyDescent="0.25">
      <c r="A173" s="30"/>
      <c r="B173" s="31"/>
      <c r="C173" s="31"/>
    </row>
    <row r="174" spans="1:11" x14ac:dyDescent="0.25">
      <c r="A174" s="30"/>
      <c r="B174" s="31"/>
      <c r="C174" s="31"/>
    </row>
    <row r="175" spans="1:11" x14ac:dyDescent="0.25">
      <c r="A175" s="30"/>
      <c r="B175" s="31"/>
      <c r="C175" s="31"/>
    </row>
    <row r="176" spans="1:11" x14ac:dyDescent="0.25">
      <c r="A176" s="30"/>
      <c r="B176" s="31"/>
      <c r="C176" s="31"/>
    </row>
    <row r="177" spans="1:3" x14ac:dyDescent="0.25">
      <c r="A177" s="30"/>
      <c r="B177" s="31"/>
      <c r="C177" s="31"/>
    </row>
    <row r="178" spans="1:3" x14ac:dyDescent="0.25">
      <c r="A178" s="30"/>
      <c r="B178" s="31"/>
      <c r="C178" s="31"/>
    </row>
    <row r="179" spans="1:3" x14ac:dyDescent="0.25">
      <c r="A179" s="30"/>
      <c r="B179" s="31"/>
      <c r="C179" s="31"/>
    </row>
    <row r="180" spans="1:3" x14ac:dyDescent="0.25">
      <c r="A180" s="30"/>
      <c r="B180" s="31"/>
      <c r="C180" s="31"/>
    </row>
    <row r="181" spans="1:3" x14ac:dyDescent="0.25">
      <c r="A181" s="30"/>
      <c r="B181" s="31"/>
      <c r="C181" s="31"/>
    </row>
    <row r="182" spans="1:3" x14ac:dyDescent="0.25">
      <c r="A182" s="30"/>
      <c r="B182" s="31"/>
      <c r="C182" s="31"/>
    </row>
    <row r="183" spans="1:3" x14ac:dyDescent="0.25">
      <c r="A183" s="30"/>
      <c r="B183" s="31"/>
      <c r="C183" s="31"/>
    </row>
    <row r="184" spans="1:3" x14ac:dyDescent="0.25">
      <c r="A184" s="30"/>
      <c r="B184" s="31"/>
      <c r="C184" s="31"/>
    </row>
    <row r="185" spans="1:3" x14ac:dyDescent="0.25">
      <c r="A185" s="30"/>
      <c r="B185" s="31"/>
      <c r="C185" s="31"/>
    </row>
    <row r="186" spans="1:3" x14ac:dyDescent="0.25">
      <c r="A186" s="30"/>
      <c r="B186" s="31"/>
      <c r="C186" s="31"/>
    </row>
    <row r="187" spans="1:3" x14ac:dyDescent="0.25">
      <c r="A187" s="30"/>
      <c r="B187" s="31"/>
      <c r="C187" s="31"/>
    </row>
    <row r="188" spans="1:3" x14ac:dyDescent="0.25">
      <c r="A188" s="30"/>
      <c r="B188" s="31"/>
      <c r="C188" s="31"/>
    </row>
    <row r="189" spans="1:3" x14ac:dyDescent="0.25">
      <c r="A189" s="30"/>
      <c r="B189" s="31"/>
      <c r="C189" s="31"/>
    </row>
    <row r="190" spans="1:3" x14ac:dyDescent="0.25">
      <c r="A190" s="30"/>
      <c r="B190" s="31"/>
      <c r="C190" s="31"/>
    </row>
    <row r="191" spans="1:3" x14ac:dyDescent="0.25">
      <c r="A191" s="30"/>
      <c r="B191" s="31"/>
      <c r="C191" s="31"/>
    </row>
    <row r="192" spans="1:3" x14ac:dyDescent="0.25">
      <c r="A192" s="30"/>
      <c r="B192" s="31"/>
      <c r="C192" s="31"/>
    </row>
    <row r="193" spans="1:3" x14ac:dyDescent="0.25">
      <c r="A193" s="30"/>
      <c r="B193" s="31"/>
      <c r="C193" s="31"/>
    </row>
    <row r="194" spans="1:3" x14ac:dyDescent="0.25">
      <c r="A194" s="30"/>
      <c r="B194" s="31"/>
      <c r="C194" s="31"/>
    </row>
    <row r="195" spans="1:3" x14ac:dyDescent="0.25">
      <c r="A195" s="30"/>
      <c r="B195" s="31"/>
      <c r="C195" s="31"/>
    </row>
    <row r="196" spans="1:3" x14ac:dyDescent="0.25">
      <c r="A196" s="30"/>
      <c r="B196" s="31"/>
      <c r="C196" s="31"/>
    </row>
    <row r="197" spans="1:3" x14ac:dyDescent="0.25">
      <c r="A197" s="30"/>
      <c r="B197" s="31"/>
      <c r="C197" s="31"/>
    </row>
    <row r="198" spans="1:3" x14ac:dyDescent="0.25">
      <c r="A198" s="30"/>
      <c r="B198" s="31"/>
      <c r="C198" s="31"/>
    </row>
    <row r="199" spans="1:3" x14ac:dyDescent="0.25">
      <c r="A199" s="30"/>
      <c r="B199" s="31"/>
      <c r="C199" s="31"/>
    </row>
    <row r="200" spans="1:3" x14ac:dyDescent="0.25">
      <c r="A200" s="30"/>
      <c r="B200" s="31"/>
      <c r="C200" s="31"/>
    </row>
    <row r="201" spans="1:3" x14ac:dyDescent="0.25">
      <c r="A201" s="30"/>
      <c r="B201" s="31"/>
      <c r="C201" s="31"/>
    </row>
    <row r="202" spans="1:3" x14ac:dyDescent="0.25">
      <c r="A202" s="30"/>
      <c r="B202" s="31"/>
      <c r="C202" s="31"/>
    </row>
    <row r="203" spans="1:3" x14ac:dyDescent="0.25">
      <c r="A203" s="30"/>
      <c r="B203" s="31"/>
      <c r="C203" s="31"/>
    </row>
    <row r="204" spans="1:3" x14ac:dyDescent="0.25">
      <c r="A204" s="30"/>
      <c r="B204" s="31"/>
      <c r="C204" s="31"/>
    </row>
    <row r="205" spans="1:3" x14ac:dyDescent="0.25">
      <c r="A205" s="30"/>
      <c r="B205" s="31"/>
      <c r="C205" s="31"/>
    </row>
    <row r="206" spans="1:3" x14ac:dyDescent="0.25">
      <c r="A206" s="30"/>
    </row>
    <row r="207" spans="1:3" x14ac:dyDescent="0.25">
      <c r="A207" s="30"/>
    </row>
    <row r="208" spans="1:3" x14ac:dyDescent="0.25">
      <c r="A208" s="30"/>
    </row>
    <row r="209" spans="1:1" x14ac:dyDescent="0.25">
      <c r="A209" s="30"/>
    </row>
    <row r="210" spans="1:1" x14ac:dyDescent="0.25">
      <c r="A210" s="30"/>
    </row>
  </sheetData>
  <sortState xmlns:xlrd2="http://schemas.microsoft.com/office/spreadsheetml/2017/richdata2" ref="A2:Q146">
    <sortCondition ref="C2:C146"/>
    <sortCondition ref="A2:A146"/>
  </sortState>
  <phoneticPr fontId="2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392"/>
  <sheetViews>
    <sheetView tabSelected="1" topLeftCell="A154" zoomScale="67" zoomScaleNormal="100" workbookViewId="0">
      <selection activeCell="D40" sqref="D40"/>
    </sheetView>
  </sheetViews>
  <sheetFormatPr defaultColWidth="9.109375" defaultRowHeight="13.8" x14ac:dyDescent="0.25"/>
  <cols>
    <col min="1" max="1" width="9.109375" style="1"/>
    <col min="2" max="2" width="80.5546875" style="5" customWidth="1"/>
    <col min="3" max="3" width="9.109375" style="5"/>
    <col min="4" max="4" width="86.77734375" style="5" customWidth="1"/>
    <col min="5" max="5" width="13.109375" style="1" customWidth="1"/>
    <col min="6" max="6" width="13.5546875" style="1" customWidth="1"/>
    <col min="7" max="7" width="11.5546875" style="1" customWidth="1"/>
    <col min="8" max="8" width="14.88671875" style="1" customWidth="1"/>
    <col min="9" max="9" width="15.109375" style="1" customWidth="1"/>
    <col min="10" max="10" width="14.109375" style="1" customWidth="1"/>
    <col min="11" max="11" width="14.33203125" style="1" customWidth="1"/>
    <col min="12" max="12" width="9.109375" style="1"/>
    <col min="13" max="13" width="13.5546875" style="1" customWidth="1"/>
    <col min="14" max="14" width="9.109375" style="1"/>
    <col min="15" max="15" width="6.33203125" style="1" customWidth="1"/>
    <col min="16" max="18" width="9.109375" style="1"/>
    <col min="19" max="19" width="12" style="1" customWidth="1"/>
    <col min="20" max="20" width="10.21875" style="1" customWidth="1"/>
    <col min="21" max="21" width="15.5546875" style="3" customWidth="1"/>
    <col min="22" max="22" width="18.21875" style="3" customWidth="1"/>
    <col min="23" max="23" width="14.88671875" style="1" customWidth="1"/>
    <col min="24" max="24" width="9.5546875" style="5" customWidth="1"/>
    <col min="25" max="25" width="9.5546875" style="19" customWidth="1"/>
    <col min="26" max="16384" width="9.109375" style="5"/>
  </cols>
  <sheetData>
    <row r="1" spans="1:42" s="18" customFormat="1" ht="24" customHeight="1" thickBot="1" x14ac:dyDescent="0.3">
      <c r="A1" s="32" t="s">
        <v>698</v>
      </c>
      <c r="B1" s="32" t="s">
        <v>664</v>
      </c>
      <c r="C1" s="32" t="s">
        <v>379</v>
      </c>
      <c r="D1" s="32" t="s">
        <v>665</v>
      </c>
      <c r="E1" s="32" t="s">
        <v>653</v>
      </c>
      <c r="F1" s="32" t="s">
        <v>386</v>
      </c>
      <c r="G1" s="32" t="s">
        <v>387</v>
      </c>
      <c r="H1" s="32" t="s">
        <v>385</v>
      </c>
      <c r="I1" s="32" t="s">
        <v>656</v>
      </c>
      <c r="J1" s="32" t="s">
        <v>654</v>
      </c>
      <c r="K1" s="32" t="s">
        <v>655</v>
      </c>
      <c r="L1" s="32" t="s">
        <v>657</v>
      </c>
      <c r="M1" s="32" t="s">
        <v>671</v>
      </c>
      <c r="N1" s="34" t="s">
        <v>670</v>
      </c>
      <c r="O1" s="32" t="s">
        <v>673</v>
      </c>
      <c r="P1" s="32" t="s">
        <v>672</v>
      </c>
      <c r="Q1" s="32" t="s">
        <v>674</v>
      </c>
      <c r="R1" s="32" t="s">
        <v>675</v>
      </c>
      <c r="S1" s="32" t="s">
        <v>676</v>
      </c>
      <c r="T1" s="32" t="s">
        <v>677</v>
      </c>
      <c r="U1" s="32" t="s">
        <v>678</v>
      </c>
      <c r="V1" s="16"/>
      <c r="W1" s="16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x14ac:dyDescent="0.25">
      <c r="A2" s="27" t="s">
        <v>679</v>
      </c>
      <c r="B2" s="28" t="s">
        <v>939</v>
      </c>
      <c r="C2" s="27" t="s">
        <v>381</v>
      </c>
      <c r="D2" s="28" t="s">
        <v>389</v>
      </c>
      <c r="E2" s="27">
        <f t="shared" ref="E2:E65" si="0">IF(D2&lt;&gt;0,LEN(D2),"")</f>
        <v>19</v>
      </c>
      <c r="F2" s="27">
        <f>IF(D2&lt;&gt;"",(LEN(D2)-LEN(SUBSTITUTE(D2,"S",""))),"")</f>
        <v>1</v>
      </c>
      <c r="G2" s="27">
        <f t="shared" ref="G2:G65" si="1">IF(D2&lt;&gt;"",(LEN(D2)-LEN(SUBSTITUTE(D2,"T",""))),"")</f>
        <v>4</v>
      </c>
      <c r="H2" s="27">
        <f>IF(D2&lt;&gt;"",(LEN(D2)-LEN(SUBSTITUTE(D2,"C",""))),"")</f>
        <v>2</v>
      </c>
      <c r="I2" s="27">
        <f t="shared" ref="I2:I65" si="2">IF(D2&lt;&gt;"",IF(RIGHT(D2,1)="C",1,0),"")</f>
        <v>1</v>
      </c>
      <c r="J2" s="27">
        <f t="shared" ref="J2:J65" si="3">IF(D2&lt;&gt;"",H2-I2,"")</f>
        <v>1</v>
      </c>
      <c r="K2" s="27">
        <f t="shared" ref="K2:K65" si="4">IF(D2&lt;&gt;"",IF(F2&gt;=1,F2+G2-1,F2+G2),"")</f>
        <v>4</v>
      </c>
      <c r="L2" s="27">
        <f t="shared" ref="L2:L65" si="5">IF(D2&lt;&gt;0,I2,"")</f>
        <v>1</v>
      </c>
      <c r="M2" s="27">
        <f t="shared" ref="M2:M65" si="6">IF(D2&lt;&gt;"",J2+K2+L2,"")</f>
        <v>6</v>
      </c>
      <c r="N2" s="35">
        <f t="shared" ref="N2:N65" si="7">IF(D2&lt;&gt;0,(J2+K2+L2)/E2,"")</f>
        <v>0.31578947368421051</v>
      </c>
      <c r="O2" s="27">
        <f>IF(D2&lt;&gt;"",(LEN(D2)-LEN(SUBSTITUTE(D2,"A",""))),"")</f>
        <v>1</v>
      </c>
      <c r="P2" s="27">
        <f>IF(D2&lt;&gt;"",(LEN(D2)-LEN(SUBSTITUTE(D2,"G",""))),"")</f>
        <v>1</v>
      </c>
      <c r="Q2" s="27">
        <f>IF(D2&lt;&gt;"",(LEN(D2)-LEN(SUBSTITUTE(D2,"V",""))),"")</f>
        <v>2</v>
      </c>
      <c r="R2" s="27">
        <f>IF(D2&lt;&gt;"",(LEN(D2)-LEN(SUBSTITUTE(D2,"L",""))),"")</f>
        <v>1</v>
      </c>
      <c r="S2" s="27">
        <f>IF(D2&lt;&gt;"",(LEN(D2)-LEN(SUBSTITUTE(D2,"I",""))),"")</f>
        <v>3</v>
      </c>
      <c r="T2" s="27">
        <f>SUM(O2,P2,Q2,R2,S2)</f>
        <v>8</v>
      </c>
      <c r="U2" s="35">
        <f>T2/E2</f>
        <v>0.42105263157894735</v>
      </c>
      <c r="V2" s="10"/>
      <c r="W2" s="10"/>
      <c r="Y2" s="5"/>
    </row>
    <row r="3" spans="1:42" x14ac:dyDescent="0.25">
      <c r="A3" s="27" t="s">
        <v>679</v>
      </c>
      <c r="B3" s="28" t="s">
        <v>930</v>
      </c>
      <c r="C3" s="27" t="s">
        <v>381</v>
      </c>
      <c r="D3" s="28" t="s">
        <v>389</v>
      </c>
      <c r="E3" s="27">
        <f t="shared" si="0"/>
        <v>19</v>
      </c>
      <c r="F3" s="27">
        <f t="shared" ref="F3:F65" si="8">IF(D3&lt;&gt;"",(LEN(D3)-LEN(SUBSTITUTE(D3,"S",""))),"")</f>
        <v>1</v>
      </c>
      <c r="G3" s="27">
        <f t="shared" si="1"/>
        <v>4</v>
      </c>
      <c r="H3" s="27">
        <f t="shared" ref="H3:H65" si="9">IF(D3&lt;&gt;"",(LEN(D3)-LEN(SUBSTITUTE(D3,"C",""))),"")</f>
        <v>2</v>
      </c>
      <c r="I3" s="27">
        <f t="shared" si="2"/>
        <v>1</v>
      </c>
      <c r="J3" s="27">
        <f t="shared" si="3"/>
        <v>1</v>
      </c>
      <c r="K3" s="27">
        <f t="shared" si="4"/>
        <v>4</v>
      </c>
      <c r="L3" s="27">
        <f t="shared" si="5"/>
        <v>1</v>
      </c>
      <c r="M3" s="27">
        <f t="shared" si="6"/>
        <v>6</v>
      </c>
      <c r="N3" s="35">
        <f t="shared" si="7"/>
        <v>0.31578947368421051</v>
      </c>
      <c r="O3" s="27">
        <f t="shared" ref="O3:O66" si="10">IF(D3&lt;&gt;"",(LEN(D3)-LEN(SUBSTITUTE(D3,"A",""))),"")</f>
        <v>1</v>
      </c>
      <c r="P3" s="27">
        <f t="shared" ref="P3:P66" si="11">IF(D3&lt;&gt;"",(LEN(D3)-LEN(SUBSTITUTE(D3,"G",""))),"")</f>
        <v>1</v>
      </c>
      <c r="Q3" s="27">
        <f t="shared" ref="Q3:Q66" si="12">IF(D3&lt;&gt;"",(LEN(D3)-LEN(SUBSTITUTE(D3,"V",""))),"")</f>
        <v>2</v>
      </c>
      <c r="R3" s="27">
        <f t="shared" ref="R3:R66" si="13">IF(D3&lt;&gt;"",(LEN(D3)-LEN(SUBSTITUTE(D3,"L",""))),"")</f>
        <v>1</v>
      </c>
      <c r="S3" s="27">
        <f t="shared" ref="S3:S66" si="14">IF(D3&lt;&gt;"",(LEN(D3)-LEN(SUBSTITUTE(D3,"I",""))),"")</f>
        <v>3</v>
      </c>
      <c r="T3" s="27">
        <f t="shared" ref="T3:T66" si="15">SUM(O3,P3,Q3,R3,S3)</f>
        <v>8</v>
      </c>
      <c r="U3" s="35">
        <f t="shared" ref="U3:U66" si="16">T3/E3</f>
        <v>0.42105263157894735</v>
      </c>
      <c r="V3" s="10"/>
      <c r="W3" s="10"/>
      <c r="Y3" s="5"/>
    </row>
    <row r="4" spans="1:42" x14ac:dyDescent="0.25">
      <c r="A4" s="27" t="s">
        <v>679</v>
      </c>
      <c r="B4" s="28" t="s">
        <v>946</v>
      </c>
      <c r="C4" s="27" t="s">
        <v>380</v>
      </c>
      <c r="D4" s="28" t="s">
        <v>401</v>
      </c>
      <c r="E4" s="27">
        <f t="shared" si="0"/>
        <v>19</v>
      </c>
      <c r="F4" s="27">
        <f t="shared" si="8"/>
        <v>1</v>
      </c>
      <c r="G4" s="27">
        <f t="shared" si="1"/>
        <v>2</v>
      </c>
      <c r="H4" s="27">
        <f t="shared" si="9"/>
        <v>2</v>
      </c>
      <c r="I4" s="27">
        <f t="shared" si="2"/>
        <v>1</v>
      </c>
      <c r="J4" s="27">
        <f t="shared" si="3"/>
        <v>1</v>
      </c>
      <c r="K4" s="27">
        <f t="shared" si="4"/>
        <v>2</v>
      </c>
      <c r="L4" s="27">
        <f t="shared" si="5"/>
        <v>1</v>
      </c>
      <c r="M4" s="27">
        <f t="shared" si="6"/>
        <v>4</v>
      </c>
      <c r="N4" s="35">
        <f t="shared" si="7"/>
        <v>0.21052631578947367</v>
      </c>
      <c r="O4" s="27">
        <f t="shared" si="10"/>
        <v>3</v>
      </c>
      <c r="P4" s="27">
        <f t="shared" si="11"/>
        <v>1</v>
      </c>
      <c r="Q4" s="27">
        <f t="shared" si="12"/>
        <v>3</v>
      </c>
      <c r="R4" s="27">
        <f t="shared" si="13"/>
        <v>1</v>
      </c>
      <c r="S4" s="27">
        <f t="shared" si="14"/>
        <v>2</v>
      </c>
      <c r="T4" s="27">
        <f t="shared" si="15"/>
        <v>10</v>
      </c>
      <c r="U4" s="35">
        <f t="shared" si="16"/>
        <v>0.52631578947368418</v>
      </c>
      <c r="V4" s="11"/>
      <c r="W4" s="11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x14ac:dyDescent="0.25">
      <c r="A5" s="27" t="s">
        <v>679</v>
      </c>
      <c r="B5" s="28" t="s">
        <v>946</v>
      </c>
      <c r="C5" s="27" t="s">
        <v>380</v>
      </c>
      <c r="D5" s="28" t="s">
        <v>401</v>
      </c>
      <c r="E5" s="27">
        <f t="shared" si="0"/>
        <v>19</v>
      </c>
      <c r="F5" s="27">
        <f t="shared" si="8"/>
        <v>1</v>
      </c>
      <c r="G5" s="27">
        <f t="shared" si="1"/>
        <v>2</v>
      </c>
      <c r="H5" s="27">
        <f t="shared" si="9"/>
        <v>2</v>
      </c>
      <c r="I5" s="27">
        <f t="shared" si="2"/>
        <v>1</v>
      </c>
      <c r="J5" s="27">
        <f t="shared" si="3"/>
        <v>1</v>
      </c>
      <c r="K5" s="27">
        <f t="shared" si="4"/>
        <v>2</v>
      </c>
      <c r="L5" s="27">
        <f t="shared" si="5"/>
        <v>1</v>
      </c>
      <c r="M5" s="27">
        <f t="shared" si="6"/>
        <v>4</v>
      </c>
      <c r="N5" s="35">
        <f t="shared" si="7"/>
        <v>0.21052631578947367</v>
      </c>
      <c r="O5" s="27">
        <f t="shared" si="10"/>
        <v>3</v>
      </c>
      <c r="P5" s="27">
        <f t="shared" si="11"/>
        <v>1</v>
      </c>
      <c r="Q5" s="27">
        <f t="shared" si="12"/>
        <v>3</v>
      </c>
      <c r="R5" s="27">
        <f t="shared" si="13"/>
        <v>1</v>
      </c>
      <c r="S5" s="27">
        <f t="shared" si="14"/>
        <v>2</v>
      </c>
      <c r="T5" s="27">
        <f t="shared" si="15"/>
        <v>10</v>
      </c>
      <c r="U5" s="35">
        <f t="shared" si="16"/>
        <v>0.52631578947368418</v>
      </c>
      <c r="V5" s="10"/>
      <c r="W5" s="10"/>
      <c r="Y5" s="5"/>
    </row>
    <row r="6" spans="1:42" x14ac:dyDescent="0.25">
      <c r="A6" s="27" t="s">
        <v>679</v>
      </c>
      <c r="B6" s="28" t="s">
        <v>946</v>
      </c>
      <c r="C6" s="27" t="s">
        <v>380</v>
      </c>
      <c r="D6" s="28" t="s">
        <v>401</v>
      </c>
      <c r="E6" s="27">
        <f t="shared" si="0"/>
        <v>19</v>
      </c>
      <c r="F6" s="27">
        <f t="shared" si="8"/>
        <v>1</v>
      </c>
      <c r="G6" s="27">
        <f t="shared" si="1"/>
        <v>2</v>
      </c>
      <c r="H6" s="27">
        <f t="shared" si="9"/>
        <v>2</v>
      </c>
      <c r="I6" s="27">
        <f t="shared" si="2"/>
        <v>1</v>
      </c>
      <c r="J6" s="27">
        <f t="shared" si="3"/>
        <v>1</v>
      </c>
      <c r="K6" s="27">
        <f t="shared" si="4"/>
        <v>2</v>
      </c>
      <c r="L6" s="27">
        <f t="shared" si="5"/>
        <v>1</v>
      </c>
      <c r="M6" s="27">
        <f t="shared" si="6"/>
        <v>4</v>
      </c>
      <c r="N6" s="35">
        <f t="shared" si="7"/>
        <v>0.21052631578947367</v>
      </c>
      <c r="O6" s="27">
        <f t="shared" si="10"/>
        <v>3</v>
      </c>
      <c r="P6" s="27">
        <f t="shared" si="11"/>
        <v>1</v>
      </c>
      <c r="Q6" s="27">
        <f t="shared" si="12"/>
        <v>3</v>
      </c>
      <c r="R6" s="27">
        <f t="shared" si="13"/>
        <v>1</v>
      </c>
      <c r="S6" s="27">
        <f t="shared" si="14"/>
        <v>2</v>
      </c>
      <c r="T6" s="27">
        <f t="shared" si="15"/>
        <v>10</v>
      </c>
      <c r="U6" s="35">
        <f t="shared" si="16"/>
        <v>0.52631578947368418</v>
      </c>
      <c r="V6" s="10"/>
      <c r="W6" s="10"/>
      <c r="Y6" s="5"/>
    </row>
    <row r="7" spans="1:42" x14ac:dyDescent="0.25">
      <c r="A7" s="27" t="s">
        <v>679</v>
      </c>
      <c r="B7" s="28" t="s">
        <v>946</v>
      </c>
      <c r="C7" s="27" t="s">
        <v>380</v>
      </c>
      <c r="D7" s="28" t="s">
        <v>401</v>
      </c>
      <c r="E7" s="27">
        <f t="shared" si="0"/>
        <v>19</v>
      </c>
      <c r="F7" s="27">
        <f t="shared" si="8"/>
        <v>1</v>
      </c>
      <c r="G7" s="27">
        <f t="shared" si="1"/>
        <v>2</v>
      </c>
      <c r="H7" s="27">
        <f t="shared" si="9"/>
        <v>2</v>
      </c>
      <c r="I7" s="27">
        <f t="shared" si="2"/>
        <v>1</v>
      </c>
      <c r="J7" s="27">
        <f t="shared" si="3"/>
        <v>1</v>
      </c>
      <c r="K7" s="27">
        <f t="shared" si="4"/>
        <v>2</v>
      </c>
      <c r="L7" s="27">
        <f t="shared" si="5"/>
        <v>1</v>
      </c>
      <c r="M7" s="27">
        <f t="shared" si="6"/>
        <v>4</v>
      </c>
      <c r="N7" s="35">
        <f t="shared" si="7"/>
        <v>0.21052631578947367</v>
      </c>
      <c r="O7" s="27">
        <f t="shared" si="10"/>
        <v>3</v>
      </c>
      <c r="P7" s="27">
        <f t="shared" si="11"/>
        <v>1</v>
      </c>
      <c r="Q7" s="27">
        <f t="shared" si="12"/>
        <v>3</v>
      </c>
      <c r="R7" s="27">
        <f t="shared" si="13"/>
        <v>1</v>
      </c>
      <c r="S7" s="27">
        <f t="shared" si="14"/>
        <v>2</v>
      </c>
      <c r="T7" s="27">
        <f t="shared" si="15"/>
        <v>10</v>
      </c>
      <c r="U7" s="35">
        <f t="shared" si="16"/>
        <v>0.52631578947368418</v>
      </c>
      <c r="V7" s="10"/>
      <c r="W7" s="10"/>
      <c r="Y7" s="5"/>
    </row>
    <row r="8" spans="1:42" x14ac:dyDescent="0.25">
      <c r="A8" s="27" t="s">
        <v>679</v>
      </c>
      <c r="B8" s="28" t="s">
        <v>946</v>
      </c>
      <c r="C8" s="27" t="s">
        <v>380</v>
      </c>
      <c r="D8" s="28" t="s">
        <v>401</v>
      </c>
      <c r="E8" s="27">
        <f t="shared" si="0"/>
        <v>19</v>
      </c>
      <c r="F8" s="27">
        <f t="shared" si="8"/>
        <v>1</v>
      </c>
      <c r="G8" s="27">
        <f t="shared" si="1"/>
        <v>2</v>
      </c>
      <c r="H8" s="27">
        <f t="shared" si="9"/>
        <v>2</v>
      </c>
      <c r="I8" s="27">
        <f t="shared" si="2"/>
        <v>1</v>
      </c>
      <c r="J8" s="27">
        <f t="shared" si="3"/>
        <v>1</v>
      </c>
      <c r="K8" s="27">
        <f t="shared" si="4"/>
        <v>2</v>
      </c>
      <c r="L8" s="27">
        <f t="shared" si="5"/>
        <v>1</v>
      </c>
      <c r="M8" s="27">
        <f t="shared" si="6"/>
        <v>4</v>
      </c>
      <c r="N8" s="35">
        <f t="shared" si="7"/>
        <v>0.21052631578947367</v>
      </c>
      <c r="O8" s="27">
        <f t="shared" si="10"/>
        <v>3</v>
      </c>
      <c r="P8" s="27">
        <f t="shared" si="11"/>
        <v>1</v>
      </c>
      <c r="Q8" s="27">
        <f t="shared" si="12"/>
        <v>3</v>
      </c>
      <c r="R8" s="27">
        <f t="shared" si="13"/>
        <v>1</v>
      </c>
      <c r="S8" s="27">
        <f t="shared" si="14"/>
        <v>2</v>
      </c>
      <c r="T8" s="27">
        <f t="shared" si="15"/>
        <v>10</v>
      </c>
      <c r="U8" s="35">
        <f t="shared" si="16"/>
        <v>0.52631578947368418</v>
      </c>
      <c r="V8" s="10"/>
      <c r="W8" s="10"/>
      <c r="Y8" s="5"/>
    </row>
    <row r="9" spans="1:42" x14ac:dyDescent="0.25">
      <c r="A9" s="27" t="s">
        <v>679</v>
      </c>
      <c r="B9" s="28" t="s">
        <v>940</v>
      </c>
      <c r="C9" s="27" t="s">
        <v>381</v>
      </c>
      <c r="D9" s="28" t="s">
        <v>390</v>
      </c>
      <c r="E9" s="27">
        <f t="shared" si="0"/>
        <v>22</v>
      </c>
      <c r="F9" s="27">
        <f t="shared" si="8"/>
        <v>1</v>
      </c>
      <c r="G9" s="27">
        <f t="shared" si="1"/>
        <v>4</v>
      </c>
      <c r="H9" s="27">
        <f t="shared" si="9"/>
        <v>2</v>
      </c>
      <c r="I9" s="27">
        <f t="shared" si="2"/>
        <v>1</v>
      </c>
      <c r="J9" s="27">
        <f t="shared" si="3"/>
        <v>1</v>
      </c>
      <c r="K9" s="27">
        <f t="shared" si="4"/>
        <v>4</v>
      </c>
      <c r="L9" s="27">
        <f t="shared" si="5"/>
        <v>1</v>
      </c>
      <c r="M9" s="27">
        <f t="shared" si="6"/>
        <v>6</v>
      </c>
      <c r="N9" s="35">
        <f t="shared" si="7"/>
        <v>0.27272727272727271</v>
      </c>
      <c r="O9" s="27">
        <f t="shared" si="10"/>
        <v>4</v>
      </c>
      <c r="P9" s="27">
        <f t="shared" si="11"/>
        <v>1</v>
      </c>
      <c r="Q9" s="27">
        <f t="shared" si="12"/>
        <v>3</v>
      </c>
      <c r="R9" s="27">
        <f t="shared" si="13"/>
        <v>1</v>
      </c>
      <c r="S9" s="27">
        <f t="shared" si="14"/>
        <v>3</v>
      </c>
      <c r="T9" s="27">
        <f t="shared" si="15"/>
        <v>12</v>
      </c>
      <c r="U9" s="35">
        <f t="shared" si="16"/>
        <v>0.54545454545454541</v>
      </c>
      <c r="V9" s="10"/>
      <c r="W9" s="10"/>
      <c r="Y9" s="5"/>
    </row>
    <row r="10" spans="1:42" x14ac:dyDescent="0.25">
      <c r="A10" s="27" t="s">
        <v>679</v>
      </c>
      <c r="B10" s="28" t="s">
        <v>940</v>
      </c>
      <c r="C10" s="27" t="s">
        <v>381</v>
      </c>
      <c r="D10" s="28" t="s">
        <v>390</v>
      </c>
      <c r="E10" s="27">
        <f t="shared" si="0"/>
        <v>22</v>
      </c>
      <c r="F10" s="27">
        <f t="shared" si="8"/>
        <v>1</v>
      </c>
      <c r="G10" s="27">
        <f t="shared" si="1"/>
        <v>4</v>
      </c>
      <c r="H10" s="27">
        <f t="shared" si="9"/>
        <v>2</v>
      </c>
      <c r="I10" s="27">
        <f t="shared" si="2"/>
        <v>1</v>
      </c>
      <c r="J10" s="27">
        <f t="shared" si="3"/>
        <v>1</v>
      </c>
      <c r="K10" s="27">
        <f t="shared" si="4"/>
        <v>4</v>
      </c>
      <c r="L10" s="27">
        <f t="shared" si="5"/>
        <v>1</v>
      </c>
      <c r="M10" s="27">
        <f t="shared" si="6"/>
        <v>6</v>
      </c>
      <c r="N10" s="35">
        <f t="shared" si="7"/>
        <v>0.27272727272727271</v>
      </c>
      <c r="O10" s="27">
        <f t="shared" si="10"/>
        <v>4</v>
      </c>
      <c r="P10" s="27">
        <f t="shared" si="11"/>
        <v>1</v>
      </c>
      <c r="Q10" s="27">
        <f t="shared" si="12"/>
        <v>3</v>
      </c>
      <c r="R10" s="27">
        <f t="shared" si="13"/>
        <v>1</v>
      </c>
      <c r="S10" s="27">
        <f t="shared" si="14"/>
        <v>3</v>
      </c>
      <c r="T10" s="27">
        <f t="shared" si="15"/>
        <v>12</v>
      </c>
      <c r="U10" s="35">
        <f t="shared" si="16"/>
        <v>0.54545454545454541</v>
      </c>
      <c r="V10" s="10"/>
      <c r="W10" s="10"/>
      <c r="Y10" s="5"/>
    </row>
    <row r="11" spans="1:42" x14ac:dyDescent="0.25">
      <c r="A11" s="27" t="s">
        <v>679</v>
      </c>
      <c r="B11" s="28" t="s">
        <v>941</v>
      </c>
      <c r="C11" s="27" t="s">
        <v>381</v>
      </c>
      <c r="D11" s="28" t="s">
        <v>390</v>
      </c>
      <c r="E11" s="27">
        <f t="shared" si="0"/>
        <v>22</v>
      </c>
      <c r="F11" s="27">
        <f t="shared" si="8"/>
        <v>1</v>
      </c>
      <c r="G11" s="27">
        <f t="shared" si="1"/>
        <v>4</v>
      </c>
      <c r="H11" s="27">
        <f t="shared" si="9"/>
        <v>2</v>
      </c>
      <c r="I11" s="27">
        <f t="shared" si="2"/>
        <v>1</v>
      </c>
      <c r="J11" s="27">
        <f t="shared" si="3"/>
        <v>1</v>
      </c>
      <c r="K11" s="27">
        <f t="shared" si="4"/>
        <v>4</v>
      </c>
      <c r="L11" s="27">
        <f t="shared" si="5"/>
        <v>1</v>
      </c>
      <c r="M11" s="27">
        <f t="shared" si="6"/>
        <v>6</v>
      </c>
      <c r="N11" s="35">
        <f t="shared" si="7"/>
        <v>0.27272727272727271</v>
      </c>
      <c r="O11" s="27">
        <f t="shared" si="10"/>
        <v>4</v>
      </c>
      <c r="P11" s="27">
        <f t="shared" si="11"/>
        <v>1</v>
      </c>
      <c r="Q11" s="27">
        <f t="shared" si="12"/>
        <v>3</v>
      </c>
      <c r="R11" s="27">
        <f t="shared" si="13"/>
        <v>1</v>
      </c>
      <c r="S11" s="27">
        <f t="shared" si="14"/>
        <v>3</v>
      </c>
      <c r="T11" s="27">
        <f t="shared" si="15"/>
        <v>12</v>
      </c>
      <c r="U11" s="35">
        <f t="shared" si="16"/>
        <v>0.54545454545454541</v>
      </c>
      <c r="V11" s="10"/>
      <c r="W11" s="10"/>
      <c r="Y11" s="5"/>
    </row>
    <row r="12" spans="1:42" x14ac:dyDescent="0.25">
      <c r="A12" s="27" t="s">
        <v>679</v>
      </c>
      <c r="B12" s="28" t="s">
        <v>941</v>
      </c>
      <c r="C12" s="27" t="s">
        <v>381</v>
      </c>
      <c r="D12" s="28" t="s">
        <v>390</v>
      </c>
      <c r="E12" s="27">
        <f t="shared" si="0"/>
        <v>22</v>
      </c>
      <c r="F12" s="27">
        <f t="shared" si="8"/>
        <v>1</v>
      </c>
      <c r="G12" s="27">
        <f t="shared" si="1"/>
        <v>4</v>
      </c>
      <c r="H12" s="27">
        <f t="shared" si="9"/>
        <v>2</v>
      </c>
      <c r="I12" s="27">
        <f t="shared" si="2"/>
        <v>1</v>
      </c>
      <c r="J12" s="27">
        <f t="shared" si="3"/>
        <v>1</v>
      </c>
      <c r="K12" s="27">
        <f t="shared" si="4"/>
        <v>4</v>
      </c>
      <c r="L12" s="27">
        <f t="shared" si="5"/>
        <v>1</v>
      </c>
      <c r="M12" s="27">
        <f t="shared" si="6"/>
        <v>6</v>
      </c>
      <c r="N12" s="35">
        <f t="shared" si="7"/>
        <v>0.27272727272727271</v>
      </c>
      <c r="O12" s="27">
        <f t="shared" si="10"/>
        <v>4</v>
      </c>
      <c r="P12" s="27">
        <f t="shared" si="11"/>
        <v>1</v>
      </c>
      <c r="Q12" s="27">
        <f t="shared" si="12"/>
        <v>3</v>
      </c>
      <c r="R12" s="27">
        <f t="shared" si="13"/>
        <v>1</v>
      </c>
      <c r="S12" s="27">
        <f t="shared" si="14"/>
        <v>3</v>
      </c>
      <c r="T12" s="27">
        <f t="shared" si="15"/>
        <v>12</v>
      </c>
      <c r="U12" s="35">
        <f t="shared" si="16"/>
        <v>0.54545454545454541</v>
      </c>
      <c r="V12" s="10"/>
      <c r="W12" s="10"/>
      <c r="Y12" s="5"/>
    </row>
    <row r="13" spans="1:42" x14ac:dyDescent="0.25">
      <c r="A13" s="27" t="s">
        <v>679</v>
      </c>
      <c r="B13" s="28" t="s">
        <v>942</v>
      </c>
      <c r="C13" s="27" t="s">
        <v>381</v>
      </c>
      <c r="D13" s="28" t="s">
        <v>391</v>
      </c>
      <c r="E13" s="27">
        <f t="shared" si="0"/>
        <v>22</v>
      </c>
      <c r="F13" s="27">
        <f t="shared" si="8"/>
        <v>1</v>
      </c>
      <c r="G13" s="27">
        <f t="shared" si="1"/>
        <v>4</v>
      </c>
      <c r="H13" s="27">
        <f t="shared" si="9"/>
        <v>2</v>
      </c>
      <c r="I13" s="27">
        <f t="shared" si="2"/>
        <v>1</v>
      </c>
      <c r="J13" s="27">
        <f t="shared" si="3"/>
        <v>1</v>
      </c>
      <c r="K13" s="27">
        <f t="shared" si="4"/>
        <v>4</v>
      </c>
      <c r="L13" s="27">
        <f t="shared" si="5"/>
        <v>1</v>
      </c>
      <c r="M13" s="27">
        <f t="shared" si="6"/>
        <v>6</v>
      </c>
      <c r="N13" s="35">
        <f t="shared" si="7"/>
        <v>0.27272727272727271</v>
      </c>
      <c r="O13" s="27">
        <f t="shared" si="10"/>
        <v>3</v>
      </c>
      <c r="P13" s="27">
        <f t="shared" si="11"/>
        <v>1</v>
      </c>
      <c r="Q13" s="27">
        <f t="shared" si="12"/>
        <v>2</v>
      </c>
      <c r="R13" s="27">
        <f t="shared" si="13"/>
        <v>1</v>
      </c>
      <c r="S13" s="27">
        <f t="shared" si="14"/>
        <v>3</v>
      </c>
      <c r="T13" s="27">
        <f t="shared" si="15"/>
        <v>10</v>
      </c>
      <c r="U13" s="35">
        <f t="shared" si="16"/>
        <v>0.45454545454545453</v>
      </c>
      <c r="V13" s="10"/>
      <c r="W13" s="10"/>
      <c r="Y13" s="5"/>
    </row>
    <row r="14" spans="1:42" x14ac:dyDescent="0.25">
      <c r="A14" s="27" t="s">
        <v>679</v>
      </c>
      <c r="B14" s="28" t="s">
        <v>943</v>
      </c>
      <c r="C14" s="27" t="s">
        <v>381</v>
      </c>
      <c r="D14" s="28" t="s">
        <v>392</v>
      </c>
      <c r="E14" s="27">
        <f t="shared" si="0"/>
        <v>22</v>
      </c>
      <c r="F14" s="27">
        <f t="shared" si="8"/>
        <v>1</v>
      </c>
      <c r="G14" s="27">
        <f t="shared" si="1"/>
        <v>5</v>
      </c>
      <c r="H14" s="27">
        <f t="shared" si="9"/>
        <v>2</v>
      </c>
      <c r="I14" s="27">
        <f t="shared" si="2"/>
        <v>1</v>
      </c>
      <c r="J14" s="27">
        <f t="shared" si="3"/>
        <v>1</v>
      </c>
      <c r="K14" s="27">
        <f t="shared" si="4"/>
        <v>5</v>
      </c>
      <c r="L14" s="27">
        <f t="shared" si="5"/>
        <v>1</v>
      </c>
      <c r="M14" s="27">
        <f t="shared" si="6"/>
        <v>7</v>
      </c>
      <c r="N14" s="35">
        <f t="shared" si="7"/>
        <v>0.31818181818181818</v>
      </c>
      <c r="O14" s="27">
        <f t="shared" si="10"/>
        <v>2</v>
      </c>
      <c r="P14" s="27">
        <f t="shared" si="11"/>
        <v>1</v>
      </c>
      <c r="Q14" s="27">
        <f t="shared" si="12"/>
        <v>6</v>
      </c>
      <c r="R14" s="27">
        <f t="shared" si="13"/>
        <v>1</v>
      </c>
      <c r="S14" s="27">
        <f t="shared" si="14"/>
        <v>1</v>
      </c>
      <c r="T14" s="27">
        <f t="shared" si="15"/>
        <v>11</v>
      </c>
      <c r="U14" s="35">
        <f t="shared" si="16"/>
        <v>0.5</v>
      </c>
      <c r="V14" s="10"/>
      <c r="W14" s="10"/>
      <c r="Y14" s="5"/>
    </row>
    <row r="15" spans="1:42" x14ac:dyDescent="0.25">
      <c r="A15" s="27" t="s">
        <v>679</v>
      </c>
      <c r="B15" s="28" t="s">
        <v>944</v>
      </c>
      <c r="C15" s="27" t="s">
        <v>380</v>
      </c>
      <c r="D15" s="28" t="s">
        <v>395</v>
      </c>
      <c r="E15" s="27">
        <f t="shared" si="0"/>
        <v>22</v>
      </c>
      <c r="F15" s="27">
        <f t="shared" si="8"/>
        <v>1</v>
      </c>
      <c r="G15" s="27">
        <f t="shared" si="1"/>
        <v>4</v>
      </c>
      <c r="H15" s="27">
        <f t="shared" si="9"/>
        <v>2</v>
      </c>
      <c r="I15" s="27">
        <f t="shared" si="2"/>
        <v>1</v>
      </c>
      <c r="J15" s="27">
        <f t="shared" si="3"/>
        <v>1</v>
      </c>
      <c r="K15" s="27">
        <f t="shared" si="4"/>
        <v>4</v>
      </c>
      <c r="L15" s="27">
        <f t="shared" si="5"/>
        <v>1</v>
      </c>
      <c r="M15" s="27">
        <f t="shared" si="6"/>
        <v>6</v>
      </c>
      <c r="N15" s="35">
        <f t="shared" si="7"/>
        <v>0.27272727272727271</v>
      </c>
      <c r="O15" s="27">
        <f t="shared" si="10"/>
        <v>4</v>
      </c>
      <c r="P15" s="27">
        <f t="shared" si="11"/>
        <v>1</v>
      </c>
      <c r="Q15" s="27">
        <f t="shared" si="12"/>
        <v>2</v>
      </c>
      <c r="R15" s="27">
        <f t="shared" si="13"/>
        <v>1</v>
      </c>
      <c r="S15" s="27">
        <f t="shared" si="14"/>
        <v>2</v>
      </c>
      <c r="T15" s="27">
        <f t="shared" si="15"/>
        <v>10</v>
      </c>
      <c r="U15" s="35">
        <f t="shared" si="16"/>
        <v>0.45454545454545453</v>
      </c>
      <c r="V15" s="10"/>
      <c r="W15" s="10"/>
      <c r="Y15" s="5"/>
    </row>
    <row r="16" spans="1:42" x14ac:dyDescent="0.25">
      <c r="A16" s="27" t="s">
        <v>679</v>
      </c>
      <c r="B16" s="28" t="s">
        <v>945</v>
      </c>
      <c r="C16" s="27" t="s">
        <v>380</v>
      </c>
      <c r="D16" s="28" t="s">
        <v>396</v>
      </c>
      <c r="E16" s="27">
        <f t="shared" si="0"/>
        <v>22</v>
      </c>
      <c r="F16" s="27">
        <f t="shared" si="8"/>
        <v>1</v>
      </c>
      <c r="G16" s="27">
        <f t="shared" si="1"/>
        <v>4</v>
      </c>
      <c r="H16" s="27">
        <f t="shared" si="9"/>
        <v>2</v>
      </c>
      <c r="I16" s="27">
        <f t="shared" si="2"/>
        <v>1</v>
      </c>
      <c r="J16" s="27">
        <f t="shared" si="3"/>
        <v>1</v>
      </c>
      <c r="K16" s="27">
        <f t="shared" si="4"/>
        <v>4</v>
      </c>
      <c r="L16" s="27">
        <f t="shared" si="5"/>
        <v>1</v>
      </c>
      <c r="M16" s="27">
        <f t="shared" si="6"/>
        <v>6</v>
      </c>
      <c r="N16" s="35">
        <f t="shared" si="7"/>
        <v>0.27272727272727271</v>
      </c>
      <c r="O16" s="27">
        <f t="shared" si="10"/>
        <v>3</v>
      </c>
      <c r="P16" s="27">
        <f t="shared" si="11"/>
        <v>1</v>
      </c>
      <c r="Q16" s="27">
        <f t="shared" si="12"/>
        <v>3</v>
      </c>
      <c r="R16" s="27">
        <f t="shared" si="13"/>
        <v>1</v>
      </c>
      <c r="S16" s="27">
        <f t="shared" si="14"/>
        <v>2</v>
      </c>
      <c r="T16" s="27">
        <f t="shared" si="15"/>
        <v>10</v>
      </c>
      <c r="U16" s="35">
        <f t="shared" si="16"/>
        <v>0.45454545454545453</v>
      </c>
      <c r="V16" s="10"/>
      <c r="W16" s="10"/>
      <c r="Y16" s="5"/>
    </row>
    <row r="17" spans="1:23" s="5" customFormat="1" x14ac:dyDescent="0.25">
      <c r="A17" s="27" t="s">
        <v>679</v>
      </c>
      <c r="B17" s="28" t="s">
        <v>947</v>
      </c>
      <c r="C17" s="27" t="s">
        <v>380</v>
      </c>
      <c r="D17" s="28" t="s">
        <v>395</v>
      </c>
      <c r="E17" s="27">
        <f t="shared" si="0"/>
        <v>22</v>
      </c>
      <c r="F17" s="27">
        <f t="shared" si="8"/>
        <v>1</v>
      </c>
      <c r="G17" s="27">
        <f t="shared" si="1"/>
        <v>4</v>
      </c>
      <c r="H17" s="27">
        <f t="shared" si="9"/>
        <v>2</v>
      </c>
      <c r="I17" s="27">
        <f t="shared" si="2"/>
        <v>1</v>
      </c>
      <c r="J17" s="27">
        <f t="shared" si="3"/>
        <v>1</v>
      </c>
      <c r="K17" s="27">
        <f t="shared" si="4"/>
        <v>4</v>
      </c>
      <c r="L17" s="27">
        <f t="shared" si="5"/>
        <v>1</v>
      </c>
      <c r="M17" s="27">
        <f t="shared" si="6"/>
        <v>6</v>
      </c>
      <c r="N17" s="35">
        <f t="shared" si="7"/>
        <v>0.27272727272727271</v>
      </c>
      <c r="O17" s="27">
        <f t="shared" si="10"/>
        <v>4</v>
      </c>
      <c r="P17" s="27">
        <f t="shared" si="11"/>
        <v>1</v>
      </c>
      <c r="Q17" s="27">
        <f t="shared" si="12"/>
        <v>2</v>
      </c>
      <c r="R17" s="27">
        <f t="shared" si="13"/>
        <v>1</v>
      </c>
      <c r="S17" s="27">
        <f t="shared" si="14"/>
        <v>2</v>
      </c>
      <c r="T17" s="27">
        <f t="shared" si="15"/>
        <v>10</v>
      </c>
      <c r="U17" s="35">
        <f t="shared" si="16"/>
        <v>0.45454545454545453</v>
      </c>
      <c r="V17" s="10"/>
      <c r="W17" s="10"/>
    </row>
    <row r="18" spans="1:23" s="5" customFormat="1" x14ac:dyDescent="0.25">
      <c r="A18" s="27" t="s">
        <v>679</v>
      </c>
      <c r="B18" s="28" t="s">
        <v>947</v>
      </c>
      <c r="C18" s="27" t="s">
        <v>380</v>
      </c>
      <c r="D18" s="28" t="s">
        <v>395</v>
      </c>
      <c r="E18" s="27">
        <f t="shared" si="0"/>
        <v>22</v>
      </c>
      <c r="F18" s="27">
        <f t="shared" si="8"/>
        <v>1</v>
      </c>
      <c r="G18" s="27">
        <f t="shared" si="1"/>
        <v>4</v>
      </c>
      <c r="H18" s="27">
        <f t="shared" si="9"/>
        <v>2</v>
      </c>
      <c r="I18" s="27">
        <f t="shared" si="2"/>
        <v>1</v>
      </c>
      <c r="J18" s="27">
        <f t="shared" si="3"/>
        <v>1</v>
      </c>
      <c r="K18" s="27">
        <f t="shared" si="4"/>
        <v>4</v>
      </c>
      <c r="L18" s="27">
        <f t="shared" si="5"/>
        <v>1</v>
      </c>
      <c r="M18" s="27">
        <f t="shared" si="6"/>
        <v>6</v>
      </c>
      <c r="N18" s="35">
        <f t="shared" si="7"/>
        <v>0.27272727272727271</v>
      </c>
      <c r="O18" s="27">
        <f t="shared" si="10"/>
        <v>4</v>
      </c>
      <c r="P18" s="27">
        <f t="shared" si="11"/>
        <v>1</v>
      </c>
      <c r="Q18" s="27">
        <f t="shared" si="12"/>
        <v>2</v>
      </c>
      <c r="R18" s="27">
        <f t="shared" si="13"/>
        <v>1</v>
      </c>
      <c r="S18" s="27">
        <f t="shared" si="14"/>
        <v>2</v>
      </c>
      <c r="T18" s="27">
        <f t="shared" si="15"/>
        <v>10</v>
      </c>
      <c r="U18" s="35">
        <f t="shared" si="16"/>
        <v>0.45454545454545453</v>
      </c>
      <c r="V18" s="10"/>
      <c r="W18" s="10"/>
    </row>
    <row r="19" spans="1:23" s="5" customFormat="1" x14ac:dyDescent="0.25">
      <c r="A19" s="27" t="s">
        <v>679</v>
      </c>
      <c r="B19" s="28" t="s">
        <v>948</v>
      </c>
      <c r="C19" s="27" t="s">
        <v>380</v>
      </c>
      <c r="D19" s="28" t="s">
        <v>395</v>
      </c>
      <c r="E19" s="27">
        <f t="shared" si="0"/>
        <v>22</v>
      </c>
      <c r="F19" s="27">
        <f t="shared" si="8"/>
        <v>1</v>
      </c>
      <c r="G19" s="27">
        <f t="shared" si="1"/>
        <v>4</v>
      </c>
      <c r="H19" s="27">
        <f t="shared" si="9"/>
        <v>2</v>
      </c>
      <c r="I19" s="27">
        <f t="shared" si="2"/>
        <v>1</v>
      </c>
      <c r="J19" s="27">
        <f t="shared" si="3"/>
        <v>1</v>
      </c>
      <c r="K19" s="27">
        <f t="shared" si="4"/>
        <v>4</v>
      </c>
      <c r="L19" s="27">
        <f t="shared" si="5"/>
        <v>1</v>
      </c>
      <c r="M19" s="27">
        <f t="shared" si="6"/>
        <v>6</v>
      </c>
      <c r="N19" s="35">
        <f t="shared" si="7"/>
        <v>0.27272727272727271</v>
      </c>
      <c r="O19" s="27">
        <f t="shared" si="10"/>
        <v>4</v>
      </c>
      <c r="P19" s="27">
        <f t="shared" si="11"/>
        <v>1</v>
      </c>
      <c r="Q19" s="27">
        <f t="shared" si="12"/>
        <v>2</v>
      </c>
      <c r="R19" s="27">
        <f t="shared" si="13"/>
        <v>1</v>
      </c>
      <c r="S19" s="27">
        <f t="shared" si="14"/>
        <v>2</v>
      </c>
      <c r="T19" s="27">
        <f t="shared" si="15"/>
        <v>10</v>
      </c>
      <c r="U19" s="35">
        <f t="shared" si="16"/>
        <v>0.45454545454545453</v>
      </c>
      <c r="V19" s="10"/>
      <c r="W19" s="10"/>
    </row>
    <row r="20" spans="1:23" s="5" customFormat="1" x14ac:dyDescent="0.25">
      <c r="A20" s="27" t="s">
        <v>679</v>
      </c>
      <c r="B20" s="28" t="s">
        <v>949</v>
      </c>
      <c r="C20" s="27" t="s">
        <v>380</v>
      </c>
      <c r="D20" s="28" t="s">
        <v>397</v>
      </c>
      <c r="E20" s="27">
        <f t="shared" si="0"/>
        <v>22</v>
      </c>
      <c r="F20" s="27">
        <f t="shared" si="8"/>
        <v>1</v>
      </c>
      <c r="G20" s="27">
        <f t="shared" si="1"/>
        <v>4</v>
      </c>
      <c r="H20" s="27">
        <f t="shared" si="9"/>
        <v>2</v>
      </c>
      <c r="I20" s="27">
        <f t="shared" si="2"/>
        <v>1</v>
      </c>
      <c r="J20" s="27">
        <f t="shared" si="3"/>
        <v>1</v>
      </c>
      <c r="K20" s="27">
        <f t="shared" si="4"/>
        <v>4</v>
      </c>
      <c r="L20" s="27">
        <f t="shared" si="5"/>
        <v>1</v>
      </c>
      <c r="M20" s="27">
        <f t="shared" si="6"/>
        <v>6</v>
      </c>
      <c r="N20" s="35">
        <f t="shared" si="7"/>
        <v>0.27272727272727271</v>
      </c>
      <c r="O20" s="27">
        <f t="shared" si="10"/>
        <v>3</v>
      </c>
      <c r="P20" s="27">
        <f t="shared" si="11"/>
        <v>1</v>
      </c>
      <c r="Q20" s="27">
        <f t="shared" si="12"/>
        <v>4</v>
      </c>
      <c r="R20" s="27">
        <f t="shared" si="13"/>
        <v>1</v>
      </c>
      <c r="S20" s="27">
        <f t="shared" si="14"/>
        <v>1</v>
      </c>
      <c r="T20" s="27">
        <f t="shared" si="15"/>
        <v>10</v>
      </c>
      <c r="U20" s="35">
        <f t="shared" si="16"/>
        <v>0.45454545454545453</v>
      </c>
      <c r="V20" s="10"/>
      <c r="W20" s="10"/>
    </row>
    <row r="21" spans="1:23" s="5" customFormat="1" x14ac:dyDescent="0.25">
      <c r="A21" s="27" t="s">
        <v>679</v>
      </c>
      <c r="B21" s="28" t="s">
        <v>948</v>
      </c>
      <c r="C21" s="27" t="s">
        <v>380</v>
      </c>
      <c r="D21" s="28" t="s">
        <v>395</v>
      </c>
      <c r="E21" s="27">
        <f t="shared" si="0"/>
        <v>22</v>
      </c>
      <c r="F21" s="27">
        <f t="shared" si="8"/>
        <v>1</v>
      </c>
      <c r="G21" s="27">
        <f t="shared" si="1"/>
        <v>4</v>
      </c>
      <c r="H21" s="27">
        <f t="shared" si="9"/>
        <v>2</v>
      </c>
      <c r="I21" s="27">
        <f t="shared" si="2"/>
        <v>1</v>
      </c>
      <c r="J21" s="27">
        <f t="shared" si="3"/>
        <v>1</v>
      </c>
      <c r="K21" s="27">
        <f t="shared" si="4"/>
        <v>4</v>
      </c>
      <c r="L21" s="27">
        <f t="shared" si="5"/>
        <v>1</v>
      </c>
      <c r="M21" s="27">
        <f t="shared" si="6"/>
        <v>6</v>
      </c>
      <c r="N21" s="35">
        <f t="shared" si="7"/>
        <v>0.27272727272727271</v>
      </c>
      <c r="O21" s="27">
        <f t="shared" si="10"/>
        <v>4</v>
      </c>
      <c r="P21" s="27">
        <f t="shared" si="11"/>
        <v>1</v>
      </c>
      <c r="Q21" s="27">
        <f t="shared" si="12"/>
        <v>2</v>
      </c>
      <c r="R21" s="27">
        <f t="shared" si="13"/>
        <v>1</v>
      </c>
      <c r="S21" s="27">
        <f t="shared" si="14"/>
        <v>2</v>
      </c>
      <c r="T21" s="27">
        <f t="shared" si="15"/>
        <v>10</v>
      </c>
      <c r="U21" s="35">
        <f t="shared" si="16"/>
        <v>0.45454545454545453</v>
      </c>
      <c r="V21" s="10"/>
      <c r="W21" s="10"/>
    </row>
    <row r="22" spans="1:23" s="5" customFormat="1" x14ac:dyDescent="0.25">
      <c r="A22" s="27" t="s">
        <v>679</v>
      </c>
      <c r="B22" s="28" t="s">
        <v>950</v>
      </c>
      <c r="C22" s="27" t="s">
        <v>380</v>
      </c>
      <c r="D22" s="28" t="s">
        <v>396</v>
      </c>
      <c r="E22" s="27">
        <f t="shared" si="0"/>
        <v>22</v>
      </c>
      <c r="F22" s="27">
        <f t="shared" si="8"/>
        <v>1</v>
      </c>
      <c r="G22" s="27">
        <f t="shared" si="1"/>
        <v>4</v>
      </c>
      <c r="H22" s="27">
        <f t="shared" si="9"/>
        <v>2</v>
      </c>
      <c r="I22" s="27">
        <f t="shared" si="2"/>
        <v>1</v>
      </c>
      <c r="J22" s="27">
        <f t="shared" si="3"/>
        <v>1</v>
      </c>
      <c r="K22" s="27">
        <f t="shared" si="4"/>
        <v>4</v>
      </c>
      <c r="L22" s="27">
        <f t="shared" si="5"/>
        <v>1</v>
      </c>
      <c r="M22" s="27">
        <f t="shared" si="6"/>
        <v>6</v>
      </c>
      <c r="N22" s="35">
        <f t="shared" si="7"/>
        <v>0.27272727272727271</v>
      </c>
      <c r="O22" s="27">
        <f t="shared" si="10"/>
        <v>3</v>
      </c>
      <c r="P22" s="27">
        <f t="shared" si="11"/>
        <v>1</v>
      </c>
      <c r="Q22" s="27">
        <f t="shared" si="12"/>
        <v>3</v>
      </c>
      <c r="R22" s="27">
        <f t="shared" si="13"/>
        <v>1</v>
      </c>
      <c r="S22" s="27">
        <f t="shared" si="14"/>
        <v>2</v>
      </c>
      <c r="T22" s="27">
        <f t="shared" si="15"/>
        <v>10</v>
      </c>
      <c r="U22" s="35">
        <f t="shared" si="16"/>
        <v>0.45454545454545453</v>
      </c>
      <c r="V22" s="10"/>
      <c r="W22" s="10"/>
    </row>
    <row r="23" spans="1:23" s="5" customFormat="1" x14ac:dyDescent="0.25">
      <c r="A23" s="27" t="s">
        <v>679</v>
      </c>
      <c r="B23" s="28" t="s">
        <v>951</v>
      </c>
      <c r="C23" s="27" t="s">
        <v>380</v>
      </c>
      <c r="D23" s="28" t="s">
        <v>398</v>
      </c>
      <c r="E23" s="27">
        <f t="shared" si="0"/>
        <v>22</v>
      </c>
      <c r="F23" s="27">
        <f t="shared" si="8"/>
        <v>1</v>
      </c>
      <c r="G23" s="27">
        <f t="shared" si="1"/>
        <v>4</v>
      </c>
      <c r="H23" s="27">
        <f t="shared" si="9"/>
        <v>2</v>
      </c>
      <c r="I23" s="27">
        <f t="shared" si="2"/>
        <v>1</v>
      </c>
      <c r="J23" s="27">
        <f t="shared" si="3"/>
        <v>1</v>
      </c>
      <c r="K23" s="27">
        <f t="shared" si="4"/>
        <v>4</v>
      </c>
      <c r="L23" s="27">
        <f t="shared" si="5"/>
        <v>1</v>
      </c>
      <c r="M23" s="27">
        <f t="shared" si="6"/>
        <v>6</v>
      </c>
      <c r="N23" s="35">
        <f t="shared" si="7"/>
        <v>0.27272727272727271</v>
      </c>
      <c r="O23" s="27">
        <f t="shared" si="10"/>
        <v>4</v>
      </c>
      <c r="P23" s="27">
        <f t="shared" si="11"/>
        <v>1</v>
      </c>
      <c r="Q23" s="27">
        <f t="shared" si="12"/>
        <v>3</v>
      </c>
      <c r="R23" s="27">
        <f t="shared" si="13"/>
        <v>1</v>
      </c>
      <c r="S23" s="27">
        <f t="shared" si="14"/>
        <v>1</v>
      </c>
      <c r="T23" s="27">
        <f t="shared" si="15"/>
        <v>10</v>
      </c>
      <c r="U23" s="35">
        <f t="shared" si="16"/>
        <v>0.45454545454545453</v>
      </c>
      <c r="V23" s="10"/>
      <c r="W23" s="10"/>
    </row>
    <row r="24" spans="1:23" s="5" customFormat="1" x14ac:dyDescent="0.25">
      <c r="A24" s="27" t="s">
        <v>679</v>
      </c>
      <c r="B24" s="28" t="s">
        <v>938</v>
      </c>
      <c r="C24" s="27" t="s">
        <v>380</v>
      </c>
      <c r="D24" s="28" t="s">
        <v>388</v>
      </c>
      <c r="E24" s="27">
        <f t="shared" si="0"/>
        <v>26</v>
      </c>
      <c r="F24" s="27">
        <f t="shared" si="8"/>
        <v>1</v>
      </c>
      <c r="G24" s="27">
        <f t="shared" si="1"/>
        <v>4</v>
      </c>
      <c r="H24" s="27">
        <f t="shared" si="9"/>
        <v>2</v>
      </c>
      <c r="I24" s="27">
        <f t="shared" si="2"/>
        <v>1</v>
      </c>
      <c r="J24" s="27">
        <f t="shared" si="3"/>
        <v>1</v>
      </c>
      <c r="K24" s="27">
        <f t="shared" si="4"/>
        <v>4</v>
      </c>
      <c r="L24" s="27">
        <f t="shared" si="5"/>
        <v>1</v>
      </c>
      <c r="M24" s="27">
        <f t="shared" si="6"/>
        <v>6</v>
      </c>
      <c r="N24" s="35">
        <f t="shared" si="7"/>
        <v>0.23076923076923078</v>
      </c>
      <c r="O24" s="27">
        <f t="shared" si="10"/>
        <v>4</v>
      </c>
      <c r="P24" s="27">
        <f t="shared" si="11"/>
        <v>2</v>
      </c>
      <c r="Q24" s="27">
        <f t="shared" si="12"/>
        <v>3</v>
      </c>
      <c r="R24" s="27">
        <f t="shared" si="13"/>
        <v>1</v>
      </c>
      <c r="S24" s="27">
        <f t="shared" si="14"/>
        <v>2</v>
      </c>
      <c r="T24" s="27">
        <f t="shared" si="15"/>
        <v>12</v>
      </c>
      <c r="U24" s="35">
        <f t="shared" si="16"/>
        <v>0.46153846153846156</v>
      </c>
      <c r="V24" s="10"/>
      <c r="W24" s="10"/>
    </row>
    <row r="25" spans="1:23" s="5" customFormat="1" x14ac:dyDescent="0.25">
      <c r="A25" s="27" t="s">
        <v>680</v>
      </c>
      <c r="B25" s="28" t="s">
        <v>952</v>
      </c>
      <c r="C25" s="27" t="s">
        <v>381</v>
      </c>
      <c r="D25" s="28" t="s">
        <v>402</v>
      </c>
      <c r="E25" s="27">
        <f t="shared" si="0"/>
        <v>21</v>
      </c>
      <c r="F25" s="27">
        <f t="shared" si="8"/>
        <v>2</v>
      </c>
      <c r="G25" s="27">
        <f t="shared" si="1"/>
        <v>5</v>
      </c>
      <c r="H25" s="27">
        <f t="shared" si="9"/>
        <v>2</v>
      </c>
      <c r="I25" s="27">
        <f t="shared" si="2"/>
        <v>1</v>
      </c>
      <c r="J25" s="27">
        <f t="shared" si="3"/>
        <v>1</v>
      </c>
      <c r="K25" s="27">
        <f t="shared" si="4"/>
        <v>6</v>
      </c>
      <c r="L25" s="27">
        <f t="shared" si="5"/>
        <v>1</v>
      </c>
      <c r="M25" s="27">
        <f t="shared" si="6"/>
        <v>8</v>
      </c>
      <c r="N25" s="35">
        <f t="shared" si="7"/>
        <v>0.38095238095238093</v>
      </c>
      <c r="O25" s="27">
        <f t="shared" si="10"/>
        <v>1</v>
      </c>
      <c r="P25" s="27">
        <f t="shared" si="11"/>
        <v>1</v>
      </c>
      <c r="Q25" s="27">
        <f t="shared" si="12"/>
        <v>4</v>
      </c>
      <c r="R25" s="27">
        <f t="shared" si="13"/>
        <v>2</v>
      </c>
      <c r="S25" s="27">
        <f t="shared" si="14"/>
        <v>2</v>
      </c>
      <c r="T25" s="27">
        <f t="shared" si="15"/>
        <v>10</v>
      </c>
      <c r="U25" s="35">
        <f t="shared" si="16"/>
        <v>0.47619047619047616</v>
      </c>
      <c r="V25" s="10"/>
      <c r="W25" s="10"/>
    </row>
    <row r="26" spans="1:23" s="5" customFormat="1" x14ac:dyDescent="0.25">
      <c r="A26" s="27" t="s">
        <v>680</v>
      </c>
      <c r="B26" s="28" t="s">
        <v>957</v>
      </c>
      <c r="C26" s="27" t="s">
        <v>381</v>
      </c>
      <c r="D26" s="28" t="s">
        <v>405</v>
      </c>
      <c r="E26" s="27">
        <f t="shared" si="0"/>
        <v>21</v>
      </c>
      <c r="F26" s="27">
        <f t="shared" si="8"/>
        <v>2</v>
      </c>
      <c r="G26" s="27">
        <f t="shared" si="1"/>
        <v>5</v>
      </c>
      <c r="H26" s="27">
        <f t="shared" si="9"/>
        <v>2</v>
      </c>
      <c r="I26" s="27">
        <f t="shared" si="2"/>
        <v>1</v>
      </c>
      <c r="J26" s="27">
        <f t="shared" si="3"/>
        <v>1</v>
      </c>
      <c r="K26" s="27">
        <f t="shared" si="4"/>
        <v>6</v>
      </c>
      <c r="L26" s="27">
        <f t="shared" si="5"/>
        <v>1</v>
      </c>
      <c r="M26" s="27">
        <f t="shared" si="6"/>
        <v>8</v>
      </c>
      <c r="N26" s="35">
        <f t="shared" si="7"/>
        <v>0.38095238095238093</v>
      </c>
      <c r="O26" s="27">
        <f t="shared" si="10"/>
        <v>1</v>
      </c>
      <c r="P26" s="27">
        <f t="shared" si="11"/>
        <v>1</v>
      </c>
      <c r="Q26" s="27">
        <f t="shared" si="12"/>
        <v>3</v>
      </c>
      <c r="R26" s="27">
        <f t="shared" si="13"/>
        <v>2</v>
      </c>
      <c r="S26" s="27">
        <f t="shared" si="14"/>
        <v>3</v>
      </c>
      <c r="T26" s="27">
        <f t="shared" si="15"/>
        <v>10</v>
      </c>
      <c r="U26" s="35">
        <f t="shared" si="16"/>
        <v>0.47619047619047616</v>
      </c>
      <c r="V26" s="10"/>
      <c r="W26" s="10"/>
    </row>
    <row r="27" spans="1:23" s="5" customFormat="1" x14ac:dyDescent="0.25">
      <c r="A27" s="27" t="s">
        <v>680</v>
      </c>
      <c r="B27" s="28" t="s">
        <v>955</v>
      </c>
      <c r="C27" s="27" t="s">
        <v>383</v>
      </c>
      <c r="D27" s="28" t="s">
        <v>399</v>
      </c>
      <c r="E27" s="27">
        <f t="shared" si="0"/>
        <v>22</v>
      </c>
      <c r="F27" s="27">
        <f t="shared" si="8"/>
        <v>1</v>
      </c>
      <c r="G27" s="27">
        <f t="shared" si="1"/>
        <v>4</v>
      </c>
      <c r="H27" s="27">
        <f t="shared" si="9"/>
        <v>2</v>
      </c>
      <c r="I27" s="27">
        <f t="shared" si="2"/>
        <v>1</v>
      </c>
      <c r="J27" s="27">
        <f t="shared" si="3"/>
        <v>1</v>
      </c>
      <c r="K27" s="27">
        <f t="shared" si="4"/>
        <v>4</v>
      </c>
      <c r="L27" s="27">
        <f t="shared" si="5"/>
        <v>1</v>
      </c>
      <c r="M27" s="27">
        <f t="shared" si="6"/>
        <v>6</v>
      </c>
      <c r="N27" s="35">
        <f t="shared" si="7"/>
        <v>0.27272727272727271</v>
      </c>
      <c r="O27" s="27">
        <f t="shared" si="10"/>
        <v>2</v>
      </c>
      <c r="P27" s="27">
        <f t="shared" si="11"/>
        <v>1</v>
      </c>
      <c r="Q27" s="27">
        <f t="shared" si="12"/>
        <v>3</v>
      </c>
      <c r="R27" s="27">
        <f t="shared" si="13"/>
        <v>1</v>
      </c>
      <c r="S27" s="27">
        <f t="shared" si="14"/>
        <v>3</v>
      </c>
      <c r="T27" s="27">
        <f t="shared" si="15"/>
        <v>10</v>
      </c>
      <c r="U27" s="35">
        <f t="shared" si="16"/>
        <v>0.45454545454545453</v>
      </c>
      <c r="V27" s="10"/>
      <c r="W27" s="10"/>
    </row>
    <row r="28" spans="1:23" s="5" customFormat="1" x14ac:dyDescent="0.25">
      <c r="A28" s="27" t="s">
        <v>680</v>
      </c>
      <c r="B28" s="28" t="s">
        <v>956</v>
      </c>
      <c r="C28" s="27" t="s">
        <v>383</v>
      </c>
      <c r="D28" s="28" t="s">
        <v>399</v>
      </c>
      <c r="E28" s="27">
        <f t="shared" si="0"/>
        <v>22</v>
      </c>
      <c r="F28" s="27">
        <f t="shared" si="8"/>
        <v>1</v>
      </c>
      <c r="G28" s="27">
        <f t="shared" si="1"/>
        <v>4</v>
      </c>
      <c r="H28" s="27">
        <f t="shared" si="9"/>
        <v>2</v>
      </c>
      <c r="I28" s="27">
        <f t="shared" si="2"/>
        <v>1</v>
      </c>
      <c r="J28" s="27">
        <f t="shared" si="3"/>
        <v>1</v>
      </c>
      <c r="K28" s="27">
        <f t="shared" si="4"/>
        <v>4</v>
      </c>
      <c r="L28" s="27">
        <f t="shared" si="5"/>
        <v>1</v>
      </c>
      <c r="M28" s="27">
        <f t="shared" si="6"/>
        <v>6</v>
      </c>
      <c r="N28" s="35">
        <f t="shared" si="7"/>
        <v>0.27272727272727271</v>
      </c>
      <c r="O28" s="27">
        <f t="shared" si="10"/>
        <v>2</v>
      </c>
      <c r="P28" s="27">
        <f t="shared" si="11"/>
        <v>1</v>
      </c>
      <c r="Q28" s="27">
        <f t="shared" si="12"/>
        <v>3</v>
      </c>
      <c r="R28" s="27">
        <f t="shared" si="13"/>
        <v>1</v>
      </c>
      <c r="S28" s="27">
        <f t="shared" si="14"/>
        <v>3</v>
      </c>
      <c r="T28" s="27">
        <f t="shared" si="15"/>
        <v>10</v>
      </c>
      <c r="U28" s="35">
        <f t="shared" si="16"/>
        <v>0.45454545454545453</v>
      </c>
      <c r="V28" s="10"/>
      <c r="W28" s="10"/>
    </row>
    <row r="29" spans="1:23" s="5" customFormat="1" x14ac:dyDescent="0.25">
      <c r="A29" s="27" t="s">
        <v>680</v>
      </c>
      <c r="B29" s="28" t="s">
        <v>958</v>
      </c>
      <c r="C29" s="27" t="s">
        <v>381</v>
      </c>
      <c r="D29" s="28" t="s">
        <v>393</v>
      </c>
      <c r="E29" s="27">
        <f t="shared" si="0"/>
        <v>22</v>
      </c>
      <c r="F29" s="27">
        <f t="shared" si="8"/>
        <v>1</v>
      </c>
      <c r="G29" s="27">
        <f t="shared" si="1"/>
        <v>5</v>
      </c>
      <c r="H29" s="27">
        <f t="shared" si="9"/>
        <v>2</v>
      </c>
      <c r="I29" s="27">
        <f t="shared" si="2"/>
        <v>1</v>
      </c>
      <c r="J29" s="27">
        <f t="shared" si="3"/>
        <v>1</v>
      </c>
      <c r="K29" s="27">
        <f t="shared" si="4"/>
        <v>5</v>
      </c>
      <c r="L29" s="27">
        <f t="shared" si="5"/>
        <v>1</v>
      </c>
      <c r="M29" s="27">
        <f t="shared" si="6"/>
        <v>7</v>
      </c>
      <c r="N29" s="35">
        <f t="shared" si="7"/>
        <v>0.31818181818181818</v>
      </c>
      <c r="O29" s="27">
        <f t="shared" si="10"/>
        <v>2</v>
      </c>
      <c r="P29" s="27">
        <f t="shared" si="11"/>
        <v>1</v>
      </c>
      <c r="Q29" s="27">
        <f t="shared" si="12"/>
        <v>5</v>
      </c>
      <c r="R29" s="27">
        <f t="shared" si="13"/>
        <v>1</v>
      </c>
      <c r="S29" s="27">
        <f t="shared" si="14"/>
        <v>2</v>
      </c>
      <c r="T29" s="27">
        <f t="shared" si="15"/>
        <v>11</v>
      </c>
      <c r="U29" s="35">
        <f t="shared" si="16"/>
        <v>0.5</v>
      </c>
      <c r="V29" s="10"/>
      <c r="W29" s="10"/>
    </row>
    <row r="30" spans="1:23" s="5" customFormat="1" x14ac:dyDescent="0.25">
      <c r="A30" s="27" t="s">
        <v>680</v>
      </c>
      <c r="B30" s="28" t="s">
        <v>961</v>
      </c>
      <c r="C30" s="27" t="s">
        <v>381</v>
      </c>
      <c r="D30" s="28" t="s">
        <v>400</v>
      </c>
      <c r="E30" s="27">
        <f t="shared" si="0"/>
        <v>22</v>
      </c>
      <c r="F30" s="27">
        <f t="shared" si="8"/>
        <v>1</v>
      </c>
      <c r="G30" s="27">
        <f t="shared" si="1"/>
        <v>5</v>
      </c>
      <c r="H30" s="27">
        <f t="shared" si="9"/>
        <v>3</v>
      </c>
      <c r="I30" s="27">
        <f t="shared" si="2"/>
        <v>1</v>
      </c>
      <c r="J30" s="27">
        <f t="shared" si="3"/>
        <v>2</v>
      </c>
      <c r="K30" s="27">
        <f t="shared" si="4"/>
        <v>5</v>
      </c>
      <c r="L30" s="27">
        <f t="shared" si="5"/>
        <v>1</v>
      </c>
      <c r="M30" s="27">
        <f t="shared" si="6"/>
        <v>8</v>
      </c>
      <c r="N30" s="35">
        <f t="shared" si="7"/>
        <v>0.36363636363636365</v>
      </c>
      <c r="O30" s="27">
        <f t="shared" si="10"/>
        <v>1</v>
      </c>
      <c r="P30" s="27">
        <f t="shared" si="11"/>
        <v>2</v>
      </c>
      <c r="Q30" s="27">
        <f t="shared" si="12"/>
        <v>4</v>
      </c>
      <c r="R30" s="27">
        <f t="shared" si="13"/>
        <v>1</v>
      </c>
      <c r="S30" s="27">
        <f t="shared" si="14"/>
        <v>3</v>
      </c>
      <c r="T30" s="27">
        <f t="shared" si="15"/>
        <v>11</v>
      </c>
      <c r="U30" s="35">
        <f t="shared" si="16"/>
        <v>0.5</v>
      </c>
      <c r="V30" s="10"/>
      <c r="W30" s="10"/>
    </row>
    <row r="31" spans="1:23" s="5" customFormat="1" x14ac:dyDescent="0.25">
      <c r="A31" s="27" t="s">
        <v>680</v>
      </c>
      <c r="B31" s="28" t="s">
        <v>954</v>
      </c>
      <c r="C31" s="27" t="s">
        <v>381</v>
      </c>
      <c r="D31" s="28" t="s">
        <v>404</v>
      </c>
      <c r="E31" s="27">
        <f t="shared" si="0"/>
        <v>23</v>
      </c>
      <c r="F31" s="27">
        <f t="shared" si="8"/>
        <v>1</v>
      </c>
      <c r="G31" s="27">
        <f t="shared" si="1"/>
        <v>4</v>
      </c>
      <c r="H31" s="27">
        <f t="shared" si="9"/>
        <v>2</v>
      </c>
      <c r="I31" s="27">
        <f t="shared" si="2"/>
        <v>1</v>
      </c>
      <c r="J31" s="27">
        <f t="shared" si="3"/>
        <v>1</v>
      </c>
      <c r="K31" s="27">
        <f t="shared" si="4"/>
        <v>4</v>
      </c>
      <c r="L31" s="27">
        <f t="shared" si="5"/>
        <v>1</v>
      </c>
      <c r="M31" s="27">
        <f t="shared" si="6"/>
        <v>6</v>
      </c>
      <c r="N31" s="35">
        <f t="shared" si="7"/>
        <v>0.2608695652173913</v>
      </c>
      <c r="O31" s="27">
        <f t="shared" si="10"/>
        <v>4</v>
      </c>
      <c r="P31" s="27">
        <f t="shared" si="11"/>
        <v>1</v>
      </c>
      <c r="Q31" s="27">
        <f t="shared" si="12"/>
        <v>4</v>
      </c>
      <c r="R31" s="27">
        <f t="shared" si="13"/>
        <v>1</v>
      </c>
      <c r="S31" s="27">
        <f t="shared" si="14"/>
        <v>3</v>
      </c>
      <c r="T31" s="27">
        <f t="shared" si="15"/>
        <v>13</v>
      </c>
      <c r="U31" s="35">
        <f t="shared" si="16"/>
        <v>0.56521739130434778</v>
      </c>
      <c r="V31" s="10"/>
      <c r="W31" s="10"/>
    </row>
    <row r="32" spans="1:23" s="5" customFormat="1" x14ac:dyDescent="0.25">
      <c r="A32" s="27" t="s">
        <v>680</v>
      </c>
      <c r="B32" s="28" t="s">
        <v>959</v>
      </c>
      <c r="C32" s="27" t="s">
        <v>384</v>
      </c>
      <c r="D32" s="28" t="s">
        <v>406</v>
      </c>
      <c r="E32" s="27">
        <f t="shared" si="0"/>
        <v>23</v>
      </c>
      <c r="F32" s="27">
        <f t="shared" si="8"/>
        <v>1</v>
      </c>
      <c r="G32" s="27">
        <f t="shared" si="1"/>
        <v>3</v>
      </c>
      <c r="H32" s="27">
        <f t="shared" si="9"/>
        <v>2</v>
      </c>
      <c r="I32" s="27">
        <f t="shared" si="2"/>
        <v>1</v>
      </c>
      <c r="J32" s="27">
        <f t="shared" si="3"/>
        <v>1</v>
      </c>
      <c r="K32" s="27">
        <f t="shared" si="4"/>
        <v>3</v>
      </c>
      <c r="L32" s="27">
        <f t="shared" si="5"/>
        <v>1</v>
      </c>
      <c r="M32" s="27">
        <f t="shared" si="6"/>
        <v>5</v>
      </c>
      <c r="N32" s="35">
        <f t="shared" si="7"/>
        <v>0.21739130434782608</v>
      </c>
      <c r="O32" s="27">
        <f t="shared" si="10"/>
        <v>5</v>
      </c>
      <c r="P32" s="27">
        <f t="shared" si="11"/>
        <v>2</v>
      </c>
      <c r="Q32" s="27">
        <f t="shared" si="12"/>
        <v>4</v>
      </c>
      <c r="R32" s="27">
        <f t="shared" si="13"/>
        <v>1</v>
      </c>
      <c r="S32" s="27">
        <f t="shared" si="14"/>
        <v>1</v>
      </c>
      <c r="T32" s="27">
        <f t="shared" si="15"/>
        <v>13</v>
      </c>
      <c r="U32" s="35">
        <f t="shared" si="16"/>
        <v>0.56521739130434778</v>
      </c>
      <c r="V32" s="10"/>
      <c r="W32" s="10"/>
    </row>
    <row r="33" spans="1:23" s="5" customFormat="1" x14ac:dyDescent="0.25">
      <c r="A33" s="27" t="s">
        <v>680</v>
      </c>
      <c r="B33" s="28" t="s">
        <v>953</v>
      </c>
      <c r="C33" s="27" t="s">
        <v>382</v>
      </c>
      <c r="D33" s="28" t="s">
        <v>403</v>
      </c>
      <c r="E33" s="27">
        <f t="shared" si="0"/>
        <v>25</v>
      </c>
      <c r="F33" s="27">
        <f t="shared" si="8"/>
        <v>1</v>
      </c>
      <c r="G33" s="27">
        <f t="shared" si="1"/>
        <v>6</v>
      </c>
      <c r="H33" s="27">
        <f t="shared" si="9"/>
        <v>2</v>
      </c>
      <c r="I33" s="27">
        <f t="shared" si="2"/>
        <v>1</v>
      </c>
      <c r="J33" s="27">
        <f t="shared" si="3"/>
        <v>1</v>
      </c>
      <c r="K33" s="27">
        <f t="shared" si="4"/>
        <v>6</v>
      </c>
      <c r="L33" s="27">
        <f t="shared" si="5"/>
        <v>1</v>
      </c>
      <c r="M33" s="27">
        <f t="shared" si="6"/>
        <v>8</v>
      </c>
      <c r="N33" s="35">
        <f t="shared" si="7"/>
        <v>0.32</v>
      </c>
      <c r="O33" s="27">
        <f t="shared" si="10"/>
        <v>2</v>
      </c>
      <c r="P33" s="27">
        <f t="shared" si="11"/>
        <v>3</v>
      </c>
      <c r="Q33" s="27">
        <f t="shared" si="12"/>
        <v>4</v>
      </c>
      <c r="R33" s="27">
        <f t="shared" si="13"/>
        <v>2</v>
      </c>
      <c r="S33" s="27">
        <f t="shared" si="14"/>
        <v>1</v>
      </c>
      <c r="T33" s="27">
        <f t="shared" si="15"/>
        <v>12</v>
      </c>
      <c r="U33" s="35">
        <f t="shared" si="16"/>
        <v>0.48</v>
      </c>
      <c r="V33" s="13"/>
      <c r="W33" s="13"/>
    </row>
    <row r="34" spans="1:23" s="5" customFormat="1" ht="15.45" customHeight="1" x14ac:dyDescent="0.25">
      <c r="A34" s="27" t="s">
        <v>682</v>
      </c>
      <c r="B34" s="28" t="s">
        <v>927</v>
      </c>
      <c r="C34" s="27" t="s">
        <v>407</v>
      </c>
      <c r="D34" s="28" t="s">
        <v>430</v>
      </c>
      <c r="E34" s="27">
        <f t="shared" si="0"/>
        <v>27</v>
      </c>
      <c r="F34" s="27">
        <f t="shared" si="8"/>
        <v>1</v>
      </c>
      <c r="G34" s="27">
        <f t="shared" si="1"/>
        <v>3</v>
      </c>
      <c r="H34" s="27">
        <f t="shared" si="9"/>
        <v>0</v>
      </c>
      <c r="I34" s="27">
        <f t="shared" si="2"/>
        <v>0</v>
      </c>
      <c r="J34" s="27">
        <f t="shared" si="3"/>
        <v>0</v>
      </c>
      <c r="K34" s="27">
        <f t="shared" si="4"/>
        <v>3</v>
      </c>
      <c r="L34" s="27">
        <f t="shared" si="5"/>
        <v>0</v>
      </c>
      <c r="M34" s="27">
        <f t="shared" si="6"/>
        <v>3</v>
      </c>
      <c r="N34" s="35">
        <f t="shared" si="7"/>
        <v>0.1111111111111111</v>
      </c>
      <c r="O34" s="27">
        <f t="shared" si="10"/>
        <v>3</v>
      </c>
      <c r="P34" s="27">
        <f t="shared" si="11"/>
        <v>0</v>
      </c>
      <c r="Q34" s="27">
        <f t="shared" si="12"/>
        <v>3</v>
      </c>
      <c r="R34" s="27">
        <f t="shared" si="13"/>
        <v>3</v>
      </c>
      <c r="S34" s="27">
        <f t="shared" si="14"/>
        <v>1</v>
      </c>
      <c r="T34" s="27">
        <f t="shared" si="15"/>
        <v>10</v>
      </c>
      <c r="U34" s="35">
        <f t="shared" si="16"/>
        <v>0.37037037037037035</v>
      </c>
      <c r="V34" s="10"/>
      <c r="W34" s="10"/>
    </row>
    <row r="35" spans="1:23" s="5" customFormat="1" x14ac:dyDescent="0.25">
      <c r="A35" s="27" t="s">
        <v>682</v>
      </c>
      <c r="B35" s="28" t="s">
        <v>908</v>
      </c>
      <c r="C35" s="27" t="s">
        <v>407</v>
      </c>
      <c r="D35" s="28" t="s">
        <v>414</v>
      </c>
      <c r="E35" s="27">
        <f t="shared" si="0"/>
        <v>29</v>
      </c>
      <c r="F35" s="27">
        <f t="shared" si="8"/>
        <v>0</v>
      </c>
      <c r="G35" s="27">
        <f t="shared" si="1"/>
        <v>3</v>
      </c>
      <c r="H35" s="27">
        <f t="shared" si="9"/>
        <v>0</v>
      </c>
      <c r="I35" s="27">
        <f t="shared" si="2"/>
        <v>0</v>
      </c>
      <c r="J35" s="27">
        <f t="shared" si="3"/>
        <v>0</v>
      </c>
      <c r="K35" s="27">
        <f t="shared" si="4"/>
        <v>3</v>
      </c>
      <c r="L35" s="27">
        <f t="shared" si="5"/>
        <v>0</v>
      </c>
      <c r="M35" s="27">
        <f t="shared" si="6"/>
        <v>3</v>
      </c>
      <c r="N35" s="35">
        <f t="shared" si="7"/>
        <v>0.10344827586206896</v>
      </c>
      <c r="O35" s="27">
        <f t="shared" si="10"/>
        <v>5</v>
      </c>
      <c r="P35" s="27">
        <f t="shared" si="11"/>
        <v>1</v>
      </c>
      <c r="Q35" s="27">
        <f t="shared" si="12"/>
        <v>3</v>
      </c>
      <c r="R35" s="27">
        <f t="shared" si="13"/>
        <v>3</v>
      </c>
      <c r="S35" s="27">
        <f t="shared" si="14"/>
        <v>2</v>
      </c>
      <c r="T35" s="27">
        <f t="shared" si="15"/>
        <v>14</v>
      </c>
      <c r="U35" s="35">
        <f t="shared" si="16"/>
        <v>0.48275862068965519</v>
      </c>
      <c r="V35" s="10"/>
      <c r="W35" s="10"/>
    </row>
    <row r="36" spans="1:23" s="5" customFormat="1" x14ac:dyDescent="0.25">
      <c r="A36" s="27" t="s">
        <v>682</v>
      </c>
      <c r="B36" s="28" t="s">
        <v>912</v>
      </c>
      <c r="C36" s="27" t="s">
        <v>407</v>
      </c>
      <c r="D36" s="28" t="s">
        <v>426</v>
      </c>
      <c r="E36" s="27">
        <f t="shared" si="0"/>
        <v>29</v>
      </c>
      <c r="F36" s="27">
        <f t="shared" si="8"/>
        <v>0</v>
      </c>
      <c r="G36" s="27">
        <f t="shared" si="1"/>
        <v>4</v>
      </c>
      <c r="H36" s="27">
        <f t="shared" si="9"/>
        <v>0</v>
      </c>
      <c r="I36" s="27">
        <f t="shared" si="2"/>
        <v>0</v>
      </c>
      <c r="J36" s="27">
        <f t="shared" si="3"/>
        <v>0</v>
      </c>
      <c r="K36" s="27">
        <f t="shared" si="4"/>
        <v>4</v>
      </c>
      <c r="L36" s="27">
        <f t="shared" si="5"/>
        <v>0</v>
      </c>
      <c r="M36" s="27">
        <f t="shared" si="6"/>
        <v>4</v>
      </c>
      <c r="N36" s="35">
        <f t="shared" si="7"/>
        <v>0.13793103448275862</v>
      </c>
      <c r="O36" s="27">
        <f t="shared" si="10"/>
        <v>6</v>
      </c>
      <c r="P36" s="27">
        <f t="shared" si="11"/>
        <v>0</v>
      </c>
      <c r="Q36" s="27">
        <f t="shared" si="12"/>
        <v>3</v>
      </c>
      <c r="R36" s="27">
        <f t="shared" si="13"/>
        <v>2</v>
      </c>
      <c r="S36" s="27">
        <f t="shared" si="14"/>
        <v>2</v>
      </c>
      <c r="T36" s="27">
        <f t="shared" si="15"/>
        <v>13</v>
      </c>
      <c r="U36" s="35">
        <f t="shared" si="16"/>
        <v>0.44827586206896552</v>
      </c>
      <c r="V36" s="10"/>
      <c r="W36" s="10"/>
    </row>
    <row r="37" spans="1:23" s="5" customFormat="1" x14ac:dyDescent="0.25">
      <c r="A37" s="27" t="s">
        <v>682</v>
      </c>
      <c r="B37" s="28" t="s">
        <v>917</v>
      </c>
      <c r="C37" s="27" t="s">
        <v>407</v>
      </c>
      <c r="D37" s="28" t="s">
        <v>427</v>
      </c>
      <c r="E37" s="27">
        <f t="shared" si="0"/>
        <v>29</v>
      </c>
      <c r="F37" s="27">
        <f t="shared" si="8"/>
        <v>0</v>
      </c>
      <c r="G37" s="27">
        <f t="shared" si="1"/>
        <v>3</v>
      </c>
      <c r="H37" s="27">
        <f t="shared" si="9"/>
        <v>0</v>
      </c>
      <c r="I37" s="27">
        <f t="shared" si="2"/>
        <v>0</v>
      </c>
      <c r="J37" s="27">
        <f t="shared" si="3"/>
        <v>0</v>
      </c>
      <c r="K37" s="27">
        <f t="shared" si="4"/>
        <v>3</v>
      </c>
      <c r="L37" s="27">
        <f t="shared" si="5"/>
        <v>0</v>
      </c>
      <c r="M37" s="27">
        <f t="shared" si="6"/>
        <v>3</v>
      </c>
      <c r="N37" s="35">
        <f t="shared" si="7"/>
        <v>0.10344827586206896</v>
      </c>
      <c r="O37" s="27">
        <f t="shared" si="10"/>
        <v>7</v>
      </c>
      <c r="P37" s="27">
        <f t="shared" si="11"/>
        <v>0</v>
      </c>
      <c r="Q37" s="27">
        <f t="shared" si="12"/>
        <v>3</v>
      </c>
      <c r="R37" s="27">
        <f t="shared" si="13"/>
        <v>2</v>
      </c>
      <c r="S37" s="27">
        <f t="shared" si="14"/>
        <v>2</v>
      </c>
      <c r="T37" s="27">
        <f t="shared" si="15"/>
        <v>14</v>
      </c>
      <c r="U37" s="35">
        <f t="shared" si="16"/>
        <v>0.48275862068965519</v>
      </c>
      <c r="V37" s="10"/>
      <c r="W37" s="10"/>
    </row>
    <row r="38" spans="1:23" s="5" customFormat="1" x14ac:dyDescent="0.25">
      <c r="A38" s="27" t="s">
        <v>682</v>
      </c>
      <c r="B38" s="28" t="s">
        <v>909</v>
      </c>
      <c r="C38" s="27" t="s">
        <v>409</v>
      </c>
      <c r="D38" s="28" t="s">
        <v>416</v>
      </c>
      <c r="E38" s="27">
        <f t="shared" si="0"/>
        <v>32</v>
      </c>
      <c r="F38" s="27">
        <f t="shared" si="8"/>
        <v>1</v>
      </c>
      <c r="G38" s="27">
        <f t="shared" si="1"/>
        <v>5</v>
      </c>
      <c r="H38" s="27">
        <f t="shared" si="9"/>
        <v>0</v>
      </c>
      <c r="I38" s="27">
        <f t="shared" si="2"/>
        <v>0</v>
      </c>
      <c r="J38" s="27">
        <f t="shared" si="3"/>
        <v>0</v>
      </c>
      <c r="K38" s="27">
        <f t="shared" si="4"/>
        <v>5</v>
      </c>
      <c r="L38" s="27">
        <f t="shared" si="5"/>
        <v>0</v>
      </c>
      <c r="M38" s="27">
        <f t="shared" si="6"/>
        <v>5</v>
      </c>
      <c r="N38" s="35">
        <f t="shared" si="7"/>
        <v>0.15625</v>
      </c>
      <c r="O38" s="27">
        <f t="shared" si="10"/>
        <v>7</v>
      </c>
      <c r="P38" s="27">
        <f t="shared" si="11"/>
        <v>1</v>
      </c>
      <c r="Q38" s="27">
        <f t="shared" si="12"/>
        <v>3</v>
      </c>
      <c r="R38" s="27">
        <f t="shared" si="13"/>
        <v>4</v>
      </c>
      <c r="S38" s="27">
        <f t="shared" si="14"/>
        <v>1</v>
      </c>
      <c r="T38" s="27">
        <f t="shared" si="15"/>
        <v>16</v>
      </c>
      <c r="U38" s="35">
        <f t="shared" si="16"/>
        <v>0.5</v>
      </c>
      <c r="V38" s="10"/>
      <c r="W38" s="10"/>
    </row>
    <row r="39" spans="1:23" s="5" customFormat="1" x14ac:dyDescent="0.25">
      <c r="A39" s="27" t="s">
        <v>682</v>
      </c>
      <c r="B39" s="28" t="s">
        <v>913</v>
      </c>
      <c r="C39" s="27" t="s">
        <v>409</v>
      </c>
      <c r="D39" s="28" t="s">
        <v>418</v>
      </c>
      <c r="E39" s="27">
        <f t="shared" si="0"/>
        <v>32</v>
      </c>
      <c r="F39" s="27">
        <f t="shared" si="8"/>
        <v>1</v>
      </c>
      <c r="G39" s="27">
        <f t="shared" si="1"/>
        <v>6</v>
      </c>
      <c r="H39" s="27">
        <f t="shared" si="9"/>
        <v>0</v>
      </c>
      <c r="I39" s="27">
        <f t="shared" si="2"/>
        <v>0</v>
      </c>
      <c r="J39" s="27">
        <f t="shared" si="3"/>
        <v>0</v>
      </c>
      <c r="K39" s="27">
        <f t="shared" si="4"/>
        <v>6</v>
      </c>
      <c r="L39" s="27">
        <f t="shared" si="5"/>
        <v>0</v>
      </c>
      <c r="M39" s="27">
        <f t="shared" si="6"/>
        <v>6</v>
      </c>
      <c r="N39" s="35">
        <f t="shared" si="7"/>
        <v>0.1875</v>
      </c>
      <c r="O39" s="27">
        <f t="shared" si="10"/>
        <v>7</v>
      </c>
      <c r="P39" s="27">
        <f t="shared" si="11"/>
        <v>2</v>
      </c>
      <c r="Q39" s="27">
        <f t="shared" si="12"/>
        <v>2</v>
      </c>
      <c r="R39" s="27">
        <f t="shared" si="13"/>
        <v>5</v>
      </c>
      <c r="S39" s="27">
        <f t="shared" si="14"/>
        <v>1</v>
      </c>
      <c r="T39" s="27">
        <f t="shared" si="15"/>
        <v>17</v>
      </c>
      <c r="U39" s="35">
        <f t="shared" si="16"/>
        <v>0.53125</v>
      </c>
      <c r="V39" s="10"/>
      <c r="W39" s="10"/>
    </row>
    <row r="40" spans="1:23" s="5" customFormat="1" x14ac:dyDescent="0.25">
      <c r="A40" s="27" t="s">
        <v>682</v>
      </c>
      <c r="B40" s="28" t="s">
        <v>915</v>
      </c>
      <c r="C40" s="27" t="s">
        <v>409</v>
      </c>
      <c r="D40" s="28" t="s">
        <v>420</v>
      </c>
      <c r="E40" s="27">
        <f t="shared" si="0"/>
        <v>32</v>
      </c>
      <c r="F40" s="27">
        <f t="shared" si="8"/>
        <v>1</v>
      </c>
      <c r="G40" s="27">
        <f t="shared" si="1"/>
        <v>6</v>
      </c>
      <c r="H40" s="27">
        <f t="shared" si="9"/>
        <v>0</v>
      </c>
      <c r="I40" s="27">
        <f t="shared" si="2"/>
        <v>0</v>
      </c>
      <c r="J40" s="27">
        <f t="shared" si="3"/>
        <v>0</v>
      </c>
      <c r="K40" s="27">
        <f t="shared" si="4"/>
        <v>6</v>
      </c>
      <c r="L40" s="27">
        <f t="shared" si="5"/>
        <v>0</v>
      </c>
      <c r="M40" s="27">
        <f t="shared" si="6"/>
        <v>6</v>
      </c>
      <c r="N40" s="35">
        <f t="shared" si="7"/>
        <v>0.1875</v>
      </c>
      <c r="O40" s="27">
        <f t="shared" si="10"/>
        <v>6</v>
      </c>
      <c r="P40" s="27">
        <f t="shared" si="11"/>
        <v>1</v>
      </c>
      <c r="Q40" s="27">
        <f t="shared" si="12"/>
        <v>3</v>
      </c>
      <c r="R40" s="27">
        <f t="shared" si="13"/>
        <v>4</v>
      </c>
      <c r="S40" s="27">
        <f t="shared" si="14"/>
        <v>1</v>
      </c>
      <c r="T40" s="27">
        <f t="shared" si="15"/>
        <v>15</v>
      </c>
      <c r="U40" s="35">
        <f t="shared" si="16"/>
        <v>0.46875</v>
      </c>
      <c r="V40" s="10"/>
      <c r="W40" s="10"/>
    </row>
    <row r="41" spans="1:23" s="5" customFormat="1" x14ac:dyDescent="0.25">
      <c r="A41" s="27" t="s">
        <v>682</v>
      </c>
      <c r="B41" s="28" t="s">
        <v>918</v>
      </c>
      <c r="C41" s="27" t="s">
        <v>409</v>
      </c>
      <c r="D41" s="28" t="s">
        <v>416</v>
      </c>
      <c r="E41" s="27">
        <f t="shared" si="0"/>
        <v>32</v>
      </c>
      <c r="F41" s="27">
        <f t="shared" si="8"/>
        <v>1</v>
      </c>
      <c r="G41" s="27">
        <f t="shared" si="1"/>
        <v>5</v>
      </c>
      <c r="H41" s="27">
        <f t="shared" si="9"/>
        <v>0</v>
      </c>
      <c r="I41" s="27">
        <f t="shared" si="2"/>
        <v>0</v>
      </c>
      <c r="J41" s="27">
        <f t="shared" si="3"/>
        <v>0</v>
      </c>
      <c r="K41" s="27">
        <f t="shared" si="4"/>
        <v>5</v>
      </c>
      <c r="L41" s="27">
        <f t="shared" si="5"/>
        <v>0</v>
      </c>
      <c r="M41" s="27">
        <f t="shared" si="6"/>
        <v>5</v>
      </c>
      <c r="N41" s="35">
        <f t="shared" si="7"/>
        <v>0.15625</v>
      </c>
      <c r="O41" s="27">
        <f t="shared" si="10"/>
        <v>7</v>
      </c>
      <c r="P41" s="27">
        <f t="shared" si="11"/>
        <v>1</v>
      </c>
      <c r="Q41" s="27">
        <f t="shared" si="12"/>
        <v>3</v>
      </c>
      <c r="R41" s="27">
        <f t="shared" si="13"/>
        <v>4</v>
      </c>
      <c r="S41" s="27">
        <f t="shared" si="14"/>
        <v>1</v>
      </c>
      <c r="T41" s="27">
        <f t="shared" si="15"/>
        <v>16</v>
      </c>
      <c r="U41" s="35">
        <f t="shared" si="16"/>
        <v>0.5</v>
      </c>
      <c r="V41" s="10"/>
      <c r="W41" s="10"/>
    </row>
    <row r="42" spans="1:23" s="5" customFormat="1" x14ac:dyDescent="0.25">
      <c r="A42" s="27" t="s">
        <v>682</v>
      </c>
      <c r="B42" s="28" t="s">
        <v>918</v>
      </c>
      <c r="C42" s="27" t="s">
        <v>409</v>
      </c>
      <c r="D42" s="28" t="s">
        <v>416</v>
      </c>
      <c r="E42" s="27">
        <f t="shared" si="0"/>
        <v>32</v>
      </c>
      <c r="F42" s="27">
        <f t="shared" si="8"/>
        <v>1</v>
      </c>
      <c r="G42" s="27">
        <f t="shared" si="1"/>
        <v>5</v>
      </c>
      <c r="H42" s="27">
        <f t="shared" si="9"/>
        <v>0</v>
      </c>
      <c r="I42" s="27">
        <f t="shared" si="2"/>
        <v>0</v>
      </c>
      <c r="J42" s="27">
        <f t="shared" si="3"/>
        <v>0</v>
      </c>
      <c r="K42" s="27">
        <f t="shared" si="4"/>
        <v>5</v>
      </c>
      <c r="L42" s="27">
        <f t="shared" si="5"/>
        <v>0</v>
      </c>
      <c r="M42" s="27">
        <f t="shared" si="6"/>
        <v>5</v>
      </c>
      <c r="N42" s="35">
        <f t="shared" si="7"/>
        <v>0.15625</v>
      </c>
      <c r="O42" s="27">
        <f t="shared" si="10"/>
        <v>7</v>
      </c>
      <c r="P42" s="27">
        <f t="shared" si="11"/>
        <v>1</v>
      </c>
      <c r="Q42" s="27">
        <f t="shared" si="12"/>
        <v>3</v>
      </c>
      <c r="R42" s="27">
        <f t="shared" si="13"/>
        <v>4</v>
      </c>
      <c r="S42" s="27">
        <f t="shared" si="14"/>
        <v>1</v>
      </c>
      <c r="T42" s="27">
        <f t="shared" si="15"/>
        <v>16</v>
      </c>
      <c r="U42" s="35">
        <f t="shared" si="16"/>
        <v>0.5</v>
      </c>
      <c r="V42" s="10"/>
      <c r="W42" s="10"/>
    </row>
    <row r="43" spans="1:23" s="5" customFormat="1" x14ac:dyDescent="0.25">
      <c r="A43" s="27" t="s">
        <v>682</v>
      </c>
      <c r="B43" s="28" t="s">
        <v>918</v>
      </c>
      <c r="C43" s="27" t="s">
        <v>409</v>
      </c>
      <c r="D43" s="28" t="s">
        <v>416</v>
      </c>
      <c r="E43" s="27">
        <f t="shared" si="0"/>
        <v>32</v>
      </c>
      <c r="F43" s="27">
        <f t="shared" si="8"/>
        <v>1</v>
      </c>
      <c r="G43" s="27">
        <f t="shared" si="1"/>
        <v>5</v>
      </c>
      <c r="H43" s="27">
        <f t="shared" si="9"/>
        <v>0</v>
      </c>
      <c r="I43" s="27">
        <f t="shared" si="2"/>
        <v>0</v>
      </c>
      <c r="J43" s="27">
        <f t="shared" si="3"/>
        <v>0</v>
      </c>
      <c r="K43" s="27">
        <f t="shared" si="4"/>
        <v>5</v>
      </c>
      <c r="L43" s="27">
        <f t="shared" si="5"/>
        <v>0</v>
      </c>
      <c r="M43" s="27">
        <f t="shared" si="6"/>
        <v>5</v>
      </c>
      <c r="N43" s="35">
        <f t="shared" si="7"/>
        <v>0.15625</v>
      </c>
      <c r="O43" s="27">
        <f t="shared" si="10"/>
        <v>7</v>
      </c>
      <c r="P43" s="27">
        <f t="shared" si="11"/>
        <v>1</v>
      </c>
      <c r="Q43" s="27">
        <f t="shared" si="12"/>
        <v>3</v>
      </c>
      <c r="R43" s="27">
        <f t="shared" si="13"/>
        <v>4</v>
      </c>
      <c r="S43" s="27">
        <f t="shared" si="14"/>
        <v>1</v>
      </c>
      <c r="T43" s="27">
        <f t="shared" si="15"/>
        <v>16</v>
      </c>
      <c r="U43" s="35">
        <f t="shared" si="16"/>
        <v>0.5</v>
      </c>
      <c r="V43" s="10"/>
      <c r="W43" s="10"/>
    </row>
    <row r="44" spans="1:23" s="5" customFormat="1" x14ac:dyDescent="0.25">
      <c r="A44" s="27" t="s">
        <v>682</v>
      </c>
      <c r="B44" s="28" t="s">
        <v>918</v>
      </c>
      <c r="C44" s="27" t="s">
        <v>409</v>
      </c>
      <c r="D44" s="28" t="s">
        <v>416</v>
      </c>
      <c r="E44" s="27">
        <f t="shared" si="0"/>
        <v>32</v>
      </c>
      <c r="F44" s="27">
        <f t="shared" si="8"/>
        <v>1</v>
      </c>
      <c r="G44" s="27">
        <f t="shared" si="1"/>
        <v>5</v>
      </c>
      <c r="H44" s="27">
        <f t="shared" si="9"/>
        <v>0</v>
      </c>
      <c r="I44" s="27">
        <f t="shared" si="2"/>
        <v>0</v>
      </c>
      <c r="J44" s="27">
        <f t="shared" si="3"/>
        <v>0</v>
      </c>
      <c r="K44" s="27">
        <f t="shared" si="4"/>
        <v>5</v>
      </c>
      <c r="L44" s="27">
        <f t="shared" si="5"/>
        <v>0</v>
      </c>
      <c r="M44" s="27">
        <f t="shared" si="6"/>
        <v>5</v>
      </c>
      <c r="N44" s="35">
        <f t="shared" si="7"/>
        <v>0.15625</v>
      </c>
      <c r="O44" s="27">
        <f t="shared" si="10"/>
        <v>7</v>
      </c>
      <c r="P44" s="27">
        <f t="shared" si="11"/>
        <v>1</v>
      </c>
      <c r="Q44" s="27">
        <f t="shared" si="12"/>
        <v>3</v>
      </c>
      <c r="R44" s="27">
        <f t="shared" si="13"/>
        <v>4</v>
      </c>
      <c r="S44" s="27">
        <f t="shared" si="14"/>
        <v>1</v>
      </c>
      <c r="T44" s="27">
        <f t="shared" si="15"/>
        <v>16</v>
      </c>
      <c r="U44" s="35">
        <f t="shared" si="16"/>
        <v>0.5</v>
      </c>
      <c r="V44" s="10"/>
      <c r="W44" s="10"/>
    </row>
    <row r="45" spans="1:23" s="5" customFormat="1" x14ac:dyDescent="0.25">
      <c r="A45" s="27" t="s">
        <v>682</v>
      </c>
      <c r="B45" s="28" t="s">
        <v>922</v>
      </c>
      <c r="C45" s="27" t="s">
        <v>409</v>
      </c>
      <c r="D45" s="28" t="s">
        <v>418</v>
      </c>
      <c r="E45" s="27">
        <f t="shared" si="0"/>
        <v>32</v>
      </c>
      <c r="F45" s="27">
        <f t="shared" si="8"/>
        <v>1</v>
      </c>
      <c r="G45" s="27">
        <f t="shared" si="1"/>
        <v>6</v>
      </c>
      <c r="H45" s="27">
        <f t="shared" si="9"/>
        <v>0</v>
      </c>
      <c r="I45" s="27">
        <f t="shared" si="2"/>
        <v>0</v>
      </c>
      <c r="J45" s="27">
        <f t="shared" si="3"/>
        <v>0</v>
      </c>
      <c r="K45" s="27">
        <f t="shared" si="4"/>
        <v>6</v>
      </c>
      <c r="L45" s="27">
        <f t="shared" si="5"/>
        <v>0</v>
      </c>
      <c r="M45" s="27">
        <f t="shared" si="6"/>
        <v>6</v>
      </c>
      <c r="N45" s="35">
        <f t="shared" si="7"/>
        <v>0.1875</v>
      </c>
      <c r="O45" s="27">
        <f t="shared" si="10"/>
        <v>7</v>
      </c>
      <c r="P45" s="27">
        <f t="shared" si="11"/>
        <v>2</v>
      </c>
      <c r="Q45" s="27">
        <f t="shared" si="12"/>
        <v>2</v>
      </c>
      <c r="R45" s="27">
        <f t="shared" si="13"/>
        <v>5</v>
      </c>
      <c r="S45" s="27">
        <f t="shared" si="14"/>
        <v>1</v>
      </c>
      <c r="T45" s="27">
        <f t="shared" si="15"/>
        <v>17</v>
      </c>
      <c r="U45" s="35">
        <f t="shared" si="16"/>
        <v>0.53125</v>
      </c>
      <c r="V45" s="10"/>
      <c r="W45" s="10"/>
    </row>
    <row r="46" spans="1:23" s="5" customFormat="1" x14ac:dyDescent="0.25">
      <c r="A46" s="27" t="s">
        <v>682</v>
      </c>
      <c r="B46" s="28" t="s">
        <v>928</v>
      </c>
      <c r="C46" s="27" t="s">
        <v>409</v>
      </c>
      <c r="D46" s="28" t="s">
        <v>424</v>
      </c>
      <c r="E46" s="27">
        <f t="shared" si="0"/>
        <v>32</v>
      </c>
      <c r="F46" s="27">
        <f t="shared" si="8"/>
        <v>0</v>
      </c>
      <c r="G46" s="27">
        <f t="shared" si="1"/>
        <v>5</v>
      </c>
      <c r="H46" s="27">
        <f t="shared" si="9"/>
        <v>0</v>
      </c>
      <c r="I46" s="27">
        <f t="shared" si="2"/>
        <v>0</v>
      </c>
      <c r="J46" s="27">
        <f t="shared" si="3"/>
        <v>0</v>
      </c>
      <c r="K46" s="27">
        <f t="shared" si="4"/>
        <v>5</v>
      </c>
      <c r="L46" s="27">
        <f t="shared" si="5"/>
        <v>0</v>
      </c>
      <c r="M46" s="27">
        <f t="shared" si="6"/>
        <v>5</v>
      </c>
      <c r="N46" s="35">
        <f t="shared" si="7"/>
        <v>0.15625</v>
      </c>
      <c r="O46" s="27">
        <f t="shared" si="10"/>
        <v>9</v>
      </c>
      <c r="P46" s="27">
        <f t="shared" si="11"/>
        <v>2</v>
      </c>
      <c r="Q46" s="27">
        <f t="shared" si="12"/>
        <v>3</v>
      </c>
      <c r="R46" s="27">
        <f t="shared" si="13"/>
        <v>5</v>
      </c>
      <c r="S46" s="27">
        <f t="shared" si="14"/>
        <v>0</v>
      </c>
      <c r="T46" s="27">
        <f t="shared" si="15"/>
        <v>19</v>
      </c>
      <c r="U46" s="35">
        <f t="shared" si="16"/>
        <v>0.59375</v>
      </c>
      <c r="V46" s="10"/>
      <c r="W46" s="10"/>
    </row>
    <row r="47" spans="1:23" s="5" customFormat="1" x14ac:dyDescent="0.25">
      <c r="A47" s="27" t="s">
        <v>682</v>
      </c>
      <c r="B47" s="28" t="s">
        <v>911</v>
      </c>
      <c r="C47" s="27" t="s">
        <v>413</v>
      </c>
      <c r="D47" s="28" t="s">
        <v>425</v>
      </c>
      <c r="E47" s="27">
        <f t="shared" si="0"/>
        <v>33</v>
      </c>
      <c r="F47" s="27">
        <f t="shared" si="8"/>
        <v>0</v>
      </c>
      <c r="G47" s="27">
        <f t="shared" si="1"/>
        <v>4</v>
      </c>
      <c r="H47" s="27">
        <f t="shared" si="9"/>
        <v>2</v>
      </c>
      <c r="I47" s="27">
        <f t="shared" si="2"/>
        <v>0</v>
      </c>
      <c r="J47" s="27">
        <f t="shared" si="3"/>
        <v>2</v>
      </c>
      <c r="K47" s="27">
        <f t="shared" si="4"/>
        <v>4</v>
      </c>
      <c r="L47" s="27">
        <f t="shared" si="5"/>
        <v>0</v>
      </c>
      <c r="M47" s="27">
        <f t="shared" si="6"/>
        <v>6</v>
      </c>
      <c r="N47" s="35">
        <f t="shared" si="7"/>
        <v>0.18181818181818182</v>
      </c>
      <c r="O47" s="27">
        <f t="shared" si="10"/>
        <v>7</v>
      </c>
      <c r="P47" s="27">
        <f t="shared" si="11"/>
        <v>2</v>
      </c>
      <c r="Q47" s="27">
        <f t="shared" si="12"/>
        <v>4</v>
      </c>
      <c r="R47" s="27">
        <f t="shared" si="13"/>
        <v>1</v>
      </c>
      <c r="S47" s="27">
        <f t="shared" si="14"/>
        <v>3</v>
      </c>
      <c r="T47" s="27">
        <f t="shared" si="15"/>
        <v>17</v>
      </c>
      <c r="U47" s="35">
        <f t="shared" si="16"/>
        <v>0.51515151515151514</v>
      </c>
      <c r="V47" s="10"/>
      <c r="W47" s="10"/>
    </row>
    <row r="48" spans="1:23" s="5" customFormat="1" x14ac:dyDescent="0.25">
      <c r="A48" s="27" t="s">
        <v>682</v>
      </c>
      <c r="B48" s="28" t="s">
        <v>910</v>
      </c>
      <c r="C48" s="27" t="s">
        <v>410</v>
      </c>
      <c r="D48" s="28" t="s">
        <v>417</v>
      </c>
      <c r="E48" s="27">
        <f t="shared" si="0"/>
        <v>35</v>
      </c>
      <c r="F48" s="27">
        <f t="shared" si="8"/>
        <v>1</v>
      </c>
      <c r="G48" s="27">
        <f t="shared" si="1"/>
        <v>7</v>
      </c>
      <c r="H48" s="27">
        <f t="shared" si="9"/>
        <v>0</v>
      </c>
      <c r="I48" s="27">
        <f t="shared" si="2"/>
        <v>0</v>
      </c>
      <c r="J48" s="27">
        <f t="shared" si="3"/>
        <v>0</v>
      </c>
      <c r="K48" s="27">
        <f t="shared" si="4"/>
        <v>7</v>
      </c>
      <c r="L48" s="27">
        <f t="shared" si="5"/>
        <v>0</v>
      </c>
      <c r="M48" s="27">
        <f t="shared" si="6"/>
        <v>7</v>
      </c>
      <c r="N48" s="35">
        <f t="shared" si="7"/>
        <v>0.2</v>
      </c>
      <c r="O48" s="27">
        <f t="shared" si="10"/>
        <v>8</v>
      </c>
      <c r="P48" s="27">
        <f t="shared" si="11"/>
        <v>2</v>
      </c>
      <c r="Q48" s="27">
        <f t="shared" si="12"/>
        <v>4</v>
      </c>
      <c r="R48" s="27">
        <f t="shared" si="13"/>
        <v>2</v>
      </c>
      <c r="S48" s="27">
        <f t="shared" si="14"/>
        <v>2</v>
      </c>
      <c r="T48" s="27">
        <f t="shared" si="15"/>
        <v>18</v>
      </c>
      <c r="U48" s="35">
        <f t="shared" si="16"/>
        <v>0.51428571428571423</v>
      </c>
      <c r="V48" s="10"/>
      <c r="W48" s="10"/>
    </row>
    <row r="49" spans="1:23" s="5" customFormat="1" x14ac:dyDescent="0.25">
      <c r="A49" s="27" t="s">
        <v>682</v>
      </c>
      <c r="B49" s="28" t="s">
        <v>914</v>
      </c>
      <c r="C49" s="27" t="s">
        <v>410</v>
      </c>
      <c r="D49" s="28" t="s">
        <v>419</v>
      </c>
      <c r="E49" s="27">
        <f t="shared" si="0"/>
        <v>35</v>
      </c>
      <c r="F49" s="27">
        <f t="shared" si="8"/>
        <v>1</v>
      </c>
      <c r="G49" s="27">
        <f t="shared" si="1"/>
        <v>7</v>
      </c>
      <c r="H49" s="27">
        <f t="shared" si="9"/>
        <v>0</v>
      </c>
      <c r="I49" s="27">
        <f t="shared" si="2"/>
        <v>0</v>
      </c>
      <c r="J49" s="27">
        <f t="shared" si="3"/>
        <v>0</v>
      </c>
      <c r="K49" s="27">
        <f t="shared" si="4"/>
        <v>7</v>
      </c>
      <c r="L49" s="27">
        <f t="shared" si="5"/>
        <v>0</v>
      </c>
      <c r="M49" s="27">
        <f t="shared" si="6"/>
        <v>7</v>
      </c>
      <c r="N49" s="35">
        <f t="shared" si="7"/>
        <v>0.2</v>
      </c>
      <c r="O49" s="27">
        <f t="shared" si="10"/>
        <v>8</v>
      </c>
      <c r="P49" s="27">
        <f t="shared" si="11"/>
        <v>2</v>
      </c>
      <c r="Q49" s="27">
        <f t="shared" si="12"/>
        <v>5</v>
      </c>
      <c r="R49" s="27">
        <f t="shared" si="13"/>
        <v>2</v>
      </c>
      <c r="S49" s="27">
        <f t="shared" si="14"/>
        <v>1</v>
      </c>
      <c r="T49" s="27">
        <f t="shared" si="15"/>
        <v>18</v>
      </c>
      <c r="U49" s="35">
        <f t="shared" si="16"/>
        <v>0.51428571428571423</v>
      </c>
      <c r="V49" s="10"/>
      <c r="W49" s="10"/>
    </row>
    <row r="50" spans="1:23" s="5" customFormat="1" x14ac:dyDescent="0.25">
      <c r="A50" s="27" t="s">
        <v>682</v>
      </c>
      <c r="B50" s="28" t="s">
        <v>910</v>
      </c>
      <c r="C50" s="27" t="s">
        <v>410</v>
      </c>
      <c r="D50" s="28" t="s">
        <v>417</v>
      </c>
      <c r="E50" s="27">
        <f t="shared" si="0"/>
        <v>35</v>
      </c>
      <c r="F50" s="27">
        <f t="shared" si="8"/>
        <v>1</v>
      </c>
      <c r="G50" s="27">
        <f t="shared" si="1"/>
        <v>7</v>
      </c>
      <c r="H50" s="27">
        <f t="shared" si="9"/>
        <v>0</v>
      </c>
      <c r="I50" s="27">
        <f t="shared" si="2"/>
        <v>0</v>
      </c>
      <c r="J50" s="27">
        <f t="shared" si="3"/>
        <v>0</v>
      </c>
      <c r="K50" s="27">
        <f t="shared" si="4"/>
        <v>7</v>
      </c>
      <c r="L50" s="27">
        <f t="shared" si="5"/>
        <v>0</v>
      </c>
      <c r="M50" s="27">
        <f t="shared" si="6"/>
        <v>7</v>
      </c>
      <c r="N50" s="35">
        <f t="shared" si="7"/>
        <v>0.2</v>
      </c>
      <c r="O50" s="27">
        <f t="shared" si="10"/>
        <v>8</v>
      </c>
      <c r="P50" s="27">
        <f t="shared" si="11"/>
        <v>2</v>
      </c>
      <c r="Q50" s="27">
        <f t="shared" si="12"/>
        <v>4</v>
      </c>
      <c r="R50" s="27">
        <f t="shared" si="13"/>
        <v>2</v>
      </c>
      <c r="S50" s="27">
        <f t="shared" si="14"/>
        <v>2</v>
      </c>
      <c r="T50" s="27">
        <f t="shared" si="15"/>
        <v>18</v>
      </c>
      <c r="U50" s="35">
        <f t="shared" si="16"/>
        <v>0.51428571428571423</v>
      </c>
      <c r="V50" s="10"/>
      <c r="W50" s="10"/>
    </row>
    <row r="51" spans="1:23" s="5" customFormat="1" x14ac:dyDescent="0.25">
      <c r="A51" s="27" t="s">
        <v>682</v>
      </c>
      <c r="B51" s="28" t="s">
        <v>923</v>
      </c>
      <c r="C51" s="27" t="s">
        <v>412</v>
      </c>
      <c r="D51" s="28" t="s">
        <v>422</v>
      </c>
      <c r="E51" s="27">
        <f t="shared" si="0"/>
        <v>36</v>
      </c>
      <c r="F51" s="27">
        <f t="shared" si="8"/>
        <v>1</v>
      </c>
      <c r="G51" s="27">
        <f t="shared" si="1"/>
        <v>6</v>
      </c>
      <c r="H51" s="27">
        <f t="shared" si="9"/>
        <v>0</v>
      </c>
      <c r="I51" s="27">
        <f t="shared" si="2"/>
        <v>0</v>
      </c>
      <c r="J51" s="27">
        <f t="shared" si="3"/>
        <v>0</v>
      </c>
      <c r="K51" s="27">
        <f t="shared" si="4"/>
        <v>6</v>
      </c>
      <c r="L51" s="27">
        <f t="shared" si="5"/>
        <v>0</v>
      </c>
      <c r="M51" s="27">
        <f t="shared" si="6"/>
        <v>6</v>
      </c>
      <c r="N51" s="35">
        <f t="shared" si="7"/>
        <v>0.16666666666666666</v>
      </c>
      <c r="O51" s="27">
        <f t="shared" si="10"/>
        <v>9</v>
      </c>
      <c r="P51" s="27">
        <f t="shared" si="11"/>
        <v>2</v>
      </c>
      <c r="Q51" s="27">
        <f t="shared" si="12"/>
        <v>6</v>
      </c>
      <c r="R51" s="27">
        <f t="shared" si="13"/>
        <v>1</v>
      </c>
      <c r="S51" s="27">
        <f t="shared" si="14"/>
        <v>4</v>
      </c>
      <c r="T51" s="27">
        <f t="shared" si="15"/>
        <v>22</v>
      </c>
      <c r="U51" s="35">
        <f t="shared" si="16"/>
        <v>0.61111111111111116</v>
      </c>
      <c r="V51" s="10"/>
      <c r="W51" s="10"/>
    </row>
    <row r="52" spans="1:23" s="5" customFormat="1" x14ac:dyDescent="0.25">
      <c r="A52" s="27" t="s">
        <v>682</v>
      </c>
      <c r="B52" s="28" t="s">
        <v>916</v>
      </c>
      <c r="C52" s="27" t="s">
        <v>411</v>
      </c>
      <c r="D52" s="28" t="s">
        <v>421</v>
      </c>
      <c r="E52" s="27">
        <f t="shared" si="0"/>
        <v>37</v>
      </c>
      <c r="F52" s="27">
        <f t="shared" si="8"/>
        <v>2</v>
      </c>
      <c r="G52" s="27">
        <f t="shared" si="1"/>
        <v>6</v>
      </c>
      <c r="H52" s="27">
        <f t="shared" si="9"/>
        <v>0</v>
      </c>
      <c r="I52" s="27">
        <f t="shared" si="2"/>
        <v>0</v>
      </c>
      <c r="J52" s="27">
        <f t="shared" si="3"/>
        <v>0</v>
      </c>
      <c r="K52" s="27">
        <f t="shared" si="4"/>
        <v>7</v>
      </c>
      <c r="L52" s="27">
        <f t="shared" si="5"/>
        <v>0</v>
      </c>
      <c r="M52" s="27">
        <f t="shared" si="6"/>
        <v>7</v>
      </c>
      <c r="N52" s="35">
        <f t="shared" si="7"/>
        <v>0.1891891891891892</v>
      </c>
      <c r="O52" s="27">
        <f t="shared" si="10"/>
        <v>9</v>
      </c>
      <c r="P52" s="27">
        <f t="shared" si="11"/>
        <v>2</v>
      </c>
      <c r="Q52" s="27">
        <f t="shared" si="12"/>
        <v>5</v>
      </c>
      <c r="R52" s="27">
        <f t="shared" si="13"/>
        <v>2</v>
      </c>
      <c r="S52" s="27">
        <f t="shared" si="14"/>
        <v>1</v>
      </c>
      <c r="T52" s="27">
        <f t="shared" si="15"/>
        <v>19</v>
      </c>
      <c r="U52" s="35">
        <f t="shared" si="16"/>
        <v>0.51351351351351349</v>
      </c>
      <c r="V52" s="10"/>
      <c r="W52" s="10"/>
    </row>
    <row r="53" spans="1:23" s="5" customFormat="1" x14ac:dyDescent="0.25">
      <c r="A53" s="27" t="s">
        <v>682</v>
      </c>
      <c r="B53" s="28" t="s">
        <v>919</v>
      </c>
      <c r="C53" s="27" t="s">
        <v>411</v>
      </c>
      <c r="D53" s="28" t="s">
        <v>421</v>
      </c>
      <c r="E53" s="27">
        <f t="shared" si="0"/>
        <v>37</v>
      </c>
      <c r="F53" s="27">
        <f t="shared" si="8"/>
        <v>2</v>
      </c>
      <c r="G53" s="27">
        <f t="shared" si="1"/>
        <v>6</v>
      </c>
      <c r="H53" s="27">
        <f t="shared" si="9"/>
        <v>0</v>
      </c>
      <c r="I53" s="27">
        <f t="shared" si="2"/>
        <v>0</v>
      </c>
      <c r="J53" s="27">
        <f t="shared" si="3"/>
        <v>0</v>
      </c>
      <c r="K53" s="27">
        <f t="shared" si="4"/>
        <v>7</v>
      </c>
      <c r="L53" s="27">
        <f t="shared" si="5"/>
        <v>0</v>
      </c>
      <c r="M53" s="27">
        <f t="shared" si="6"/>
        <v>7</v>
      </c>
      <c r="N53" s="35">
        <f t="shared" si="7"/>
        <v>0.1891891891891892</v>
      </c>
      <c r="O53" s="27">
        <f t="shared" si="10"/>
        <v>9</v>
      </c>
      <c r="P53" s="27">
        <f t="shared" si="11"/>
        <v>2</v>
      </c>
      <c r="Q53" s="27">
        <f t="shared" si="12"/>
        <v>5</v>
      </c>
      <c r="R53" s="27">
        <f t="shared" si="13"/>
        <v>2</v>
      </c>
      <c r="S53" s="27">
        <f t="shared" si="14"/>
        <v>1</v>
      </c>
      <c r="T53" s="27">
        <f t="shared" si="15"/>
        <v>19</v>
      </c>
      <c r="U53" s="35">
        <f t="shared" si="16"/>
        <v>0.51351351351351349</v>
      </c>
      <c r="V53" s="10"/>
      <c r="W53" s="10"/>
    </row>
    <row r="54" spans="1:23" s="5" customFormat="1" x14ac:dyDescent="0.25">
      <c r="A54" s="27" t="s">
        <v>682</v>
      </c>
      <c r="B54" s="26" t="s">
        <v>921</v>
      </c>
      <c r="C54" s="27" t="s">
        <v>412</v>
      </c>
      <c r="D54" s="28" t="s">
        <v>429</v>
      </c>
      <c r="E54" s="27">
        <f t="shared" si="0"/>
        <v>37</v>
      </c>
      <c r="F54" s="27">
        <f t="shared" si="8"/>
        <v>1</v>
      </c>
      <c r="G54" s="27">
        <f t="shared" si="1"/>
        <v>8</v>
      </c>
      <c r="H54" s="27">
        <f t="shared" si="9"/>
        <v>0</v>
      </c>
      <c r="I54" s="27">
        <f t="shared" si="2"/>
        <v>0</v>
      </c>
      <c r="J54" s="27">
        <f t="shared" si="3"/>
        <v>0</v>
      </c>
      <c r="K54" s="27">
        <f t="shared" si="4"/>
        <v>8</v>
      </c>
      <c r="L54" s="27">
        <f t="shared" si="5"/>
        <v>0</v>
      </c>
      <c r="M54" s="27">
        <f t="shared" si="6"/>
        <v>8</v>
      </c>
      <c r="N54" s="35">
        <f t="shared" si="7"/>
        <v>0.21621621621621623</v>
      </c>
      <c r="O54" s="27">
        <f t="shared" si="10"/>
        <v>9</v>
      </c>
      <c r="P54" s="27">
        <f t="shared" si="11"/>
        <v>1</v>
      </c>
      <c r="Q54" s="27">
        <f t="shared" si="12"/>
        <v>3</v>
      </c>
      <c r="R54" s="27">
        <f t="shared" si="13"/>
        <v>2</v>
      </c>
      <c r="S54" s="27">
        <f t="shared" si="14"/>
        <v>2</v>
      </c>
      <c r="T54" s="27">
        <f t="shared" si="15"/>
        <v>17</v>
      </c>
      <c r="U54" s="35">
        <f t="shared" si="16"/>
        <v>0.45945945945945948</v>
      </c>
      <c r="V54" s="10"/>
      <c r="W54" s="10"/>
    </row>
    <row r="55" spans="1:23" s="5" customFormat="1" x14ac:dyDescent="0.25">
      <c r="A55" s="27" t="s">
        <v>682</v>
      </c>
      <c r="B55" s="28" t="s">
        <v>924</v>
      </c>
      <c r="C55" s="27" t="s">
        <v>411</v>
      </c>
      <c r="D55" s="28" t="s">
        <v>423</v>
      </c>
      <c r="E55" s="27">
        <f t="shared" si="0"/>
        <v>37</v>
      </c>
      <c r="F55" s="27">
        <f t="shared" si="8"/>
        <v>1</v>
      </c>
      <c r="G55" s="27">
        <f t="shared" si="1"/>
        <v>6</v>
      </c>
      <c r="H55" s="27">
        <f t="shared" si="9"/>
        <v>1</v>
      </c>
      <c r="I55" s="27">
        <f t="shared" si="2"/>
        <v>0</v>
      </c>
      <c r="J55" s="27">
        <f t="shared" si="3"/>
        <v>1</v>
      </c>
      <c r="K55" s="27">
        <f t="shared" si="4"/>
        <v>6</v>
      </c>
      <c r="L55" s="27">
        <f t="shared" si="5"/>
        <v>0</v>
      </c>
      <c r="M55" s="27">
        <f t="shared" si="6"/>
        <v>7</v>
      </c>
      <c r="N55" s="35">
        <f t="shared" si="7"/>
        <v>0.1891891891891892</v>
      </c>
      <c r="O55" s="27">
        <f t="shared" si="10"/>
        <v>8</v>
      </c>
      <c r="P55" s="27">
        <f t="shared" si="11"/>
        <v>2</v>
      </c>
      <c r="Q55" s="27">
        <f t="shared" si="12"/>
        <v>5</v>
      </c>
      <c r="R55" s="27">
        <f t="shared" si="13"/>
        <v>2</v>
      </c>
      <c r="S55" s="27">
        <f t="shared" si="14"/>
        <v>2</v>
      </c>
      <c r="T55" s="27">
        <f t="shared" si="15"/>
        <v>19</v>
      </c>
      <c r="U55" s="35">
        <f t="shared" si="16"/>
        <v>0.51351351351351349</v>
      </c>
      <c r="V55" s="10"/>
      <c r="W55" s="10"/>
    </row>
    <row r="56" spans="1:23" s="5" customFormat="1" x14ac:dyDescent="0.25">
      <c r="A56" s="27" t="s">
        <v>682</v>
      </c>
      <c r="B56" s="28" t="s">
        <v>925</v>
      </c>
      <c r="C56" s="27" t="s">
        <v>411</v>
      </c>
      <c r="D56" s="28" t="s">
        <v>423</v>
      </c>
      <c r="E56" s="27">
        <f t="shared" si="0"/>
        <v>37</v>
      </c>
      <c r="F56" s="27">
        <f t="shared" si="8"/>
        <v>1</v>
      </c>
      <c r="G56" s="27">
        <f t="shared" si="1"/>
        <v>6</v>
      </c>
      <c r="H56" s="27">
        <f t="shared" si="9"/>
        <v>1</v>
      </c>
      <c r="I56" s="27">
        <f t="shared" si="2"/>
        <v>0</v>
      </c>
      <c r="J56" s="27">
        <f t="shared" si="3"/>
        <v>1</v>
      </c>
      <c r="K56" s="27">
        <f t="shared" si="4"/>
        <v>6</v>
      </c>
      <c r="L56" s="27">
        <f t="shared" si="5"/>
        <v>0</v>
      </c>
      <c r="M56" s="27">
        <f t="shared" si="6"/>
        <v>7</v>
      </c>
      <c r="N56" s="35">
        <f t="shared" si="7"/>
        <v>0.1891891891891892</v>
      </c>
      <c r="O56" s="27">
        <f t="shared" si="10"/>
        <v>8</v>
      </c>
      <c r="P56" s="27">
        <f t="shared" si="11"/>
        <v>2</v>
      </c>
      <c r="Q56" s="27">
        <f t="shared" si="12"/>
        <v>5</v>
      </c>
      <c r="R56" s="27">
        <f t="shared" si="13"/>
        <v>2</v>
      </c>
      <c r="S56" s="27">
        <f t="shared" si="14"/>
        <v>2</v>
      </c>
      <c r="T56" s="27">
        <f t="shared" si="15"/>
        <v>19</v>
      </c>
      <c r="U56" s="35">
        <f t="shared" si="16"/>
        <v>0.51351351351351349</v>
      </c>
      <c r="V56" s="10"/>
      <c r="W56" s="10"/>
    </row>
    <row r="57" spans="1:23" s="5" customFormat="1" x14ac:dyDescent="0.25">
      <c r="A57" s="27" t="s">
        <v>682</v>
      </c>
      <c r="B57" s="28" t="s">
        <v>929</v>
      </c>
      <c r="C57" s="27" t="s">
        <v>411</v>
      </c>
      <c r="D57" s="28" t="s">
        <v>421</v>
      </c>
      <c r="E57" s="27">
        <f t="shared" si="0"/>
        <v>37</v>
      </c>
      <c r="F57" s="27">
        <f t="shared" si="8"/>
        <v>2</v>
      </c>
      <c r="G57" s="27">
        <f t="shared" si="1"/>
        <v>6</v>
      </c>
      <c r="H57" s="27">
        <f t="shared" si="9"/>
        <v>0</v>
      </c>
      <c r="I57" s="27">
        <f t="shared" si="2"/>
        <v>0</v>
      </c>
      <c r="J57" s="27">
        <f t="shared" si="3"/>
        <v>0</v>
      </c>
      <c r="K57" s="27">
        <f t="shared" si="4"/>
        <v>7</v>
      </c>
      <c r="L57" s="27">
        <f t="shared" si="5"/>
        <v>0</v>
      </c>
      <c r="M57" s="27">
        <f t="shared" si="6"/>
        <v>7</v>
      </c>
      <c r="N57" s="35">
        <f t="shared" si="7"/>
        <v>0.1891891891891892</v>
      </c>
      <c r="O57" s="27">
        <f t="shared" si="10"/>
        <v>9</v>
      </c>
      <c r="P57" s="27">
        <f t="shared" si="11"/>
        <v>2</v>
      </c>
      <c r="Q57" s="27">
        <f t="shared" si="12"/>
        <v>5</v>
      </c>
      <c r="R57" s="27">
        <f t="shared" si="13"/>
        <v>2</v>
      </c>
      <c r="S57" s="27">
        <f t="shared" si="14"/>
        <v>1</v>
      </c>
      <c r="T57" s="27">
        <f t="shared" si="15"/>
        <v>19</v>
      </c>
      <c r="U57" s="35">
        <f t="shared" si="16"/>
        <v>0.51351351351351349</v>
      </c>
      <c r="V57" s="10"/>
      <c r="W57" s="10"/>
    </row>
    <row r="58" spans="1:23" s="5" customFormat="1" x14ac:dyDescent="0.25">
      <c r="A58" s="27" t="s">
        <v>682</v>
      </c>
      <c r="B58" s="28" t="s">
        <v>920</v>
      </c>
      <c r="C58" s="27" t="s">
        <v>407</v>
      </c>
      <c r="D58" s="28" t="s">
        <v>428</v>
      </c>
      <c r="E58" s="27">
        <f t="shared" si="0"/>
        <v>38</v>
      </c>
      <c r="F58" s="27">
        <f t="shared" si="8"/>
        <v>1</v>
      </c>
      <c r="G58" s="27">
        <f t="shared" si="1"/>
        <v>8</v>
      </c>
      <c r="H58" s="27">
        <f t="shared" si="9"/>
        <v>0</v>
      </c>
      <c r="I58" s="27">
        <f t="shared" si="2"/>
        <v>0</v>
      </c>
      <c r="J58" s="27">
        <f t="shared" si="3"/>
        <v>0</v>
      </c>
      <c r="K58" s="27">
        <f t="shared" si="4"/>
        <v>8</v>
      </c>
      <c r="L58" s="27">
        <f t="shared" si="5"/>
        <v>0</v>
      </c>
      <c r="M58" s="27">
        <f t="shared" si="6"/>
        <v>8</v>
      </c>
      <c r="N58" s="35">
        <f t="shared" si="7"/>
        <v>0.21052631578947367</v>
      </c>
      <c r="O58" s="27">
        <f t="shared" si="10"/>
        <v>9</v>
      </c>
      <c r="P58" s="27">
        <f t="shared" si="11"/>
        <v>1</v>
      </c>
      <c r="Q58" s="27">
        <f t="shared" si="12"/>
        <v>3</v>
      </c>
      <c r="R58" s="27">
        <f t="shared" si="13"/>
        <v>2</v>
      </c>
      <c r="S58" s="27">
        <f t="shared" si="14"/>
        <v>2</v>
      </c>
      <c r="T58" s="27">
        <f t="shared" si="15"/>
        <v>17</v>
      </c>
      <c r="U58" s="35">
        <f t="shared" si="16"/>
        <v>0.44736842105263158</v>
      </c>
      <c r="V58" s="10"/>
      <c r="W58" s="10"/>
    </row>
    <row r="59" spans="1:23" s="5" customFormat="1" x14ac:dyDescent="0.25">
      <c r="A59" s="27" t="s">
        <v>682</v>
      </c>
      <c r="B59" s="28" t="s">
        <v>926</v>
      </c>
      <c r="C59" s="27" t="s">
        <v>408</v>
      </c>
      <c r="D59" s="28" t="s">
        <v>415</v>
      </c>
      <c r="E59" s="27">
        <f t="shared" si="0"/>
        <v>38</v>
      </c>
      <c r="F59" s="27">
        <f t="shared" si="8"/>
        <v>0</v>
      </c>
      <c r="G59" s="27">
        <f t="shared" si="1"/>
        <v>3</v>
      </c>
      <c r="H59" s="27">
        <f t="shared" si="9"/>
        <v>1</v>
      </c>
      <c r="I59" s="27">
        <f t="shared" si="2"/>
        <v>0</v>
      </c>
      <c r="J59" s="27">
        <f t="shared" si="3"/>
        <v>1</v>
      </c>
      <c r="K59" s="27">
        <f t="shared" si="4"/>
        <v>3</v>
      </c>
      <c r="L59" s="27">
        <f t="shared" si="5"/>
        <v>0</v>
      </c>
      <c r="M59" s="27">
        <f t="shared" si="6"/>
        <v>4</v>
      </c>
      <c r="N59" s="35">
        <f t="shared" si="7"/>
        <v>0.10526315789473684</v>
      </c>
      <c r="O59" s="27">
        <f t="shared" si="10"/>
        <v>12</v>
      </c>
      <c r="P59" s="27">
        <f t="shared" si="11"/>
        <v>3</v>
      </c>
      <c r="Q59" s="27">
        <f t="shared" si="12"/>
        <v>5</v>
      </c>
      <c r="R59" s="27">
        <f t="shared" si="13"/>
        <v>3</v>
      </c>
      <c r="S59" s="27">
        <f t="shared" si="14"/>
        <v>0</v>
      </c>
      <c r="T59" s="27">
        <f t="shared" si="15"/>
        <v>23</v>
      </c>
      <c r="U59" s="35">
        <f t="shared" si="16"/>
        <v>0.60526315789473684</v>
      </c>
      <c r="V59" s="13"/>
      <c r="W59" s="13"/>
    </row>
    <row r="60" spans="1:23" s="5" customFormat="1" x14ac:dyDescent="0.25">
      <c r="A60" s="27" t="s">
        <v>686</v>
      </c>
      <c r="B60" s="28" t="s">
        <v>745</v>
      </c>
      <c r="C60" s="27" t="s">
        <v>441</v>
      </c>
      <c r="D60" s="26" t="s">
        <v>483</v>
      </c>
      <c r="E60" s="27">
        <f t="shared" si="0"/>
        <v>15</v>
      </c>
      <c r="F60" s="27">
        <f t="shared" si="8"/>
        <v>1</v>
      </c>
      <c r="G60" s="27">
        <f t="shared" si="1"/>
        <v>2</v>
      </c>
      <c r="H60" s="27">
        <f t="shared" si="9"/>
        <v>1</v>
      </c>
      <c r="I60" s="27">
        <f t="shared" si="2"/>
        <v>0</v>
      </c>
      <c r="J60" s="27">
        <f t="shared" si="3"/>
        <v>1</v>
      </c>
      <c r="K60" s="27">
        <f t="shared" si="4"/>
        <v>2</v>
      </c>
      <c r="L60" s="27">
        <f t="shared" si="5"/>
        <v>0</v>
      </c>
      <c r="M60" s="27">
        <f t="shared" si="6"/>
        <v>3</v>
      </c>
      <c r="N60" s="35">
        <f t="shared" si="7"/>
        <v>0.2</v>
      </c>
      <c r="O60" s="27">
        <f t="shared" si="10"/>
        <v>3</v>
      </c>
      <c r="P60" s="27">
        <f t="shared" si="11"/>
        <v>1</v>
      </c>
      <c r="Q60" s="27">
        <f t="shared" si="12"/>
        <v>0</v>
      </c>
      <c r="R60" s="27">
        <f t="shared" si="13"/>
        <v>1</v>
      </c>
      <c r="S60" s="27">
        <f t="shared" si="14"/>
        <v>1</v>
      </c>
      <c r="T60" s="27">
        <f t="shared" si="15"/>
        <v>6</v>
      </c>
      <c r="U60" s="35">
        <f t="shared" si="16"/>
        <v>0.4</v>
      </c>
      <c r="V60" s="10"/>
      <c r="W60" s="10"/>
    </row>
    <row r="61" spans="1:23" s="5" customFormat="1" x14ac:dyDescent="0.25">
      <c r="A61" s="27" t="s">
        <v>686</v>
      </c>
      <c r="B61" s="28" t="s">
        <v>844</v>
      </c>
      <c r="C61" s="27" t="s">
        <v>432</v>
      </c>
      <c r="D61" s="26" t="s">
        <v>532</v>
      </c>
      <c r="E61" s="27">
        <f t="shared" si="0"/>
        <v>22</v>
      </c>
      <c r="F61" s="27">
        <f t="shared" si="8"/>
        <v>0</v>
      </c>
      <c r="G61" s="27">
        <f t="shared" si="1"/>
        <v>4</v>
      </c>
      <c r="H61" s="27">
        <f t="shared" si="9"/>
        <v>0</v>
      </c>
      <c r="I61" s="27">
        <f t="shared" si="2"/>
        <v>0</v>
      </c>
      <c r="J61" s="27">
        <f t="shared" si="3"/>
        <v>0</v>
      </c>
      <c r="K61" s="27">
        <f t="shared" si="4"/>
        <v>4</v>
      </c>
      <c r="L61" s="27">
        <f t="shared" si="5"/>
        <v>0</v>
      </c>
      <c r="M61" s="27">
        <f t="shared" si="6"/>
        <v>4</v>
      </c>
      <c r="N61" s="35">
        <f t="shared" si="7"/>
        <v>0.18181818181818182</v>
      </c>
      <c r="O61" s="27">
        <f t="shared" si="10"/>
        <v>8</v>
      </c>
      <c r="P61" s="27">
        <f t="shared" si="11"/>
        <v>2</v>
      </c>
      <c r="Q61" s="27">
        <f t="shared" si="12"/>
        <v>5</v>
      </c>
      <c r="R61" s="27">
        <f t="shared" si="13"/>
        <v>0</v>
      </c>
      <c r="S61" s="27">
        <f t="shared" si="14"/>
        <v>0</v>
      </c>
      <c r="T61" s="27">
        <f t="shared" si="15"/>
        <v>15</v>
      </c>
      <c r="U61" s="35">
        <f t="shared" si="16"/>
        <v>0.68181818181818177</v>
      </c>
      <c r="V61" s="10"/>
      <c r="W61" s="10"/>
    </row>
    <row r="62" spans="1:23" s="5" customFormat="1" x14ac:dyDescent="0.25">
      <c r="A62" s="27" t="s">
        <v>686</v>
      </c>
      <c r="B62" s="28" t="s">
        <v>734</v>
      </c>
      <c r="C62" s="27" t="s">
        <v>438</v>
      </c>
      <c r="D62" s="26" t="s">
        <v>477</v>
      </c>
      <c r="E62" s="27">
        <f t="shared" si="0"/>
        <v>23</v>
      </c>
      <c r="F62" s="27">
        <f t="shared" si="8"/>
        <v>1</v>
      </c>
      <c r="G62" s="27">
        <f t="shared" si="1"/>
        <v>4</v>
      </c>
      <c r="H62" s="27">
        <f t="shared" si="9"/>
        <v>0</v>
      </c>
      <c r="I62" s="27">
        <f t="shared" si="2"/>
        <v>0</v>
      </c>
      <c r="J62" s="27">
        <f t="shared" si="3"/>
        <v>0</v>
      </c>
      <c r="K62" s="27">
        <f t="shared" si="4"/>
        <v>4</v>
      </c>
      <c r="L62" s="27">
        <f t="shared" si="5"/>
        <v>0</v>
      </c>
      <c r="M62" s="27">
        <f t="shared" si="6"/>
        <v>4</v>
      </c>
      <c r="N62" s="35">
        <f t="shared" si="7"/>
        <v>0.17391304347826086</v>
      </c>
      <c r="O62" s="27">
        <f t="shared" si="10"/>
        <v>6</v>
      </c>
      <c r="P62" s="27">
        <f t="shared" si="11"/>
        <v>1</v>
      </c>
      <c r="Q62" s="27">
        <f t="shared" si="12"/>
        <v>3</v>
      </c>
      <c r="R62" s="27">
        <f t="shared" si="13"/>
        <v>1</v>
      </c>
      <c r="S62" s="27">
        <f t="shared" si="14"/>
        <v>1</v>
      </c>
      <c r="T62" s="27">
        <f t="shared" si="15"/>
        <v>12</v>
      </c>
      <c r="U62" s="35">
        <f t="shared" si="16"/>
        <v>0.52173913043478259</v>
      </c>
      <c r="V62" s="10"/>
      <c r="W62" s="10"/>
    </row>
    <row r="63" spans="1:23" s="5" customFormat="1" x14ac:dyDescent="0.25">
      <c r="A63" s="27" t="s">
        <v>686</v>
      </c>
      <c r="B63" s="28" t="s">
        <v>744</v>
      </c>
      <c r="C63" s="27" t="s">
        <v>440</v>
      </c>
      <c r="D63" s="26" t="s">
        <v>458</v>
      </c>
      <c r="E63" s="27">
        <f t="shared" si="0"/>
        <v>25</v>
      </c>
      <c r="F63" s="27">
        <f t="shared" si="8"/>
        <v>1</v>
      </c>
      <c r="G63" s="27">
        <f t="shared" si="1"/>
        <v>2</v>
      </c>
      <c r="H63" s="27">
        <f t="shared" si="9"/>
        <v>0</v>
      </c>
      <c r="I63" s="27">
        <f t="shared" si="2"/>
        <v>0</v>
      </c>
      <c r="J63" s="27">
        <f t="shared" si="3"/>
        <v>0</v>
      </c>
      <c r="K63" s="27">
        <f t="shared" si="4"/>
        <v>2</v>
      </c>
      <c r="L63" s="27">
        <f t="shared" si="5"/>
        <v>0</v>
      </c>
      <c r="M63" s="27">
        <f t="shared" si="6"/>
        <v>2</v>
      </c>
      <c r="N63" s="35">
        <f t="shared" si="7"/>
        <v>0.08</v>
      </c>
      <c r="O63" s="27">
        <f t="shared" si="10"/>
        <v>6</v>
      </c>
      <c r="P63" s="27">
        <f t="shared" si="11"/>
        <v>6</v>
      </c>
      <c r="Q63" s="27">
        <f t="shared" si="12"/>
        <v>2</v>
      </c>
      <c r="R63" s="27">
        <f t="shared" si="13"/>
        <v>1</v>
      </c>
      <c r="S63" s="27">
        <f t="shared" si="14"/>
        <v>1</v>
      </c>
      <c r="T63" s="27">
        <f t="shared" si="15"/>
        <v>16</v>
      </c>
      <c r="U63" s="35">
        <f t="shared" si="16"/>
        <v>0.64</v>
      </c>
      <c r="V63" s="10"/>
      <c r="W63" s="10"/>
    </row>
    <row r="64" spans="1:23" s="5" customFormat="1" x14ac:dyDescent="0.25">
      <c r="A64" s="27" t="s">
        <v>686</v>
      </c>
      <c r="B64" s="26" t="s">
        <v>748</v>
      </c>
      <c r="C64" s="27" t="s">
        <v>432</v>
      </c>
      <c r="D64" s="26" t="s">
        <v>485</v>
      </c>
      <c r="E64" s="27">
        <f t="shared" si="0"/>
        <v>25</v>
      </c>
      <c r="F64" s="27">
        <f t="shared" si="8"/>
        <v>0</v>
      </c>
      <c r="G64" s="27">
        <f t="shared" si="1"/>
        <v>5</v>
      </c>
      <c r="H64" s="27">
        <f t="shared" si="9"/>
        <v>0</v>
      </c>
      <c r="I64" s="27">
        <f t="shared" si="2"/>
        <v>0</v>
      </c>
      <c r="J64" s="27">
        <f t="shared" si="3"/>
        <v>0</v>
      </c>
      <c r="K64" s="27">
        <f t="shared" si="4"/>
        <v>5</v>
      </c>
      <c r="L64" s="27">
        <f t="shared" si="5"/>
        <v>0</v>
      </c>
      <c r="M64" s="27">
        <f t="shared" si="6"/>
        <v>5</v>
      </c>
      <c r="N64" s="35">
        <f t="shared" si="7"/>
        <v>0.2</v>
      </c>
      <c r="O64" s="27">
        <f t="shared" si="10"/>
        <v>6</v>
      </c>
      <c r="P64" s="27">
        <f t="shared" si="11"/>
        <v>1</v>
      </c>
      <c r="Q64" s="27">
        <f t="shared" si="12"/>
        <v>4</v>
      </c>
      <c r="R64" s="27">
        <f t="shared" si="13"/>
        <v>1</v>
      </c>
      <c r="S64" s="27">
        <f t="shared" si="14"/>
        <v>2</v>
      </c>
      <c r="T64" s="27">
        <f t="shared" si="15"/>
        <v>14</v>
      </c>
      <c r="U64" s="35">
        <f t="shared" si="16"/>
        <v>0.56000000000000005</v>
      </c>
      <c r="V64" s="10"/>
      <c r="W64" s="10"/>
    </row>
    <row r="65" spans="1:23" s="5" customFormat="1" x14ac:dyDescent="0.25">
      <c r="A65" s="27" t="s">
        <v>686</v>
      </c>
      <c r="B65" s="28" t="s">
        <v>744</v>
      </c>
      <c r="C65" s="27" t="s">
        <v>440</v>
      </c>
      <c r="D65" s="26" t="s">
        <v>458</v>
      </c>
      <c r="E65" s="27">
        <f t="shared" si="0"/>
        <v>25</v>
      </c>
      <c r="F65" s="27">
        <f t="shared" si="8"/>
        <v>1</v>
      </c>
      <c r="G65" s="27">
        <f t="shared" si="1"/>
        <v>2</v>
      </c>
      <c r="H65" s="27">
        <f t="shared" si="9"/>
        <v>0</v>
      </c>
      <c r="I65" s="27">
        <f t="shared" si="2"/>
        <v>0</v>
      </c>
      <c r="J65" s="27">
        <f t="shared" si="3"/>
        <v>0</v>
      </c>
      <c r="K65" s="27">
        <f t="shared" si="4"/>
        <v>2</v>
      </c>
      <c r="L65" s="27">
        <f t="shared" si="5"/>
        <v>0</v>
      </c>
      <c r="M65" s="27">
        <f t="shared" si="6"/>
        <v>2</v>
      </c>
      <c r="N65" s="35">
        <f t="shared" si="7"/>
        <v>0.08</v>
      </c>
      <c r="O65" s="27">
        <f t="shared" si="10"/>
        <v>6</v>
      </c>
      <c r="P65" s="27">
        <f t="shared" si="11"/>
        <v>6</v>
      </c>
      <c r="Q65" s="27">
        <f t="shared" si="12"/>
        <v>2</v>
      </c>
      <c r="R65" s="27">
        <f t="shared" si="13"/>
        <v>1</v>
      </c>
      <c r="S65" s="27">
        <f t="shared" si="14"/>
        <v>1</v>
      </c>
      <c r="T65" s="27">
        <f t="shared" si="15"/>
        <v>16</v>
      </c>
      <c r="U65" s="35">
        <f t="shared" si="16"/>
        <v>0.64</v>
      </c>
      <c r="V65" s="10"/>
      <c r="W65" s="10"/>
    </row>
    <row r="66" spans="1:23" s="5" customFormat="1" x14ac:dyDescent="0.25">
      <c r="A66" s="27" t="s">
        <v>686</v>
      </c>
      <c r="B66" s="28" t="s">
        <v>775</v>
      </c>
      <c r="C66" s="27" t="s">
        <v>432</v>
      </c>
      <c r="D66" s="26" t="s">
        <v>497</v>
      </c>
      <c r="E66" s="27">
        <f t="shared" ref="E66:E129" si="17">IF(D66&lt;&gt;0,LEN(D66),"")</f>
        <v>25</v>
      </c>
      <c r="F66" s="27">
        <f t="shared" ref="F66:F129" si="18">IF(D66&lt;&gt;"",(LEN(D66)-LEN(SUBSTITUTE(D66,"S",""))),"")</f>
        <v>1</v>
      </c>
      <c r="G66" s="27">
        <f t="shared" ref="G66:G129" si="19">IF(D66&lt;&gt;"",(LEN(D66)-LEN(SUBSTITUTE(D66,"T",""))),"")</f>
        <v>2</v>
      </c>
      <c r="H66" s="27">
        <f t="shared" ref="H66:H129" si="20">IF(D66&lt;&gt;"",(LEN(D66)-LEN(SUBSTITUTE(D66,"C",""))),"")</f>
        <v>0</v>
      </c>
      <c r="I66" s="27">
        <f t="shared" ref="I66:I129" si="21">IF(D66&lt;&gt;"",IF(RIGHT(D66,1)="C",1,0),"")</f>
        <v>0</v>
      </c>
      <c r="J66" s="27">
        <f t="shared" ref="J66:J129" si="22">IF(D66&lt;&gt;"",H66-I66,"")</f>
        <v>0</v>
      </c>
      <c r="K66" s="27">
        <f t="shared" ref="K66:K129" si="23">IF(D66&lt;&gt;"",IF(F66&gt;=1,F66+G66-1,F66+G66),"")</f>
        <v>2</v>
      </c>
      <c r="L66" s="27">
        <f t="shared" ref="L66:L129" si="24">IF(D66&lt;&gt;0,I66,"")</f>
        <v>0</v>
      </c>
      <c r="M66" s="27">
        <f t="shared" ref="M66:M129" si="25">IF(D66&lt;&gt;"",J66+K66+L66,"")</f>
        <v>2</v>
      </c>
      <c r="N66" s="35">
        <f t="shared" ref="N66:N129" si="26">IF(D66&lt;&gt;0,(J66+K66+L66)/E66,"")</f>
        <v>0.08</v>
      </c>
      <c r="O66" s="27">
        <f t="shared" si="10"/>
        <v>7</v>
      </c>
      <c r="P66" s="27">
        <f t="shared" si="11"/>
        <v>5</v>
      </c>
      <c r="Q66" s="27">
        <f t="shared" si="12"/>
        <v>2</v>
      </c>
      <c r="R66" s="27">
        <f t="shared" si="13"/>
        <v>1</v>
      </c>
      <c r="S66" s="27">
        <f t="shared" si="14"/>
        <v>1</v>
      </c>
      <c r="T66" s="27">
        <f t="shared" si="15"/>
        <v>16</v>
      </c>
      <c r="U66" s="35">
        <f t="shared" si="16"/>
        <v>0.64</v>
      </c>
      <c r="V66" s="10"/>
      <c r="W66" s="10"/>
    </row>
    <row r="67" spans="1:23" s="5" customFormat="1" x14ac:dyDescent="0.25">
      <c r="A67" s="27" t="s">
        <v>686</v>
      </c>
      <c r="B67" s="26" t="s">
        <v>775</v>
      </c>
      <c r="C67" s="27" t="s">
        <v>432</v>
      </c>
      <c r="D67" s="26" t="s">
        <v>497</v>
      </c>
      <c r="E67" s="27">
        <f t="shared" si="17"/>
        <v>25</v>
      </c>
      <c r="F67" s="27">
        <f t="shared" si="18"/>
        <v>1</v>
      </c>
      <c r="G67" s="27">
        <f t="shared" si="19"/>
        <v>2</v>
      </c>
      <c r="H67" s="27">
        <f t="shared" si="20"/>
        <v>0</v>
      </c>
      <c r="I67" s="27">
        <f t="shared" si="21"/>
        <v>0</v>
      </c>
      <c r="J67" s="27">
        <f t="shared" si="22"/>
        <v>0</v>
      </c>
      <c r="K67" s="27">
        <f t="shared" si="23"/>
        <v>2</v>
      </c>
      <c r="L67" s="27">
        <f t="shared" si="24"/>
        <v>0</v>
      </c>
      <c r="M67" s="27">
        <f t="shared" si="25"/>
        <v>2</v>
      </c>
      <c r="N67" s="35">
        <f t="shared" si="26"/>
        <v>0.08</v>
      </c>
      <c r="O67" s="27">
        <f t="shared" ref="O67:O130" si="27">IF(D67&lt;&gt;"",(LEN(D67)-LEN(SUBSTITUTE(D67,"A",""))),"")</f>
        <v>7</v>
      </c>
      <c r="P67" s="27">
        <f t="shared" ref="P67:P130" si="28">IF(D67&lt;&gt;"",(LEN(D67)-LEN(SUBSTITUTE(D67,"G",""))),"")</f>
        <v>5</v>
      </c>
      <c r="Q67" s="27">
        <f t="shared" ref="Q67:Q130" si="29">IF(D67&lt;&gt;"",(LEN(D67)-LEN(SUBSTITUTE(D67,"V",""))),"")</f>
        <v>2</v>
      </c>
      <c r="R67" s="27">
        <f t="shared" ref="R67:R130" si="30">IF(D67&lt;&gt;"",(LEN(D67)-LEN(SUBSTITUTE(D67,"L",""))),"")</f>
        <v>1</v>
      </c>
      <c r="S67" s="27">
        <f t="shared" ref="S67:S130" si="31">IF(D67&lt;&gt;"",(LEN(D67)-LEN(SUBSTITUTE(D67,"I",""))),"")</f>
        <v>1</v>
      </c>
      <c r="T67" s="27">
        <f t="shared" ref="T67:T130" si="32">SUM(O67,P67,Q67,R67,S67)</f>
        <v>16</v>
      </c>
      <c r="U67" s="35">
        <f t="shared" ref="U67:U130" si="33">T67/E67</f>
        <v>0.64</v>
      </c>
      <c r="V67" s="10"/>
      <c r="W67" s="10"/>
    </row>
    <row r="68" spans="1:23" s="5" customFormat="1" x14ac:dyDescent="0.25">
      <c r="A68" s="27" t="s">
        <v>686</v>
      </c>
      <c r="B68" s="28" t="s">
        <v>841</v>
      </c>
      <c r="C68" s="27" t="s">
        <v>440</v>
      </c>
      <c r="D68" s="26" t="s">
        <v>608</v>
      </c>
      <c r="E68" s="27">
        <f t="shared" si="17"/>
        <v>25</v>
      </c>
      <c r="F68" s="27">
        <f t="shared" si="18"/>
        <v>1</v>
      </c>
      <c r="G68" s="27">
        <f t="shared" si="19"/>
        <v>2</v>
      </c>
      <c r="H68" s="27">
        <f t="shared" si="20"/>
        <v>0</v>
      </c>
      <c r="I68" s="27">
        <f t="shared" si="21"/>
        <v>0</v>
      </c>
      <c r="J68" s="27">
        <f t="shared" si="22"/>
        <v>0</v>
      </c>
      <c r="K68" s="27">
        <f t="shared" si="23"/>
        <v>2</v>
      </c>
      <c r="L68" s="27">
        <f t="shared" si="24"/>
        <v>0</v>
      </c>
      <c r="M68" s="27">
        <f t="shared" si="25"/>
        <v>2</v>
      </c>
      <c r="N68" s="35">
        <f t="shared" si="26"/>
        <v>0.08</v>
      </c>
      <c r="O68" s="27">
        <f t="shared" si="27"/>
        <v>7</v>
      </c>
      <c r="P68" s="27">
        <f t="shared" si="28"/>
        <v>6</v>
      </c>
      <c r="Q68" s="27">
        <f t="shared" si="29"/>
        <v>2</v>
      </c>
      <c r="R68" s="27">
        <f t="shared" si="30"/>
        <v>1</v>
      </c>
      <c r="S68" s="27">
        <f t="shared" si="31"/>
        <v>1</v>
      </c>
      <c r="T68" s="27">
        <f t="shared" si="32"/>
        <v>17</v>
      </c>
      <c r="U68" s="35">
        <f t="shared" si="33"/>
        <v>0.68</v>
      </c>
      <c r="V68" s="10"/>
      <c r="W68" s="10"/>
    </row>
    <row r="69" spans="1:23" s="5" customFormat="1" x14ac:dyDescent="0.25">
      <c r="A69" s="27" t="s">
        <v>686</v>
      </c>
      <c r="B69" s="28" t="s">
        <v>843</v>
      </c>
      <c r="C69" s="27" t="s">
        <v>432</v>
      </c>
      <c r="D69" s="26" t="s">
        <v>609</v>
      </c>
      <c r="E69" s="27">
        <f t="shared" si="17"/>
        <v>25</v>
      </c>
      <c r="F69" s="27">
        <f t="shared" si="18"/>
        <v>1</v>
      </c>
      <c r="G69" s="27">
        <f t="shared" si="19"/>
        <v>2</v>
      </c>
      <c r="H69" s="27">
        <f t="shared" si="20"/>
        <v>0</v>
      </c>
      <c r="I69" s="27">
        <f t="shared" si="21"/>
        <v>0</v>
      </c>
      <c r="J69" s="27">
        <f t="shared" si="22"/>
        <v>0</v>
      </c>
      <c r="K69" s="27">
        <f t="shared" si="23"/>
        <v>2</v>
      </c>
      <c r="L69" s="27">
        <f t="shared" si="24"/>
        <v>0</v>
      </c>
      <c r="M69" s="27">
        <f t="shared" si="25"/>
        <v>2</v>
      </c>
      <c r="N69" s="35">
        <f t="shared" si="26"/>
        <v>0.08</v>
      </c>
      <c r="O69" s="27">
        <f t="shared" si="27"/>
        <v>8</v>
      </c>
      <c r="P69" s="27">
        <f t="shared" si="28"/>
        <v>5</v>
      </c>
      <c r="Q69" s="27">
        <f t="shared" si="29"/>
        <v>2</v>
      </c>
      <c r="R69" s="27">
        <f t="shared" si="30"/>
        <v>1</v>
      </c>
      <c r="S69" s="27">
        <f t="shared" si="31"/>
        <v>1</v>
      </c>
      <c r="T69" s="27">
        <f t="shared" si="32"/>
        <v>17</v>
      </c>
      <c r="U69" s="35">
        <f t="shared" si="33"/>
        <v>0.68</v>
      </c>
      <c r="V69" s="10"/>
      <c r="W69" s="10"/>
    </row>
    <row r="70" spans="1:23" s="5" customFormat="1" x14ac:dyDescent="0.25">
      <c r="A70" s="27" t="s">
        <v>686</v>
      </c>
      <c r="B70" s="26" t="s">
        <v>850</v>
      </c>
      <c r="C70" s="27" t="s">
        <v>451</v>
      </c>
      <c r="D70" s="26" t="s">
        <v>610</v>
      </c>
      <c r="E70" s="27">
        <f t="shared" si="17"/>
        <v>25</v>
      </c>
      <c r="F70" s="27">
        <f t="shared" si="18"/>
        <v>1</v>
      </c>
      <c r="G70" s="27">
        <f t="shared" si="19"/>
        <v>2</v>
      </c>
      <c r="H70" s="27">
        <f t="shared" si="20"/>
        <v>0</v>
      </c>
      <c r="I70" s="27">
        <f t="shared" si="21"/>
        <v>0</v>
      </c>
      <c r="J70" s="27">
        <f t="shared" si="22"/>
        <v>0</v>
      </c>
      <c r="K70" s="27">
        <f t="shared" si="23"/>
        <v>2</v>
      </c>
      <c r="L70" s="27">
        <f t="shared" si="24"/>
        <v>0</v>
      </c>
      <c r="M70" s="27">
        <f t="shared" si="25"/>
        <v>2</v>
      </c>
      <c r="N70" s="35">
        <f t="shared" si="26"/>
        <v>0.08</v>
      </c>
      <c r="O70" s="27">
        <f t="shared" si="27"/>
        <v>7</v>
      </c>
      <c r="P70" s="27">
        <f t="shared" si="28"/>
        <v>6</v>
      </c>
      <c r="Q70" s="27">
        <f t="shared" si="29"/>
        <v>2</v>
      </c>
      <c r="R70" s="27">
        <f t="shared" si="30"/>
        <v>1</v>
      </c>
      <c r="S70" s="27">
        <f t="shared" si="31"/>
        <v>1</v>
      </c>
      <c r="T70" s="27">
        <f t="shared" si="32"/>
        <v>17</v>
      </c>
      <c r="U70" s="35">
        <f t="shared" si="33"/>
        <v>0.68</v>
      </c>
      <c r="V70" s="10"/>
      <c r="W70" s="10"/>
    </row>
    <row r="71" spans="1:23" s="5" customFormat="1" x14ac:dyDescent="0.25">
      <c r="A71" s="27" t="s">
        <v>686</v>
      </c>
      <c r="B71" s="28" t="s">
        <v>779</v>
      </c>
      <c r="C71" s="27" t="s">
        <v>432</v>
      </c>
      <c r="D71" s="26" t="s">
        <v>590</v>
      </c>
      <c r="E71" s="27">
        <f t="shared" si="17"/>
        <v>26</v>
      </c>
      <c r="F71" s="27">
        <f t="shared" si="18"/>
        <v>2</v>
      </c>
      <c r="G71" s="27">
        <f t="shared" si="19"/>
        <v>1</v>
      </c>
      <c r="H71" s="27">
        <f t="shared" si="20"/>
        <v>0</v>
      </c>
      <c r="I71" s="27">
        <f t="shared" si="21"/>
        <v>0</v>
      </c>
      <c r="J71" s="27">
        <f t="shared" si="22"/>
        <v>0</v>
      </c>
      <c r="K71" s="27">
        <f t="shared" si="23"/>
        <v>2</v>
      </c>
      <c r="L71" s="27">
        <f t="shared" si="24"/>
        <v>0</v>
      </c>
      <c r="M71" s="27">
        <f t="shared" si="25"/>
        <v>2</v>
      </c>
      <c r="N71" s="35">
        <f t="shared" si="26"/>
        <v>7.6923076923076927E-2</v>
      </c>
      <c r="O71" s="27">
        <f t="shared" si="27"/>
        <v>7</v>
      </c>
      <c r="P71" s="27">
        <f t="shared" si="28"/>
        <v>5</v>
      </c>
      <c r="Q71" s="27">
        <f t="shared" si="29"/>
        <v>2</v>
      </c>
      <c r="R71" s="27">
        <f t="shared" si="30"/>
        <v>0</v>
      </c>
      <c r="S71" s="27">
        <f t="shared" si="31"/>
        <v>2</v>
      </c>
      <c r="T71" s="27">
        <f t="shared" si="32"/>
        <v>16</v>
      </c>
      <c r="U71" s="35">
        <f t="shared" si="33"/>
        <v>0.61538461538461542</v>
      </c>
      <c r="V71" s="10"/>
      <c r="W71" s="10"/>
    </row>
    <row r="72" spans="1:23" s="5" customFormat="1" x14ac:dyDescent="0.25">
      <c r="A72" s="27" t="s">
        <v>686</v>
      </c>
      <c r="B72" s="26" t="s">
        <v>847</v>
      </c>
      <c r="C72" s="27" t="s">
        <v>432</v>
      </c>
      <c r="D72" s="26" t="s">
        <v>590</v>
      </c>
      <c r="E72" s="27">
        <f t="shared" si="17"/>
        <v>26</v>
      </c>
      <c r="F72" s="27">
        <f t="shared" si="18"/>
        <v>2</v>
      </c>
      <c r="G72" s="27">
        <f t="shared" si="19"/>
        <v>1</v>
      </c>
      <c r="H72" s="27">
        <f t="shared" si="20"/>
        <v>0</v>
      </c>
      <c r="I72" s="27">
        <f t="shared" si="21"/>
        <v>0</v>
      </c>
      <c r="J72" s="27">
        <f t="shared" si="22"/>
        <v>0</v>
      </c>
      <c r="K72" s="27">
        <f t="shared" si="23"/>
        <v>2</v>
      </c>
      <c r="L72" s="27">
        <f t="shared" si="24"/>
        <v>0</v>
      </c>
      <c r="M72" s="27">
        <f t="shared" si="25"/>
        <v>2</v>
      </c>
      <c r="N72" s="35">
        <f t="shared" si="26"/>
        <v>7.6923076923076927E-2</v>
      </c>
      <c r="O72" s="27">
        <f t="shared" si="27"/>
        <v>7</v>
      </c>
      <c r="P72" s="27">
        <f t="shared" si="28"/>
        <v>5</v>
      </c>
      <c r="Q72" s="27">
        <f t="shared" si="29"/>
        <v>2</v>
      </c>
      <c r="R72" s="27">
        <f t="shared" si="30"/>
        <v>0</v>
      </c>
      <c r="S72" s="27">
        <f t="shared" si="31"/>
        <v>2</v>
      </c>
      <c r="T72" s="27">
        <f t="shared" si="32"/>
        <v>16</v>
      </c>
      <c r="U72" s="35">
        <f t="shared" si="33"/>
        <v>0.61538461538461542</v>
      </c>
      <c r="V72" s="10"/>
      <c r="W72" s="10"/>
    </row>
    <row r="73" spans="1:23" s="5" customFormat="1" x14ac:dyDescent="0.25">
      <c r="A73" s="27" t="s">
        <v>686</v>
      </c>
      <c r="B73" s="28" t="s">
        <v>709</v>
      </c>
      <c r="C73" s="27" t="s">
        <v>434</v>
      </c>
      <c r="D73" s="26" t="s">
        <v>464</v>
      </c>
      <c r="E73" s="27">
        <f t="shared" si="17"/>
        <v>27</v>
      </c>
      <c r="F73" s="27">
        <f t="shared" si="18"/>
        <v>0</v>
      </c>
      <c r="G73" s="27">
        <f t="shared" si="19"/>
        <v>1</v>
      </c>
      <c r="H73" s="27">
        <f t="shared" si="20"/>
        <v>0</v>
      </c>
      <c r="I73" s="27">
        <f t="shared" si="21"/>
        <v>0</v>
      </c>
      <c r="J73" s="27">
        <f t="shared" si="22"/>
        <v>0</v>
      </c>
      <c r="K73" s="27">
        <f t="shared" si="23"/>
        <v>1</v>
      </c>
      <c r="L73" s="27">
        <f t="shared" si="24"/>
        <v>0</v>
      </c>
      <c r="M73" s="27">
        <f t="shared" si="25"/>
        <v>1</v>
      </c>
      <c r="N73" s="35">
        <f t="shared" si="26"/>
        <v>3.7037037037037035E-2</v>
      </c>
      <c r="O73" s="27">
        <f t="shared" si="27"/>
        <v>12</v>
      </c>
      <c r="P73" s="27">
        <f t="shared" si="28"/>
        <v>4</v>
      </c>
      <c r="Q73" s="27">
        <f t="shared" si="29"/>
        <v>5</v>
      </c>
      <c r="R73" s="27">
        <f t="shared" si="30"/>
        <v>0</v>
      </c>
      <c r="S73" s="27">
        <f t="shared" si="31"/>
        <v>1</v>
      </c>
      <c r="T73" s="27">
        <f t="shared" si="32"/>
        <v>22</v>
      </c>
      <c r="U73" s="35">
        <f t="shared" si="33"/>
        <v>0.81481481481481477</v>
      </c>
      <c r="V73" s="10"/>
      <c r="W73" s="10"/>
    </row>
    <row r="74" spans="1:23" s="5" customFormat="1" x14ac:dyDescent="0.25">
      <c r="A74" s="27" t="s">
        <v>686</v>
      </c>
      <c r="B74" s="28" t="s">
        <v>840</v>
      </c>
      <c r="C74" s="27" t="s">
        <v>432</v>
      </c>
      <c r="D74" s="26" t="s">
        <v>529</v>
      </c>
      <c r="E74" s="27">
        <f t="shared" si="17"/>
        <v>27</v>
      </c>
      <c r="F74" s="27">
        <f t="shared" si="18"/>
        <v>0</v>
      </c>
      <c r="G74" s="27">
        <f t="shared" si="19"/>
        <v>2</v>
      </c>
      <c r="H74" s="27">
        <f t="shared" si="20"/>
        <v>0</v>
      </c>
      <c r="I74" s="27">
        <f t="shared" si="21"/>
        <v>0</v>
      </c>
      <c r="J74" s="27">
        <f t="shared" si="22"/>
        <v>0</v>
      </c>
      <c r="K74" s="27">
        <f t="shared" si="23"/>
        <v>2</v>
      </c>
      <c r="L74" s="27">
        <f t="shared" si="24"/>
        <v>0</v>
      </c>
      <c r="M74" s="27">
        <f t="shared" si="25"/>
        <v>2</v>
      </c>
      <c r="N74" s="35">
        <f t="shared" si="26"/>
        <v>7.407407407407407E-2</v>
      </c>
      <c r="O74" s="27">
        <f t="shared" si="27"/>
        <v>10</v>
      </c>
      <c r="P74" s="27">
        <f t="shared" si="28"/>
        <v>6</v>
      </c>
      <c r="Q74" s="27">
        <f t="shared" si="29"/>
        <v>4</v>
      </c>
      <c r="R74" s="27">
        <f t="shared" si="30"/>
        <v>1</v>
      </c>
      <c r="S74" s="27">
        <f t="shared" si="31"/>
        <v>0</v>
      </c>
      <c r="T74" s="27">
        <f t="shared" si="32"/>
        <v>21</v>
      </c>
      <c r="U74" s="35">
        <f t="shared" si="33"/>
        <v>0.77777777777777779</v>
      </c>
      <c r="V74" s="10"/>
      <c r="W74" s="10"/>
    </row>
    <row r="75" spans="1:23" s="5" customFormat="1" x14ac:dyDescent="0.25">
      <c r="A75" s="27" t="s">
        <v>686</v>
      </c>
      <c r="B75" s="28" t="s">
        <v>842</v>
      </c>
      <c r="C75" s="27" t="s">
        <v>432</v>
      </c>
      <c r="D75" s="26" t="s">
        <v>529</v>
      </c>
      <c r="E75" s="27">
        <f t="shared" si="17"/>
        <v>27</v>
      </c>
      <c r="F75" s="27">
        <f t="shared" si="18"/>
        <v>0</v>
      </c>
      <c r="G75" s="27">
        <f t="shared" si="19"/>
        <v>2</v>
      </c>
      <c r="H75" s="27">
        <f t="shared" si="20"/>
        <v>0</v>
      </c>
      <c r="I75" s="27">
        <f t="shared" si="21"/>
        <v>0</v>
      </c>
      <c r="J75" s="27">
        <f t="shared" si="22"/>
        <v>0</v>
      </c>
      <c r="K75" s="27">
        <f t="shared" si="23"/>
        <v>2</v>
      </c>
      <c r="L75" s="27">
        <f t="shared" si="24"/>
        <v>0</v>
      </c>
      <c r="M75" s="27">
        <f t="shared" si="25"/>
        <v>2</v>
      </c>
      <c r="N75" s="35">
        <f t="shared" si="26"/>
        <v>7.407407407407407E-2</v>
      </c>
      <c r="O75" s="27">
        <f t="shared" si="27"/>
        <v>10</v>
      </c>
      <c r="P75" s="27">
        <f t="shared" si="28"/>
        <v>6</v>
      </c>
      <c r="Q75" s="27">
        <f t="shared" si="29"/>
        <v>4</v>
      </c>
      <c r="R75" s="27">
        <f t="shared" si="30"/>
        <v>1</v>
      </c>
      <c r="S75" s="27">
        <f t="shared" si="31"/>
        <v>0</v>
      </c>
      <c r="T75" s="27">
        <f t="shared" si="32"/>
        <v>21</v>
      </c>
      <c r="U75" s="35">
        <f t="shared" si="33"/>
        <v>0.77777777777777779</v>
      </c>
      <c r="V75" s="10"/>
      <c r="W75" s="10"/>
    </row>
    <row r="76" spans="1:23" s="5" customFormat="1" x14ac:dyDescent="0.25">
      <c r="A76" s="27" t="s">
        <v>686</v>
      </c>
      <c r="B76" s="26" t="s">
        <v>849</v>
      </c>
      <c r="C76" s="27" t="s">
        <v>432</v>
      </c>
      <c r="D76" s="26" t="s">
        <v>535</v>
      </c>
      <c r="E76" s="27">
        <f t="shared" si="17"/>
        <v>27</v>
      </c>
      <c r="F76" s="27">
        <f t="shared" si="18"/>
        <v>0</v>
      </c>
      <c r="G76" s="27">
        <f t="shared" si="19"/>
        <v>2</v>
      </c>
      <c r="H76" s="27">
        <f t="shared" si="20"/>
        <v>0</v>
      </c>
      <c r="I76" s="27">
        <f t="shared" si="21"/>
        <v>0</v>
      </c>
      <c r="J76" s="27">
        <f t="shared" si="22"/>
        <v>0</v>
      </c>
      <c r="K76" s="27">
        <f t="shared" si="23"/>
        <v>2</v>
      </c>
      <c r="L76" s="27">
        <f t="shared" si="24"/>
        <v>0</v>
      </c>
      <c r="M76" s="27">
        <f t="shared" si="25"/>
        <v>2</v>
      </c>
      <c r="N76" s="35">
        <f t="shared" si="26"/>
        <v>7.407407407407407E-2</v>
      </c>
      <c r="O76" s="27">
        <f t="shared" si="27"/>
        <v>10</v>
      </c>
      <c r="P76" s="27">
        <f t="shared" si="28"/>
        <v>6</v>
      </c>
      <c r="Q76" s="27">
        <f t="shared" si="29"/>
        <v>4</v>
      </c>
      <c r="R76" s="27">
        <f t="shared" si="30"/>
        <v>1</v>
      </c>
      <c r="S76" s="27">
        <f t="shared" si="31"/>
        <v>0</v>
      </c>
      <c r="T76" s="27">
        <f t="shared" si="32"/>
        <v>21</v>
      </c>
      <c r="U76" s="35">
        <f t="shared" si="33"/>
        <v>0.77777777777777779</v>
      </c>
      <c r="V76" s="10"/>
      <c r="W76" s="10"/>
    </row>
    <row r="77" spans="1:23" s="5" customFormat="1" x14ac:dyDescent="0.25">
      <c r="A77" s="27" t="s">
        <v>686</v>
      </c>
      <c r="B77" s="26" t="s">
        <v>802</v>
      </c>
      <c r="C77" s="27" t="s">
        <v>432</v>
      </c>
      <c r="D77" s="26" t="s">
        <v>529</v>
      </c>
      <c r="E77" s="27">
        <f t="shared" si="17"/>
        <v>27</v>
      </c>
      <c r="F77" s="27">
        <f t="shared" si="18"/>
        <v>0</v>
      </c>
      <c r="G77" s="27">
        <f t="shared" si="19"/>
        <v>2</v>
      </c>
      <c r="H77" s="27">
        <f t="shared" si="20"/>
        <v>0</v>
      </c>
      <c r="I77" s="27">
        <f t="shared" si="21"/>
        <v>0</v>
      </c>
      <c r="J77" s="27">
        <f t="shared" si="22"/>
        <v>0</v>
      </c>
      <c r="K77" s="27">
        <f t="shared" si="23"/>
        <v>2</v>
      </c>
      <c r="L77" s="27">
        <f t="shared" si="24"/>
        <v>0</v>
      </c>
      <c r="M77" s="27">
        <f t="shared" si="25"/>
        <v>2</v>
      </c>
      <c r="N77" s="35">
        <f t="shared" si="26"/>
        <v>7.407407407407407E-2</v>
      </c>
      <c r="O77" s="27">
        <f t="shared" si="27"/>
        <v>10</v>
      </c>
      <c r="P77" s="27">
        <f t="shared" si="28"/>
        <v>6</v>
      </c>
      <c r="Q77" s="27">
        <f t="shared" si="29"/>
        <v>4</v>
      </c>
      <c r="R77" s="27">
        <f t="shared" si="30"/>
        <v>1</v>
      </c>
      <c r="S77" s="27">
        <f t="shared" si="31"/>
        <v>0</v>
      </c>
      <c r="T77" s="27">
        <f t="shared" si="32"/>
        <v>21</v>
      </c>
      <c r="U77" s="35">
        <f t="shared" si="33"/>
        <v>0.77777777777777779</v>
      </c>
      <c r="V77" s="10"/>
      <c r="W77" s="10"/>
    </row>
    <row r="78" spans="1:23" s="5" customFormat="1" x14ac:dyDescent="0.25">
      <c r="A78" s="27" t="s">
        <v>686</v>
      </c>
      <c r="B78" s="28" t="s">
        <v>839</v>
      </c>
      <c r="C78" s="27" t="s">
        <v>432</v>
      </c>
      <c r="D78" s="26" t="s">
        <v>607</v>
      </c>
      <c r="E78" s="27">
        <f t="shared" si="17"/>
        <v>27</v>
      </c>
      <c r="F78" s="27">
        <f t="shared" si="18"/>
        <v>2</v>
      </c>
      <c r="G78" s="27">
        <f t="shared" si="19"/>
        <v>1</v>
      </c>
      <c r="H78" s="27">
        <f t="shared" si="20"/>
        <v>1</v>
      </c>
      <c r="I78" s="27">
        <f t="shared" si="21"/>
        <v>0</v>
      </c>
      <c r="J78" s="27">
        <f t="shared" si="22"/>
        <v>1</v>
      </c>
      <c r="K78" s="27">
        <f t="shared" si="23"/>
        <v>2</v>
      </c>
      <c r="L78" s="27">
        <f t="shared" si="24"/>
        <v>0</v>
      </c>
      <c r="M78" s="27">
        <f t="shared" si="25"/>
        <v>3</v>
      </c>
      <c r="N78" s="35">
        <f t="shared" si="26"/>
        <v>0.1111111111111111</v>
      </c>
      <c r="O78" s="27">
        <f t="shared" si="27"/>
        <v>7</v>
      </c>
      <c r="P78" s="27">
        <f t="shared" si="28"/>
        <v>5</v>
      </c>
      <c r="Q78" s="27">
        <f t="shared" si="29"/>
        <v>2</v>
      </c>
      <c r="R78" s="27">
        <f t="shared" si="30"/>
        <v>0</v>
      </c>
      <c r="S78" s="27">
        <f t="shared" si="31"/>
        <v>2</v>
      </c>
      <c r="T78" s="27">
        <f t="shared" si="32"/>
        <v>16</v>
      </c>
      <c r="U78" s="35">
        <f t="shared" si="33"/>
        <v>0.59259259259259256</v>
      </c>
      <c r="V78" s="10"/>
      <c r="W78" s="10"/>
    </row>
    <row r="79" spans="1:23" s="5" customFormat="1" x14ac:dyDescent="0.25">
      <c r="A79" s="27" t="s">
        <v>686</v>
      </c>
      <c r="B79" s="26" t="s">
        <v>729</v>
      </c>
      <c r="C79" s="27" t="s">
        <v>432</v>
      </c>
      <c r="D79" s="26" t="s">
        <v>633</v>
      </c>
      <c r="E79" s="27">
        <f t="shared" si="17"/>
        <v>27</v>
      </c>
      <c r="F79" s="27">
        <f t="shared" si="18"/>
        <v>1</v>
      </c>
      <c r="G79" s="27">
        <f t="shared" si="19"/>
        <v>3</v>
      </c>
      <c r="H79" s="27">
        <f t="shared" si="20"/>
        <v>0</v>
      </c>
      <c r="I79" s="27">
        <f t="shared" si="21"/>
        <v>0</v>
      </c>
      <c r="J79" s="27">
        <f t="shared" si="22"/>
        <v>0</v>
      </c>
      <c r="K79" s="27">
        <f t="shared" si="23"/>
        <v>3</v>
      </c>
      <c r="L79" s="27">
        <f t="shared" si="24"/>
        <v>0</v>
      </c>
      <c r="M79" s="27">
        <f t="shared" si="25"/>
        <v>3</v>
      </c>
      <c r="N79" s="35">
        <f t="shared" si="26"/>
        <v>0.1111111111111111</v>
      </c>
      <c r="O79" s="27">
        <f t="shared" si="27"/>
        <v>7</v>
      </c>
      <c r="P79" s="27">
        <f t="shared" si="28"/>
        <v>3</v>
      </c>
      <c r="Q79" s="27">
        <f t="shared" si="29"/>
        <v>5</v>
      </c>
      <c r="R79" s="27">
        <f t="shared" si="30"/>
        <v>0</v>
      </c>
      <c r="S79" s="27">
        <f t="shared" si="31"/>
        <v>0</v>
      </c>
      <c r="T79" s="27">
        <f t="shared" si="32"/>
        <v>15</v>
      </c>
      <c r="U79" s="35">
        <f t="shared" si="33"/>
        <v>0.55555555555555558</v>
      </c>
      <c r="V79" s="10"/>
      <c r="W79" s="10"/>
    </row>
    <row r="80" spans="1:23" s="5" customFormat="1" x14ac:dyDescent="0.25">
      <c r="A80" s="27" t="s">
        <v>686</v>
      </c>
      <c r="B80" s="26" t="s">
        <v>773</v>
      </c>
      <c r="C80" s="27" t="s">
        <v>432</v>
      </c>
      <c r="D80" s="26" t="s">
        <v>646</v>
      </c>
      <c r="E80" s="27">
        <f t="shared" si="17"/>
        <v>27</v>
      </c>
      <c r="F80" s="27">
        <f t="shared" si="18"/>
        <v>5</v>
      </c>
      <c r="G80" s="27">
        <f t="shared" si="19"/>
        <v>1</v>
      </c>
      <c r="H80" s="27">
        <f t="shared" si="20"/>
        <v>1</v>
      </c>
      <c r="I80" s="27">
        <f t="shared" si="21"/>
        <v>0</v>
      </c>
      <c r="J80" s="27">
        <f t="shared" si="22"/>
        <v>1</v>
      </c>
      <c r="K80" s="27">
        <f t="shared" si="23"/>
        <v>5</v>
      </c>
      <c r="L80" s="27">
        <f t="shared" si="24"/>
        <v>0</v>
      </c>
      <c r="M80" s="27">
        <f t="shared" si="25"/>
        <v>6</v>
      </c>
      <c r="N80" s="35">
        <f t="shared" si="26"/>
        <v>0.22222222222222221</v>
      </c>
      <c r="O80" s="27">
        <f t="shared" si="27"/>
        <v>6</v>
      </c>
      <c r="P80" s="27">
        <f t="shared" si="28"/>
        <v>3</v>
      </c>
      <c r="Q80" s="27">
        <f t="shared" si="29"/>
        <v>2</v>
      </c>
      <c r="R80" s="27">
        <f t="shared" si="30"/>
        <v>1</v>
      </c>
      <c r="S80" s="27">
        <f t="shared" si="31"/>
        <v>1</v>
      </c>
      <c r="T80" s="27">
        <f t="shared" si="32"/>
        <v>13</v>
      </c>
      <c r="U80" s="35">
        <f t="shared" si="33"/>
        <v>0.48148148148148145</v>
      </c>
      <c r="V80" s="10"/>
      <c r="W80" s="10"/>
    </row>
    <row r="81" spans="1:23" s="5" customFormat="1" x14ac:dyDescent="0.25">
      <c r="A81" s="27" t="s">
        <v>686</v>
      </c>
      <c r="B81" s="28" t="s">
        <v>707</v>
      </c>
      <c r="C81" s="27" t="s">
        <v>433</v>
      </c>
      <c r="D81" s="26" t="s">
        <v>462</v>
      </c>
      <c r="E81" s="27">
        <f t="shared" si="17"/>
        <v>28</v>
      </c>
      <c r="F81" s="27">
        <f t="shared" si="18"/>
        <v>1</v>
      </c>
      <c r="G81" s="27">
        <f t="shared" si="19"/>
        <v>4</v>
      </c>
      <c r="H81" s="27">
        <f t="shared" si="20"/>
        <v>0</v>
      </c>
      <c r="I81" s="27">
        <f t="shared" si="21"/>
        <v>0</v>
      </c>
      <c r="J81" s="27">
        <f t="shared" si="22"/>
        <v>0</v>
      </c>
      <c r="K81" s="27">
        <f t="shared" si="23"/>
        <v>4</v>
      </c>
      <c r="L81" s="27">
        <f t="shared" si="24"/>
        <v>0</v>
      </c>
      <c r="M81" s="27">
        <f t="shared" si="25"/>
        <v>4</v>
      </c>
      <c r="N81" s="35">
        <f t="shared" si="26"/>
        <v>0.14285714285714285</v>
      </c>
      <c r="O81" s="27">
        <f t="shared" si="27"/>
        <v>9</v>
      </c>
      <c r="P81" s="27">
        <f t="shared" si="28"/>
        <v>2</v>
      </c>
      <c r="Q81" s="27">
        <f t="shared" si="29"/>
        <v>4</v>
      </c>
      <c r="R81" s="27">
        <f t="shared" si="30"/>
        <v>2</v>
      </c>
      <c r="S81" s="27">
        <f t="shared" si="31"/>
        <v>0</v>
      </c>
      <c r="T81" s="27">
        <f t="shared" si="32"/>
        <v>17</v>
      </c>
      <c r="U81" s="35">
        <f t="shared" si="33"/>
        <v>0.6071428571428571</v>
      </c>
      <c r="V81" s="10"/>
      <c r="W81" s="10"/>
    </row>
    <row r="82" spans="1:23" s="5" customFormat="1" x14ac:dyDescent="0.25">
      <c r="A82" s="27" t="s">
        <v>686</v>
      </c>
      <c r="B82" s="28" t="s">
        <v>707</v>
      </c>
      <c r="C82" s="27" t="s">
        <v>433</v>
      </c>
      <c r="D82" s="26" t="s">
        <v>462</v>
      </c>
      <c r="E82" s="27">
        <f t="shared" si="17"/>
        <v>28</v>
      </c>
      <c r="F82" s="27">
        <f t="shared" si="18"/>
        <v>1</v>
      </c>
      <c r="G82" s="27">
        <f t="shared" si="19"/>
        <v>4</v>
      </c>
      <c r="H82" s="27">
        <f t="shared" si="20"/>
        <v>0</v>
      </c>
      <c r="I82" s="27">
        <f t="shared" si="21"/>
        <v>0</v>
      </c>
      <c r="J82" s="27">
        <f t="shared" si="22"/>
        <v>0</v>
      </c>
      <c r="K82" s="27">
        <f t="shared" si="23"/>
        <v>4</v>
      </c>
      <c r="L82" s="27">
        <f t="shared" si="24"/>
        <v>0</v>
      </c>
      <c r="M82" s="27">
        <f t="shared" si="25"/>
        <v>4</v>
      </c>
      <c r="N82" s="35">
        <f t="shared" si="26"/>
        <v>0.14285714285714285</v>
      </c>
      <c r="O82" s="27">
        <f t="shared" si="27"/>
        <v>9</v>
      </c>
      <c r="P82" s="27">
        <f t="shared" si="28"/>
        <v>2</v>
      </c>
      <c r="Q82" s="27">
        <f t="shared" si="29"/>
        <v>4</v>
      </c>
      <c r="R82" s="27">
        <f t="shared" si="30"/>
        <v>2</v>
      </c>
      <c r="S82" s="27">
        <f t="shared" si="31"/>
        <v>0</v>
      </c>
      <c r="T82" s="27">
        <f t="shared" si="32"/>
        <v>17</v>
      </c>
      <c r="U82" s="35">
        <f t="shared" si="33"/>
        <v>0.6071428571428571</v>
      </c>
      <c r="V82" s="10"/>
      <c r="W82" s="10"/>
    </row>
    <row r="83" spans="1:23" s="5" customFormat="1" x14ac:dyDescent="0.25">
      <c r="A83" s="27" t="s">
        <v>686</v>
      </c>
      <c r="B83" s="26" t="s">
        <v>731</v>
      </c>
      <c r="C83" s="27" t="s">
        <v>432</v>
      </c>
      <c r="D83" s="26" t="s">
        <v>474</v>
      </c>
      <c r="E83" s="27">
        <f t="shared" si="17"/>
        <v>28</v>
      </c>
      <c r="F83" s="27">
        <f t="shared" si="18"/>
        <v>0</v>
      </c>
      <c r="G83" s="27">
        <f t="shared" si="19"/>
        <v>3</v>
      </c>
      <c r="H83" s="27">
        <f t="shared" si="20"/>
        <v>0</v>
      </c>
      <c r="I83" s="27">
        <f t="shared" si="21"/>
        <v>0</v>
      </c>
      <c r="J83" s="27">
        <f t="shared" si="22"/>
        <v>0</v>
      </c>
      <c r="K83" s="27">
        <f t="shared" si="23"/>
        <v>3</v>
      </c>
      <c r="L83" s="27">
        <f t="shared" si="24"/>
        <v>0</v>
      </c>
      <c r="M83" s="27">
        <f t="shared" si="25"/>
        <v>3</v>
      </c>
      <c r="N83" s="35">
        <f t="shared" si="26"/>
        <v>0.10714285714285714</v>
      </c>
      <c r="O83" s="27">
        <f t="shared" si="27"/>
        <v>8</v>
      </c>
      <c r="P83" s="27">
        <f t="shared" si="28"/>
        <v>4</v>
      </c>
      <c r="Q83" s="27">
        <f t="shared" si="29"/>
        <v>4</v>
      </c>
      <c r="R83" s="27">
        <f t="shared" si="30"/>
        <v>1</v>
      </c>
      <c r="S83" s="27">
        <f t="shared" si="31"/>
        <v>0</v>
      </c>
      <c r="T83" s="27">
        <f t="shared" si="32"/>
        <v>17</v>
      </c>
      <c r="U83" s="35">
        <f t="shared" si="33"/>
        <v>0.6071428571428571</v>
      </c>
      <c r="V83" s="10"/>
      <c r="W83" s="10"/>
    </row>
    <row r="84" spans="1:23" s="5" customFormat="1" x14ac:dyDescent="0.25">
      <c r="A84" s="27" t="s">
        <v>686</v>
      </c>
      <c r="B84" s="26" t="s">
        <v>735</v>
      </c>
      <c r="C84" s="27" t="s">
        <v>432</v>
      </c>
      <c r="D84" s="26" t="s">
        <v>478</v>
      </c>
      <c r="E84" s="27">
        <f t="shared" si="17"/>
        <v>28</v>
      </c>
      <c r="F84" s="27">
        <f t="shared" si="18"/>
        <v>0</v>
      </c>
      <c r="G84" s="27">
        <f t="shared" si="19"/>
        <v>2</v>
      </c>
      <c r="H84" s="27">
        <f t="shared" si="20"/>
        <v>0</v>
      </c>
      <c r="I84" s="27">
        <f t="shared" si="21"/>
        <v>0</v>
      </c>
      <c r="J84" s="27">
        <f t="shared" si="22"/>
        <v>0</v>
      </c>
      <c r="K84" s="27">
        <f t="shared" si="23"/>
        <v>2</v>
      </c>
      <c r="L84" s="27">
        <f t="shared" si="24"/>
        <v>0</v>
      </c>
      <c r="M84" s="27">
        <f t="shared" si="25"/>
        <v>2</v>
      </c>
      <c r="N84" s="35">
        <f t="shared" si="26"/>
        <v>7.1428571428571425E-2</v>
      </c>
      <c r="O84" s="27">
        <f t="shared" si="27"/>
        <v>13</v>
      </c>
      <c r="P84" s="27">
        <f t="shared" si="28"/>
        <v>6</v>
      </c>
      <c r="Q84" s="27">
        <f t="shared" si="29"/>
        <v>4</v>
      </c>
      <c r="R84" s="27">
        <f t="shared" si="30"/>
        <v>0</v>
      </c>
      <c r="S84" s="27">
        <f t="shared" si="31"/>
        <v>0</v>
      </c>
      <c r="T84" s="27">
        <f t="shared" si="32"/>
        <v>23</v>
      </c>
      <c r="U84" s="35">
        <f t="shared" si="33"/>
        <v>0.8214285714285714</v>
      </c>
      <c r="V84" s="10"/>
      <c r="W84" s="10"/>
    </row>
    <row r="85" spans="1:23" s="5" customFormat="1" x14ac:dyDescent="0.25">
      <c r="A85" s="27" t="s">
        <v>686</v>
      </c>
      <c r="B85" s="28" t="s">
        <v>702</v>
      </c>
      <c r="C85" s="27" t="s">
        <v>564</v>
      </c>
      <c r="D85" s="26" t="s">
        <v>565</v>
      </c>
      <c r="E85" s="27">
        <f t="shared" si="17"/>
        <v>28</v>
      </c>
      <c r="F85" s="27">
        <f t="shared" si="18"/>
        <v>0</v>
      </c>
      <c r="G85" s="27">
        <f t="shared" si="19"/>
        <v>2</v>
      </c>
      <c r="H85" s="27">
        <f t="shared" si="20"/>
        <v>0</v>
      </c>
      <c r="I85" s="27">
        <f t="shared" si="21"/>
        <v>0</v>
      </c>
      <c r="J85" s="27">
        <f t="shared" si="22"/>
        <v>0</v>
      </c>
      <c r="K85" s="27">
        <f t="shared" si="23"/>
        <v>2</v>
      </c>
      <c r="L85" s="27">
        <f t="shared" si="24"/>
        <v>0</v>
      </c>
      <c r="M85" s="27">
        <f t="shared" si="25"/>
        <v>2</v>
      </c>
      <c r="N85" s="35">
        <f t="shared" si="26"/>
        <v>7.1428571428571425E-2</v>
      </c>
      <c r="O85" s="27">
        <f t="shared" si="27"/>
        <v>11</v>
      </c>
      <c r="P85" s="27">
        <f t="shared" si="28"/>
        <v>7</v>
      </c>
      <c r="Q85" s="27">
        <f t="shared" si="29"/>
        <v>1</v>
      </c>
      <c r="R85" s="27">
        <f t="shared" si="30"/>
        <v>1</v>
      </c>
      <c r="S85" s="27">
        <f t="shared" si="31"/>
        <v>1</v>
      </c>
      <c r="T85" s="27">
        <f t="shared" si="32"/>
        <v>21</v>
      </c>
      <c r="U85" s="35">
        <f t="shared" si="33"/>
        <v>0.75</v>
      </c>
      <c r="V85" s="10"/>
      <c r="W85" s="10"/>
    </row>
    <row r="86" spans="1:23" s="5" customFormat="1" x14ac:dyDescent="0.25">
      <c r="A86" s="27" t="s">
        <v>686</v>
      </c>
      <c r="B86" s="28" t="s">
        <v>710</v>
      </c>
      <c r="C86" s="27" t="s">
        <v>568</v>
      </c>
      <c r="D86" s="26" t="s">
        <v>567</v>
      </c>
      <c r="E86" s="27">
        <f t="shared" si="17"/>
        <v>28</v>
      </c>
      <c r="F86" s="27">
        <f t="shared" si="18"/>
        <v>1</v>
      </c>
      <c r="G86" s="27">
        <f t="shared" si="19"/>
        <v>3</v>
      </c>
      <c r="H86" s="27">
        <f t="shared" si="20"/>
        <v>0</v>
      </c>
      <c r="I86" s="27">
        <f t="shared" si="21"/>
        <v>0</v>
      </c>
      <c r="J86" s="27">
        <f t="shared" si="22"/>
        <v>0</v>
      </c>
      <c r="K86" s="27">
        <f t="shared" si="23"/>
        <v>3</v>
      </c>
      <c r="L86" s="27">
        <f t="shared" si="24"/>
        <v>0</v>
      </c>
      <c r="M86" s="27">
        <f t="shared" si="25"/>
        <v>3</v>
      </c>
      <c r="N86" s="35">
        <f t="shared" si="26"/>
        <v>0.10714285714285714</v>
      </c>
      <c r="O86" s="27">
        <f t="shared" si="27"/>
        <v>10</v>
      </c>
      <c r="P86" s="27">
        <f t="shared" si="28"/>
        <v>2</v>
      </c>
      <c r="Q86" s="27">
        <f t="shared" si="29"/>
        <v>4</v>
      </c>
      <c r="R86" s="27">
        <f t="shared" si="30"/>
        <v>2</v>
      </c>
      <c r="S86" s="27">
        <f t="shared" si="31"/>
        <v>0</v>
      </c>
      <c r="T86" s="27">
        <f t="shared" si="32"/>
        <v>18</v>
      </c>
      <c r="U86" s="35">
        <f t="shared" si="33"/>
        <v>0.6428571428571429</v>
      </c>
      <c r="V86" s="10"/>
      <c r="W86" s="10"/>
    </row>
    <row r="87" spans="1:23" s="5" customFormat="1" x14ac:dyDescent="0.25">
      <c r="A87" s="27" t="s">
        <v>686</v>
      </c>
      <c r="B87" s="28" t="s">
        <v>713</v>
      </c>
      <c r="C87" s="27" t="s">
        <v>436</v>
      </c>
      <c r="D87" s="26" t="s">
        <v>467</v>
      </c>
      <c r="E87" s="27">
        <f t="shared" si="17"/>
        <v>29</v>
      </c>
      <c r="F87" s="27">
        <f t="shared" si="18"/>
        <v>0</v>
      </c>
      <c r="G87" s="27">
        <f t="shared" si="19"/>
        <v>2</v>
      </c>
      <c r="H87" s="27">
        <f t="shared" si="20"/>
        <v>0</v>
      </c>
      <c r="I87" s="27">
        <f t="shared" si="21"/>
        <v>0</v>
      </c>
      <c r="J87" s="27">
        <f t="shared" si="22"/>
        <v>0</v>
      </c>
      <c r="K87" s="27">
        <f t="shared" si="23"/>
        <v>2</v>
      </c>
      <c r="L87" s="27">
        <f t="shared" si="24"/>
        <v>0</v>
      </c>
      <c r="M87" s="27">
        <f t="shared" si="25"/>
        <v>2</v>
      </c>
      <c r="N87" s="35">
        <f t="shared" si="26"/>
        <v>6.8965517241379309E-2</v>
      </c>
      <c r="O87" s="27">
        <f t="shared" si="27"/>
        <v>4</v>
      </c>
      <c r="P87" s="27">
        <f t="shared" si="28"/>
        <v>6</v>
      </c>
      <c r="Q87" s="27">
        <f t="shared" si="29"/>
        <v>3</v>
      </c>
      <c r="R87" s="27">
        <f t="shared" si="30"/>
        <v>2</v>
      </c>
      <c r="S87" s="27">
        <f t="shared" si="31"/>
        <v>1</v>
      </c>
      <c r="T87" s="27">
        <f t="shared" si="32"/>
        <v>16</v>
      </c>
      <c r="U87" s="35">
        <f t="shared" si="33"/>
        <v>0.55172413793103448</v>
      </c>
      <c r="V87" s="10"/>
      <c r="W87" s="10"/>
    </row>
    <row r="88" spans="1:23" s="5" customFormat="1" x14ac:dyDescent="0.25">
      <c r="A88" s="27" t="s">
        <v>686</v>
      </c>
      <c r="B88" s="26" t="s">
        <v>730</v>
      </c>
      <c r="C88" s="27" t="s">
        <v>644</v>
      </c>
      <c r="D88" s="26" t="s">
        <v>642</v>
      </c>
      <c r="E88" s="27">
        <f t="shared" si="17"/>
        <v>29</v>
      </c>
      <c r="F88" s="27">
        <f t="shared" si="18"/>
        <v>2</v>
      </c>
      <c r="G88" s="27">
        <f t="shared" si="19"/>
        <v>5</v>
      </c>
      <c r="H88" s="27">
        <f t="shared" si="20"/>
        <v>1</v>
      </c>
      <c r="I88" s="27">
        <f t="shared" si="21"/>
        <v>0</v>
      </c>
      <c r="J88" s="27">
        <f t="shared" si="22"/>
        <v>1</v>
      </c>
      <c r="K88" s="27">
        <f t="shared" si="23"/>
        <v>6</v>
      </c>
      <c r="L88" s="27">
        <f t="shared" si="24"/>
        <v>0</v>
      </c>
      <c r="M88" s="27">
        <f t="shared" si="25"/>
        <v>7</v>
      </c>
      <c r="N88" s="35">
        <f t="shared" si="26"/>
        <v>0.2413793103448276</v>
      </c>
      <c r="O88" s="27">
        <f t="shared" si="27"/>
        <v>6</v>
      </c>
      <c r="P88" s="27">
        <f t="shared" si="28"/>
        <v>5</v>
      </c>
      <c r="Q88" s="27">
        <f t="shared" si="29"/>
        <v>4</v>
      </c>
      <c r="R88" s="27">
        <f t="shared" si="30"/>
        <v>2</v>
      </c>
      <c r="S88" s="27">
        <f t="shared" si="31"/>
        <v>1</v>
      </c>
      <c r="T88" s="27">
        <f t="shared" si="32"/>
        <v>18</v>
      </c>
      <c r="U88" s="35">
        <f t="shared" si="33"/>
        <v>0.62068965517241381</v>
      </c>
      <c r="V88" s="10"/>
      <c r="W88" s="10"/>
    </row>
    <row r="89" spans="1:23" s="5" customFormat="1" x14ac:dyDescent="0.25">
      <c r="A89" s="27" t="s">
        <v>686</v>
      </c>
      <c r="B89" s="26" t="s">
        <v>770</v>
      </c>
      <c r="C89" s="27" t="s">
        <v>432</v>
      </c>
      <c r="D89" s="26" t="s">
        <v>587</v>
      </c>
      <c r="E89" s="27">
        <f t="shared" si="17"/>
        <v>30</v>
      </c>
      <c r="F89" s="27">
        <f t="shared" si="18"/>
        <v>2</v>
      </c>
      <c r="G89" s="27">
        <f t="shared" si="19"/>
        <v>2</v>
      </c>
      <c r="H89" s="27">
        <f t="shared" si="20"/>
        <v>0</v>
      </c>
      <c r="I89" s="27">
        <f t="shared" si="21"/>
        <v>0</v>
      </c>
      <c r="J89" s="27">
        <f t="shared" si="22"/>
        <v>0</v>
      </c>
      <c r="K89" s="27">
        <f t="shared" si="23"/>
        <v>3</v>
      </c>
      <c r="L89" s="27">
        <f t="shared" si="24"/>
        <v>0</v>
      </c>
      <c r="M89" s="27">
        <f t="shared" si="25"/>
        <v>3</v>
      </c>
      <c r="N89" s="35">
        <f t="shared" si="26"/>
        <v>0.1</v>
      </c>
      <c r="O89" s="27">
        <f t="shared" si="27"/>
        <v>6</v>
      </c>
      <c r="P89" s="27">
        <f t="shared" si="28"/>
        <v>4</v>
      </c>
      <c r="Q89" s="27">
        <f t="shared" si="29"/>
        <v>7</v>
      </c>
      <c r="R89" s="27">
        <f t="shared" si="30"/>
        <v>1</v>
      </c>
      <c r="S89" s="27">
        <f t="shared" si="31"/>
        <v>1</v>
      </c>
      <c r="T89" s="27">
        <f t="shared" si="32"/>
        <v>19</v>
      </c>
      <c r="U89" s="35">
        <f t="shared" si="33"/>
        <v>0.6333333333333333</v>
      </c>
      <c r="V89" s="10"/>
      <c r="W89" s="10"/>
    </row>
    <row r="90" spans="1:23" s="5" customFormat="1" x14ac:dyDescent="0.25">
      <c r="A90" s="27" t="s">
        <v>686</v>
      </c>
      <c r="B90" s="26" t="s">
        <v>703</v>
      </c>
      <c r="C90" s="27" t="s">
        <v>432</v>
      </c>
      <c r="D90" s="26" t="s">
        <v>459</v>
      </c>
      <c r="E90" s="27">
        <f t="shared" si="17"/>
        <v>31</v>
      </c>
      <c r="F90" s="27">
        <f t="shared" si="18"/>
        <v>0</v>
      </c>
      <c r="G90" s="27">
        <f t="shared" si="19"/>
        <v>2</v>
      </c>
      <c r="H90" s="27">
        <f t="shared" si="20"/>
        <v>0</v>
      </c>
      <c r="I90" s="27">
        <f t="shared" si="21"/>
        <v>0</v>
      </c>
      <c r="J90" s="27">
        <f t="shared" si="22"/>
        <v>0</v>
      </c>
      <c r="K90" s="27">
        <f t="shared" si="23"/>
        <v>2</v>
      </c>
      <c r="L90" s="27">
        <f t="shared" si="24"/>
        <v>0</v>
      </c>
      <c r="M90" s="27">
        <f t="shared" si="25"/>
        <v>2</v>
      </c>
      <c r="N90" s="35">
        <f t="shared" si="26"/>
        <v>6.4516129032258063E-2</v>
      </c>
      <c r="O90" s="27">
        <f t="shared" si="27"/>
        <v>8</v>
      </c>
      <c r="P90" s="27">
        <f t="shared" si="28"/>
        <v>6</v>
      </c>
      <c r="Q90" s="27">
        <f t="shared" si="29"/>
        <v>1</v>
      </c>
      <c r="R90" s="27">
        <f t="shared" si="30"/>
        <v>1</v>
      </c>
      <c r="S90" s="27">
        <f t="shared" si="31"/>
        <v>1</v>
      </c>
      <c r="T90" s="27">
        <f t="shared" si="32"/>
        <v>17</v>
      </c>
      <c r="U90" s="35">
        <f t="shared" si="33"/>
        <v>0.54838709677419351</v>
      </c>
      <c r="V90" s="10"/>
      <c r="W90" s="10"/>
    </row>
    <row r="91" spans="1:23" s="5" customFormat="1" x14ac:dyDescent="0.25">
      <c r="A91" s="27" t="s">
        <v>686</v>
      </c>
      <c r="B91" s="28" t="s">
        <v>738</v>
      </c>
      <c r="C91" s="27" t="s">
        <v>439</v>
      </c>
      <c r="D91" s="26" t="s">
        <v>578</v>
      </c>
      <c r="E91" s="27">
        <f t="shared" si="17"/>
        <v>31</v>
      </c>
      <c r="F91" s="27">
        <f t="shared" si="18"/>
        <v>1</v>
      </c>
      <c r="G91" s="27">
        <f t="shared" si="19"/>
        <v>4</v>
      </c>
      <c r="H91" s="27">
        <f t="shared" si="20"/>
        <v>0</v>
      </c>
      <c r="I91" s="27">
        <f t="shared" si="21"/>
        <v>0</v>
      </c>
      <c r="J91" s="27">
        <f t="shared" si="22"/>
        <v>0</v>
      </c>
      <c r="K91" s="27">
        <f t="shared" si="23"/>
        <v>4</v>
      </c>
      <c r="L91" s="27">
        <f t="shared" si="24"/>
        <v>0</v>
      </c>
      <c r="M91" s="27">
        <f t="shared" si="25"/>
        <v>4</v>
      </c>
      <c r="N91" s="35">
        <f t="shared" si="26"/>
        <v>0.12903225806451613</v>
      </c>
      <c r="O91" s="27">
        <f t="shared" si="27"/>
        <v>9</v>
      </c>
      <c r="P91" s="27">
        <f t="shared" si="28"/>
        <v>3</v>
      </c>
      <c r="Q91" s="27">
        <f t="shared" si="29"/>
        <v>2</v>
      </c>
      <c r="R91" s="27">
        <f t="shared" si="30"/>
        <v>5</v>
      </c>
      <c r="S91" s="27">
        <f t="shared" si="31"/>
        <v>0</v>
      </c>
      <c r="T91" s="27">
        <f t="shared" si="32"/>
        <v>19</v>
      </c>
      <c r="U91" s="35">
        <f t="shared" si="33"/>
        <v>0.61290322580645162</v>
      </c>
      <c r="V91" s="10"/>
      <c r="W91" s="10"/>
    </row>
    <row r="92" spans="1:23" s="5" customFormat="1" x14ac:dyDescent="0.25">
      <c r="A92" s="27" t="s">
        <v>686</v>
      </c>
      <c r="B92" s="28" t="s">
        <v>794</v>
      </c>
      <c r="C92" s="27" t="s">
        <v>434</v>
      </c>
      <c r="D92" s="26" t="s">
        <v>592</v>
      </c>
      <c r="E92" s="27">
        <f t="shared" si="17"/>
        <v>31</v>
      </c>
      <c r="F92" s="27">
        <f t="shared" si="18"/>
        <v>0</v>
      </c>
      <c r="G92" s="27">
        <f t="shared" si="19"/>
        <v>2</v>
      </c>
      <c r="H92" s="27">
        <f t="shared" si="20"/>
        <v>0</v>
      </c>
      <c r="I92" s="27">
        <f t="shared" si="21"/>
        <v>0</v>
      </c>
      <c r="J92" s="27">
        <f t="shared" si="22"/>
        <v>0</v>
      </c>
      <c r="K92" s="27">
        <f t="shared" si="23"/>
        <v>2</v>
      </c>
      <c r="L92" s="27">
        <f t="shared" si="24"/>
        <v>0</v>
      </c>
      <c r="M92" s="27">
        <f t="shared" si="25"/>
        <v>2</v>
      </c>
      <c r="N92" s="35">
        <f t="shared" si="26"/>
        <v>6.4516129032258063E-2</v>
      </c>
      <c r="O92" s="27">
        <f t="shared" si="27"/>
        <v>11</v>
      </c>
      <c r="P92" s="27">
        <f t="shared" si="28"/>
        <v>4</v>
      </c>
      <c r="Q92" s="27">
        <f t="shared" si="29"/>
        <v>2</v>
      </c>
      <c r="R92" s="27">
        <f t="shared" si="30"/>
        <v>2</v>
      </c>
      <c r="S92" s="27">
        <f t="shared" si="31"/>
        <v>2</v>
      </c>
      <c r="T92" s="27">
        <f t="shared" si="32"/>
        <v>21</v>
      </c>
      <c r="U92" s="35">
        <f t="shared" si="33"/>
        <v>0.67741935483870963</v>
      </c>
      <c r="V92" s="10"/>
      <c r="W92" s="10"/>
    </row>
    <row r="93" spans="1:23" s="5" customFormat="1" x14ac:dyDescent="0.25">
      <c r="A93" s="27" t="s">
        <v>686</v>
      </c>
      <c r="B93" s="28" t="s">
        <v>804</v>
      </c>
      <c r="C93" s="27" t="s">
        <v>434</v>
      </c>
      <c r="D93" s="26" t="s">
        <v>595</v>
      </c>
      <c r="E93" s="27">
        <f t="shared" si="17"/>
        <v>31</v>
      </c>
      <c r="F93" s="27">
        <f t="shared" si="18"/>
        <v>0</v>
      </c>
      <c r="G93" s="27">
        <f t="shared" si="19"/>
        <v>1</v>
      </c>
      <c r="H93" s="27">
        <f t="shared" si="20"/>
        <v>0</v>
      </c>
      <c r="I93" s="27">
        <f t="shared" si="21"/>
        <v>0</v>
      </c>
      <c r="J93" s="27">
        <f t="shared" si="22"/>
        <v>0</v>
      </c>
      <c r="K93" s="27">
        <f t="shared" si="23"/>
        <v>1</v>
      </c>
      <c r="L93" s="27">
        <f t="shared" si="24"/>
        <v>0</v>
      </c>
      <c r="M93" s="27">
        <f t="shared" si="25"/>
        <v>1</v>
      </c>
      <c r="N93" s="35">
        <f t="shared" si="26"/>
        <v>3.2258064516129031E-2</v>
      </c>
      <c r="O93" s="27">
        <f t="shared" si="27"/>
        <v>9</v>
      </c>
      <c r="P93" s="27">
        <f t="shared" si="28"/>
        <v>5</v>
      </c>
      <c r="Q93" s="27">
        <f t="shared" si="29"/>
        <v>6</v>
      </c>
      <c r="R93" s="27">
        <f t="shared" si="30"/>
        <v>2</v>
      </c>
      <c r="S93" s="27">
        <f t="shared" si="31"/>
        <v>0</v>
      </c>
      <c r="T93" s="27">
        <f t="shared" si="32"/>
        <v>22</v>
      </c>
      <c r="U93" s="35">
        <f t="shared" si="33"/>
        <v>0.70967741935483875</v>
      </c>
      <c r="V93" s="10"/>
      <c r="W93" s="10"/>
    </row>
    <row r="94" spans="1:23" s="5" customFormat="1" x14ac:dyDescent="0.25">
      <c r="A94" s="27" t="s">
        <v>686</v>
      </c>
      <c r="B94" s="26" t="s">
        <v>807</v>
      </c>
      <c r="C94" s="27" t="s">
        <v>407</v>
      </c>
      <c r="D94" s="26" t="s">
        <v>600</v>
      </c>
      <c r="E94" s="27">
        <f t="shared" si="17"/>
        <v>31</v>
      </c>
      <c r="F94" s="27">
        <f t="shared" si="18"/>
        <v>0</v>
      </c>
      <c r="G94" s="27">
        <f t="shared" si="19"/>
        <v>2</v>
      </c>
      <c r="H94" s="27">
        <f t="shared" si="20"/>
        <v>1</v>
      </c>
      <c r="I94" s="27">
        <f t="shared" si="21"/>
        <v>0</v>
      </c>
      <c r="J94" s="27">
        <f t="shared" si="22"/>
        <v>1</v>
      </c>
      <c r="K94" s="27">
        <f t="shared" si="23"/>
        <v>2</v>
      </c>
      <c r="L94" s="27">
        <f t="shared" si="24"/>
        <v>0</v>
      </c>
      <c r="M94" s="27">
        <f t="shared" si="25"/>
        <v>3</v>
      </c>
      <c r="N94" s="35">
        <f t="shared" si="26"/>
        <v>9.6774193548387094E-2</v>
      </c>
      <c r="O94" s="27">
        <f t="shared" si="27"/>
        <v>7</v>
      </c>
      <c r="P94" s="27">
        <f t="shared" si="28"/>
        <v>4</v>
      </c>
      <c r="Q94" s="27">
        <f t="shared" si="29"/>
        <v>4</v>
      </c>
      <c r="R94" s="27">
        <f t="shared" si="30"/>
        <v>1</v>
      </c>
      <c r="S94" s="27">
        <f t="shared" si="31"/>
        <v>3</v>
      </c>
      <c r="T94" s="27">
        <f t="shared" si="32"/>
        <v>19</v>
      </c>
      <c r="U94" s="35">
        <f t="shared" si="33"/>
        <v>0.61290322580645162</v>
      </c>
      <c r="V94" s="10"/>
      <c r="W94" s="10"/>
    </row>
    <row r="95" spans="1:23" s="5" customFormat="1" x14ac:dyDescent="0.25">
      <c r="A95" s="27" t="s">
        <v>686</v>
      </c>
      <c r="B95" s="26" t="s">
        <v>814</v>
      </c>
      <c r="C95" s="27" t="s">
        <v>439</v>
      </c>
      <c r="D95" s="26" t="s">
        <v>598</v>
      </c>
      <c r="E95" s="27">
        <f t="shared" si="17"/>
        <v>31</v>
      </c>
      <c r="F95" s="27">
        <f t="shared" si="18"/>
        <v>0</v>
      </c>
      <c r="G95" s="27">
        <f t="shared" si="19"/>
        <v>1</v>
      </c>
      <c r="H95" s="27">
        <f t="shared" si="20"/>
        <v>0</v>
      </c>
      <c r="I95" s="27">
        <f t="shared" si="21"/>
        <v>0</v>
      </c>
      <c r="J95" s="27">
        <f t="shared" si="22"/>
        <v>0</v>
      </c>
      <c r="K95" s="27">
        <f t="shared" si="23"/>
        <v>1</v>
      </c>
      <c r="L95" s="27">
        <f t="shared" si="24"/>
        <v>0</v>
      </c>
      <c r="M95" s="27">
        <f t="shared" si="25"/>
        <v>1</v>
      </c>
      <c r="N95" s="35">
        <f t="shared" si="26"/>
        <v>3.2258064516129031E-2</v>
      </c>
      <c r="O95" s="27">
        <f t="shared" si="27"/>
        <v>9</v>
      </c>
      <c r="P95" s="27">
        <f t="shared" si="28"/>
        <v>5</v>
      </c>
      <c r="Q95" s="27">
        <f t="shared" si="29"/>
        <v>5</v>
      </c>
      <c r="R95" s="27">
        <f t="shared" si="30"/>
        <v>2</v>
      </c>
      <c r="S95" s="27">
        <f t="shared" si="31"/>
        <v>1</v>
      </c>
      <c r="T95" s="27">
        <f t="shared" si="32"/>
        <v>22</v>
      </c>
      <c r="U95" s="35">
        <f t="shared" si="33"/>
        <v>0.70967741935483875</v>
      </c>
      <c r="V95" s="10"/>
      <c r="W95" s="10"/>
    </row>
    <row r="96" spans="1:23" s="5" customFormat="1" x14ac:dyDescent="0.25">
      <c r="A96" s="27" t="s">
        <v>686</v>
      </c>
      <c r="B96" s="26" t="s">
        <v>828</v>
      </c>
      <c r="C96" s="27" t="s">
        <v>603</v>
      </c>
      <c r="D96" s="26" t="s">
        <v>602</v>
      </c>
      <c r="E96" s="27">
        <f t="shared" si="17"/>
        <v>31</v>
      </c>
      <c r="F96" s="27">
        <f t="shared" si="18"/>
        <v>0</v>
      </c>
      <c r="G96" s="27">
        <f t="shared" si="19"/>
        <v>7</v>
      </c>
      <c r="H96" s="27">
        <f t="shared" si="20"/>
        <v>1</v>
      </c>
      <c r="I96" s="27">
        <f t="shared" si="21"/>
        <v>0</v>
      </c>
      <c r="J96" s="27">
        <f t="shared" si="22"/>
        <v>1</v>
      </c>
      <c r="K96" s="27">
        <f t="shared" si="23"/>
        <v>7</v>
      </c>
      <c r="L96" s="27">
        <f t="shared" si="24"/>
        <v>0</v>
      </c>
      <c r="M96" s="27">
        <f t="shared" si="25"/>
        <v>8</v>
      </c>
      <c r="N96" s="35">
        <f t="shared" si="26"/>
        <v>0.25806451612903225</v>
      </c>
      <c r="O96" s="27">
        <f t="shared" si="27"/>
        <v>3</v>
      </c>
      <c r="P96" s="27">
        <f t="shared" si="28"/>
        <v>6</v>
      </c>
      <c r="Q96" s="27">
        <f t="shared" si="29"/>
        <v>3</v>
      </c>
      <c r="R96" s="27">
        <f t="shared" si="30"/>
        <v>1</v>
      </c>
      <c r="S96" s="27">
        <f t="shared" si="31"/>
        <v>4</v>
      </c>
      <c r="T96" s="27">
        <f t="shared" si="32"/>
        <v>17</v>
      </c>
      <c r="U96" s="35">
        <f t="shared" si="33"/>
        <v>0.54838709677419351</v>
      </c>
      <c r="V96" s="10"/>
      <c r="W96" s="10"/>
    </row>
    <row r="97" spans="1:23" s="5" customFormat="1" x14ac:dyDescent="0.25">
      <c r="A97" s="27" t="s">
        <v>686</v>
      </c>
      <c r="B97" s="28" t="s">
        <v>804</v>
      </c>
      <c r="C97" s="27" t="s">
        <v>434</v>
      </c>
      <c r="D97" s="26" t="s">
        <v>595</v>
      </c>
      <c r="E97" s="27">
        <f t="shared" si="17"/>
        <v>31</v>
      </c>
      <c r="F97" s="27">
        <f t="shared" si="18"/>
        <v>0</v>
      </c>
      <c r="G97" s="27">
        <f t="shared" si="19"/>
        <v>1</v>
      </c>
      <c r="H97" s="27">
        <f t="shared" si="20"/>
        <v>0</v>
      </c>
      <c r="I97" s="27">
        <f t="shared" si="21"/>
        <v>0</v>
      </c>
      <c r="J97" s="27">
        <f t="shared" si="22"/>
        <v>0</v>
      </c>
      <c r="K97" s="27">
        <f t="shared" si="23"/>
        <v>1</v>
      </c>
      <c r="L97" s="27">
        <f t="shared" si="24"/>
        <v>0</v>
      </c>
      <c r="M97" s="27">
        <f t="shared" si="25"/>
        <v>1</v>
      </c>
      <c r="N97" s="35">
        <f t="shared" si="26"/>
        <v>3.2258064516129031E-2</v>
      </c>
      <c r="O97" s="27">
        <f t="shared" si="27"/>
        <v>9</v>
      </c>
      <c r="P97" s="27">
        <f t="shared" si="28"/>
        <v>5</v>
      </c>
      <c r="Q97" s="27">
        <f t="shared" si="29"/>
        <v>6</v>
      </c>
      <c r="R97" s="27">
        <f t="shared" si="30"/>
        <v>2</v>
      </c>
      <c r="S97" s="27">
        <f t="shared" si="31"/>
        <v>0</v>
      </c>
      <c r="T97" s="27">
        <f t="shared" si="32"/>
        <v>22</v>
      </c>
      <c r="U97" s="35">
        <f t="shared" si="33"/>
        <v>0.70967741935483875</v>
      </c>
      <c r="V97" s="10"/>
      <c r="W97" s="10"/>
    </row>
    <row r="98" spans="1:23" s="5" customFormat="1" x14ac:dyDescent="0.25">
      <c r="A98" s="27" t="s">
        <v>686</v>
      </c>
      <c r="B98" s="26" t="s">
        <v>834</v>
      </c>
      <c r="C98" s="27" t="s">
        <v>439</v>
      </c>
      <c r="D98" s="26" t="s">
        <v>598</v>
      </c>
      <c r="E98" s="27">
        <f t="shared" si="17"/>
        <v>31</v>
      </c>
      <c r="F98" s="27">
        <f t="shared" si="18"/>
        <v>0</v>
      </c>
      <c r="G98" s="27">
        <f t="shared" si="19"/>
        <v>1</v>
      </c>
      <c r="H98" s="27">
        <f t="shared" si="20"/>
        <v>0</v>
      </c>
      <c r="I98" s="27">
        <f t="shared" si="21"/>
        <v>0</v>
      </c>
      <c r="J98" s="27">
        <f t="shared" si="22"/>
        <v>0</v>
      </c>
      <c r="K98" s="27">
        <f t="shared" si="23"/>
        <v>1</v>
      </c>
      <c r="L98" s="27">
        <f t="shared" si="24"/>
        <v>0</v>
      </c>
      <c r="M98" s="27">
        <f t="shared" si="25"/>
        <v>1</v>
      </c>
      <c r="N98" s="35">
        <f t="shared" si="26"/>
        <v>3.2258064516129031E-2</v>
      </c>
      <c r="O98" s="27">
        <f t="shared" si="27"/>
        <v>9</v>
      </c>
      <c r="P98" s="27">
        <f t="shared" si="28"/>
        <v>5</v>
      </c>
      <c r="Q98" s="27">
        <f t="shared" si="29"/>
        <v>5</v>
      </c>
      <c r="R98" s="27">
        <f t="shared" si="30"/>
        <v>2</v>
      </c>
      <c r="S98" s="27">
        <f t="shared" si="31"/>
        <v>1</v>
      </c>
      <c r="T98" s="27">
        <f t="shared" si="32"/>
        <v>22</v>
      </c>
      <c r="U98" s="35">
        <f t="shared" si="33"/>
        <v>0.70967741935483875</v>
      </c>
      <c r="V98" s="10"/>
      <c r="W98" s="10"/>
    </row>
    <row r="99" spans="1:23" s="5" customFormat="1" x14ac:dyDescent="0.25">
      <c r="A99" s="27" t="s">
        <v>686</v>
      </c>
      <c r="B99" s="26" t="s">
        <v>831</v>
      </c>
      <c r="C99" s="27" t="s">
        <v>407</v>
      </c>
      <c r="D99" s="26" t="s">
        <v>640</v>
      </c>
      <c r="E99" s="27">
        <f t="shared" si="17"/>
        <v>31</v>
      </c>
      <c r="F99" s="27">
        <f t="shared" si="18"/>
        <v>0</v>
      </c>
      <c r="G99" s="27">
        <f t="shared" si="19"/>
        <v>4</v>
      </c>
      <c r="H99" s="27">
        <f t="shared" si="20"/>
        <v>1</v>
      </c>
      <c r="I99" s="27">
        <f t="shared" si="21"/>
        <v>0</v>
      </c>
      <c r="J99" s="27">
        <f t="shared" si="22"/>
        <v>1</v>
      </c>
      <c r="K99" s="27">
        <f t="shared" si="23"/>
        <v>4</v>
      </c>
      <c r="L99" s="27">
        <f t="shared" si="24"/>
        <v>0</v>
      </c>
      <c r="M99" s="27">
        <f t="shared" si="25"/>
        <v>5</v>
      </c>
      <c r="N99" s="35">
        <f t="shared" si="26"/>
        <v>0.16129032258064516</v>
      </c>
      <c r="O99" s="27">
        <f t="shared" si="27"/>
        <v>8</v>
      </c>
      <c r="P99" s="27">
        <f t="shared" si="28"/>
        <v>4</v>
      </c>
      <c r="Q99" s="27">
        <f t="shared" si="29"/>
        <v>4</v>
      </c>
      <c r="R99" s="27">
        <f t="shared" si="30"/>
        <v>2</v>
      </c>
      <c r="S99" s="27">
        <f t="shared" si="31"/>
        <v>1</v>
      </c>
      <c r="T99" s="27">
        <f t="shared" si="32"/>
        <v>19</v>
      </c>
      <c r="U99" s="35">
        <f t="shared" si="33"/>
        <v>0.61290322580645162</v>
      </c>
      <c r="V99" s="10"/>
      <c r="W99" s="10"/>
    </row>
    <row r="100" spans="1:23" s="5" customFormat="1" x14ac:dyDescent="0.25">
      <c r="A100" s="27" t="s">
        <v>686</v>
      </c>
      <c r="B100" s="26" t="s">
        <v>772</v>
      </c>
      <c r="C100" s="27" t="s">
        <v>432</v>
      </c>
      <c r="D100" s="26" t="s">
        <v>643</v>
      </c>
      <c r="E100" s="27">
        <f t="shared" si="17"/>
        <v>31</v>
      </c>
      <c r="F100" s="27">
        <f t="shared" si="18"/>
        <v>2</v>
      </c>
      <c r="G100" s="27">
        <f t="shared" si="19"/>
        <v>2</v>
      </c>
      <c r="H100" s="27">
        <f t="shared" si="20"/>
        <v>0</v>
      </c>
      <c r="I100" s="27">
        <f t="shared" si="21"/>
        <v>0</v>
      </c>
      <c r="J100" s="27">
        <f t="shared" si="22"/>
        <v>0</v>
      </c>
      <c r="K100" s="27">
        <f t="shared" si="23"/>
        <v>3</v>
      </c>
      <c r="L100" s="27">
        <f t="shared" si="24"/>
        <v>0</v>
      </c>
      <c r="M100" s="27">
        <f t="shared" si="25"/>
        <v>3</v>
      </c>
      <c r="N100" s="35">
        <f t="shared" si="26"/>
        <v>9.6774193548387094E-2</v>
      </c>
      <c r="O100" s="27">
        <f t="shared" si="27"/>
        <v>12</v>
      </c>
      <c r="P100" s="27">
        <f t="shared" si="28"/>
        <v>1</v>
      </c>
      <c r="Q100" s="27">
        <f t="shared" si="29"/>
        <v>4</v>
      </c>
      <c r="R100" s="27">
        <f t="shared" si="30"/>
        <v>2</v>
      </c>
      <c r="S100" s="27">
        <f t="shared" si="31"/>
        <v>1</v>
      </c>
      <c r="T100" s="27">
        <f t="shared" si="32"/>
        <v>20</v>
      </c>
      <c r="U100" s="35">
        <f t="shared" si="33"/>
        <v>0.64516129032258063</v>
      </c>
      <c r="V100" s="10"/>
      <c r="W100" s="10"/>
    </row>
    <row r="101" spans="1:23" s="5" customFormat="1" x14ac:dyDescent="0.25">
      <c r="A101" s="27" t="s">
        <v>686</v>
      </c>
      <c r="B101" s="28" t="s">
        <v>701</v>
      </c>
      <c r="C101" s="27" t="s">
        <v>432</v>
      </c>
      <c r="D101" s="26" t="s">
        <v>457</v>
      </c>
      <c r="E101" s="27">
        <f t="shared" si="17"/>
        <v>32</v>
      </c>
      <c r="F101" s="27">
        <f t="shared" si="18"/>
        <v>0</v>
      </c>
      <c r="G101" s="27">
        <f t="shared" si="19"/>
        <v>2</v>
      </c>
      <c r="H101" s="27">
        <f t="shared" si="20"/>
        <v>0</v>
      </c>
      <c r="I101" s="27">
        <f t="shared" si="21"/>
        <v>0</v>
      </c>
      <c r="J101" s="27">
        <f t="shared" si="22"/>
        <v>0</v>
      </c>
      <c r="K101" s="27">
        <f t="shared" si="23"/>
        <v>2</v>
      </c>
      <c r="L101" s="27">
        <f t="shared" si="24"/>
        <v>0</v>
      </c>
      <c r="M101" s="27">
        <f t="shared" si="25"/>
        <v>2</v>
      </c>
      <c r="N101" s="35">
        <f t="shared" si="26"/>
        <v>6.25E-2</v>
      </c>
      <c r="O101" s="27">
        <f t="shared" si="27"/>
        <v>12</v>
      </c>
      <c r="P101" s="27">
        <f t="shared" si="28"/>
        <v>9</v>
      </c>
      <c r="Q101" s="27">
        <f t="shared" si="29"/>
        <v>2</v>
      </c>
      <c r="R101" s="27">
        <f t="shared" si="30"/>
        <v>1</v>
      </c>
      <c r="S101" s="27">
        <f t="shared" si="31"/>
        <v>1</v>
      </c>
      <c r="T101" s="27">
        <f t="shared" si="32"/>
        <v>25</v>
      </c>
      <c r="U101" s="35">
        <f t="shared" si="33"/>
        <v>0.78125</v>
      </c>
      <c r="V101" s="10"/>
      <c r="W101" s="10"/>
    </row>
    <row r="102" spans="1:23" s="5" customFormat="1" x14ac:dyDescent="0.25">
      <c r="A102" s="27" t="s">
        <v>686</v>
      </c>
      <c r="B102" s="26" t="s">
        <v>704</v>
      </c>
      <c r="C102" s="27" t="s">
        <v>432</v>
      </c>
      <c r="D102" s="26" t="s">
        <v>460</v>
      </c>
      <c r="E102" s="27">
        <f t="shared" si="17"/>
        <v>32</v>
      </c>
      <c r="F102" s="27">
        <f t="shared" si="18"/>
        <v>0</v>
      </c>
      <c r="G102" s="27">
        <f t="shared" si="19"/>
        <v>3</v>
      </c>
      <c r="H102" s="27">
        <f t="shared" si="20"/>
        <v>0</v>
      </c>
      <c r="I102" s="27">
        <f t="shared" si="21"/>
        <v>0</v>
      </c>
      <c r="J102" s="27">
        <f t="shared" si="22"/>
        <v>0</v>
      </c>
      <c r="K102" s="27">
        <f t="shared" si="23"/>
        <v>3</v>
      </c>
      <c r="L102" s="27">
        <f t="shared" si="24"/>
        <v>0</v>
      </c>
      <c r="M102" s="27">
        <f t="shared" si="25"/>
        <v>3</v>
      </c>
      <c r="N102" s="35">
        <f t="shared" si="26"/>
        <v>9.375E-2</v>
      </c>
      <c r="O102" s="27">
        <f t="shared" si="27"/>
        <v>15</v>
      </c>
      <c r="P102" s="27">
        <f t="shared" si="28"/>
        <v>5</v>
      </c>
      <c r="Q102" s="27">
        <f t="shared" si="29"/>
        <v>4</v>
      </c>
      <c r="R102" s="27">
        <f t="shared" si="30"/>
        <v>0</v>
      </c>
      <c r="S102" s="27">
        <f t="shared" si="31"/>
        <v>0</v>
      </c>
      <c r="T102" s="27">
        <f t="shared" si="32"/>
        <v>24</v>
      </c>
      <c r="U102" s="35">
        <f t="shared" si="33"/>
        <v>0.75</v>
      </c>
      <c r="V102" s="10"/>
      <c r="W102" s="10"/>
    </row>
    <row r="103" spans="1:23" s="5" customFormat="1" x14ac:dyDescent="0.25">
      <c r="A103" s="27" t="s">
        <v>686</v>
      </c>
      <c r="B103" s="26" t="s">
        <v>749</v>
      </c>
      <c r="C103" s="27" t="s">
        <v>443</v>
      </c>
      <c r="D103" s="26" t="s">
        <v>486</v>
      </c>
      <c r="E103" s="27">
        <f t="shared" si="17"/>
        <v>32</v>
      </c>
      <c r="F103" s="27">
        <f t="shared" si="18"/>
        <v>0</v>
      </c>
      <c r="G103" s="27">
        <f t="shared" si="19"/>
        <v>2</v>
      </c>
      <c r="H103" s="27">
        <f t="shared" si="20"/>
        <v>0</v>
      </c>
      <c r="I103" s="27">
        <f t="shared" si="21"/>
        <v>0</v>
      </c>
      <c r="J103" s="27">
        <f t="shared" si="22"/>
        <v>0</v>
      </c>
      <c r="K103" s="27">
        <f t="shared" si="23"/>
        <v>2</v>
      </c>
      <c r="L103" s="27">
        <f t="shared" si="24"/>
        <v>0</v>
      </c>
      <c r="M103" s="27">
        <f t="shared" si="25"/>
        <v>2</v>
      </c>
      <c r="N103" s="35">
        <f t="shared" si="26"/>
        <v>6.25E-2</v>
      </c>
      <c r="O103" s="27">
        <f t="shared" si="27"/>
        <v>10</v>
      </c>
      <c r="P103" s="27">
        <f t="shared" si="28"/>
        <v>6</v>
      </c>
      <c r="Q103" s="27">
        <f t="shared" si="29"/>
        <v>3</v>
      </c>
      <c r="R103" s="27">
        <f t="shared" si="30"/>
        <v>1</v>
      </c>
      <c r="S103" s="27">
        <f t="shared" si="31"/>
        <v>1</v>
      </c>
      <c r="T103" s="27">
        <f t="shared" si="32"/>
        <v>21</v>
      </c>
      <c r="U103" s="35">
        <f t="shared" si="33"/>
        <v>0.65625</v>
      </c>
      <c r="V103" s="10"/>
      <c r="W103" s="10"/>
    </row>
    <row r="104" spans="1:23" s="5" customFormat="1" x14ac:dyDescent="0.25">
      <c r="A104" s="27" t="s">
        <v>686</v>
      </c>
      <c r="B104" s="26" t="s">
        <v>754</v>
      </c>
      <c r="C104" s="27" t="s">
        <v>442</v>
      </c>
      <c r="D104" s="26" t="s">
        <v>489</v>
      </c>
      <c r="E104" s="27">
        <f t="shared" si="17"/>
        <v>32</v>
      </c>
      <c r="F104" s="27">
        <f t="shared" si="18"/>
        <v>1</v>
      </c>
      <c r="G104" s="27">
        <f t="shared" si="19"/>
        <v>1</v>
      </c>
      <c r="H104" s="27">
        <f t="shared" si="20"/>
        <v>1</v>
      </c>
      <c r="I104" s="27">
        <f t="shared" si="21"/>
        <v>0</v>
      </c>
      <c r="J104" s="27">
        <f t="shared" si="22"/>
        <v>1</v>
      </c>
      <c r="K104" s="27">
        <f t="shared" si="23"/>
        <v>1</v>
      </c>
      <c r="L104" s="27">
        <f t="shared" si="24"/>
        <v>0</v>
      </c>
      <c r="M104" s="27">
        <f t="shared" si="25"/>
        <v>2</v>
      </c>
      <c r="N104" s="35">
        <f t="shared" si="26"/>
        <v>6.25E-2</v>
      </c>
      <c r="O104" s="27">
        <f t="shared" si="27"/>
        <v>9</v>
      </c>
      <c r="P104" s="27">
        <f t="shared" si="28"/>
        <v>6</v>
      </c>
      <c r="Q104" s="27">
        <f t="shared" si="29"/>
        <v>3</v>
      </c>
      <c r="R104" s="27">
        <f t="shared" si="30"/>
        <v>1</v>
      </c>
      <c r="S104" s="27">
        <f t="shared" si="31"/>
        <v>1</v>
      </c>
      <c r="T104" s="27">
        <f t="shared" si="32"/>
        <v>20</v>
      </c>
      <c r="U104" s="35">
        <f t="shared" si="33"/>
        <v>0.625</v>
      </c>
      <c r="V104" s="10"/>
      <c r="W104" s="10"/>
    </row>
    <row r="105" spans="1:23" s="5" customFormat="1" x14ac:dyDescent="0.25">
      <c r="A105" s="27" t="s">
        <v>686</v>
      </c>
      <c r="B105" s="28" t="s">
        <v>769</v>
      </c>
      <c r="C105" s="27" t="s">
        <v>407</v>
      </c>
      <c r="D105" s="26" t="s">
        <v>495</v>
      </c>
      <c r="E105" s="27">
        <f t="shared" si="17"/>
        <v>32</v>
      </c>
      <c r="F105" s="27">
        <f t="shared" si="18"/>
        <v>3</v>
      </c>
      <c r="G105" s="27">
        <f t="shared" si="19"/>
        <v>1</v>
      </c>
      <c r="H105" s="27">
        <f t="shared" si="20"/>
        <v>0</v>
      </c>
      <c r="I105" s="27">
        <f t="shared" si="21"/>
        <v>0</v>
      </c>
      <c r="J105" s="27">
        <f t="shared" si="22"/>
        <v>0</v>
      </c>
      <c r="K105" s="27">
        <f t="shared" si="23"/>
        <v>3</v>
      </c>
      <c r="L105" s="27">
        <f t="shared" si="24"/>
        <v>0</v>
      </c>
      <c r="M105" s="27">
        <f t="shared" si="25"/>
        <v>3</v>
      </c>
      <c r="N105" s="35">
        <f t="shared" si="26"/>
        <v>9.375E-2</v>
      </c>
      <c r="O105" s="27">
        <f t="shared" si="27"/>
        <v>10</v>
      </c>
      <c r="P105" s="27">
        <f t="shared" si="28"/>
        <v>5</v>
      </c>
      <c r="Q105" s="27">
        <f t="shared" si="29"/>
        <v>5</v>
      </c>
      <c r="R105" s="27">
        <f t="shared" si="30"/>
        <v>1</v>
      </c>
      <c r="S105" s="27">
        <f t="shared" si="31"/>
        <v>0</v>
      </c>
      <c r="T105" s="27">
        <f t="shared" si="32"/>
        <v>21</v>
      </c>
      <c r="U105" s="35">
        <f t="shared" si="33"/>
        <v>0.65625</v>
      </c>
      <c r="V105" s="10"/>
      <c r="W105" s="10"/>
    </row>
    <row r="106" spans="1:23" s="5" customFormat="1" x14ac:dyDescent="0.25">
      <c r="A106" s="27" t="s">
        <v>686</v>
      </c>
      <c r="B106" s="26" t="s">
        <v>800</v>
      </c>
      <c r="C106" s="27" t="s">
        <v>432</v>
      </c>
      <c r="D106" s="26" t="s">
        <v>515</v>
      </c>
      <c r="E106" s="27">
        <f t="shared" si="17"/>
        <v>32</v>
      </c>
      <c r="F106" s="27">
        <f t="shared" si="18"/>
        <v>1</v>
      </c>
      <c r="G106" s="27">
        <f t="shared" si="19"/>
        <v>3</v>
      </c>
      <c r="H106" s="27">
        <f t="shared" si="20"/>
        <v>1</v>
      </c>
      <c r="I106" s="27">
        <f t="shared" si="21"/>
        <v>0</v>
      </c>
      <c r="J106" s="27">
        <f t="shared" si="22"/>
        <v>1</v>
      </c>
      <c r="K106" s="27">
        <f t="shared" si="23"/>
        <v>3</v>
      </c>
      <c r="L106" s="27">
        <f t="shared" si="24"/>
        <v>0</v>
      </c>
      <c r="M106" s="27">
        <f t="shared" si="25"/>
        <v>4</v>
      </c>
      <c r="N106" s="35">
        <f t="shared" si="26"/>
        <v>0.125</v>
      </c>
      <c r="O106" s="27">
        <f t="shared" si="27"/>
        <v>7</v>
      </c>
      <c r="P106" s="27">
        <f t="shared" si="28"/>
        <v>3</v>
      </c>
      <c r="Q106" s="27">
        <f t="shared" si="29"/>
        <v>7</v>
      </c>
      <c r="R106" s="27">
        <f t="shared" si="30"/>
        <v>1</v>
      </c>
      <c r="S106" s="27">
        <f t="shared" si="31"/>
        <v>1</v>
      </c>
      <c r="T106" s="27">
        <f t="shared" si="32"/>
        <v>19</v>
      </c>
      <c r="U106" s="35">
        <f t="shared" si="33"/>
        <v>0.59375</v>
      </c>
      <c r="V106" s="10"/>
      <c r="W106" s="10"/>
    </row>
    <row r="107" spans="1:23" s="5" customFormat="1" x14ac:dyDescent="0.25">
      <c r="A107" s="27" t="s">
        <v>686</v>
      </c>
      <c r="B107" s="26" t="s">
        <v>806</v>
      </c>
      <c r="C107" s="27" t="s">
        <v>447</v>
      </c>
      <c r="D107" s="26" t="s">
        <v>517</v>
      </c>
      <c r="E107" s="27">
        <f t="shared" si="17"/>
        <v>32</v>
      </c>
      <c r="F107" s="27">
        <f t="shared" si="18"/>
        <v>1</v>
      </c>
      <c r="G107" s="27">
        <f t="shared" si="19"/>
        <v>1</v>
      </c>
      <c r="H107" s="27">
        <f t="shared" si="20"/>
        <v>0</v>
      </c>
      <c r="I107" s="27">
        <f t="shared" si="21"/>
        <v>0</v>
      </c>
      <c r="J107" s="27">
        <f t="shared" si="22"/>
        <v>0</v>
      </c>
      <c r="K107" s="27">
        <f t="shared" si="23"/>
        <v>1</v>
      </c>
      <c r="L107" s="27">
        <f t="shared" si="24"/>
        <v>0</v>
      </c>
      <c r="M107" s="27">
        <f t="shared" si="25"/>
        <v>1</v>
      </c>
      <c r="N107" s="35">
        <f t="shared" si="26"/>
        <v>3.125E-2</v>
      </c>
      <c r="O107" s="27">
        <f t="shared" si="27"/>
        <v>7</v>
      </c>
      <c r="P107" s="27">
        <f t="shared" si="28"/>
        <v>5</v>
      </c>
      <c r="Q107" s="27">
        <f t="shared" si="29"/>
        <v>2</v>
      </c>
      <c r="R107" s="27">
        <f t="shared" si="30"/>
        <v>3</v>
      </c>
      <c r="S107" s="27">
        <f t="shared" si="31"/>
        <v>2</v>
      </c>
      <c r="T107" s="27">
        <f t="shared" si="32"/>
        <v>19</v>
      </c>
      <c r="U107" s="35">
        <f t="shared" si="33"/>
        <v>0.59375</v>
      </c>
      <c r="V107" s="10"/>
      <c r="W107" s="10"/>
    </row>
    <row r="108" spans="1:23" s="5" customFormat="1" x14ac:dyDescent="0.25">
      <c r="A108" s="27" t="s">
        <v>686</v>
      </c>
      <c r="B108" s="26" t="s">
        <v>817</v>
      </c>
      <c r="C108" s="27" t="s">
        <v>443</v>
      </c>
      <c r="D108" s="26" t="s">
        <v>520</v>
      </c>
      <c r="E108" s="27">
        <f t="shared" si="17"/>
        <v>32</v>
      </c>
      <c r="F108" s="27">
        <f t="shared" si="18"/>
        <v>0</v>
      </c>
      <c r="G108" s="27">
        <f t="shared" si="19"/>
        <v>1</v>
      </c>
      <c r="H108" s="27">
        <f t="shared" si="20"/>
        <v>0</v>
      </c>
      <c r="I108" s="27">
        <f t="shared" si="21"/>
        <v>0</v>
      </c>
      <c r="J108" s="27">
        <f t="shared" si="22"/>
        <v>0</v>
      </c>
      <c r="K108" s="27">
        <f t="shared" si="23"/>
        <v>1</v>
      </c>
      <c r="L108" s="27">
        <f t="shared" si="24"/>
        <v>0</v>
      </c>
      <c r="M108" s="27">
        <f t="shared" si="25"/>
        <v>1</v>
      </c>
      <c r="N108" s="35">
        <f t="shared" si="26"/>
        <v>3.125E-2</v>
      </c>
      <c r="O108" s="27">
        <f t="shared" si="27"/>
        <v>7</v>
      </c>
      <c r="P108" s="27">
        <f t="shared" si="28"/>
        <v>8</v>
      </c>
      <c r="Q108" s="27">
        <f t="shared" si="29"/>
        <v>5</v>
      </c>
      <c r="R108" s="27">
        <f t="shared" si="30"/>
        <v>1</v>
      </c>
      <c r="S108" s="27">
        <f t="shared" si="31"/>
        <v>0</v>
      </c>
      <c r="T108" s="27">
        <f t="shared" si="32"/>
        <v>21</v>
      </c>
      <c r="U108" s="35">
        <f t="shared" si="33"/>
        <v>0.65625</v>
      </c>
      <c r="V108" s="10"/>
      <c r="W108" s="10"/>
    </row>
    <row r="109" spans="1:23" s="5" customFormat="1" x14ac:dyDescent="0.25">
      <c r="A109" s="27" t="s">
        <v>686</v>
      </c>
      <c r="B109" s="26" t="s">
        <v>758</v>
      </c>
      <c r="C109" s="27" t="s">
        <v>443</v>
      </c>
      <c r="D109" s="26" t="s">
        <v>523</v>
      </c>
      <c r="E109" s="27">
        <f t="shared" si="17"/>
        <v>32</v>
      </c>
      <c r="F109" s="27">
        <f t="shared" si="18"/>
        <v>0</v>
      </c>
      <c r="G109" s="27">
        <f t="shared" si="19"/>
        <v>3</v>
      </c>
      <c r="H109" s="27">
        <f t="shared" si="20"/>
        <v>0</v>
      </c>
      <c r="I109" s="27">
        <f t="shared" si="21"/>
        <v>0</v>
      </c>
      <c r="J109" s="27">
        <f t="shared" si="22"/>
        <v>0</v>
      </c>
      <c r="K109" s="27">
        <f t="shared" si="23"/>
        <v>3</v>
      </c>
      <c r="L109" s="27">
        <f t="shared" si="24"/>
        <v>0</v>
      </c>
      <c r="M109" s="27">
        <f t="shared" si="25"/>
        <v>3</v>
      </c>
      <c r="N109" s="35">
        <f t="shared" si="26"/>
        <v>9.375E-2</v>
      </c>
      <c r="O109" s="27">
        <f t="shared" si="27"/>
        <v>9</v>
      </c>
      <c r="P109" s="27">
        <f t="shared" si="28"/>
        <v>6</v>
      </c>
      <c r="Q109" s="27">
        <f t="shared" si="29"/>
        <v>4</v>
      </c>
      <c r="R109" s="27">
        <f t="shared" si="30"/>
        <v>1</v>
      </c>
      <c r="S109" s="27">
        <f t="shared" si="31"/>
        <v>0</v>
      </c>
      <c r="T109" s="27">
        <f t="shared" si="32"/>
        <v>20</v>
      </c>
      <c r="U109" s="35">
        <f t="shared" si="33"/>
        <v>0.625</v>
      </c>
      <c r="V109" s="10"/>
      <c r="W109" s="10"/>
    </row>
    <row r="110" spans="1:23" s="5" customFormat="1" x14ac:dyDescent="0.25">
      <c r="A110" s="27" t="s">
        <v>686</v>
      </c>
      <c r="B110" s="26" t="s">
        <v>827</v>
      </c>
      <c r="C110" s="27" t="s">
        <v>432</v>
      </c>
      <c r="D110" s="26" t="s">
        <v>525</v>
      </c>
      <c r="E110" s="27">
        <f t="shared" si="17"/>
        <v>32</v>
      </c>
      <c r="F110" s="27">
        <f t="shared" si="18"/>
        <v>0</v>
      </c>
      <c r="G110" s="27">
        <f t="shared" si="19"/>
        <v>6</v>
      </c>
      <c r="H110" s="27">
        <f t="shared" si="20"/>
        <v>0</v>
      </c>
      <c r="I110" s="27">
        <f t="shared" si="21"/>
        <v>0</v>
      </c>
      <c r="J110" s="27">
        <f t="shared" si="22"/>
        <v>0</v>
      </c>
      <c r="K110" s="27">
        <f t="shared" si="23"/>
        <v>6</v>
      </c>
      <c r="L110" s="27">
        <f t="shared" si="24"/>
        <v>0</v>
      </c>
      <c r="M110" s="27">
        <f t="shared" si="25"/>
        <v>6</v>
      </c>
      <c r="N110" s="35">
        <f t="shared" si="26"/>
        <v>0.1875</v>
      </c>
      <c r="O110" s="27">
        <f t="shared" si="27"/>
        <v>4</v>
      </c>
      <c r="P110" s="27">
        <f t="shared" si="28"/>
        <v>7</v>
      </c>
      <c r="Q110" s="27">
        <f t="shared" si="29"/>
        <v>4</v>
      </c>
      <c r="R110" s="27">
        <f t="shared" si="30"/>
        <v>3</v>
      </c>
      <c r="S110" s="27">
        <f t="shared" si="31"/>
        <v>2</v>
      </c>
      <c r="T110" s="27">
        <f t="shared" si="32"/>
        <v>20</v>
      </c>
      <c r="U110" s="35">
        <f t="shared" si="33"/>
        <v>0.625</v>
      </c>
      <c r="V110" s="10"/>
      <c r="W110" s="10"/>
    </row>
    <row r="111" spans="1:23" s="5" customFormat="1" x14ac:dyDescent="0.25">
      <c r="A111" s="27" t="s">
        <v>686</v>
      </c>
      <c r="B111" s="26" t="s">
        <v>829</v>
      </c>
      <c r="C111" s="27" t="s">
        <v>449</v>
      </c>
      <c r="D111" s="26" t="s">
        <v>526</v>
      </c>
      <c r="E111" s="27">
        <f t="shared" si="17"/>
        <v>32</v>
      </c>
      <c r="F111" s="27">
        <f t="shared" si="18"/>
        <v>1</v>
      </c>
      <c r="G111" s="27">
        <f t="shared" si="19"/>
        <v>4</v>
      </c>
      <c r="H111" s="27">
        <f t="shared" si="20"/>
        <v>1</v>
      </c>
      <c r="I111" s="27">
        <f t="shared" si="21"/>
        <v>0</v>
      </c>
      <c r="J111" s="27">
        <f t="shared" si="22"/>
        <v>1</v>
      </c>
      <c r="K111" s="27">
        <f t="shared" si="23"/>
        <v>4</v>
      </c>
      <c r="L111" s="27">
        <f t="shared" si="24"/>
        <v>0</v>
      </c>
      <c r="M111" s="27">
        <f t="shared" si="25"/>
        <v>5</v>
      </c>
      <c r="N111" s="35">
        <f t="shared" si="26"/>
        <v>0.15625</v>
      </c>
      <c r="O111" s="27">
        <f t="shared" si="27"/>
        <v>6</v>
      </c>
      <c r="P111" s="27">
        <f t="shared" si="28"/>
        <v>2</v>
      </c>
      <c r="Q111" s="27">
        <f t="shared" si="29"/>
        <v>7</v>
      </c>
      <c r="R111" s="27">
        <f t="shared" si="30"/>
        <v>2</v>
      </c>
      <c r="S111" s="27">
        <f t="shared" si="31"/>
        <v>1</v>
      </c>
      <c r="T111" s="27">
        <f t="shared" si="32"/>
        <v>18</v>
      </c>
      <c r="U111" s="35">
        <f t="shared" si="33"/>
        <v>0.5625</v>
      </c>
      <c r="V111" s="10"/>
      <c r="W111" s="10"/>
    </row>
    <row r="112" spans="1:23" s="5" customFormat="1" x14ac:dyDescent="0.25">
      <c r="A112" s="27" t="s">
        <v>686</v>
      </c>
      <c r="B112" s="26" t="s">
        <v>837</v>
      </c>
      <c r="C112" s="27" t="s">
        <v>443</v>
      </c>
      <c r="D112" s="26" t="s">
        <v>527</v>
      </c>
      <c r="E112" s="27">
        <f t="shared" si="17"/>
        <v>32</v>
      </c>
      <c r="F112" s="27">
        <f t="shared" si="18"/>
        <v>0</v>
      </c>
      <c r="G112" s="27">
        <f t="shared" si="19"/>
        <v>3</v>
      </c>
      <c r="H112" s="27">
        <f t="shared" si="20"/>
        <v>0</v>
      </c>
      <c r="I112" s="27">
        <f t="shared" si="21"/>
        <v>0</v>
      </c>
      <c r="J112" s="27">
        <f t="shared" si="22"/>
        <v>0</v>
      </c>
      <c r="K112" s="27">
        <f t="shared" si="23"/>
        <v>3</v>
      </c>
      <c r="L112" s="27">
        <f t="shared" si="24"/>
        <v>0</v>
      </c>
      <c r="M112" s="27">
        <f t="shared" si="25"/>
        <v>3</v>
      </c>
      <c r="N112" s="35">
        <f t="shared" si="26"/>
        <v>9.375E-2</v>
      </c>
      <c r="O112" s="27">
        <f t="shared" si="27"/>
        <v>9</v>
      </c>
      <c r="P112" s="27">
        <f t="shared" si="28"/>
        <v>6</v>
      </c>
      <c r="Q112" s="27">
        <f t="shared" si="29"/>
        <v>3</v>
      </c>
      <c r="R112" s="27">
        <f t="shared" si="30"/>
        <v>1</v>
      </c>
      <c r="S112" s="27">
        <f t="shared" si="31"/>
        <v>1</v>
      </c>
      <c r="T112" s="27">
        <f t="shared" si="32"/>
        <v>20</v>
      </c>
      <c r="U112" s="35">
        <f t="shared" si="33"/>
        <v>0.625</v>
      </c>
      <c r="V112" s="10"/>
      <c r="W112" s="10"/>
    </row>
    <row r="113" spans="1:23" s="5" customFormat="1" x14ac:dyDescent="0.25">
      <c r="A113" s="27" t="s">
        <v>686</v>
      </c>
      <c r="B113" s="26" t="s">
        <v>736</v>
      </c>
      <c r="C113" s="27" t="s">
        <v>432</v>
      </c>
      <c r="D113" s="26" t="s">
        <v>577</v>
      </c>
      <c r="E113" s="27">
        <f t="shared" si="17"/>
        <v>32</v>
      </c>
      <c r="F113" s="27">
        <f t="shared" si="18"/>
        <v>0</v>
      </c>
      <c r="G113" s="27">
        <f t="shared" si="19"/>
        <v>1</v>
      </c>
      <c r="H113" s="27">
        <f t="shared" si="20"/>
        <v>1</v>
      </c>
      <c r="I113" s="27">
        <f t="shared" si="21"/>
        <v>0</v>
      </c>
      <c r="J113" s="27">
        <f t="shared" si="22"/>
        <v>1</v>
      </c>
      <c r="K113" s="27">
        <f t="shared" si="23"/>
        <v>1</v>
      </c>
      <c r="L113" s="27">
        <f t="shared" si="24"/>
        <v>0</v>
      </c>
      <c r="M113" s="27">
        <f t="shared" si="25"/>
        <v>2</v>
      </c>
      <c r="N113" s="35">
        <f t="shared" si="26"/>
        <v>6.25E-2</v>
      </c>
      <c r="O113" s="27">
        <f t="shared" si="27"/>
        <v>13</v>
      </c>
      <c r="P113" s="27">
        <f t="shared" si="28"/>
        <v>8</v>
      </c>
      <c r="Q113" s="27">
        <f t="shared" si="29"/>
        <v>1</v>
      </c>
      <c r="R113" s="27">
        <f t="shared" si="30"/>
        <v>1</v>
      </c>
      <c r="S113" s="27">
        <f t="shared" si="31"/>
        <v>1</v>
      </c>
      <c r="T113" s="27">
        <f t="shared" si="32"/>
        <v>24</v>
      </c>
      <c r="U113" s="35">
        <f t="shared" si="33"/>
        <v>0.75</v>
      </c>
      <c r="V113" s="10"/>
      <c r="W113" s="10"/>
    </row>
    <row r="114" spans="1:23" s="5" customFormat="1" x14ac:dyDescent="0.25">
      <c r="A114" s="27" t="s">
        <v>686</v>
      </c>
      <c r="B114" s="28" t="s">
        <v>758</v>
      </c>
      <c r="C114" s="27" t="s">
        <v>443</v>
      </c>
      <c r="D114" s="26" t="s">
        <v>523</v>
      </c>
      <c r="E114" s="27">
        <f t="shared" si="17"/>
        <v>32</v>
      </c>
      <c r="F114" s="27">
        <f t="shared" si="18"/>
        <v>0</v>
      </c>
      <c r="G114" s="27">
        <f t="shared" si="19"/>
        <v>3</v>
      </c>
      <c r="H114" s="27">
        <f t="shared" si="20"/>
        <v>0</v>
      </c>
      <c r="I114" s="27">
        <f t="shared" si="21"/>
        <v>0</v>
      </c>
      <c r="J114" s="27">
        <f t="shared" si="22"/>
        <v>0</v>
      </c>
      <c r="K114" s="27">
        <f t="shared" si="23"/>
        <v>3</v>
      </c>
      <c r="L114" s="27">
        <f t="shared" si="24"/>
        <v>0</v>
      </c>
      <c r="M114" s="27">
        <f t="shared" si="25"/>
        <v>3</v>
      </c>
      <c r="N114" s="35">
        <f t="shared" si="26"/>
        <v>9.375E-2</v>
      </c>
      <c r="O114" s="27">
        <f t="shared" si="27"/>
        <v>9</v>
      </c>
      <c r="P114" s="27">
        <f t="shared" si="28"/>
        <v>6</v>
      </c>
      <c r="Q114" s="27">
        <f t="shared" si="29"/>
        <v>4</v>
      </c>
      <c r="R114" s="27">
        <f t="shared" si="30"/>
        <v>1</v>
      </c>
      <c r="S114" s="27">
        <f t="shared" si="31"/>
        <v>0</v>
      </c>
      <c r="T114" s="27">
        <f t="shared" si="32"/>
        <v>20</v>
      </c>
      <c r="U114" s="35">
        <f t="shared" si="33"/>
        <v>0.625</v>
      </c>
      <c r="V114" s="10"/>
      <c r="W114" s="10"/>
    </row>
    <row r="115" spans="1:23" s="5" customFormat="1" x14ac:dyDescent="0.25">
      <c r="A115" s="27" t="s">
        <v>686</v>
      </c>
      <c r="B115" s="26" t="s">
        <v>762</v>
      </c>
      <c r="C115" s="27" t="s">
        <v>432</v>
      </c>
      <c r="D115" s="26" t="s">
        <v>584</v>
      </c>
      <c r="E115" s="27">
        <f t="shared" si="17"/>
        <v>32</v>
      </c>
      <c r="F115" s="27">
        <f t="shared" si="18"/>
        <v>1</v>
      </c>
      <c r="G115" s="27">
        <f t="shared" si="19"/>
        <v>2</v>
      </c>
      <c r="H115" s="27">
        <f t="shared" si="20"/>
        <v>0</v>
      </c>
      <c r="I115" s="27">
        <f t="shared" si="21"/>
        <v>0</v>
      </c>
      <c r="J115" s="27">
        <f t="shared" si="22"/>
        <v>0</v>
      </c>
      <c r="K115" s="27">
        <f t="shared" si="23"/>
        <v>2</v>
      </c>
      <c r="L115" s="27">
        <f t="shared" si="24"/>
        <v>0</v>
      </c>
      <c r="M115" s="27">
        <f t="shared" si="25"/>
        <v>2</v>
      </c>
      <c r="N115" s="35">
        <f t="shared" si="26"/>
        <v>6.25E-2</v>
      </c>
      <c r="O115" s="27">
        <f t="shared" si="27"/>
        <v>11</v>
      </c>
      <c r="P115" s="27">
        <f t="shared" si="28"/>
        <v>4</v>
      </c>
      <c r="Q115" s="27">
        <f t="shared" si="29"/>
        <v>2</v>
      </c>
      <c r="R115" s="27">
        <f t="shared" si="30"/>
        <v>3</v>
      </c>
      <c r="S115" s="27">
        <f t="shared" si="31"/>
        <v>1</v>
      </c>
      <c r="T115" s="27">
        <f t="shared" si="32"/>
        <v>21</v>
      </c>
      <c r="U115" s="35">
        <f t="shared" si="33"/>
        <v>0.65625</v>
      </c>
      <c r="V115" s="10"/>
      <c r="W115" s="10"/>
    </row>
    <row r="116" spans="1:23" s="5" customFormat="1" x14ac:dyDescent="0.25">
      <c r="A116" s="27" t="s">
        <v>686</v>
      </c>
      <c r="B116" s="28" t="s">
        <v>766</v>
      </c>
      <c r="C116" s="27" t="s">
        <v>588</v>
      </c>
      <c r="D116" s="26" t="s">
        <v>586</v>
      </c>
      <c r="E116" s="27">
        <f t="shared" si="17"/>
        <v>32</v>
      </c>
      <c r="F116" s="27">
        <f t="shared" si="18"/>
        <v>0</v>
      </c>
      <c r="G116" s="27">
        <f t="shared" si="19"/>
        <v>3</v>
      </c>
      <c r="H116" s="27">
        <f t="shared" si="20"/>
        <v>0</v>
      </c>
      <c r="I116" s="27">
        <f t="shared" si="21"/>
        <v>0</v>
      </c>
      <c r="J116" s="27">
        <f t="shared" si="22"/>
        <v>0</v>
      </c>
      <c r="K116" s="27">
        <f t="shared" si="23"/>
        <v>3</v>
      </c>
      <c r="L116" s="27">
        <f t="shared" si="24"/>
        <v>0</v>
      </c>
      <c r="M116" s="27">
        <f t="shared" si="25"/>
        <v>3</v>
      </c>
      <c r="N116" s="35">
        <f t="shared" si="26"/>
        <v>9.375E-2</v>
      </c>
      <c r="O116" s="27">
        <f t="shared" si="27"/>
        <v>10</v>
      </c>
      <c r="P116" s="27">
        <f t="shared" si="28"/>
        <v>4</v>
      </c>
      <c r="Q116" s="27">
        <f t="shared" si="29"/>
        <v>4</v>
      </c>
      <c r="R116" s="27">
        <f t="shared" si="30"/>
        <v>1</v>
      </c>
      <c r="S116" s="27">
        <f t="shared" si="31"/>
        <v>1</v>
      </c>
      <c r="T116" s="27">
        <f t="shared" si="32"/>
        <v>20</v>
      </c>
      <c r="U116" s="35">
        <f t="shared" si="33"/>
        <v>0.625</v>
      </c>
      <c r="V116" s="10"/>
      <c r="W116" s="10"/>
    </row>
    <row r="117" spans="1:23" s="5" customFormat="1" x14ac:dyDescent="0.25">
      <c r="A117" s="27" t="s">
        <v>686</v>
      </c>
      <c r="B117" s="26" t="s">
        <v>777</v>
      </c>
      <c r="C117" s="27" t="s">
        <v>443</v>
      </c>
      <c r="D117" s="26" t="s">
        <v>589</v>
      </c>
      <c r="E117" s="27">
        <f t="shared" si="17"/>
        <v>32</v>
      </c>
      <c r="F117" s="27">
        <f t="shared" si="18"/>
        <v>1</v>
      </c>
      <c r="G117" s="27">
        <f t="shared" si="19"/>
        <v>1</v>
      </c>
      <c r="H117" s="27">
        <f t="shared" si="20"/>
        <v>0</v>
      </c>
      <c r="I117" s="27">
        <f t="shared" si="21"/>
        <v>0</v>
      </c>
      <c r="J117" s="27">
        <f t="shared" si="22"/>
        <v>0</v>
      </c>
      <c r="K117" s="27">
        <f t="shared" si="23"/>
        <v>1</v>
      </c>
      <c r="L117" s="27">
        <f t="shared" si="24"/>
        <v>0</v>
      </c>
      <c r="M117" s="27">
        <f t="shared" si="25"/>
        <v>1</v>
      </c>
      <c r="N117" s="35">
        <f t="shared" si="26"/>
        <v>3.125E-2</v>
      </c>
      <c r="O117" s="27">
        <f t="shared" si="27"/>
        <v>7</v>
      </c>
      <c r="P117" s="27">
        <f t="shared" si="28"/>
        <v>8</v>
      </c>
      <c r="Q117" s="27">
        <f t="shared" si="29"/>
        <v>4</v>
      </c>
      <c r="R117" s="27">
        <f t="shared" si="30"/>
        <v>1</v>
      </c>
      <c r="S117" s="27">
        <f t="shared" si="31"/>
        <v>1</v>
      </c>
      <c r="T117" s="27">
        <f t="shared" si="32"/>
        <v>21</v>
      </c>
      <c r="U117" s="35">
        <f t="shared" si="33"/>
        <v>0.65625</v>
      </c>
      <c r="V117" s="10"/>
      <c r="W117" s="10"/>
    </row>
    <row r="118" spans="1:23" s="5" customFormat="1" x14ac:dyDescent="0.25">
      <c r="A118" s="27" t="s">
        <v>686</v>
      </c>
      <c r="B118" s="26" t="s">
        <v>758</v>
      </c>
      <c r="C118" s="27" t="s">
        <v>443</v>
      </c>
      <c r="D118" s="26" t="s">
        <v>523</v>
      </c>
      <c r="E118" s="27">
        <f t="shared" si="17"/>
        <v>32</v>
      </c>
      <c r="F118" s="27">
        <f t="shared" si="18"/>
        <v>0</v>
      </c>
      <c r="G118" s="27">
        <f t="shared" si="19"/>
        <v>3</v>
      </c>
      <c r="H118" s="27">
        <f t="shared" si="20"/>
        <v>0</v>
      </c>
      <c r="I118" s="27">
        <f t="shared" si="21"/>
        <v>0</v>
      </c>
      <c r="J118" s="27">
        <f t="shared" si="22"/>
        <v>0</v>
      </c>
      <c r="K118" s="27">
        <f t="shared" si="23"/>
        <v>3</v>
      </c>
      <c r="L118" s="27">
        <f t="shared" si="24"/>
        <v>0</v>
      </c>
      <c r="M118" s="27">
        <f t="shared" si="25"/>
        <v>3</v>
      </c>
      <c r="N118" s="35">
        <f t="shared" si="26"/>
        <v>9.375E-2</v>
      </c>
      <c r="O118" s="27">
        <f t="shared" si="27"/>
        <v>9</v>
      </c>
      <c r="P118" s="27">
        <f t="shared" si="28"/>
        <v>6</v>
      </c>
      <c r="Q118" s="27">
        <f t="shared" si="29"/>
        <v>4</v>
      </c>
      <c r="R118" s="27">
        <f t="shared" si="30"/>
        <v>1</v>
      </c>
      <c r="S118" s="27">
        <f t="shared" si="31"/>
        <v>0</v>
      </c>
      <c r="T118" s="27">
        <f t="shared" si="32"/>
        <v>20</v>
      </c>
      <c r="U118" s="35">
        <f t="shared" si="33"/>
        <v>0.625</v>
      </c>
      <c r="V118" s="10"/>
      <c r="W118" s="10"/>
    </row>
    <row r="119" spans="1:23" s="5" customFormat="1" x14ac:dyDescent="0.25">
      <c r="A119" s="27" t="s">
        <v>686</v>
      </c>
      <c r="B119" s="28" t="s">
        <v>787</v>
      </c>
      <c r="C119" s="27" t="s">
        <v>443</v>
      </c>
      <c r="D119" s="26" t="s">
        <v>523</v>
      </c>
      <c r="E119" s="27">
        <f t="shared" si="17"/>
        <v>32</v>
      </c>
      <c r="F119" s="27">
        <f t="shared" si="18"/>
        <v>0</v>
      </c>
      <c r="G119" s="27">
        <f t="shared" si="19"/>
        <v>3</v>
      </c>
      <c r="H119" s="27">
        <f t="shared" si="20"/>
        <v>0</v>
      </c>
      <c r="I119" s="27">
        <f t="shared" si="21"/>
        <v>0</v>
      </c>
      <c r="J119" s="27">
        <f t="shared" si="22"/>
        <v>0</v>
      </c>
      <c r="K119" s="27">
        <f t="shared" si="23"/>
        <v>3</v>
      </c>
      <c r="L119" s="27">
        <f t="shared" si="24"/>
        <v>0</v>
      </c>
      <c r="M119" s="27">
        <f t="shared" si="25"/>
        <v>3</v>
      </c>
      <c r="N119" s="35">
        <f t="shared" si="26"/>
        <v>9.375E-2</v>
      </c>
      <c r="O119" s="27">
        <f t="shared" si="27"/>
        <v>9</v>
      </c>
      <c r="P119" s="27">
        <f t="shared" si="28"/>
        <v>6</v>
      </c>
      <c r="Q119" s="27">
        <f t="shared" si="29"/>
        <v>4</v>
      </c>
      <c r="R119" s="27">
        <f t="shared" si="30"/>
        <v>1</v>
      </c>
      <c r="S119" s="27">
        <f t="shared" si="31"/>
        <v>0</v>
      </c>
      <c r="T119" s="27">
        <f t="shared" si="32"/>
        <v>20</v>
      </c>
      <c r="U119" s="35">
        <f t="shared" si="33"/>
        <v>0.625</v>
      </c>
      <c r="V119" s="10"/>
      <c r="W119" s="10"/>
    </row>
    <row r="120" spans="1:23" s="5" customFormat="1" x14ac:dyDescent="0.25">
      <c r="A120" s="27" t="s">
        <v>686</v>
      </c>
      <c r="B120" s="28" t="s">
        <v>787</v>
      </c>
      <c r="C120" s="27" t="s">
        <v>443</v>
      </c>
      <c r="D120" s="26" t="s">
        <v>523</v>
      </c>
      <c r="E120" s="27">
        <f t="shared" si="17"/>
        <v>32</v>
      </c>
      <c r="F120" s="27">
        <f t="shared" si="18"/>
        <v>0</v>
      </c>
      <c r="G120" s="27">
        <f t="shared" si="19"/>
        <v>3</v>
      </c>
      <c r="H120" s="27">
        <f t="shared" si="20"/>
        <v>0</v>
      </c>
      <c r="I120" s="27">
        <f t="shared" si="21"/>
        <v>0</v>
      </c>
      <c r="J120" s="27">
        <f t="shared" si="22"/>
        <v>0</v>
      </c>
      <c r="K120" s="27">
        <f t="shared" si="23"/>
        <v>3</v>
      </c>
      <c r="L120" s="27">
        <f t="shared" si="24"/>
        <v>0</v>
      </c>
      <c r="M120" s="27">
        <f t="shared" si="25"/>
        <v>3</v>
      </c>
      <c r="N120" s="35">
        <f t="shared" si="26"/>
        <v>9.375E-2</v>
      </c>
      <c r="O120" s="27">
        <f t="shared" si="27"/>
        <v>9</v>
      </c>
      <c r="P120" s="27">
        <f t="shared" si="28"/>
        <v>6</v>
      </c>
      <c r="Q120" s="27">
        <f t="shared" si="29"/>
        <v>4</v>
      </c>
      <c r="R120" s="27">
        <f t="shared" si="30"/>
        <v>1</v>
      </c>
      <c r="S120" s="27">
        <f t="shared" si="31"/>
        <v>0</v>
      </c>
      <c r="T120" s="27">
        <f t="shared" si="32"/>
        <v>20</v>
      </c>
      <c r="U120" s="35">
        <f t="shared" si="33"/>
        <v>0.625</v>
      </c>
      <c r="V120" s="10"/>
      <c r="W120" s="10"/>
    </row>
    <row r="121" spans="1:23" s="5" customFormat="1" x14ac:dyDescent="0.25">
      <c r="A121" s="27" t="s">
        <v>686</v>
      </c>
      <c r="B121" s="28" t="s">
        <v>766</v>
      </c>
      <c r="C121" s="27" t="s">
        <v>434</v>
      </c>
      <c r="D121" s="26" t="s">
        <v>586</v>
      </c>
      <c r="E121" s="27">
        <f t="shared" si="17"/>
        <v>32</v>
      </c>
      <c r="F121" s="27">
        <f t="shared" si="18"/>
        <v>0</v>
      </c>
      <c r="G121" s="27">
        <f t="shared" si="19"/>
        <v>3</v>
      </c>
      <c r="H121" s="27">
        <f t="shared" si="20"/>
        <v>0</v>
      </c>
      <c r="I121" s="27">
        <f t="shared" si="21"/>
        <v>0</v>
      </c>
      <c r="J121" s="27">
        <f t="shared" si="22"/>
        <v>0</v>
      </c>
      <c r="K121" s="27">
        <f t="shared" si="23"/>
        <v>3</v>
      </c>
      <c r="L121" s="27">
        <f t="shared" si="24"/>
        <v>0</v>
      </c>
      <c r="M121" s="27">
        <f t="shared" si="25"/>
        <v>3</v>
      </c>
      <c r="N121" s="35">
        <f t="shared" si="26"/>
        <v>9.375E-2</v>
      </c>
      <c r="O121" s="27">
        <f t="shared" si="27"/>
        <v>10</v>
      </c>
      <c r="P121" s="27">
        <f t="shared" si="28"/>
        <v>4</v>
      </c>
      <c r="Q121" s="27">
        <f t="shared" si="29"/>
        <v>4</v>
      </c>
      <c r="R121" s="27">
        <f t="shared" si="30"/>
        <v>1</v>
      </c>
      <c r="S121" s="27">
        <f t="shared" si="31"/>
        <v>1</v>
      </c>
      <c r="T121" s="27">
        <f t="shared" si="32"/>
        <v>20</v>
      </c>
      <c r="U121" s="35">
        <f t="shared" si="33"/>
        <v>0.625</v>
      </c>
      <c r="V121" s="10"/>
      <c r="W121" s="10"/>
    </row>
    <row r="122" spans="1:23" s="5" customFormat="1" x14ac:dyDescent="0.25">
      <c r="A122" s="27" t="s">
        <v>686</v>
      </c>
      <c r="B122" s="28" t="s">
        <v>809</v>
      </c>
      <c r="C122" s="27" t="s">
        <v>434</v>
      </c>
      <c r="D122" s="26" t="s">
        <v>596</v>
      </c>
      <c r="E122" s="27">
        <f t="shared" si="17"/>
        <v>32</v>
      </c>
      <c r="F122" s="27">
        <f t="shared" si="18"/>
        <v>1</v>
      </c>
      <c r="G122" s="27">
        <f t="shared" si="19"/>
        <v>3</v>
      </c>
      <c r="H122" s="27">
        <f t="shared" si="20"/>
        <v>1</v>
      </c>
      <c r="I122" s="27">
        <f t="shared" si="21"/>
        <v>0</v>
      </c>
      <c r="J122" s="27">
        <f t="shared" si="22"/>
        <v>1</v>
      </c>
      <c r="K122" s="27">
        <f t="shared" si="23"/>
        <v>3</v>
      </c>
      <c r="L122" s="27">
        <f t="shared" si="24"/>
        <v>0</v>
      </c>
      <c r="M122" s="27">
        <f t="shared" si="25"/>
        <v>4</v>
      </c>
      <c r="N122" s="35">
        <f t="shared" si="26"/>
        <v>0.125</v>
      </c>
      <c r="O122" s="27">
        <f t="shared" si="27"/>
        <v>8</v>
      </c>
      <c r="P122" s="27">
        <f t="shared" si="28"/>
        <v>3</v>
      </c>
      <c r="Q122" s="27">
        <f t="shared" si="29"/>
        <v>6</v>
      </c>
      <c r="R122" s="27">
        <f t="shared" si="30"/>
        <v>1</v>
      </c>
      <c r="S122" s="27">
        <f t="shared" si="31"/>
        <v>2</v>
      </c>
      <c r="T122" s="27">
        <f t="shared" si="32"/>
        <v>20</v>
      </c>
      <c r="U122" s="35">
        <f t="shared" si="33"/>
        <v>0.625</v>
      </c>
      <c r="V122" s="10"/>
      <c r="W122" s="10"/>
    </row>
    <row r="123" spans="1:23" s="5" customFormat="1" x14ac:dyDescent="0.25">
      <c r="A123" s="27" t="s">
        <v>686</v>
      </c>
      <c r="B123" s="28" t="s">
        <v>811</v>
      </c>
      <c r="C123" s="27" t="s">
        <v>434</v>
      </c>
      <c r="D123" s="26" t="s">
        <v>597</v>
      </c>
      <c r="E123" s="27">
        <f t="shared" si="17"/>
        <v>32</v>
      </c>
      <c r="F123" s="27">
        <f t="shared" si="18"/>
        <v>2</v>
      </c>
      <c r="G123" s="27">
        <f t="shared" si="19"/>
        <v>1</v>
      </c>
      <c r="H123" s="27">
        <f t="shared" si="20"/>
        <v>0</v>
      </c>
      <c r="I123" s="27">
        <f t="shared" si="21"/>
        <v>0</v>
      </c>
      <c r="J123" s="27">
        <f t="shared" si="22"/>
        <v>0</v>
      </c>
      <c r="K123" s="27">
        <f t="shared" si="23"/>
        <v>2</v>
      </c>
      <c r="L123" s="27">
        <f t="shared" si="24"/>
        <v>0</v>
      </c>
      <c r="M123" s="27">
        <f t="shared" si="25"/>
        <v>2</v>
      </c>
      <c r="N123" s="35">
        <f t="shared" si="26"/>
        <v>6.25E-2</v>
      </c>
      <c r="O123" s="27">
        <f t="shared" si="27"/>
        <v>10</v>
      </c>
      <c r="P123" s="27">
        <f t="shared" si="28"/>
        <v>4</v>
      </c>
      <c r="Q123" s="27">
        <f t="shared" si="29"/>
        <v>3</v>
      </c>
      <c r="R123" s="27">
        <f t="shared" si="30"/>
        <v>2</v>
      </c>
      <c r="S123" s="27">
        <f t="shared" si="31"/>
        <v>2</v>
      </c>
      <c r="T123" s="27">
        <f t="shared" si="32"/>
        <v>21</v>
      </c>
      <c r="U123" s="35">
        <f t="shared" si="33"/>
        <v>0.65625</v>
      </c>
      <c r="V123" s="10"/>
      <c r="W123" s="10"/>
    </row>
    <row r="124" spans="1:23" s="5" customFormat="1" x14ac:dyDescent="0.25">
      <c r="A124" s="27" t="s">
        <v>686</v>
      </c>
      <c r="B124" s="26" t="s">
        <v>825</v>
      </c>
      <c r="C124" s="27" t="s">
        <v>434</v>
      </c>
      <c r="D124" s="26" t="s">
        <v>586</v>
      </c>
      <c r="E124" s="27">
        <f t="shared" si="17"/>
        <v>32</v>
      </c>
      <c r="F124" s="27">
        <f t="shared" si="18"/>
        <v>0</v>
      </c>
      <c r="G124" s="27">
        <f t="shared" si="19"/>
        <v>3</v>
      </c>
      <c r="H124" s="27">
        <f t="shared" si="20"/>
        <v>0</v>
      </c>
      <c r="I124" s="27">
        <f t="shared" si="21"/>
        <v>0</v>
      </c>
      <c r="J124" s="27">
        <f t="shared" si="22"/>
        <v>0</v>
      </c>
      <c r="K124" s="27">
        <f t="shared" si="23"/>
        <v>3</v>
      </c>
      <c r="L124" s="27">
        <f t="shared" si="24"/>
        <v>0</v>
      </c>
      <c r="M124" s="27">
        <f t="shared" si="25"/>
        <v>3</v>
      </c>
      <c r="N124" s="35">
        <f t="shared" si="26"/>
        <v>9.375E-2</v>
      </c>
      <c r="O124" s="27">
        <f t="shared" si="27"/>
        <v>10</v>
      </c>
      <c r="P124" s="27">
        <f t="shared" si="28"/>
        <v>4</v>
      </c>
      <c r="Q124" s="27">
        <f t="shared" si="29"/>
        <v>4</v>
      </c>
      <c r="R124" s="27">
        <f t="shared" si="30"/>
        <v>1</v>
      </c>
      <c r="S124" s="27">
        <f t="shared" si="31"/>
        <v>1</v>
      </c>
      <c r="T124" s="27">
        <f t="shared" si="32"/>
        <v>20</v>
      </c>
      <c r="U124" s="35">
        <f t="shared" si="33"/>
        <v>0.625</v>
      </c>
      <c r="V124" s="10"/>
      <c r="W124" s="10"/>
    </row>
    <row r="125" spans="1:23" s="5" customFormat="1" x14ac:dyDescent="0.25">
      <c r="A125" s="27" t="s">
        <v>686</v>
      </c>
      <c r="B125" s="28" t="s">
        <v>825</v>
      </c>
      <c r="C125" s="27" t="s">
        <v>434</v>
      </c>
      <c r="D125" s="26" t="s">
        <v>586</v>
      </c>
      <c r="E125" s="27">
        <f t="shared" si="17"/>
        <v>32</v>
      </c>
      <c r="F125" s="27">
        <f t="shared" si="18"/>
        <v>0</v>
      </c>
      <c r="G125" s="27">
        <f t="shared" si="19"/>
        <v>3</v>
      </c>
      <c r="H125" s="27">
        <f t="shared" si="20"/>
        <v>0</v>
      </c>
      <c r="I125" s="27">
        <f t="shared" si="21"/>
        <v>0</v>
      </c>
      <c r="J125" s="27">
        <f t="shared" si="22"/>
        <v>0</v>
      </c>
      <c r="K125" s="27">
        <f t="shared" si="23"/>
        <v>3</v>
      </c>
      <c r="L125" s="27">
        <f t="shared" si="24"/>
        <v>0</v>
      </c>
      <c r="M125" s="27">
        <f t="shared" si="25"/>
        <v>3</v>
      </c>
      <c r="N125" s="35">
        <f t="shared" si="26"/>
        <v>9.375E-2</v>
      </c>
      <c r="O125" s="27">
        <f t="shared" si="27"/>
        <v>10</v>
      </c>
      <c r="P125" s="27">
        <f t="shared" si="28"/>
        <v>4</v>
      </c>
      <c r="Q125" s="27">
        <f t="shared" si="29"/>
        <v>4</v>
      </c>
      <c r="R125" s="27">
        <f t="shared" si="30"/>
        <v>1</v>
      </c>
      <c r="S125" s="27">
        <f t="shared" si="31"/>
        <v>1</v>
      </c>
      <c r="T125" s="27">
        <f t="shared" si="32"/>
        <v>20</v>
      </c>
      <c r="U125" s="35">
        <f t="shared" si="33"/>
        <v>0.625</v>
      </c>
      <c r="V125" s="10"/>
      <c r="W125" s="10"/>
    </row>
    <row r="126" spans="1:23" s="5" customFormat="1" x14ac:dyDescent="0.25">
      <c r="A126" s="27" t="s">
        <v>686</v>
      </c>
      <c r="B126" s="26" t="s">
        <v>836</v>
      </c>
      <c r="C126" s="27" t="s">
        <v>443</v>
      </c>
      <c r="D126" s="26" t="s">
        <v>523</v>
      </c>
      <c r="E126" s="27">
        <f t="shared" si="17"/>
        <v>32</v>
      </c>
      <c r="F126" s="27">
        <f t="shared" si="18"/>
        <v>0</v>
      </c>
      <c r="G126" s="27">
        <f t="shared" si="19"/>
        <v>3</v>
      </c>
      <c r="H126" s="27">
        <f t="shared" si="20"/>
        <v>0</v>
      </c>
      <c r="I126" s="27">
        <f t="shared" si="21"/>
        <v>0</v>
      </c>
      <c r="J126" s="27">
        <f t="shared" si="22"/>
        <v>0</v>
      </c>
      <c r="K126" s="27">
        <f t="shared" si="23"/>
        <v>3</v>
      </c>
      <c r="L126" s="27">
        <f t="shared" si="24"/>
        <v>0</v>
      </c>
      <c r="M126" s="27">
        <f t="shared" si="25"/>
        <v>3</v>
      </c>
      <c r="N126" s="35">
        <f t="shared" si="26"/>
        <v>9.375E-2</v>
      </c>
      <c r="O126" s="27">
        <f t="shared" si="27"/>
        <v>9</v>
      </c>
      <c r="P126" s="27">
        <f t="shared" si="28"/>
        <v>6</v>
      </c>
      <c r="Q126" s="27">
        <f t="shared" si="29"/>
        <v>4</v>
      </c>
      <c r="R126" s="27">
        <f t="shared" si="30"/>
        <v>1</v>
      </c>
      <c r="S126" s="27">
        <f t="shared" si="31"/>
        <v>0</v>
      </c>
      <c r="T126" s="27">
        <f t="shared" si="32"/>
        <v>20</v>
      </c>
      <c r="U126" s="35">
        <f t="shared" si="33"/>
        <v>0.625</v>
      </c>
      <c r="V126" s="10"/>
      <c r="W126" s="10"/>
    </row>
    <row r="127" spans="1:23" s="5" customFormat="1" x14ac:dyDescent="0.25">
      <c r="A127" s="27" t="s">
        <v>686</v>
      </c>
      <c r="B127" s="28" t="s">
        <v>836</v>
      </c>
      <c r="C127" s="27" t="s">
        <v>443</v>
      </c>
      <c r="D127" s="26" t="s">
        <v>523</v>
      </c>
      <c r="E127" s="27">
        <f t="shared" si="17"/>
        <v>32</v>
      </c>
      <c r="F127" s="27">
        <f t="shared" si="18"/>
        <v>0</v>
      </c>
      <c r="G127" s="27">
        <f t="shared" si="19"/>
        <v>3</v>
      </c>
      <c r="H127" s="27">
        <f t="shared" si="20"/>
        <v>0</v>
      </c>
      <c r="I127" s="27">
        <f t="shared" si="21"/>
        <v>0</v>
      </c>
      <c r="J127" s="27">
        <f t="shared" si="22"/>
        <v>0</v>
      </c>
      <c r="K127" s="27">
        <f t="shared" si="23"/>
        <v>3</v>
      </c>
      <c r="L127" s="27">
        <f t="shared" si="24"/>
        <v>0</v>
      </c>
      <c r="M127" s="27">
        <f t="shared" si="25"/>
        <v>3</v>
      </c>
      <c r="N127" s="35">
        <f t="shared" si="26"/>
        <v>9.375E-2</v>
      </c>
      <c r="O127" s="27">
        <f t="shared" si="27"/>
        <v>9</v>
      </c>
      <c r="P127" s="27">
        <f t="shared" si="28"/>
        <v>6</v>
      </c>
      <c r="Q127" s="27">
        <f t="shared" si="29"/>
        <v>4</v>
      </c>
      <c r="R127" s="27">
        <f t="shared" si="30"/>
        <v>1</v>
      </c>
      <c r="S127" s="27">
        <f t="shared" si="31"/>
        <v>0</v>
      </c>
      <c r="T127" s="27">
        <f t="shared" si="32"/>
        <v>20</v>
      </c>
      <c r="U127" s="35">
        <f t="shared" si="33"/>
        <v>0.625</v>
      </c>
      <c r="V127" s="10"/>
      <c r="W127" s="10"/>
    </row>
    <row r="128" spans="1:23" s="5" customFormat="1" x14ac:dyDescent="0.25">
      <c r="A128" s="27" t="s">
        <v>686</v>
      </c>
      <c r="B128" s="26" t="s">
        <v>766</v>
      </c>
      <c r="C128" s="27" t="s">
        <v>434</v>
      </c>
      <c r="D128" s="26" t="s">
        <v>586</v>
      </c>
      <c r="E128" s="27">
        <f t="shared" si="17"/>
        <v>32</v>
      </c>
      <c r="F128" s="27">
        <f t="shared" si="18"/>
        <v>0</v>
      </c>
      <c r="G128" s="27">
        <f t="shared" si="19"/>
        <v>3</v>
      </c>
      <c r="H128" s="27">
        <f t="shared" si="20"/>
        <v>0</v>
      </c>
      <c r="I128" s="27">
        <f t="shared" si="21"/>
        <v>0</v>
      </c>
      <c r="J128" s="27">
        <f t="shared" si="22"/>
        <v>0</v>
      </c>
      <c r="K128" s="27">
        <f t="shared" si="23"/>
        <v>3</v>
      </c>
      <c r="L128" s="27">
        <f t="shared" si="24"/>
        <v>0</v>
      </c>
      <c r="M128" s="27">
        <f t="shared" si="25"/>
        <v>3</v>
      </c>
      <c r="N128" s="35">
        <f t="shared" si="26"/>
        <v>9.375E-2</v>
      </c>
      <c r="O128" s="27">
        <f t="shared" si="27"/>
        <v>10</v>
      </c>
      <c r="P128" s="27">
        <f t="shared" si="28"/>
        <v>4</v>
      </c>
      <c r="Q128" s="27">
        <f t="shared" si="29"/>
        <v>4</v>
      </c>
      <c r="R128" s="27">
        <f t="shared" si="30"/>
        <v>1</v>
      </c>
      <c r="S128" s="27">
        <f t="shared" si="31"/>
        <v>1</v>
      </c>
      <c r="T128" s="27">
        <f t="shared" si="32"/>
        <v>20</v>
      </c>
      <c r="U128" s="35">
        <f t="shared" si="33"/>
        <v>0.625</v>
      </c>
      <c r="V128" s="10"/>
      <c r="W128" s="10"/>
    </row>
    <row r="129" spans="1:23" s="5" customFormat="1" x14ac:dyDescent="0.25">
      <c r="A129" s="27" t="s">
        <v>686</v>
      </c>
      <c r="B129" s="26" t="s">
        <v>832</v>
      </c>
      <c r="C129" s="27" t="s">
        <v>432</v>
      </c>
      <c r="D129" s="26" t="s">
        <v>645</v>
      </c>
      <c r="E129" s="27">
        <f t="shared" si="17"/>
        <v>32</v>
      </c>
      <c r="F129" s="27">
        <f t="shared" si="18"/>
        <v>3</v>
      </c>
      <c r="G129" s="27">
        <f t="shared" si="19"/>
        <v>2</v>
      </c>
      <c r="H129" s="27">
        <f t="shared" si="20"/>
        <v>0</v>
      </c>
      <c r="I129" s="27">
        <f t="shared" si="21"/>
        <v>0</v>
      </c>
      <c r="J129" s="27">
        <f t="shared" si="22"/>
        <v>0</v>
      </c>
      <c r="K129" s="27">
        <f t="shared" si="23"/>
        <v>4</v>
      </c>
      <c r="L129" s="27">
        <f t="shared" si="24"/>
        <v>0</v>
      </c>
      <c r="M129" s="27">
        <f t="shared" si="25"/>
        <v>4</v>
      </c>
      <c r="N129" s="35">
        <f t="shared" si="26"/>
        <v>0.125</v>
      </c>
      <c r="O129" s="27">
        <f t="shared" si="27"/>
        <v>6</v>
      </c>
      <c r="P129" s="27">
        <f t="shared" si="28"/>
        <v>5</v>
      </c>
      <c r="Q129" s="27">
        <f t="shared" si="29"/>
        <v>1</v>
      </c>
      <c r="R129" s="27">
        <f t="shared" si="30"/>
        <v>2</v>
      </c>
      <c r="S129" s="27">
        <f t="shared" si="31"/>
        <v>3</v>
      </c>
      <c r="T129" s="27">
        <f t="shared" si="32"/>
        <v>17</v>
      </c>
      <c r="U129" s="35">
        <f t="shared" si="33"/>
        <v>0.53125</v>
      </c>
      <c r="V129" s="10"/>
      <c r="W129" s="10"/>
    </row>
    <row r="130" spans="1:23" s="5" customFormat="1" x14ac:dyDescent="0.25">
      <c r="A130" s="27" t="s">
        <v>686</v>
      </c>
      <c r="B130" s="26" t="s">
        <v>716</v>
      </c>
      <c r="C130" s="27" t="s">
        <v>432</v>
      </c>
      <c r="D130" s="26" t="s">
        <v>469</v>
      </c>
      <c r="E130" s="27">
        <f t="shared" ref="E130:E193" si="34">IF(D130&lt;&gt;0,LEN(D130),"")</f>
        <v>33</v>
      </c>
      <c r="F130" s="27">
        <f t="shared" ref="F130:F193" si="35">IF(D130&lt;&gt;"",(LEN(D130)-LEN(SUBSTITUTE(D130,"S",""))),"")</f>
        <v>0</v>
      </c>
      <c r="G130" s="27">
        <f t="shared" ref="G130:G193" si="36">IF(D130&lt;&gt;"",(LEN(D130)-LEN(SUBSTITUTE(D130,"T",""))),"")</f>
        <v>1</v>
      </c>
      <c r="H130" s="27">
        <f t="shared" ref="H130:H193" si="37">IF(D130&lt;&gt;"",(LEN(D130)-LEN(SUBSTITUTE(D130,"C",""))),"")</f>
        <v>0</v>
      </c>
      <c r="I130" s="27">
        <f t="shared" ref="I130:I193" si="38">IF(D130&lt;&gt;"",IF(RIGHT(D130,1)="C",1,0),"")</f>
        <v>0</v>
      </c>
      <c r="J130" s="27">
        <f t="shared" ref="J130:J193" si="39">IF(D130&lt;&gt;"",H130-I130,"")</f>
        <v>0</v>
      </c>
      <c r="K130" s="27">
        <f t="shared" ref="K130:K193" si="40">IF(D130&lt;&gt;"",IF(F130&gt;=1,F130+G130-1,F130+G130),"")</f>
        <v>1</v>
      </c>
      <c r="L130" s="27">
        <f t="shared" ref="L130:L193" si="41">IF(D130&lt;&gt;0,I130,"")</f>
        <v>0</v>
      </c>
      <c r="M130" s="27">
        <f t="shared" ref="M130:M193" si="42">IF(D130&lt;&gt;"",J130+K130+L130,"")</f>
        <v>1</v>
      </c>
      <c r="N130" s="35">
        <f t="shared" ref="N130:N193" si="43">IF(D130&lt;&gt;0,(J130+K130+L130)/E130,"")</f>
        <v>3.0303030303030304E-2</v>
      </c>
      <c r="O130" s="27">
        <f t="shared" si="27"/>
        <v>12</v>
      </c>
      <c r="P130" s="27">
        <f t="shared" si="28"/>
        <v>9</v>
      </c>
      <c r="Q130" s="27">
        <f t="shared" si="29"/>
        <v>2</v>
      </c>
      <c r="R130" s="27">
        <f t="shared" si="30"/>
        <v>3</v>
      </c>
      <c r="S130" s="27">
        <f t="shared" si="31"/>
        <v>1</v>
      </c>
      <c r="T130" s="27">
        <f t="shared" si="32"/>
        <v>27</v>
      </c>
      <c r="U130" s="35">
        <f t="shared" si="33"/>
        <v>0.81818181818181823</v>
      </c>
      <c r="V130" s="10"/>
      <c r="W130" s="10"/>
    </row>
    <row r="131" spans="1:23" s="5" customFormat="1" x14ac:dyDescent="0.25">
      <c r="A131" s="27" t="s">
        <v>686</v>
      </c>
      <c r="B131" s="26" t="s">
        <v>746</v>
      </c>
      <c r="C131" s="27" t="s">
        <v>442</v>
      </c>
      <c r="D131" s="26" t="s">
        <v>484</v>
      </c>
      <c r="E131" s="27">
        <f t="shared" si="34"/>
        <v>33</v>
      </c>
      <c r="F131" s="27">
        <f t="shared" si="35"/>
        <v>0</v>
      </c>
      <c r="G131" s="27">
        <f t="shared" si="36"/>
        <v>3</v>
      </c>
      <c r="H131" s="27">
        <f t="shared" si="37"/>
        <v>0</v>
      </c>
      <c r="I131" s="27">
        <f t="shared" si="38"/>
        <v>0</v>
      </c>
      <c r="J131" s="27">
        <f t="shared" si="39"/>
        <v>0</v>
      </c>
      <c r="K131" s="27">
        <f t="shared" si="40"/>
        <v>3</v>
      </c>
      <c r="L131" s="27">
        <f t="shared" si="41"/>
        <v>0</v>
      </c>
      <c r="M131" s="27">
        <f t="shared" si="42"/>
        <v>3</v>
      </c>
      <c r="N131" s="35">
        <f t="shared" si="43"/>
        <v>9.0909090909090912E-2</v>
      </c>
      <c r="O131" s="27">
        <f t="shared" ref="O131:O194" si="44">IF(D131&lt;&gt;"",(LEN(D131)-LEN(SUBSTITUTE(D131,"A",""))),"")</f>
        <v>9</v>
      </c>
      <c r="P131" s="27">
        <f t="shared" ref="P131:P194" si="45">IF(D131&lt;&gt;"",(LEN(D131)-LEN(SUBSTITUTE(D131,"G",""))),"")</f>
        <v>8</v>
      </c>
      <c r="Q131" s="27">
        <f t="shared" ref="Q131:Q194" si="46">IF(D131&lt;&gt;"",(LEN(D131)-LEN(SUBSTITUTE(D131,"V",""))),"")</f>
        <v>4</v>
      </c>
      <c r="R131" s="27">
        <f t="shared" ref="R131:R194" si="47">IF(D131&lt;&gt;"",(LEN(D131)-LEN(SUBSTITUTE(D131,"L",""))),"")</f>
        <v>1</v>
      </c>
      <c r="S131" s="27">
        <f t="shared" ref="S131:S194" si="48">IF(D131&lt;&gt;"",(LEN(D131)-LEN(SUBSTITUTE(D131,"I",""))),"")</f>
        <v>0</v>
      </c>
      <c r="T131" s="27">
        <f t="shared" ref="T131:T194" si="49">SUM(O131,P131,Q131,R131,S131)</f>
        <v>22</v>
      </c>
      <c r="U131" s="35">
        <f t="shared" ref="U131:U194" si="50">T131/E131</f>
        <v>0.66666666666666663</v>
      </c>
      <c r="V131" s="10"/>
      <c r="W131" s="10"/>
    </row>
    <row r="132" spans="1:23" s="5" customFormat="1" x14ac:dyDescent="0.25">
      <c r="A132" s="27" t="s">
        <v>686</v>
      </c>
      <c r="B132" s="28" t="s">
        <v>747</v>
      </c>
      <c r="C132" s="27" t="s">
        <v>432</v>
      </c>
      <c r="D132" s="26" t="s">
        <v>501</v>
      </c>
      <c r="E132" s="27">
        <f t="shared" si="34"/>
        <v>33</v>
      </c>
      <c r="F132" s="27">
        <f t="shared" si="35"/>
        <v>1</v>
      </c>
      <c r="G132" s="27">
        <f t="shared" si="36"/>
        <v>3</v>
      </c>
      <c r="H132" s="27">
        <f t="shared" si="37"/>
        <v>1</v>
      </c>
      <c r="I132" s="27">
        <f t="shared" si="38"/>
        <v>0</v>
      </c>
      <c r="J132" s="27">
        <f t="shared" si="39"/>
        <v>1</v>
      </c>
      <c r="K132" s="27">
        <f t="shared" si="40"/>
        <v>3</v>
      </c>
      <c r="L132" s="27">
        <f t="shared" si="41"/>
        <v>0</v>
      </c>
      <c r="M132" s="27">
        <f t="shared" si="42"/>
        <v>4</v>
      </c>
      <c r="N132" s="35">
        <f t="shared" si="43"/>
        <v>0.12121212121212122</v>
      </c>
      <c r="O132" s="27">
        <f t="shared" si="44"/>
        <v>6</v>
      </c>
      <c r="P132" s="27">
        <f t="shared" si="45"/>
        <v>8</v>
      </c>
      <c r="Q132" s="27">
        <f t="shared" si="46"/>
        <v>9</v>
      </c>
      <c r="R132" s="27">
        <f t="shared" si="47"/>
        <v>0</v>
      </c>
      <c r="S132" s="27">
        <f t="shared" si="48"/>
        <v>0</v>
      </c>
      <c r="T132" s="27">
        <f t="shared" si="49"/>
        <v>23</v>
      </c>
      <c r="U132" s="35">
        <f t="shared" si="50"/>
        <v>0.69696969696969702</v>
      </c>
      <c r="V132" s="10"/>
      <c r="W132" s="10"/>
    </row>
    <row r="133" spans="1:23" s="5" customFormat="1" x14ac:dyDescent="0.25">
      <c r="A133" s="27" t="s">
        <v>686</v>
      </c>
      <c r="B133" s="28" t="s">
        <v>810</v>
      </c>
      <c r="C133" s="27" t="s">
        <v>434</v>
      </c>
      <c r="D133" s="26" t="s">
        <v>511</v>
      </c>
      <c r="E133" s="27">
        <f t="shared" si="34"/>
        <v>33</v>
      </c>
      <c r="F133" s="27">
        <f t="shared" si="35"/>
        <v>0</v>
      </c>
      <c r="G133" s="27">
        <f t="shared" si="36"/>
        <v>2</v>
      </c>
      <c r="H133" s="27">
        <f t="shared" si="37"/>
        <v>0</v>
      </c>
      <c r="I133" s="27">
        <f t="shared" si="38"/>
        <v>0</v>
      </c>
      <c r="J133" s="27">
        <f t="shared" si="39"/>
        <v>0</v>
      </c>
      <c r="K133" s="27">
        <f t="shared" si="40"/>
        <v>2</v>
      </c>
      <c r="L133" s="27">
        <f t="shared" si="41"/>
        <v>0</v>
      </c>
      <c r="M133" s="27">
        <f t="shared" si="42"/>
        <v>2</v>
      </c>
      <c r="N133" s="35">
        <f t="shared" si="43"/>
        <v>6.0606060606060608E-2</v>
      </c>
      <c r="O133" s="27">
        <f t="shared" si="44"/>
        <v>7</v>
      </c>
      <c r="P133" s="27">
        <f t="shared" si="45"/>
        <v>5</v>
      </c>
      <c r="Q133" s="27">
        <f t="shared" si="46"/>
        <v>5</v>
      </c>
      <c r="R133" s="27">
        <f t="shared" si="47"/>
        <v>2</v>
      </c>
      <c r="S133" s="27">
        <f t="shared" si="48"/>
        <v>2</v>
      </c>
      <c r="T133" s="27">
        <f t="shared" si="49"/>
        <v>21</v>
      </c>
      <c r="U133" s="35">
        <f t="shared" si="50"/>
        <v>0.63636363636363635</v>
      </c>
      <c r="V133" s="10"/>
      <c r="W133" s="10"/>
    </row>
    <row r="134" spans="1:23" s="5" customFormat="1" x14ac:dyDescent="0.25">
      <c r="A134" s="27" t="s">
        <v>686</v>
      </c>
      <c r="B134" s="28" t="s">
        <v>822</v>
      </c>
      <c r="C134" s="27" t="s">
        <v>446</v>
      </c>
      <c r="D134" s="26" t="s">
        <v>509</v>
      </c>
      <c r="E134" s="27">
        <f t="shared" si="34"/>
        <v>33</v>
      </c>
      <c r="F134" s="27">
        <f t="shared" si="35"/>
        <v>1</v>
      </c>
      <c r="G134" s="27">
        <f t="shared" si="36"/>
        <v>1</v>
      </c>
      <c r="H134" s="27">
        <f t="shared" si="37"/>
        <v>1</v>
      </c>
      <c r="I134" s="27">
        <f t="shared" si="38"/>
        <v>0</v>
      </c>
      <c r="J134" s="27">
        <f t="shared" si="39"/>
        <v>1</v>
      </c>
      <c r="K134" s="27">
        <f t="shared" si="40"/>
        <v>1</v>
      </c>
      <c r="L134" s="27">
        <f t="shared" si="41"/>
        <v>0</v>
      </c>
      <c r="M134" s="27">
        <f t="shared" si="42"/>
        <v>2</v>
      </c>
      <c r="N134" s="35">
        <f t="shared" si="43"/>
        <v>6.0606060606060608E-2</v>
      </c>
      <c r="O134" s="27">
        <f t="shared" si="44"/>
        <v>11</v>
      </c>
      <c r="P134" s="27">
        <f t="shared" si="45"/>
        <v>6</v>
      </c>
      <c r="Q134" s="27">
        <f t="shared" si="46"/>
        <v>4</v>
      </c>
      <c r="R134" s="27">
        <f t="shared" si="47"/>
        <v>2</v>
      </c>
      <c r="S134" s="27">
        <f t="shared" si="48"/>
        <v>0</v>
      </c>
      <c r="T134" s="27">
        <f t="shared" si="49"/>
        <v>23</v>
      </c>
      <c r="U134" s="35">
        <f t="shared" si="50"/>
        <v>0.69696969696969702</v>
      </c>
      <c r="V134" s="10"/>
      <c r="W134" s="10"/>
    </row>
    <row r="135" spans="1:23" s="5" customFormat="1" x14ac:dyDescent="0.25">
      <c r="A135" s="27" t="s">
        <v>686</v>
      </c>
      <c r="B135" s="26" t="s">
        <v>747</v>
      </c>
      <c r="C135" s="27" t="s">
        <v>432</v>
      </c>
      <c r="D135" s="26" t="s">
        <v>501</v>
      </c>
      <c r="E135" s="27">
        <f t="shared" si="34"/>
        <v>33</v>
      </c>
      <c r="F135" s="27">
        <f t="shared" si="35"/>
        <v>1</v>
      </c>
      <c r="G135" s="27">
        <f t="shared" si="36"/>
        <v>3</v>
      </c>
      <c r="H135" s="27">
        <f t="shared" si="37"/>
        <v>1</v>
      </c>
      <c r="I135" s="27">
        <f t="shared" si="38"/>
        <v>0</v>
      </c>
      <c r="J135" s="27">
        <f t="shared" si="39"/>
        <v>1</v>
      </c>
      <c r="K135" s="27">
        <f t="shared" si="40"/>
        <v>3</v>
      </c>
      <c r="L135" s="27">
        <f t="shared" si="41"/>
        <v>0</v>
      </c>
      <c r="M135" s="27">
        <f t="shared" si="42"/>
        <v>4</v>
      </c>
      <c r="N135" s="35">
        <f t="shared" si="43"/>
        <v>0.12121212121212122</v>
      </c>
      <c r="O135" s="27">
        <f t="shared" si="44"/>
        <v>6</v>
      </c>
      <c r="P135" s="27">
        <f t="shared" si="45"/>
        <v>8</v>
      </c>
      <c r="Q135" s="27">
        <f t="shared" si="46"/>
        <v>9</v>
      </c>
      <c r="R135" s="27">
        <f t="shared" si="47"/>
        <v>0</v>
      </c>
      <c r="S135" s="27">
        <f t="shared" si="48"/>
        <v>0</v>
      </c>
      <c r="T135" s="27">
        <f t="shared" si="49"/>
        <v>23</v>
      </c>
      <c r="U135" s="35">
        <f t="shared" si="50"/>
        <v>0.69696969696969702</v>
      </c>
      <c r="V135" s="10"/>
      <c r="W135" s="10"/>
    </row>
    <row r="136" spans="1:23" s="5" customFormat="1" x14ac:dyDescent="0.25">
      <c r="A136" s="27" t="s">
        <v>686</v>
      </c>
      <c r="B136" s="26" t="s">
        <v>750</v>
      </c>
      <c r="C136" s="27" t="s">
        <v>432</v>
      </c>
      <c r="D136" s="26" t="s">
        <v>580</v>
      </c>
      <c r="E136" s="27">
        <f t="shared" si="34"/>
        <v>33</v>
      </c>
      <c r="F136" s="27">
        <f t="shared" si="35"/>
        <v>0</v>
      </c>
      <c r="G136" s="27">
        <f t="shared" si="36"/>
        <v>3</v>
      </c>
      <c r="H136" s="27">
        <f t="shared" si="37"/>
        <v>1</v>
      </c>
      <c r="I136" s="27">
        <f t="shared" si="38"/>
        <v>0</v>
      </c>
      <c r="J136" s="27">
        <f t="shared" si="39"/>
        <v>1</v>
      </c>
      <c r="K136" s="27">
        <f t="shared" si="40"/>
        <v>3</v>
      </c>
      <c r="L136" s="27">
        <f t="shared" si="41"/>
        <v>0</v>
      </c>
      <c r="M136" s="27">
        <f t="shared" si="42"/>
        <v>4</v>
      </c>
      <c r="N136" s="35">
        <f t="shared" si="43"/>
        <v>0.12121212121212122</v>
      </c>
      <c r="O136" s="27">
        <f t="shared" si="44"/>
        <v>8</v>
      </c>
      <c r="P136" s="27">
        <f t="shared" si="45"/>
        <v>7</v>
      </c>
      <c r="Q136" s="27">
        <f t="shared" si="46"/>
        <v>8</v>
      </c>
      <c r="R136" s="27">
        <f t="shared" si="47"/>
        <v>0</v>
      </c>
      <c r="S136" s="27">
        <f t="shared" si="48"/>
        <v>0</v>
      </c>
      <c r="T136" s="27">
        <f t="shared" si="49"/>
        <v>23</v>
      </c>
      <c r="U136" s="35">
        <f t="shared" si="50"/>
        <v>0.69696969696969702</v>
      </c>
      <c r="V136" s="10"/>
      <c r="W136" s="10"/>
    </row>
    <row r="137" spans="1:23" s="5" customFormat="1" x14ac:dyDescent="0.25">
      <c r="A137" s="27" t="s">
        <v>686</v>
      </c>
      <c r="B137" s="28" t="s">
        <v>746</v>
      </c>
      <c r="C137" s="27" t="s">
        <v>442</v>
      </c>
      <c r="D137" s="26" t="s">
        <v>484</v>
      </c>
      <c r="E137" s="27">
        <f t="shared" si="34"/>
        <v>33</v>
      </c>
      <c r="F137" s="27">
        <f t="shared" si="35"/>
        <v>0</v>
      </c>
      <c r="G137" s="27">
        <f t="shared" si="36"/>
        <v>3</v>
      </c>
      <c r="H137" s="27">
        <f t="shared" si="37"/>
        <v>0</v>
      </c>
      <c r="I137" s="27">
        <f t="shared" si="38"/>
        <v>0</v>
      </c>
      <c r="J137" s="27">
        <f t="shared" si="39"/>
        <v>0</v>
      </c>
      <c r="K137" s="27">
        <f t="shared" si="40"/>
        <v>3</v>
      </c>
      <c r="L137" s="27">
        <f t="shared" si="41"/>
        <v>0</v>
      </c>
      <c r="M137" s="27">
        <f t="shared" si="42"/>
        <v>3</v>
      </c>
      <c r="N137" s="35">
        <f t="shared" si="43"/>
        <v>9.0909090909090912E-2</v>
      </c>
      <c r="O137" s="27">
        <f t="shared" si="44"/>
        <v>9</v>
      </c>
      <c r="P137" s="27">
        <f t="shared" si="45"/>
        <v>8</v>
      </c>
      <c r="Q137" s="27">
        <f t="shared" si="46"/>
        <v>4</v>
      </c>
      <c r="R137" s="27">
        <f t="shared" si="47"/>
        <v>1</v>
      </c>
      <c r="S137" s="27">
        <f t="shared" si="48"/>
        <v>0</v>
      </c>
      <c r="T137" s="27">
        <f t="shared" si="49"/>
        <v>22</v>
      </c>
      <c r="U137" s="35">
        <f t="shared" si="50"/>
        <v>0.66666666666666663</v>
      </c>
      <c r="V137" s="10"/>
      <c r="W137" s="10"/>
    </row>
    <row r="138" spans="1:23" s="5" customFormat="1" x14ac:dyDescent="0.25">
      <c r="A138" s="27" t="s">
        <v>686</v>
      </c>
      <c r="B138" s="26" t="s">
        <v>838</v>
      </c>
      <c r="C138" s="27" t="s">
        <v>432</v>
      </c>
      <c r="D138" s="26" t="s">
        <v>606</v>
      </c>
      <c r="E138" s="27">
        <f t="shared" si="34"/>
        <v>33</v>
      </c>
      <c r="F138" s="27">
        <f t="shared" si="35"/>
        <v>0</v>
      </c>
      <c r="G138" s="27">
        <f t="shared" si="36"/>
        <v>3</v>
      </c>
      <c r="H138" s="27">
        <f t="shared" si="37"/>
        <v>1</v>
      </c>
      <c r="I138" s="27">
        <f t="shared" si="38"/>
        <v>0</v>
      </c>
      <c r="J138" s="27">
        <f t="shared" si="39"/>
        <v>1</v>
      </c>
      <c r="K138" s="27">
        <f t="shared" si="40"/>
        <v>3</v>
      </c>
      <c r="L138" s="27">
        <f t="shared" si="41"/>
        <v>0</v>
      </c>
      <c r="M138" s="27">
        <f t="shared" si="42"/>
        <v>4</v>
      </c>
      <c r="N138" s="35">
        <f t="shared" si="43"/>
        <v>0.12121212121212122</v>
      </c>
      <c r="O138" s="27">
        <f t="shared" si="44"/>
        <v>9</v>
      </c>
      <c r="P138" s="27">
        <f t="shared" si="45"/>
        <v>7</v>
      </c>
      <c r="Q138" s="27">
        <f t="shared" si="46"/>
        <v>7</v>
      </c>
      <c r="R138" s="27">
        <f t="shared" si="47"/>
        <v>0</v>
      </c>
      <c r="S138" s="27">
        <f t="shared" si="48"/>
        <v>0</v>
      </c>
      <c r="T138" s="27">
        <f t="shared" si="49"/>
        <v>23</v>
      </c>
      <c r="U138" s="35">
        <f t="shared" si="50"/>
        <v>0.69696969696969702</v>
      </c>
      <c r="V138" s="10"/>
      <c r="W138" s="10"/>
    </row>
    <row r="139" spans="1:23" s="5" customFormat="1" x14ac:dyDescent="0.25">
      <c r="A139" s="27" t="s">
        <v>686</v>
      </c>
      <c r="B139" s="26" t="s">
        <v>739</v>
      </c>
      <c r="C139" s="27" t="s">
        <v>439</v>
      </c>
      <c r="D139" s="26" t="s">
        <v>634</v>
      </c>
      <c r="E139" s="27">
        <f t="shared" si="34"/>
        <v>33</v>
      </c>
      <c r="F139" s="27">
        <f t="shared" si="35"/>
        <v>1</v>
      </c>
      <c r="G139" s="27">
        <f t="shared" si="36"/>
        <v>3</v>
      </c>
      <c r="H139" s="27">
        <f t="shared" si="37"/>
        <v>0</v>
      </c>
      <c r="I139" s="27">
        <f t="shared" si="38"/>
        <v>0</v>
      </c>
      <c r="J139" s="27">
        <f t="shared" si="39"/>
        <v>0</v>
      </c>
      <c r="K139" s="27">
        <f t="shared" si="40"/>
        <v>3</v>
      </c>
      <c r="L139" s="27">
        <f t="shared" si="41"/>
        <v>0</v>
      </c>
      <c r="M139" s="27">
        <f t="shared" si="42"/>
        <v>3</v>
      </c>
      <c r="N139" s="35">
        <f t="shared" si="43"/>
        <v>9.0909090909090912E-2</v>
      </c>
      <c r="O139" s="27">
        <f t="shared" si="44"/>
        <v>8</v>
      </c>
      <c r="P139" s="27">
        <f t="shared" si="45"/>
        <v>4</v>
      </c>
      <c r="Q139" s="27">
        <f t="shared" si="46"/>
        <v>2</v>
      </c>
      <c r="R139" s="27">
        <f t="shared" si="47"/>
        <v>3</v>
      </c>
      <c r="S139" s="27">
        <f t="shared" si="48"/>
        <v>2</v>
      </c>
      <c r="T139" s="27">
        <f t="shared" si="49"/>
        <v>19</v>
      </c>
      <c r="U139" s="35">
        <f t="shared" si="50"/>
        <v>0.5757575757575758</v>
      </c>
      <c r="V139" s="10"/>
      <c r="W139" s="10"/>
    </row>
    <row r="140" spans="1:23" s="5" customFormat="1" x14ac:dyDescent="0.25">
      <c r="A140" s="27" t="s">
        <v>686</v>
      </c>
      <c r="B140" s="26" t="s">
        <v>741</v>
      </c>
      <c r="C140" s="27" t="s">
        <v>407</v>
      </c>
      <c r="D140" s="26" t="s">
        <v>481</v>
      </c>
      <c r="E140" s="27">
        <f t="shared" si="34"/>
        <v>34</v>
      </c>
      <c r="F140" s="27">
        <f t="shared" si="35"/>
        <v>1</v>
      </c>
      <c r="G140" s="27">
        <f t="shared" si="36"/>
        <v>3</v>
      </c>
      <c r="H140" s="27">
        <f t="shared" si="37"/>
        <v>0</v>
      </c>
      <c r="I140" s="27">
        <f t="shared" si="38"/>
        <v>0</v>
      </c>
      <c r="J140" s="27">
        <f t="shared" si="39"/>
        <v>0</v>
      </c>
      <c r="K140" s="27">
        <f t="shared" si="40"/>
        <v>3</v>
      </c>
      <c r="L140" s="27">
        <f t="shared" si="41"/>
        <v>0</v>
      </c>
      <c r="M140" s="27">
        <f t="shared" si="42"/>
        <v>3</v>
      </c>
      <c r="N140" s="35">
        <f t="shared" si="43"/>
        <v>8.8235294117647065E-2</v>
      </c>
      <c r="O140" s="27">
        <f t="shared" si="44"/>
        <v>11</v>
      </c>
      <c r="P140" s="27">
        <f t="shared" si="45"/>
        <v>1</v>
      </c>
      <c r="Q140" s="27">
        <f t="shared" si="46"/>
        <v>9</v>
      </c>
      <c r="R140" s="27">
        <f t="shared" si="47"/>
        <v>0</v>
      </c>
      <c r="S140" s="27">
        <f t="shared" si="48"/>
        <v>1</v>
      </c>
      <c r="T140" s="27">
        <f t="shared" si="49"/>
        <v>22</v>
      </c>
      <c r="U140" s="35">
        <f t="shared" si="50"/>
        <v>0.6470588235294118</v>
      </c>
      <c r="V140" s="10"/>
      <c r="W140" s="10"/>
    </row>
    <row r="141" spans="1:23" s="5" customFormat="1" x14ac:dyDescent="0.25">
      <c r="A141" s="27" t="s">
        <v>686</v>
      </c>
      <c r="B141" s="26" t="s">
        <v>742</v>
      </c>
      <c r="C141" s="27" t="s">
        <v>432</v>
      </c>
      <c r="D141" s="26" t="s">
        <v>482</v>
      </c>
      <c r="E141" s="27">
        <f t="shared" si="34"/>
        <v>34</v>
      </c>
      <c r="F141" s="27">
        <f t="shared" si="35"/>
        <v>1</v>
      </c>
      <c r="G141" s="27">
        <f t="shared" si="36"/>
        <v>2</v>
      </c>
      <c r="H141" s="27">
        <f t="shared" si="37"/>
        <v>0</v>
      </c>
      <c r="I141" s="27">
        <f t="shared" si="38"/>
        <v>0</v>
      </c>
      <c r="J141" s="27">
        <f t="shared" si="39"/>
        <v>0</v>
      </c>
      <c r="K141" s="27">
        <f t="shared" si="40"/>
        <v>2</v>
      </c>
      <c r="L141" s="27">
        <f t="shared" si="41"/>
        <v>0</v>
      </c>
      <c r="M141" s="27">
        <f t="shared" si="42"/>
        <v>2</v>
      </c>
      <c r="N141" s="35">
        <f t="shared" si="43"/>
        <v>5.8823529411764705E-2</v>
      </c>
      <c r="O141" s="27">
        <f t="shared" si="44"/>
        <v>8</v>
      </c>
      <c r="P141" s="27">
        <f t="shared" si="45"/>
        <v>8</v>
      </c>
      <c r="Q141" s="27">
        <f t="shared" si="46"/>
        <v>7</v>
      </c>
      <c r="R141" s="27">
        <f t="shared" si="47"/>
        <v>2</v>
      </c>
      <c r="S141" s="27">
        <f t="shared" si="48"/>
        <v>2</v>
      </c>
      <c r="T141" s="27">
        <f t="shared" si="49"/>
        <v>27</v>
      </c>
      <c r="U141" s="35">
        <f t="shared" si="50"/>
        <v>0.79411764705882348</v>
      </c>
      <c r="V141" s="10"/>
      <c r="W141" s="10"/>
    </row>
    <row r="142" spans="1:23" s="5" customFormat="1" x14ac:dyDescent="0.25">
      <c r="A142" s="27" t="s">
        <v>686</v>
      </c>
      <c r="B142" s="28" t="s">
        <v>757</v>
      </c>
      <c r="C142" s="27" t="s">
        <v>432</v>
      </c>
      <c r="D142" s="26" t="s">
        <v>466</v>
      </c>
      <c r="E142" s="27">
        <f t="shared" si="34"/>
        <v>34</v>
      </c>
      <c r="F142" s="27">
        <f t="shared" si="35"/>
        <v>0</v>
      </c>
      <c r="G142" s="27">
        <f t="shared" si="36"/>
        <v>3</v>
      </c>
      <c r="H142" s="27">
        <f t="shared" si="37"/>
        <v>1</v>
      </c>
      <c r="I142" s="27">
        <f t="shared" si="38"/>
        <v>0</v>
      </c>
      <c r="J142" s="27">
        <f t="shared" si="39"/>
        <v>1</v>
      </c>
      <c r="K142" s="27">
        <f t="shared" si="40"/>
        <v>3</v>
      </c>
      <c r="L142" s="27">
        <f t="shared" si="41"/>
        <v>0</v>
      </c>
      <c r="M142" s="27">
        <f t="shared" si="42"/>
        <v>4</v>
      </c>
      <c r="N142" s="35">
        <f t="shared" si="43"/>
        <v>0.11764705882352941</v>
      </c>
      <c r="O142" s="27">
        <f t="shared" si="44"/>
        <v>12</v>
      </c>
      <c r="P142" s="27">
        <f t="shared" si="45"/>
        <v>6</v>
      </c>
      <c r="Q142" s="27">
        <f t="shared" si="46"/>
        <v>7</v>
      </c>
      <c r="R142" s="27">
        <f t="shared" si="47"/>
        <v>0</v>
      </c>
      <c r="S142" s="27">
        <f t="shared" si="48"/>
        <v>0</v>
      </c>
      <c r="T142" s="27">
        <f t="shared" si="49"/>
        <v>25</v>
      </c>
      <c r="U142" s="35">
        <f t="shared" si="50"/>
        <v>0.73529411764705888</v>
      </c>
      <c r="V142" s="10"/>
      <c r="W142" s="10"/>
    </row>
    <row r="143" spans="1:23" s="5" customFormat="1" x14ac:dyDescent="0.25">
      <c r="A143" s="27" t="s">
        <v>686</v>
      </c>
      <c r="B143" s="26" t="s">
        <v>761</v>
      </c>
      <c r="C143" s="27" t="s">
        <v>434</v>
      </c>
      <c r="D143" s="26" t="s">
        <v>492</v>
      </c>
      <c r="E143" s="27">
        <f t="shared" si="34"/>
        <v>34</v>
      </c>
      <c r="F143" s="27">
        <f t="shared" si="35"/>
        <v>0</v>
      </c>
      <c r="G143" s="27">
        <f t="shared" si="36"/>
        <v>1</v>
      </c>
      <c r="H143" s="27">
        <f t="shared" si="37"/>
        <v>1</v>
      </c>
      <c r="I143" s="27">
        <f t="shared" si="38"/>
        <v>0</v>
      </c>
      <c r="J143" s="27">
        <f t="shared" si="39"/>
        <v>1</v>
      </c>
      <c r="K143" s="27">
        <f t="shared" si="40"/>
        <v>1</v>
      </c>
      <c r="L143" s="27">
        <f t="shared" si="41"/>
        <v>0</v>
      </c>
      <c r="M143" s="27">
        <f t="shared" si="42"/>
        <v>2</v>
      </c>
      <c r="N143" s="35">
        <f t="shared" si="43"/>
        <v>5.8823529411764705E-2</v>
      </c>
      <c r="O143" s="27">
        <f t="shared" si="44"/>
        <v>8</v>
      </c>
      <c r="P143" s="27">
        <f t="shared" si="45"/>
        <v>6</v>
      </c>
      <c r="Q143" s="27">
        <f t="shared" si="46"/>
        <v>4</v>
      </c>
      <c r="R143" s="27">
        <f t="shared" si="47"/>
        <v>3</v>
      </c>
      <c r="S143" s="27">
        <f t="shared" si="48"/>
        <v>1</v>
      </c>
      <c r="T143" s="27">
        <f t="shared" si="49"/>
        <v>22</v>
      </c>
      <c r="U143" s="35">
        <f t="shared" si="50"/>
        <v>0.6470588235294118</v>
      </c>
      <c r="V143" s="10"/>
      <c r="W143" s="10"/>
    </row>
    <row r="144" spans="1:23" s="5" customFormat="1" x14ac:dyDescent="0.25">
      <c r="A144" s="27" t="s">
        <v>686</v>
      </c>
      <c r="B144" s="26" t="s">
        <v>776</v>
      </c>
      <c r="C144" s="27" t="s">
        <v>432</v>
      </c>
      <c r="D144" s="26" t="s">
        <v>498</v>
      </c>
      <c r="E144" s="27">
        <f t="shared" si="34"/>
        <v>34</v>
      </c>
      <c r="F144" s="27">
        <f t="shared" si="35"/>
        <v>0</v>
      </c>
      <c r="G144" s="27">
        <f t="shared" si="36"/>
        <v>3</v>
      </c>
      <c r="H144" s="27">
        <f t="shared" si="37"/>
        <v>1</v>
      </c>
      <c r="I144" s="27">
        <f t="shared" si="38"/>
        <v>0</v>
      </c>
      <c r="J144" s="27">
        <f t="shared" si="39"/>
        <v>1</v>
      </c>
      <c r="K144" s="27">
        <f t="shared" si="40"/>
        <v>3</v>
      </c>
      <c r="L144" s="27">
        <f t="shared" si="41"/>
        <v>0</v>
      </c>
      <c r="M144" s="27">
        <f t="shared" si="42"/>
        <v>4</v>
      </c>
      <c r="N144" s="35">
        <f t="shared" si="43"/>
        <v>0.11764705882352941</v>
      </c>
      <c r="O144" s="27">
        <f t="shared" si="44"/>
        <v>11</v>
      </c>
      <c r="P144" s="27">
        <f t="shared" si="45"/>
        <v>6</v>
      </c>
      <c r="Q144" s="27">
        <f t="shared" si="46"/>
        <v>7</v>
      </c>
      <c r="R144" s="27">
        <f t="shared" si="47"/>
        <v>0</v>
      </c>
      <c r="S144" s="27">
        <f t="shared" si="48"/>
        <v>0</v>
      </c>
      <c r="T144" s="27">
        <f t="shared" si="49"/>
        <v>24</v>
      </c>
      <c r="U144" s="35">
        <f t="shared" si="50"/>
        <v>0.70588235294117652</v>
      </c>
      <c r="V144" s="10"/>
      <c r="W144" s="10"/>
    </row>
    <row r="145" spans="1:23" s="5" customFormat="1" x14ac:dyDescent="0.25">
      <c r="A145" s="27" t="s">
        <v>686</v>
      </c>
      <c r="B145" s="26" t="s">
        <v>757</v>
      </c>
      <c r="C145" s="27" t="s">
        <v>432</v>
      </c>
      <c r="D145" s="26" t="s">
        <v>466</v>
      </c>
      <c r="E145" s="27">
        <f t="shared" si="34"/>
        <v>34</v>
      </c>
      <c r="F145" s="27">
        <f t="shared" si="35"/>
        <v>0</v>
      </c>
      <c r="G145" s="27">
        <f t="shared" si="36"/>
        <v>3</v>
      </c>
      <c r="H145" s="27">
        <f t="shared" si="37"/>
        <v>1</v>
      </c>
      <c r="I145" s="27">
        <f t="shared" si="38"/>
        <v>0</v>
      </c>
      <c r="J145" s="27">
        <f t="shared" si="39"/>
        <v>1</v>
      </c>
      <c r="K145" s="27">
        <f t="shared" si="40"/>
        <v>3</v>
      </c>
      <c r="L145" s="27">
        <f t="shared" si="41"/>
        <v>0</v>
      </c>
      <c r="M145" s="27">
        <f t="shared" si="42"/>
        <v>4</v>
      </c>
      <c r="N145" s="35">
        <f t="shared" si="43"/>
        <v>0.11764705882352941</v>
      </c>
      <c r="O145" s="27">
        <f t="shared" si="44"/>
        <v>12</v>
      </c>
      <c r="P145" s="27">
        <f t="shared" si="45"/>
        <v>6</v>
      </c>
      <c r="Q145" s="27">
        <f t="shared" si="46"/>
        <v>7</v>
      </c>
      <c r="R145" s="27">
        <f t="shared" si="47"/>
        <v>0</v>
      </c>
      <c r="S145" s="27">
        <f t="shared" si="48"/>
        <v>0</v>
      </c>
      <c r="T145" s="27">
        <f t="shared" si="49"/>
        <v>25</v>
      </c>
      <c r="U145" s="35">
        <f t="shared" si="50"/>
        <v>0.73529411764705888</v>
      </c>
      <c r="V145" s="10"/>
      <c r="W145" s="10"/>
    </row>
    <row r="146" spans="1:23" s="5" customFormat="1" x14ac:dyDescent="0.25">
      <c r="A146" s="27" t="s">
        <v>686</v>
      </c>
      <c r="B146" s="28" t="s">
        <v>757</v>
      </c>
      <c r="C146" s="27" t="s">
        <v>432</v>
      </c>
      <c r="D146" s="26" t="s">
        <v>466</v>
      </c>
      <c r="E146" s="27">
        <f t="shared" si="34"/>
        <v>34</v>
      </c>
      <c r="F146" s="27">
        <f t="shared" si="35"/>
        <v>0</v>
      </c>
      <c r="G146" s="27">
        <f t="shared" si="36"/>
        <v>3</v>
      </c>
      <c r="H146" s="27">
        <f t="shared" si="37"/>
        <v>1</v>
      </c>
      <c r="I146" s="27">
        <f t="shared" si="38"/>
        <v>0</v>
      </c>
      <c r="J146" s="27">
        <f t="shared" si="39"/>
        <v>1</v>
      </c>
      <c r="K146" s="27">
        <f t="shared" si="40"/>
        <v>3</v>
      </c>
      <c r="L146" s="27">
        <f t="shared" si="41"/>
        <v>0</v>
      </c>
      <c r="M146" s="27">
        <f t="shared" si="42"/>
        <v>4</v>
      </c>
      <c r="N146" s="35">
        <f t="shared" si="43"/>
        <v>0.11764705882352941</v>
      </c>
      <c r="O146" s="27">
        <f t="shared" si="44"/>
        <v>12</v>
      </c>
      <c r="P146" s="27">
        <f t="shared" si="45"/>
        <v>6</v>
      </c>
      <c r="Q146" s="27">
        <f t="shared" si="46"/>
        <v>7</v>
      </c>
      <c r="R146" s="27">
        <f t="shared" si="47"/>
        <v>0</v>
      </c>
      <c r="S146" s="27">
        <f t="shared" si="48"/>
        <v>0</v>
      </c>
      <c r="T146" s="27">
        <f t="shared" si="49"/>
        <v>25</v>
      </c>
      <c r="U146" s="35">
        <f t="shared" si="50"/>
        <v>0.73529411764705888</v>
      </c>
      <c r="V146" s="10"/>
      <c r="W146" s="10"/>
    </row>
    <row r="147" spans="1:23" s="5" customFormat="1" x14ac:dyDescent="0.25">
      <c r="A147" s="27" t="s">
        <v>686</v>
      </c>
      <c r="B147" s="28" t="s">
        <v>793</v>
      </c>
      <c r="C147" s="27" t="s">
        <v>434</v>
      </c>
      <c r="D147" s="26" t="s">
        <v>510</v>
      </c>
      <c r="E147" s="27">
        <f t="shared" si="34"/>
        <v>34</v>
      </c>
      <c r="F147" s="27">
        <f t="shared" si="35"/>
        <v>0</v>
      </c>
      <c r="G147" s="27">
        <f t="shared" si="36"/>
        <v>1</v>
      </c>
      <c r="H147" s="27">
        <f t="shared" si="37"/>
        <v>0</v>
      </c>
      <c r="I147" s="27">
        <f t="shared" si="38"/>
        <v>0</v>
      </c>
      <c r="J147" s="27">
        <f t="shared" si="39"/>
        <v>0</v>
      </c>
      <c r="K147" s="27">
        <f t="shared" si="40"/>
        <v>1</v>
      </c>
      <c r="L147" s="27">
        <f t="shared" si="41"/>
        <v>0</v>
      </c>
      <c r="M147" s="27">
        <f t="shared" si="42"/>
        <v>1</v>
      </c>
      <c r="N147" s="35">
        <f t="shared" si="43"/>
        <v>2.9411764705882353E-2</v>
      </c>
      <c r="O147" s="27">
        <f t="shared" si="44"/>
        <v>7</v>
      </c>
      <c r="P147" s="27">
        <f t="shared" si="45"/>
        <v>7</v>
      </c>
      <c r="Q147" s="27">
        <f t="shared" si="46"/>
        <v>5</v>
      </c>
      <c r="R147" s="27">
        <f t="shared" si="47"/>
        <v>3</v>
      </c>
      <c r="S147" s="27">
        <f t="shared" si="48"/>
        <v>1</v>
      </c>
      <c r="T147" s="27">
        <f t="shared" si="49"/>
        <v>23</v>
      </c>
      <c r="U147" s="35">
        <f t="shared" si="50"/>
        <v>0.67647058823529416</v>
      </c>
      <c r="V147" s="10"/>
      <c r="W147" s="10"/>
    </row>
    <row r="148" spans="1:23" s="5" customFormat="1" x14ac:dyDescent="0.25">
      <c r="A148" s="27" t="s">
        <v>686</v>
      </c>
      <c r="B148" s="28" t="s">
        <v>757</v>
      </c>
      <c r="C148" s="27" t="s">
        <v>432</v>
      </c>
      <c r="D148" s="26" t="s">
        <v>466</v>
      </c>
      <c r="E148" s="27">
        <f t="shared" si="34"/>
        <v>34</v>
      </c>
      <c r="F148" s="27">
        <f t="shared" si="35"/>
        <v>0</v>
      </c>
      <c r="G148" s="27">
        <f t="shared" si="36"/>
        <v>3</v>
      </c>
      <c r="H148" s="27">
        <f t="shared" si="37"/>
        <v>1</v>
      </c>
      <c r="I148" s="27">
        <f t="shared" si="38"/>
        <v>0</v>
      </c>
      <c r="J148" s="27">
        <f t="shared" si="39"/>
        <v>1</v>
      </c>
      <c r="K148" s="27">
        <f t="shared" si="40"/>
        <v>3</v>
      </c>
      <c r="L148" s="27">
        <f t="shared" si="41"/>
        <v>0</v>
      </c>
      <c r="M148" s="27">
        <f t="shared" si="42"/>
        <v>4</v>
      </c>
      <c r="N148" s="35">
        <f t="shared" si="43"/>
        <v>0.11764705882352941</v>
      </c>
      <c r="O148" s="27">
        <f t="shared" si="44"/>
        <v>12</v>
      </c>
      <c r="P148" s="27">
        <f t="shared" si="45"/>
        <v>6</v>
      </c>
      <c r="Q148" s="27">
        <f t="shared" si="46"/>
        <v>7</v>
      </c>
      <c r="R148" s="27">
        <f t="shared" si="47"/>
        <v>0</v>
      </c>
      <c r="S148" s="27">
        <f t="shared" si="48"/>
        <v>0</v>
      </c>
      <c r="T148" s="27">
        <f t="shared" si="49"/>
        <v>25</v>
      </c>
      <c r="U148" s="35">
        <f t="shared" si="50"/>
        <v>0.73529411764705888</v>
      </c>
      <c r="V148" s="10"/>
      <c r="W148" s="10"/>
    </row>
    <row r="149" spans="1:23" s="5" customFormat="1" x14ac:dyDescent="0.25">
      <c r="A149" s="27" t="s">
        <v>686</v>
      </c>
      <c r="B149" s="28" t="s">
        <v>798</v>
      </c>
      <c r="C149" s="27" t="s">
        <v>432</v>
      </c>
      <c r="D149" s="26" t="s">
        <v>514</v>
      </c>
      <c r="E149" s="27">
        <f t="shared" si="34"/>
        <v>34</v>
      </c>
      <c r="F149" s="27">
        <f t="shared" si="35"/>
        <v>0</v>
      </c>
      <c r="G149" s="27">
        <f t="shared" si="36"/>
        <v>4</v>
      </c>
      <c r="H149" s="27">
        <f t="shared" si="37"/>
        <v>0</v>
      </c>
      <c r="I149" s="27">
        <f t="shared" si="38"/>
        <v>0</v>
      </c>
      <c r="J149" s="27">
        <f t="shared" si="39"/>
        <v>0</v>
      </c>
      <c r="K149" s="27">
        <f t="shared" si="40"/>
        <v>4</v>
      </c>
      <c r="L149" s="27">
        <f t="shared" si="41"/>
        <v>0</v>
      </c>
      <c r="M149" s="27">
        <f t="shared" si="42"/>
        <v>4</v>
      </c>
      <c r="N149" s="35">
        <f t="shared" si="43"/>
        <v>0.11764705882352941</v>
      </c>
      <c r="O149" s="27">
        <f t="shared" si="44"/>
        <v>7</v>
      </c>
      <c r="P149" s="27">
        <f t="shared" si="45"/>
        <v>3</v>
      </c>
      <c r="Q149" s="27">
        <f t="shared" si="46"/>
        <v>9</v>
      </c>
      <c r="R149" s="27">
        <f t="shared" si="47"/>
        <v>0</v>
      </c>
      <c r="S149" s="27">
        <f t="shared" si="48"/>
        <v>3</v>
      </c>
      <c r="T149" s="27">
        <f t="shared" si="49"/>
        <v>22</v>
      </c>
      <c r="U149" s="35">
        <f t="shared" si="50"/>
        <v>0.6470588235294118</v>
      </c>
      <c r="V149" s="10"/>
      <c r="W149" s="10"/>
    </row>
    <row r="150" spans="1:23" s="5" customFormat="1" x14ac:dyDescent="0.25">
      <c r="A150" s="27" t="s">
        <v>686</v>
      </c>
      <c r="B150" s="28" t="s">
        <v>798</v>
      </c>
      <c r="C150" s="27" t="s">
        <v>432</v>
      </c>
      <c r="D150" s="26" t="s">
        <v>514</v>
      </c>
      <c r="E150" s="27">
        <f t="shared" si="34"/>
        <v>34</v>
      </c>
      <c r="F150" s="27">
        <f t="shared" si="35"/>
        <v>0</v>
      </c>
      <c r="G150" s="27">
        <f t="shared" si="36"/>
        <v>4</v>
      </c>
      <c r="H150" s="27">
        <f t="shared" si="37"/>
        <v>0</v>
      </c>
      <c r="I150" s="27">
        <f t="shared" si="38"/>
        <v>0</v>
      </c>
      <c r="J150" s="27">
        <f t="shared" si="39"/>
        <v>0</v>
      </c>
      <c r="K150" s="27">
        <f t="shared" si="40"/>
        <v>4</v>
      </c>
      <c r="L150" s="27">
        <f t="shared" si="41"/>
        <v>0</v>
      </c>
      <c r="M150" s="27">
        <f t="shared" si="42"/>
        <v>4</v>
      </c>
      <c r="N150" s="35">
        <f t="shared" si="43"/>
        <v>0.11764705882352941</v>
      </c>
      <c r="O150" s="27">
        <f t="shared" si="44"/>
        <v>7</v>
      </c>
      <c r="P150" s="27">
        <f t="shared" si="45"/>
        <v>3</v>
      </c>
      <c r="Q150" s="27">
        <f t="shared" si="46"/>
        <v>9</v>
      </c>
      <c r="R150" s="27">
        <f t="shared" si="47"/>
        <v>0</v>
      </c>
      <c r="S150" s="27">
        <f t="shared" si="48"/>
        <v>3</v>
      </c>
      <c r="T150" s="27">
        <f t="shared" si="49"/>
        <v>22</v>
      </c>
      <c r="U150" s="35">
        <f t="shared" si="50"/>
        <v>0.6470588235294118</v>
      </c>
      <c r="V150" s="10"/>
      <c r="W150" s="10"/>
    </row>
    <row r="151" spans="1:23" s="5" customFormat="1" x14ac:dyDescent="0.25">
      <c r="A151" s="27" t="s">
        <v>686</v>
      </c>
      <c r="B151" s="28" t="s">
        <v>803</v>
      </c>
      <c r="C151" s="27" t="s">
        <v>432</v>
      </c>
      <c r="D151" s="26" t="s">
        <v>516</v>
      </c>
      <c r="E151" s="27">
        <f t="shared" si="34"/>
        <v>34</v>
      </c>
      <c r="F151" s="27">
        <f t="shared" si="35"/>
        <v>0</v>
      </c>
      <c r="G151" s="27">
        <f t="shared" si="36"/>
        <v>1</v>
      </c>
      <c r="H151" s="27">
        <f t="shared" si="37"/>
        <v>1</v>
      </c>
      <c r="I151" s="27">
        <f t="shared" si="38"/>
        <v>0</v>
      </c>
      <c r="J151" s="27">
        <f t="shared" si="39"/>
        <v>1</v>
      </c>
      <c r="K151" s="27">
        <f t="shared" si="40"/>
        <v>1</v>
      </c>
      <c r="L151" s="27">
        <f t="shared" si="41"/>
        <v>0</v>
      </c>
      <c r="M151" s="27">
        <f t="shared" si="42"/>
        <v>2</v>
      </c>
      <c r="N151" s="35">
        <f t="shared" si="43"/>
        <v>5.8823529411764705E-2</v>
      </c>
      <c r="O151" s="27">
        <f t="shared" si="44"/>
        <v>7</v>
      </c>
      <c r="P151" s="27">
        <f t="shared" si="45"/>
        <v>6</v>
      </c>
      <c r="Q151" s="27">
        <f t="shared" si="46"/>
        <v>6</v>
      </c>
      <c r="R151" s="27">
        <f t="shared" si="47"/>
        <v>3</v>
      </c>
      <c r="S151" s="27">
        <f t="shared" si="48"/>
        <v>0</v>
      </c>
      <c r="T151" s="27">
        <f t="shared" si="49"/>
        <v>22</v>
      </c>
      <c r="U151" s="35">
        <f t="shared" si="50"/>
        <v>0.6470588235294118</v>
      </c>
      <c r="V151" s="10"/>
      <c r="W151" s="10"/>
    </row>
    <row r="152" spans="1:23" s="5" customFormat="1" x14ac:dyDescent="0.25">
      <c r="A152" s="27" t="s">
        <v>686</v>
      </c>
      <c r="B152" s="26" t="s">
        <v>824</v>
      </c>
      <c r="C152" s="27" t="s">
        <v>434</v>
      </c>
      <c r="D152" s="26" t="s">
        <v>524</v>
      </c>
      <c r="E152" s="27">
        <f t="shared" si="34"/>
        <v>34</v>
      </c>
      <c r="F152" s="27">
        <f t="shared" si="35"/>
        <v>0</v>
      </c>
      <c r="G152" s="27">
        <f t="shared" si="36"/>
        <v>1</v>
      </c>
      <c r="H152" s="27">
        <f t="shared" si="37"/>
        <v>1</v>
      </c>
      <c r="I152" s="27">
        <f t="shared" si="38"/>
        <v>0</v>
      </c>
      <c r="J152" s="27">
        <f t="shared" si="39"/>
        <v>1</v>
      </c>
      <c r="K152" s="27">
        <f t="shared" si="40"/>
        <v>1</v>
      </c>
      <c r="L152" s="27">
        <f t="shared" si="41"/>
        <v>0</v>
      </c>
      <c r="M152" s="27">
        <f t="shared" si="42"/>
        <v>2</v>
      </c>
      <c r="N152" s="35">
        <f t="shared" si="43"/>
        <v>5.8823529411764705E-2</v>
      </c>
      <c r="O152" s="27">
        <f t="shared" si="44"/>
        <v>7</v>
      </c>
      <c r="P152" s="27">
        <f t="shared" si="45"/>
        <v>6</v>
      </c>
      <c r="Q152" s="27">
        <f t="shared" si="46"/>
        <v>7</v>
      </c>
      <c r="R152" s="27">
        <f t="shared" si="47"/>
        <v>2</v>
      </c>
      <c r="S152" s="27">
        <f t="shared" si="48"/>
        <v>0</v>
      </c>
      <c r="T152" s="27">
        <f t="shared" si="49"/>
        <v>22</v>
      </c>
      <c r="U152" s="35">
        <f t="shared" si="50"/>
        <v>0.6470588235294118</v>
      </c>
      <c r="V152" s="10"/>
      <c r="W152" s="10"/>
    </row>
    <row r="153" spans="1:23" s="5" customFormat="1" x14ac:dyDescent="0.25">
      <c r="A153" s="27" t="s">
        <v>686</v>
      </c>
      <c r="B153" s="26" t="s">
        <v>757</v>
      </c>
      <c r="C153" s="27" t="s">
        <v>432</v>
      </c>
      <c r="D153" s="26" t="s">
        <v>466</v>
      </c>
      <c r="E153" s="27">
        <f t="shared" si="34"/>
        <v>34</v>
      </c>
      <c r="F153" s="27">
        <f t="shared" si="35"/>
        <v>0</v>
      </c>
      <c r="G153" s="27">
        <f t="shared" si="36"/>
        <v>3</v>
      </c>
      <c r="H153" s="27">
        <f t="shared" si="37"/>
        <v>1</v>
      </c>
      <c r="I153" s="27">
        <f t="shared" si="38"/>
        <v>0</v>
      </c>
      <c r="J153" s="27">
        <f t="shared" si="39"/>
        <v>1</v>
      </c>
      <c r="K153" s="27">
        <f t="shared" si="40"/>
        <v>3</v>
      </c>
      <c r="L153" s="27">
        <f t="shared" si="41"/>
        <v>0</v>
      </c>
      <c r="M153" s="27">
        <f t="shared" si="42"/>
        <v>4</v>
      </c>
      <c r="N153" s="35">
        <f t="shared" si="43"/>
        <v>0.11764705882352941</v>
      </c>
      <c r="O153" s="27">
        <f t="shared" si="44"/>
        <v>12</v>
      </c>
      <c r="P153" s="27">
        <f t="shared" si="45"/>
        <v>6</v>
      </c>
      <c r="Q153" s="27">
        <f t="shared" si="46"/>
        <v>7</v>
      </c>
      <c r="R153" s="27">
        <f t="shared" si="47"/>
        <v>0</v>
      </c>
      <c r="S153" s="27">
        <f t="shared" si="48"/>
        <v>0</v>
      </c>
      <c r="T153" s="27">
        <f t="shared" si="49"/>
        <v>25</v>
      </c>
      <c r="U153" s="35">
        <f t="shared" si="50"/>
        <v>0.73529411764705888</v>
      </c>
      <c r="V153" s="10"/>
      <c r="W153" s="10"/>
    </row>
    <row r="154" spans="1:23" s="5" customFormat="1" x14ac:dyDescent="0.25">
      <c r="A154" s="27" t="s">
        <v>686</v>
      </c>
      <c r="B154" s="28" t="s">
        <v>757</v>
      </c>
      <c r="C154" s="27" t="s">
        <v>432</v>
      </c>
      <c r="D154" s="26" t="s">
        <v>466</v>
      </c>
      <c r="E154" s="27">
        <f t="shared" si="34"/>
        <v>34</v>
      </c>
      <c r="F154" s="27">
        <f t="shared" si="35"/>
        <v>0</v>
      </c>
      <c r="G154" s="27">
        <f t="shared" si="36"/>
        <v>3</v>
      </c>
      <c r="H154" s="27">
        <f t="shared" si="37"/>
        <v>1</v>
      </c>
      <c r="I154" s="27">
        <f t="shared" si="38"/>
        <v>0</v>
      </c>
      <c r="J154" s="27">
        <f t="shared" si="39"/>
        <v>1</v>
      </c>
      <c r="K154" s="27">
        <f t="shared" si="40"/>
        <v>3</v>
      </c>
      <c r="L154" s="27">
        <f t="shared" si="41"/>
        <v>0</v>
      </c>
      <c r="M154" s="27">
        <f t="shared" si="42"/>
        <v>4</v>
      </c>
      <c r="N154" s="35">
        <f t="shared" si="43"/>
        <v>0.11764705882352941</v>
      </c>
      <c r="O154" s="27">
        <f t="shared" si="44"/>
        <v>12</v>
      </c>
      <c r="P154" s="27">
        <f t="shared" si="45"/>
        <v>6</v>
      </c>
      <c r="Q154" s="27">
        <f t="shared" si="46"/>
        <v>7</v>
      </c>
      <c r="R154" s="27">
        <f t="shared" si="47"/>
        <v>0</v>
      </c>
      <c r="S154" s="27">
        <f t="shared" si="48"/>
        <v>0</v>
      </c>
      <c r="T154" s="27">
        <f t="shared" si="49"/>
        <v>25</v>
      </c>
      <c r="U154" s="35">
        <f t="shared" si="50"/>
        <v>0.73529411764705888</v>
      </c>
      <c r="V154" s="10"/>
      <c r="W154" s="10"/>
    </row>
    <row r="155" spans="1:23" s="5" customFormat="1" x14ac:dyDescent="0.25">
      <c r="A155" s="27" t="s">
        <v>686</v>
      </c>
      <c r="B155" s="28" t="s">
        <v>712</v>
      </c>
      <c r="C155" s="27" t="s">
        <v>451</v>
      </c>
      <c r="D155" s="26" t="s">
        <v>663</v>
      </c>
      <c r="E155" s="27">
        <f t="shared" si="34"/>
        <v>34</v>
      </c>
      <c r="F155" s="27">
        <f t="shared" si="35"/>
        <v>1</v>
      </c>
      <c r="G155" s="27">
        <f t="shared" si="36"/>
        <v>3</v>
      </c>
      <c r="H155" s="27">
        <f t="shared" si="37"/>
        <v>0</v>
      </c>
      <c r="I155" s="27">
        <f t="shared" si="38"/>
        <v>0</v>
      </c>
      <c r="J155" s="27">
        <f t="shared" si="39"/>
        <v>0</v>
      </c>
      <c r="K155" s="27">
        <f t="shared" si="40"/>
        <v>3</v>
      </c>
      <c r="L155" s="27">
        <f t="shared" si="41"/>
        <v>0</v>
      </c>
      <c r="M155" s="27">
        <f t="shared" si="42"/>
        <v>3</v>
      </c>
      <c r="N155" s="35">
        <f t="shared" si="43"/>
        <v>8.8235294117647065E-2</v>
      </c>
      <c r="O155" s="27">
        <f t="shared" si="44"/>
        <v>12</v>
      </c>
      <c r="P155" s="27">
        <f t="shared" si="45"/>
        <v>5</v>
      </c>
      <c r="Q155" s="27">
        <f t="shared" si="46"/>
        <v>2</v>
      </c>
      <c r="R155" s="27">
        <f t="shared" si="47"/>
        <v>0</v>
      </c>
      <c r="S155" s="27">
        <f t="shared" si="48"/>
        <v>1</v>
      </c>
      <c r="T155" s="27">
        <f t="shared" si="49"/>
        <v>20</v>
      </c>
      <c r="U155" s="35">
        <f t="shared" si="50"/>
        <v>0.58823529411764708</v>
      </c>
      <c r="V155" s="10"/>
      <c r="W155" s="10"/>
    </row>
    <row r="156" spans="1:23" s="5" customFormat="1" x14ac:dyDescent="0.25">
      <c r="A156" s="27" t="s">
        <v>686</v>
      </c>
      <c r="B156" s="26" t="s">
        <v>743</v>
      </c>
      <c r="C156" s="27" t="s">
        <v>432</v>
      </c>
      <c r="D156" s="26" t="s">
        <v>579</v>
      </c>
      <c r="E156" s="27">
        <f t="shared" si="34"/>
        <v>34</v>
      </c>
      <c r="F156" s="27">
        <f t="shared" si="35"/>
        <v>1</v>
      </c>
      <c r="G156" s="27">
        <f t="shared" si="36"/>
        <v>4</v>
      </c>
      <c r="H156" s="27">
        <f t="shared" si="37"/>
        <v>0</v>
      </c>
      <c r="I156" s="27">
        <f t="shared" si="38"/>
        <v>0</v>
      </c>
      <c r="J156" s="27">
        <f t="shared" si="39"/>
        <v>0</v>
      </c>
      <c r="K156" s="27">
        <f t="shared" si="40"/>
        <v>4</v>
      </c>
      <c r="L156" s="27">
        <f t="shared" si="41"/>
        <v>0</v>
      </c>
      <c r="M156" s="27">
        <f t="shared" si="42"/>
        <v>4</v>
      </c>
      <c r="N156" s="35">
        <f t="shared" si="43"/>
        <v>0.11764705882352941</v>
      </c>
      <c r="O156" s="27">
        <f t="shared" si="44"/>
        <v>10</v>
      </c>
      <c r="P156" s="27">
        <f t="shared" si="45"/>
        <v>6</v>
      </c>
      <c r="Q156" s="27">
        <f t="shared" si="46"/>
        <v>6</v>
      </c>
      <c r="R156" s="27">
        <f t="shared" si="47"/>
        <v>2</v>
      </c>
      <c r="S156" s="27">
        <f t="shared" si="48"/>
        <v>2</v>
      </c>
      <c r="T156" s="27">
        <f t="shared" si="49"/>
        <v>26</v>
      </c>
      <c r="U156" s="35">
        <f t="shared" si="50"/>
        <v>0.76470588235294112</v>
      </c>
      <c r="V156" s="10"/>
      <c r="W156" s="10"/>
    </row>
    <row r="157" spans="1:23" s="5" customFormat="1" x14ac:dyDescent="0.25">
      <c r="A157" s="27" t="s">
        <v>686</v>
      </c>
      <c r="B157" s="26" t="s">
        <v>755</v>
      </c>
      <c r="C157" s="27" t="s">
        <v>432</v>
      </c>
      <c r="D157" s="26" t="s">
        <v>581</v>
      </c>
      <c r="E157" s="27">
        <f t="shared" si="34"/>
        <v>34</v>
      </c>
      <c r="F157" s="27">
        <f t="shared" si="35"/>
        <v>0</v>
      </c>
      <c r="G157" s="27">
        <f t="shared" si="36"/>
        <v>3</v>
      </c>
      <c r="H157" s="27">
        <f t="shared" si="37"/>
        <v>1</v>
      </c>
      <c r="I157" s="27">
        <f t="shared" si="38"/>
        <v>0</v>
      </c>
      <c r="J157" s="27">
        <f t="shared" si="39"/>
        <v>1</v>
      </c>
      <c r="K157" s="27">
        <f t="shared" si="40"/>
        <v>3</v>
      </c>
      <c r="L157" s="27">
        <f t="shared" si="41"/>
        <v>0</v>
      </c>
      <c r="M157" s="27">
        <f t="shared" si="42"/>
        <v>4</v>
      </c>
      <c r="N157" s="35">
        <f t="shared" si="43"/>
        <v>0.11764705882352941</v>
      </c>
      <c r="O157" s="27">
        <f t="shared" si="44"/>
        <v>10</v>
      </c>
      <c r="P157" s="27">
        <f t="shared" si="45"/>
        <v>6</v>
      </c>
      <c r="Q157" s="27">
        <f t="shared" si="46"/>
        <v>8</v>
      </c>
      <c r="R157" s="27">
        <f t="shared" si="47"/>
        <v>1</v>
      </c>
      <c r="S157" s="27">
        <f t="shared" si="48"/>
        <v>0</v>
      </c>
      <c r="T157" s="27">
        <f t="shared" si="49"/>
        <v>25</v>
      </c>
      <c r="U157" s="35">
        <f t="shared" si="50"/>
        <v>0.73529411764705888</v>
      </c>
      <c r="V157" s="10"/>
      <c r="W157" s="10"/>
    </row>
    <row r="158" spans="1:23" s="5" customFormat="1" x14ac:dyDescent="0.25">
      <c r="A158" s="27" t="s">
        <v>686</v>
      </c>
      <c r="B158" s="28" t="s">
        <v>765</v>
      </c>
      <c r="C158" s="27" t="s">
        <v>439</v>
      </c>
      <c r="D158" s="26" t="s">
        <v>585</v>
      </c>
      <c r="E158" s="27">
        <f t="shared" si="34"/>
        <v>34</v>
      </c>
      <c r="F158" s="27">
        <f t="shared" si="35"/>
        <v>0</v>
      </c>
      <c r="G158" s="27">
        <f t="shared" si="36"/>
        <v>1</v>
      </c>
      <c r="H158" s="27">
        <f t="shared" si="37"/>
        <v>1</v>
      </c>
      <c r="I158" s="27">
        <f t="shared" si="38"/>
        <v>0</v>
      </c>
      <c r="J158" s="27">
        <f t="shared" si="39"/>
        <v>1</v>
      </c>
      <c r="K158" s="27">
        <f t="shared" si="40"/>
        <v>1</v>
      </c>
      <c r="L158" s="27">
        <f t="shared" si="41"/>
        <v>0</v>
      </c>
      <c r="M158" s="27">
        <f t="shared" si="42"/>
        <v>2</v>
      </c>
      <c r="N158" s="35">
        <f t="shared" si="43"/>
        <v>5.8823529411764705E-2</v>
      </c>
      <c r="O158" s="27">
        <f t="shared" si="44"/>
        <v>7</v>
      </c>
      <c r="P158" s="27">
        <f t="shared" si="45"/>
        <v>6</v>
      </c>
      <c r="Q158" s="27">
        <f t="shared" si="46"/>
        <v>6</v>
      </c>
      <c r="R158" s="27">
        <f t="shared" si="47"/>
        <v>3</v>
      </c>
      <c r="S158" s="27">
        <f t="shared" si="48"/>
        <v>0</v>
      </c>
      <c r="T158" s="27">
        <f t="shared" si="49"/>
        <v>22</v>
      </c>
      <c r="U158" s="35">
        <f t="shared" si="50"/>
        <v>0.6470588235294118</v>
      </c>
      <c r="V158" s="10"/>
      <c r="W158" s="10"/>
    </row>
    <row r="159" spans="1:23" s="5" customFormat="1" x14ac:dyDescent="0.25">
      <c r="A159" s="27" t="s">
        <v>686</v>
      </c>
      <c r="B159" s="26" t="s">
        <v>786</v>
      </c>
      <c r="C159" s="27" t="s">
        <v>432</v>
      </c>
      <c r="D159" s="26" t="s">
        <v>591</v>
      </c>
      <c r="E159" s="27">
        <f t="shared" si="34"/>
        <v>34</v>
      </c>
      <c r="F159" s="27">
        <f t="shared" si="35"/>
        <v>3</v>
      </c>
      <c r="G159" s="27">
        <f t="shared" si="36"/>
        <v>2</v>
      </c>
      <c r="H159" s="27">
        <f t="shared" si="37"/>
        <v>0</v>
      </c>
      <c r="I159" s="27">
        <f t="shared" si="38"/>
        <v>0</v>
      </c>
      <c r="J159" s="27">
        <f t="shared" si="39"/>
        <v>0</v>
      </c>
      <c r="K159" s="27">
        <f t="shared" si="40"/>
        <v>4</v>
      </c>
      <c r="L159" s="27">
        <f t="shared" si="41"/>
        <v>0</v>
      </c>
      <c r="M159" s="27">
        <f t="shared" si="42"/>
        <v>4</v>
      </c>
      <c r="N159" s="35">
        <f t="shared" si="43"/>
        <v>0.11764705882352941</v>
      </c>
      <c r="O159" s="27">
        <f t="shared" si="44"/>
        <v>7</v>
      </c>
      <c r="P159" s="27">
        <f t="shared" si="45"/>
        <v>8</v>
      </c>
      <c r="Q159" s="27">
        <f t="shared" si="46"/>
        <v>3</v>
      </c>
      <c r="R159" s="27">
        <f t="shared" si="47"/>
        <v>3</v>
      </c>
      <c r="S159" s="27">
        <f t="shared" si="48"/>
        <v>1</v>
      </c>
      <c r="T159" s="27">
        <f t="shared" si="49"/>
        <v>22</v>
      </c>
      <c r="U159" s="35">
        <f t="shared" si="50"/>
        <v>0.6470588235294118</v>
      </c>
      <c r="V159" s="10"/>
      <c r="W159" s="10"/>
    </row>
    <row r="160" spans="1:23" s="5" customFormat="1" x14ac:dyDescent="0.25">
      <c r="A160" s="27" t="s">
        <v>686</v>
      </c>
      <c r="B160" s="26" t="s">
        <v>818</v>
      </c>
      <c r="C160" s="27" t="s">
        <v>440</v>
      </c>
      <c r="D160" s="26" t="s">
        <v>599</v>
      </c>
      <c r="E160" s="27">
        <f t="shared" si="34"/>
        <v>34</v>
      </c>
      <c r="F160" s="27">
        <f t="shared" si="35"/>
        <v>0</v>
      </c>
      <c r="G160" s="27">
        <f t="shared" si="36"/>
        <v>3</v>
      </c>
      <c r="H160" s="27">
        <f t="shared" si="37"/>
        <v>1</v>
      </c>
      <c r="I160" s="27">
        <f t="shared" si="38"/>
        <v>0</v>
      </c>
      <c r="J160" s="27">
        <f t="shared" si="39"/>
        <v>1</v>
      </c>
      <c r="K160" s="27">
        <f t="shared" si="40"/>
        <v>3</v>
      </c>
      <c r="L160" s="27">
        <f t="shared" si="41"/>
        <v>0</v>
      </c>
      <c r="M160" s="27">
        <f t="shared" si="42"/>
        <v>4</v>
      </c>
      <c r="N160" s="35">
        <f t="shared" si="43"/>
        <v>0.11764705882352941</v>
      </c>
      <c r="O160" s="27">
        <f t="shared" si="44"/>
        <v>9</v>
      </c>
      <c r="P160" s="27">
        <f t="shared" si="45"/>
        <v>8</v>
      </c>
      <c r="Q160" s="27">
        <f t="shared" si="46"/>
        <v>7</v>
      </c>
      <c r="R160" s="27">
        <f t="shared" si="47"/>
        <v>0</v>
      </c>
      <c r="S160" s="27">
        <f t="shared" si="48"/>
        <v>0</v>
      </c>
      <c r="T160" s="27">
        <f t="shared" si="49"/>
        <v>24</v>
      </c>
      <c r="U160" s="35">
        <f t="shared" si="50"/>
        <v>0.70588235294117652</v>
      </c>
      <c r="V160" s="10"/>
      <c r="W160" s="10"/>
    </row>
    <row r="161" spans="1:23" s="5" customFormat="1" x14ac:dyDescent="0.25">
      <c r="A161" s="27" t="s">
        <v>686</v>
      </c>
      <c r="B161" s="26" t="s">
        <v>821</v>
      </c>
      <c r="C161" s="27" t="s">
        <v>407</v>
      </c>
      <c r="D161" s="26" t="s">
        <v>514</v>
      </c>
      <c r="E161" s="27">
        <f t="shared" si="34"/>
        <v>34</v>
      </c>
      <c r="F161" s="27">
        <f t="shared" si="35"/>
        <v>0</v>
      </c>
      <c r="G161" s="27">
        <f t="shared" si="36"/>
        <v>4</v>
      </c>
      <c r="H161" s="27">
        <f t="shared" si="37"/>
        <v>0</v>
      </c>
      <c r="I161" s="27">
        <f t="shared" si="38"/>
        <v>0</v>
      </c>
      <c r="J161" s="27">
        <f t="shared" si="39"/>
        <v>0</v>
      </c>
      <c r="K161" s="27">
        <f t="shared" si="40"/>
        <v>4</v>
      </c>
      <c r="L161" s="27">
        <f t="shared" si="41"/>
        <v>0</v>
      </c>
      <c r="M161" s="27">
        <f t="shared" si="42"/>
        <v>4</v>
      </c>
      <c r="N161" s="35">
        <f t="shared" si="43"/>
        <v>0.11764705882352941</v>
      </c>
      <c r="O161" s="27">
        <f t="shared" si="44"/>
        <v>7</v>
      </c>
      <c r="P161" s="27">
        <f t="shared" si="45"/>
        <v>3</v>
      </c>
      <c r="Q161" s="27">
        <f t="shared" si="46"/>
        <v>9</v>
      </c>
      <c r="R161" s="27">
        <f t="shared" si="47"/>
        <v>0</v>
      </c>
      <c r="S161" s="27">
        <f t="shared" si="48"/>
        <v>3</v>
      </c>
      <c r="T161" s="27">
        <f t="shared" si="49"/>
        <v>22</v>
      </c>
      <c r="U161" s="35">
        <f t="shared" si="50"/>
        <v>0.6470588235294118</v>
      </c>
      <c r="V161" s="10"/>
      <c r="W161" s="10"/>
    </row>
    <row r="162" spans="1:23" s="5" customFormat="1" x14ac:dyDescent="0.25">
      <c r="A162" s="27" t="s">
        <v>686</v>
      </c>
      <c r="B162" s="26" t="s">
        <v>757</v>
      </c>
      <c r="C162" s="27" t="s">
        <v>432</v>
      </c>
      <c r="D162" s="26" t="s">
        <v>466</v>
      </c>
      <c r="E162" s="27">
        <f t="shared" si="34"/>
        <v>34</v>
      </c>
      <c r="F162" s="27">
        <f t="shared" si="35"/>
        <v>0</v>
      </c>
      <c r="G162" s="27">
        <f t="shared" si="36"/>
        <v>3</v>
      </c>
      <c r="H162" s="27">
        <f t="shared" si="37"/>
        <v>1</v>
      </c>
      <c r="I162" s="27">
        <f t="shared" si="38"/>
        <v>0</v>
      </c>
      <c r="J162" s="27">
        <f t="shared" si="39"/>
        <v>1</v>
      </c>
      <c r="K162" s="27">
        <f t="shared" si="40"/>
        <v>3</v>
      </c>
      <c r="L162" s="27">
        <f t="shared" si="41"/>
        <v>0</v>
      </c>
      <c r="M162" s="27">
        <f t="shared" si="42"/>
        <v>4</v>
      </c>
      <c r="N162" s="35">
        <f t="shared" si="43"/>
        <v>0.11764705882352941</v>
      </c>
      <c r="O162" s="27">
        <f t="shared" si="44"/>
        <v>12</v>
      </c>
      <c r="P162" s="27">
        <f t="shared" si="45"/>
        <v>6</v>
      </c>
      <c r="Q162" s="27">
        <f t="shared" si="46"/>
        <v>7</v>
      </c>
      <c r="R162" s="27">
        <f t="shared" si="47"/>
        <v>0</v>
      </c>
      <c r="S162" s="27">
        <f t="shared" si="48"/>
        <v>0</v>
      </c>
      <c r="T162" s="27">
        <f t="shared" si="49"/>
        <v>25</v>
      </c>
      <c r="U162" s="35">
        <f t="shared" si="50"/>
        <v>0.73529411764705888</v>
      </c>
      <c r="V162" s="10"/>
      <c r="W162" s="10"/>
    </row>
    <row r="163" spans="1:23" s="5" customFormat="1" x14ac:dyDescent="0.25">
      <c r="A163" s="27" t="s">
        <v>686</v>
      </c>
      <c r="B163" s="26" t="s">
        <v>765</v>
      </c>
      <c r="C163" s="27" t="s">
        <v>439</v>
      </c>
      <c r="D163" s="26" t="s">
        <v>585</v>
      </c>
      <c r="E163" s="27">
        <f t="shared" si="34"/>
        <v>34</v>
      </c>
      <c r="F163" s="27">
        <f t="shared" si="35"/>
        <v>0</v>
      </c>
      <c r="G163" s="27">
        <f t="shared" si="36"/>
        <v>1</v>
      </c>
      <c r="H163" s="27">
        <f t="shared" si="37"/>
        <v>1</v>
      </c>
      <c r="I163" s="27">
        <f t="shared" si="38"/>
        <v>0</v>
      </c>
      <c r="J163" s="27">
        <f t="shared" si="39"/>
        <v>1</v>
      </c>
      <c r="K163" s="27">
        <f t="shared" si="40"/>
        <v>1</v>
      </c>
      <c r="L163" s="27">
        <f t="shared" si="41"/>
        <v>0</v>
      </c>
      <c r="M163" s="27">
        <f t="shared" si="42"/>
        <v>2</v>
      </c>
      <c r="N163" s="35">
        <f t="shared" si="43"/>
        <v>5.8823529411764705E-2</v>
      </c>
      <c r="O163" s="27">
        <f t="shared" si="44"/>
        <v>7</v>
      </c>
      <c r="P163" s="27">
        <f t="shared" si="45"/>
        <v>6</v>
      </c>
      <c r="Q163" s="27">
        <f t="shared" si="46"/>
        <v>6</v>
      </c>
      <c r="R163" s="27">
        <f t="shared" si="47"/>
        <v>3</v>
      </c>
      <c r="S163" s="27">
        <f t="shared" si="48"/>
        <v>0</v>
      </c>
      <c r="T163" s="27">
        <f t="shared" si="49"/>
        <v>22</v>
      </c>
      <c r="U163" s="35">
        <f t="shared" si="50"/>
        <v>0.6470588235294118</v>
      </c>
      <c r="V163" s="10"/>
      <c r="W163" s="10"/>
    </row>
    <row r="164" spans="1:23" s="5" customFormat="1" x14ac:dyDescent="0.25">
      <c r="A164" s="27" t="s">
        <v>686</v>
      </c>
      <c r="B164" s="26" t="s">
        <v>765</v>
      </c>
      <c r="C164" s="27" t="s">
        <v>439</v>
      </c>
      <c r="D164" s="26" t="s">
        <v>585</v>
      </c>
      <c r="E164" s="27">
        <f t="shared" si="34"/>
        <v>34</v>
      </c>
      <c r="F164" s="27">
        <f t="shared" si="35"/>
        <v>0</v>
      </c>
      <c r="G164" s="27">
        <f t="shared" si="36"/>
        <v>1</v>
      </c>
      <c r="H164" s="27">
        <f t="shared" si="37"/>
        <v>1</v>
      </c>
      <c r="I164" s="27">
        <f t="shared" si="38"/>
        <v>0</v>
      </c>
      <c r="J164" s="27">
        <f t="shared" si="39"/>
        <v>1</v>
      </c>
      <c r="K164" s="27">
        <f t="shared" si="40"/>
        <v>1</v>
      </c>
      <c r="L164" s="27">
        <f t="shared" si="41"/>
        <v>0</v>
      </c>
      <c r="M164" s="27">
        <f t="shared" si="42"/>
        <v>2</v>
      </c>
      <c r="N164" s="35">
        <f t="shared" si="43"/>
        <v>5.8823529411764705E-2</v>
      </c>
      <c r="O164" s="27">
        <f t="shared" si="44"/>
        <v>7</v>
      </c>
      <c r="P164" s="27">
        <f t="shared" si="45"/>
        <v>6</v>
      </c>
      <c r="Q164" s="27">
        <f t="shared" si="46"/>
        <v>6</v>
      </c>
      <c r="R164" s="27">
        <f t="shared" si="47"/>
        <v>3</v>
      </c>
      <c r="S164" s="27">
        <f t="shared" si="48"/>
        <v>0</v>
      </c>
      <c r="T164" s="27">
        <f t="shared" si="49"/>
        <v>22</v>
      </c>
      <c r="U164" s="35">
        <f t="shared" si="50"/>
        <v>0.6470588235294118</v>
      </c>
      <c r="V164" s="10"/>
      <c r="W164" s="10"/>
    </row>
    <row r="165" spans="1:23" s="5" customFormat="1" x14ac:dyDescent="0.25">
      <c r="A165" s="27" t="s">
        <v>686</v>
      </c>
      <c r="B165" s="26" t="s">
        <v>815</v>
      </c>
      <c r="C165" s="27" t="s">
        <v>434</v>
      </c>
      <c r="D165" s="26" t="s">
        <v>639</v>
      </c>
      <c r="E165" s="27">
        <f t="shared" si="34"/>
        <v>34</v>
      </c>
      <c r="F165" s="27">
        <f t="shared" si="35"/>
        <v>0</v>
      </c>
      <c r="G165" s="27">
        <f t="shared" si="36"/>
        <v>1</v>
      </c>
      <c r="H165" s="27">
        <f t="shared" si="37"/>
        <v>1</v>
      </c>
      <c r="I165" s="27">
        <f t="shared" si="38"/>
        <v>0</v>
      </c>
      <c r="J165" s="27">
        <f t="shared" si="39"/>
        <v>1</v>
      </c>
      <c r="K165" s="27">
        <f t="shared" si="40"/>
        <v>1</v>
      </c>
      <c r="L165" s="27">
        <f t="shared" si="41"/>
        <v>0</v>
      </c>
      <c r="M165" s="27">
        <f t="shared" si="42"/>
        <v>2</v>
      </c>
      <c r="N165" s="35">
        <f t="shared" si="43"/>
        <v>5.8823529411764705E-2</v>
      </c>
      <c r="O165" s="27">
        <f t="shared" si="44"/>
        <v>6</v>
      </c>
      <c r="P165" s="27">
        <f t="shared" si="45"/>
        <v>6</v>
      </c>
      <c r="Q165" s="27">
        <f t="shared" si="46"/>
        <v>7</v>
      </c>
      <c r="R165" s="27">
        <f t="shared" si="47"/>
        <v>3</v>
      </c>
      <c r="S165" s="27">
        <f t="shared" si="48"/>
        <v>0</v>
      </c>
      <c r="T165" s="27">
        <f t="shared" si="49"/>
        <v>22</v>
      </c>
      <c r="U165" s="35">
        <f t="shared" si="50"/>
        <v>0.6470588235294118</v>
      </c>
      <c r="V165" s="10"/>
      <c r="W165" s="10"/>
    </row>
    <row r="166" spans="1:23" s="5" customFormat="1" x14ac:dyDescent="0.25">
      <c r="A166" s="27" t="s">
        <v>686</v>
      </c>
      <c r="B166" s="26" t="s">
        <v>824</v>
      </c>
      <c r="C166" s="27" t="s">
        <v>434</v>
      </c>
      <c r="D166" s="26" t="s">
        <v>524</v>
      </c>
      <c r="E166" s="27">
        <f t="shared" si="34"/>
        <v>34</v>
      </c>
      <c r="F166" s="27">
        <f t="shared" si="35"/>
        <v>0</v>
      </c>
      <c r="G166" s="27">
        <f t="shared" si="36"/>
        <v>1</v>
      </c>
      <c r="H166" s="27">
        <f t="shared" si="37"/>
        <v>1</v>
      </c>
      <c r="I166" s="27">
        <f t="shared" si="38"/>
        <v>0</v>
      </c>
      <c r="J166" s="27">
        <f t="shared" si="39"/>
        <v>1</v>
      </c>
      <c r="K166" s="27">
        <f t="shared" si="40"/>
        <v>1</v>
      </c>
      <c r="L166" s="27">
        <f t="shared" si="41"/>
        <v>0</v>
      </c>
      <c r="M166" s="27">
        <f t="shared" si="42"/>
        <v>2</v>
      </c>
      <c r="N166" s="35">
        <f t="shared" si="43"/>
        <v>5.8823529411764705E-2</v>
      </c>
      <c r="O166" s="27">
        <f t="shared" si="44"/>
        <v>7</v>
      </c>
      <c r="P166" s="27">
        <f t="shared" si="45"/>
        <v>6</v>
      </c>
      <c r="Q166" s="27">
        <f t="shared" si="46"/>
        <v>7</v>
      </c>
      <c r="R166" s="27">
        <f t="shared" si="47"/>
        <v>2</v>
      </c>
      <c r="S166" s="27">
        <f t="shared" si="48"/>
        <v>0</v>
      </c>
      <c r="T166" s="27">
        <f t="shared" si="49"/>
        <v>22</v>
      </c>
      <c r="U166" s="35">
        <f t="shared" si="50"/>
        <v>0.6470588235294118</v>
      </c>
      <c r="V166" s="10"/>
      <c r="W166" s="10"/>
    </row>
    <row r="167" spans="1:23" s="5" customFormat="1" x14ac:dyDescent="0.25">
      <c r="A167" s="27" t="s">
        <v>686</v>
      </c>
      <c r="B167" s="26" t="s">
        <v>803</v>
      </c>
      <c r="C167" s="27" t="s">
        <v>434</v>
      </c>
      <c r="D167" s="26" t="s">
        <v>516</v>
      </c>
      <c r="E167" s="27">
        <f t="shared" si="34"/>
        <v>34</v>
      </c>
      <c r="F167" s="27">
        <f t="shared" si="35"/>
        <v>0</v>
      </c>
      <c r="G167" s="27">
        <f t="shared" si="36"/>
        <v>1</v>
      </c>
      <c r="H167" s="27">
        <f t="shared" si="37"/>
        <v>1</v>
      </c>
      <c r="I167" s="27">
        <f t="shared" si="38"/>
        <v>0</v>
      </c>
      <c r="J167" s="27">
        <f t="shared" si="39"/>
        <v>1</v>
      </c>
      <c r="K167" s="27">
        <f t="shared" si="40"/>
        <v>1</v>
      </c>
      <c r="L167" s="27">
        <f t="shared" si="41"/>
        <v>0</v>
      </c>
      <c r="M167" s="27">
        <f t="shared" si="42"/>
        <v>2</v>
      </c>
      <c r="N167" s="35">
        <f t="shared" si="43"/>
        <v>5.8823529411764705E-2</v>
      </c>
      <c r="O167" s="27">
        <f t="shared" si="44"/>
        <v>7</v>
      </c>
      <c r="P167" s="27">
        <f t="shared" si="45"/>
        <v>6</v>
      </c>
      <c r="Q167" s="27">
        <f t="shared" si="46"/>
        <v>6</v>
      </c>
      <c r="R167" s="27">
        <f t="shared" si="47"/>
        <v>3</v>
      </c>
      <c r="S167" s="27">
        <f t="shared" si="48"/>
        <v>0</v>
      </c>
      <c r="T167" s="27">
        <f t="shared" si="49"/>
        <v>22</v>
      </c>
      <c r="U167" s="35">
        <f t="shared" si="50"/>
        <v>0.6470588235294118</v>
      </c>
      <c r="V167" s="10"/>
      <c r="W167" s="10"/>
    </row>
    <row r="168" spans="1:23" s="5" customFormat="1" x14ac:dyDescent="0.25">
      <c r="A168" s="27" t="s">
        <v>686</v>
      </c>
      <c r="B168" s="26" t="s">
        <v>835</v>
      </c>
      <c r="C168" s="27" t="s">
        <v>434</v>
      </c>
      <c r="D168" s="26" t="s">
        <v>641</v>
      </c>
      <c r="E168" s="27">
        <f t="shared" si="34"/>
        <v>34</v>
      </c>
      <c r="F168" s="27">
        <f t="shared" si="35"/>
        <v>0</v>
      </c>
      <c r="G168" s="27">
        <f t="shared" si="36"/>
        <v>1</v>
      </c>
      <c r="H168" s="27">
        <f t="shared" si="37"/>
        <v>1</v>
      </c>
      <c r="I168" s="27">
        <f t="shared" si="38"/>
        <v>0</v>
      </c>
      <c r="J168" s="27">
        <f t="shared" si="39"/>
        <v>1</v>
      </c>
      <c r="K168" s="27">
        <f t="shared" si="40"/>
        <v>1</v>
      </c>
      <c r="L168" s="27">
        <f t="shared" si="41"/>
        <v>0</v>
      </c>
      <c r="M168" s="27">
        <f t="shared" si="42"/>
        <v>2</v>
      </c>
      <c r="N168" s="35">
        <f t="shared" si="43"/>
        <v>5.8823529411764705E-2</v>
      </c>
      <c r="O168" s="27">
        <f t="shared" si="44"/>
        <v>7</v>
      </c>
      <c r="P168" s="27">
        <f t="shared" si="45"/>
        <v>5</v>
      </c>
      <c r="Q168" s="27">
        <f t="shared" si="46"/>
        <v>8</v>
      </c>
      <c r="R168" s="27">
        <f t="shared" si="47"/>
        <v>2</v>
      </c>
      <c r="S168" s="27">
        <f t="shared" si="48"/>
        <v>0</v>
      </c>
      <c r="T168" s="27">
        <f t="shared" si="49"/>
        <v>22</v>
      </c>
      <c r="U168" s="35">
        <f t="shared" si="50"/>
        <v>0.6470588235294118</v>
      </c>
      <c r="V168" s="10"/>
      <c r="W168" s="10"/>
    </row>
    <row r="169" spans="1:23" s="5" customFormat="1" x14ac:dyDescent="0.25">
      <c r="A169" s="27" t="s">
        <v>686</v>
      </c>
      <c r="B169" s="28" t="s">
        <v>764</v>
      </c>
      <c r="C169" s="27" t="s">
        <v>434</v>
      </c>
      <c r="D169" s="26" t="s">
        <v>493</v>
      </c>
      <c r="E169" s="27">
        <f t="shared" si="34"/>
        <v>35</v>
      </c>
      <c r="F169" s="27">
        <f t="shared" si="35"/>
        <v>0</v>
      </c>
      <c r="G169" s="27">
        <f t="shared" si="36"/>
        <v>2</v>
      </c>
      <c r="H169" s="27">
        <f t="shared" si="37"/>
        <v>0</v>
      </c>
      <c r="I169" s="27">
        <f t="shared" si="38"/>
        <v>0</v>
      </c>
      <c r="J169" s="27">
        <f t="shared" si="39"/>
        <v>0</v>
      </c>
      <c r="K169" s="27">
        <f t="shared" si="40"/>
        <v>2</v>
      </c>
      <c r="L169" s="27">
        <f t="shared" si="41"/>
        <v>0</v>
      </c>
      <c r="M169" s="27">
        <f t="shared" si="42"/>
        <v>2</v>
      </c>
      <c r="N169" s="35">
        <f t="shared" si="43"/>
        <v>5.7142857142857141E-2</v>
      </c>
      <c r="O169" s="27">
        <f t="shared" si="44"/>
        <v>11</v>
      </c>
      <c r="P169" s="27">
        <f t="shared" si="45"/>
        <v>4</v>
      </c>
      <c r="Q169" s="27">
        <f t="shared" si="46"/>
        <v>7</v>
      </c>
      <c r="R169" s="27">
        <f t="shared" si="47"/>
        <v>2</v>
      </c>
      <c r="S169" s="27">
        <f t="shared" si="48"/>
        <v>0</v>
      </c>
      <c r="T169" s="27">
        <f t="shared" si="49"/>
        <v>24</v>
      </c>
      <c r="U169" s="35">
        <f t="shared" si="50"/>
        <v>0.68571428571428572</v>
      </c>
      <c r="V169" s="10"/>
      <c r="W169" s="10"/>
    </row>
    <row r="170" spans="1:23" s="5" customFormat="1" x14ac:dyDescent="0.25">
      <c r="A170" s="27" t="s">
        <v>686</v>
      </c>
      <c r="B170" s="28" t="s">
        <v>764</v>
      </c>
      <c r="C170" s="27" t="s">
        <v>434</v>
      </c>
      <c r="D170" s="26" t="s">
        <v>493</v>
      </c>
      <c r="E170" s="27">
        <f t="shared" si="34"/>
        <v>35</v>
      </c>
      <c r="F170" s="27">
        <f t="shared" si="35"/>
        <v>0</v>
      </c>
      <c r="G170" s="27">
        <f t="shared" si="36"/>
        <v>2</v>
      </c>
      <c r="H170" s="27">
        <f t="shared" si="37"/>
        <v>0</v>
      </c>
      <c r="I170" s="27">
        <f t="shared" si="38"/>
        <v>0</v>
      </c>
      <c r="J170" s="27">
        <f t="shared" si="39"/>
        <v>0</v>
      </c>
      <c r="K170" s="27">
        <f t="shared" si="40"/>
        <v>2</v>
      </c>
      <c r="L170" s="27">
        <f t="shared" si="41"/>
        <v>0</v>
      </c>
      <c r="M170" s="27">
        <f t="shared" si="42"/>
        <v>2</v>
      </c>
      <c r="N170" s="35">
        <f t="shared" si="43"/>
        <v>5.7142857142857141E-2</v>
      </c>
      <c r="O170" s="27">
        <f t="shared" si="44"/>
        <v>11</v>
      </c>
      <c r="P170" s="27">
        <f t="shared" si="45"/>
        <v>4</v>
      </c>
      <c r="Q170" s="27">
        <f t="shared" si="46"/>
        <v>7</v>
      </c>
      <c r="R170" s="27">
        <f t="shared" si="47"/>
        <v>2</v>
      </c>
      <c r="S170" s="27">
        <f t="shared" si="48"/>
        <v>0</v>
      </c>
      <c r="T170" s="27">
        <f t="shared" si="49"/>
        <v>24</v>
      </c>
      <c r="U170" s="35">
        <f t="shared" si="50"/>
        <v>0.68571428571428572</v>
      </c>
      <c r="V170" s="10"/>
      <c r="W170" s="10"/>
    </row>
    <row r="171" spans="1:23" s="5" customFormat="1" x14ac:dyDescent="0.25">
      <c r="A171" s="27" t="s">
        <v>686</v>
      </c>
      <c r="B171" s="28" t="s">
        <v>767</v>
      </c>
      <c r="C171" s="27" t="s">
        <v>432</v>
      </c>
      <c r="D171" s="26" t="s">
        <v>494</v>
      </c>
      <c r="E171" s="27">
        <f t="shared" si="34"/>
        <v>35</v>
      </c>
      <c r="F171" s="27">
        <f t="shared" si="35"/>
        <v>0</v>
      </c>
      <c r="G171" s="27">
        <f t="shared" si="36"/>
        <v>3</v>
      </c>
      <c r="H171" s="27">
        <f t="shared" si="37"/>
        <v>0</v>
      </c>
      <c r="I171" s="27">
        <f t="shared" si="38"/>
        <v>0</v>
      </c>
      <c r="J171" s="27">
        <f t="shared" si="39"/>
        <v>0</v>
      </c>
      <c r="K171" s="27">
        <f t="shared" si="40"/>
        <v>3</v>
      </c>
      <c r="L171" s="27">
        <f t="shared" si="41"/>
        <v>0</v>
      </c>
      <c r="M171" s="27">
        <f t="shared" si="42"/>
        <v>3</v>
      </c>
      <c r="N171" s="35">
        <f t="shared" si="43"/>
        <v>8.5714285714285715E-2</v>
      </c>
      <c r="O171" s="27">
        <f t="shared" si="44"/>
        <v>10</v>
      </c>
      <c r="P171" s="27">
        <f t="shared" si="45"/>
        <v>5</v>
      </c>
      <c r="Q171" s="27">
        <f t="shared" si="46"/>
        <v>6</v>
      </c>
      <c r="R171" s="27">
        <f t="shared" si="47"/>
        <v>0</v>
      </c>
      <c r="S171" s="27">
        <f t="shared" si="48"/>
        <v>2</v>
      </c>
      <c r="T171" s="27">
        <f t="shared" si="49"/>
        <v>23</v>
      </c>
      <c r="U171" s="35">
        <f t="shared" si="50"/>
        <v>0.65714285714285714</v>
      </c>
      <c r="V171" s="10"/>
      <c r="W171" s="10"/>
    </row>
    <row r="172" spans="1:23" s="5" customFormat="1" x14ac:dyDescent="0.25">
      <c r="A172" s="27" t="s">
        <v>686</v>
      </c>
      <c r="B172" s="28" t="s">
        <v>780</v>
      </c>
      <c r="C172" s="27" t="s">
        <v>407</v>
      </c>
      <c r="D172" s="26" t="s">
        <v>499</v>
      </c>
      <c r="E172" s="27">
        <f t="shared" si="34"/>
        <v>35</v>
      </c>
      <c r="F172" s="27">
        <f t="shared" si="35"/>
        <v>1</v>
      </c>
      <c r="G172" s="27">
        <f t="shared" si="36"/>
        <v>4</v>
      </c>
      <c r="H172" s="27">
        <f t="shared" si="37"/>
        <v>0</v>
      </c>
      <c r="I172" s="27">
        <f t="shared" si="38"/>
        <v>0</v>
      </c>
      <c r="J172" s="27">
        <f t="shared" si="39"/>
        <v>0</v>
      </c>
      <c r="K172" s="27">
        <f t="shared" si="40"/>
        <v>4</v>
      </c>
      <c r="L172" s="27">
        <f t="shared" si="41"/>
        <v>0</v>
      </c>
      <c r="M172" s="27">
        <f t="shared" si="42"/>
        <v>4</v>
      </c>
      <c r="N172" s="35">
        <f t="shared" si="43"/>
        <v>0.11428571428571428</v>
      </c>
      <c r="O172" s="27">
        <f t="shared" si="44"/>
        <v>7</v>
      </c>
      <c r="P172" s="27">
        <f t="shared" si="45"/>
        <v>3</v>
      </c>
      <c r="Q172" s="27">
        <f t="shared" si="46"/>
        <v>9</v>
      </c>
      <c r="R172" s="27">
        <f t="shared" si="47"/>
        <v>0</v>
      </c>
      <c r="S172" s="27">
        <f t="shared" si="48"/>
        <v>3</v>
      </c>
      <c r="T172" s="27">
        <f t="shared" si="49"/>
        <v>22</v>
      </c>
      <c r="U172" s="35">
        <f t="shared" si="50"/>
        <v>0.62857142857142856</v>
      </c>
      <c r="V172" s="10"/>
      <c r="W172" s="10"/>
    </row>
    <row r="173" spans="1:23" s="5" customFormat="1" x14ac:dyDescent="0.25">
      <c r="A173" s="27" t="s">
        <v>686</v>
      </c>
      <c r="B173" s="26" t="s">
        <v>791</v>
      </c>
      <c r="C173" s="27" t="s">
        <v>446</v>
      </c>
      <c r="D173" s="26" t="s">
        <v>508</v>
      </c>
      <c r="E173" s="27">
        <f t="shared" si="34"/>
        <v>35</v>
      </c>
      <c r="F173" s="27">
        <f t="shared" si="35"/>
        <v>0</v>
      </c>
      <c r="G173" s="27">
        <f t="shared" si="36"/>
        <v>3</v>
      </c>
      <c r="H173" s="27">
        <f t="shared" si="37"/>
        <v>0</v>
      </c>
      <c r="I173" s="27">
        <f t="shared" si="38"/>
        <v>0</v>
      </c>
      <c r="J173" s="27">
        <f t="shared" si="39"/>
        <v>0</v>
      </c>
      <c r="K173" s="27">
        <f t="shared" si="40"/>
        <v>3</v>
      </c>
      <c r="L173" s="27">
        <f t="shared" si="41"/>
        <v>0</v>
      </c>
      <c r="M173" s="27">
        <f t="shared" si="42"/>
        <v>3</v>
      </c>
      <c r="N173" s="35">
        <f t="shared" si="43"/>
        <v>8.5714285714285715E-2</v>
      </c>
      <c r="O173" s="27">
        <f t="shared" si="44"/>
        <v>13</v>
      </c>
      <c r="P173" s="27">
        <f t="shared" si="45"/>
        <v>6</v>
      </c>
      <c r="Q173" s="27">
        <f t="shared" si="46"/>
        <v>3</v>
      </c>
      <c r="R173" s="27">
        <f t="shared" si="47"/>
        <v>2</v>
      </c>
      <c r="S173" s="27">
        <f t="shared" si="48"/>
        <v>0</v>
      </c>
      <c r="T173" s="27">
        <f t="shared" si="49"/>
        <v>24</v>
      </c>
      <c r="U173" s="35">
        <f t="shared" si="50"/>
        <v>0.68571428571428572</v>
      </c>
      <c r="V173" s="10"/>
      <c r="W173" s="10"/>
    </row>
    <row r="174" spans="1:23" s="5" customFormat="1" x14ac:dyDescent="0.25">
      <c r="A174" s="27" t="s">
        <v>686</v>
      </c>
      <c r="B174" s="28" t="s">
        <v>797</v>
      </c>
      <c r="C174" s="27" t="s">
        <v>432</v>
      </c>
      <c r="D174" s="26" t="s">
        <v>508</v>
      </c>
      <c r="E174" s="27">
        <f t="shared" si="34"/>
        <v>35</v>
      </c>
      <c r="F174" s="27">
        <f t="shared" si="35"/>
        <v>0</v>
      </c>
      <c r="G174" s="27">
        <f t="shared" si="36"/>
        <v>3</v>
      </c>
      <c r="H174" s="27">
        <f t="shared" si="37"/>
        <v>0</v>
      </c>
      <c r="I174" s="27">
        <f t="shared" si="38"/>
        <v>0</v>
      </c>
      <c r="J174" s="27">
        <f t="shared" si="39"/>
        <v>0</v>
      </c>
      <c r="K174" s="27">
        <f t="shared" si="40"/>
        <v>3</v>
      </c>
      <c r="L174" s="27">
        <f t="shared" si="41"/>
        <v>0</v>
      </c>
      <c r="M174" s="27">
        <f t="shared" si="42"/>
        <v>3</v>
      </c>
      <c r="N174" s="35">
        <f t="shared" si="43"/>
        <v>8.5714285714285715E-2</v>
      </c>
      <c r="O174" s="27">
        <f t="shared" si="44"/>
        <v>13</v>
      </c>
      <c r="P174" s="27">
        <f t="shared" si="45"/>
        <v>6</v>
      </c>
      <c r="Q174" s="27">
        <f t="shared" si="46"/>
        <v>3</v>
      </c>
      <c r="R174" s="27">
        <f t="shared" si="47"/>
        <v>2</v>
      </c>
      <c r="S174" s="27">
        <f t="shared" si="48"/>
        <v>0</v>
      </c>
      <c r="T174" s="27">
        <f t="shared" si="49"/>
        <v>24</v>
      </c>
      <c r="U174" s="35">
        <f t="shared" si="50"/>
        <v>0.68571428571428572</v>
      </c>
      <c r="V174" s="10"/>
      <c r="W174" s="10"/>
    </row>
    <row r="175" spans="1:23" s="5" customFormat="1" x14ac:dyDescent="0.25">
      <c r="A175" s="27" t="s">
        <v>686</v>
      </c>
      <c r="B175" s="28" t="s">
        <v>764</v>
      </c>
      <c r="C175" s="27" t="s">
        <v>432</v>
      </c>
      <c r="D175" s="26" t="s">
        <v>493</v>
      </c>
      <c r="E175" s="27">
        <f t="shared" si="34"/>
        <v>35</v>
      </c>
      <c r="F175" s="27">
        <f t="shared" si="35"/>
        <v>0</v>
      </c>
      <c r="G175" s="27">
        <f t="shared" si="36"/>
        <v>2</v>
      </c>
      <c r="H175" s="27">
        <f t="shared" si="37"/>
        <v>0</v>
      </c>
      <c r="I175" s="27">
        <f t="shared" si="38"/>
        <v>0</v>
      </c>
      <c r="J175" s="27">
        <f t="shared" si="39"/>
        <v>0</v>
      </c>
      <c r="K175" s="27">
        <f t="shared" si="40"/>
        <v>2</v>
      </c>
      <c r="L175" s="27">
        <f t="shared" si="41"/>
        <v>0</v>
      </c>
      <c r="M175" s="27">
        <f t="shared" si="42"/>
        <v>2</v>
      </c>
      <c r="N175" s="35">
        <f t="shared" si="43"/>
        <v>5.7142857142857141E-2</v>
      </c>
      <c r="O175" s="27">
        <f t="shared" si="44"/>
        <v>11</v>
      </c>
      <c r="P175" s="27">
        <f t="shared" si="45"/>
        <v>4</v>
      </c>
      <c r="Q175" s="27">
        <f t="shared" si="46"/>
        <v>7</v>
      </c>
      <c r="R175" s="27">
        <f t="shared" si="47"/>
        <v>2</v>
      </c>
      <c r="S175" s="27">
        <f t="shared" si="48"/>
        <v>0</v>
      </c>
      <c r="T175" s="27">
        <f t="shared" si="49"/>
        <v>24</v>
      </c>
      <c r="U175" s="35">
        <f t="shared" si="50"/>
        <v>0.68571428571428572</v>
      </c>
      <c r="V175" s="10"/>
      <c r="W175" s="10"/>
    </row>
    <row r="176" spans="1:23" s="5" customFormat="1" x14ac:dyDescent="0.25">
      <c r="A176" s="27" t="s">
        <v>686</v>
      </c>
      <c r="B176" s="26" t="s">
        <v>813</v>
      </c>
      <c r="C176" s="27" t="s">
        <v>434</v>
      </c>
      <c r="D176" s="26" t="s">
        <v>493</v>
      </c>
      <c r="E176" s="27">
        <f t="shared" si="34"/>
        <v>35</v>
      </c>
      <c r="F176" s="27">
        <f t="shared" si="35"/>
        <v>0</v>
      </c>
      <c r="G176" s="27">
        <f t="shared" si="36"/>
        <v>2</v>
      </c>
      <c r="H176" s="27">
        <f t="shared" si="37"/>
        <v>0</v>
      </c>
      <c r="I176" s="27">
        <f t="shared" si="38"/>
        <v>0</v>
      </c>
      <c r="J176" s="27">
        <f t="shared" si="39"/>
        <v>0</v>
      </c>
      <c r="K176" s="27">
        <f t="shared" si="40"/>
        <v>2</v>
      </c>
      <c r="L176" s="27">
        <f t="shared" si="41"/>
        <v>0</v>
      </c>
      <c r="M176" s="27">
        <f t="shared" si="42"/>
        <v>2</v>
      </c>
      <c r="N176" s="35">
        <f t="shared" si="43"/>
        <v>5.7142857142857141E-2</v>
      </c>
      <c r="O176" s="27">
        <f t="shared" si="44"/>
        <v>11</v>
      </c>
      <c r="P176" s="27">
        <f t="shared" si="45"/>
        <v>4</v>
      </c>
      <c r="Q176" s="27">
        <f t="shared" si="46"/>
        <v>7</v>
      </c>
      <c r="R176" s="27">
        <f t="shared" si="47"/>
        <v>2</v>
      </c>
      <c r="S176" s="27">
        <f t="shared" si="48"/>
        <v>0</v>
      </c>
      <c r="T176" s="27">
        <f t="shared" si="49"/>
        <v>24</v>
      </c>
      <c r="U176" s="35">
        <f t="shared" si="50"/>
        <v>0.68571428571428572</v>
      </c>
      <c r="V176" s="10"/>
      <c r="W176" s="10"/>
    </row>
    <row r="177" spans="1:23" s="5" customFormat="1" x14ac:dyDescent="0.25">
      <c r="A177" s="27" t="s">
        <v>686</v>
      </c>
      <c r="B177" s="26" t="s">
        <v>820</v>
      </c>
      <c r="C177" s="27" t="s">
        <v>446</v>
      </c>
      <c r="D177" s="26" t="s">
        <v>522</v>
      </c>
      <c r="E177" s="27">
        <f t="shared" si="34"/>
        <v>35</v>
      </c>
      <c r="F177" s="27">
        <f t="shared" si="35"/>
        <v>0</v>
      </c>
      <c r="G177" s="27">
        <f t="shared" si="36"/>
        <v>3</v>
      </c>
      <c r="H177" s="27">
        <f t="shared" si="37"/>
        <v>0</v>
      </c>
      <c r="I177" s="27">
        <f t="shared" si="38"/>
        <v>0</v>
      </c>
      <c r="J177" s="27">
        <f t="shared" si="39"/>
        <v>0</v>
      </c>
      <c r="K177" s="27">
        <f t="shared" si="40"/>
        <v>3</v>
      </c>
      <c r="L177" s="27">
        <f t="shared" si="41"/>
        <v>0</v>
      </c>
      <c r="M177" s="27">
        <f t="shared" si="42"/>
        <v>3</v>
      </c>
      <c r="N177" s="35">
        <f t="shared" si="43"/>
        <v>8.5714285714285715E-2</v>
      </c>
      <c r="O177" s="27">
        <f t="shared" si="44"/>
        <v>9</v>
      </c>
      <c r="P177" s="27">
        <f t="shared" si="45"/>
        <v>8</v>
      </c>
      <c r="Q177" s="27">
        <f t="shared" si="46"/>
        <v>4</v>
      </c>
      <c r="R177" s="27">
        <f t="shared" si="47"/>
        <v>3</v>
      </c>
      <c r="S177" s="27">
        <f t="shared" si="48"/>
        <v>0</v>
      </c>
      <c r="T177" s="27">
        <f t="shared" si="49"/>
        <v>24</v>
      </c>
      <c r="U177" s="35">
        <f t="shared" si="50"/>
        <v>0.68571428571428572</v>
      </c>
      <c r="V177" s="10"/>
      <c r="W177" s="10"/>
    </row>
    <row r="178" spans="1:23" s="5" customFormat="1" x14ac:dyDescent="0.25">
      <c r="A178" s="27" t="s">
        <v>686</v>
      </c>
      <c r="B178" s="28" t="s">
        <v>833</v>
      </c>
      <c r="C178" s="27" t="s">
        <v>434</v>
      </c>
      <c r="D178" s="26" t="s">
        <v>493</v>
      </c>
      <c r="E178" s="27">
        <f t="shared" si="34"/>
        <v>35</v>
      </c>
      <c r="F178" s="27">
        <f t="shared" si="35"/>
        <v>0</v>
      </c>
      <c r="G178" s="27">
        <f t="shared" si="36"/>
        <v>2</v>
      </c>
      <c r="H178" s="27">
        <f t="shared" si="37"/>
        <v>0</v>
      </c>
      <c r="I178" s="27">
        <f t="shared" si="38"/>
        <v>0</v>
      </c>
      <c r="J178" s="27">
        <f t="shared" si="39"/>
        <v>0</v>
      </c>
      <c r="K178" s="27">
        <f t="shared" si="40"/>
        <v>2</v>
      </c>
      <c r="L178" s="27">
        <f t="shared" si="41"/>
        <v>0</v>
      </c>
      <c r="M178" s="27">
        <f t="shared" si="42"/>
        <v>2</v>
      </c>
      <c r="N178" s="35">
        <f t="shared" si="43"/>
        <v>5.7142857142857141E-2</v>
      </c>
      <c r="O178" s="27">
        <f t="shared" si="44"/>
        <v>11</v>
      </c>
      <c r="P178" s="27">
        <f t="shared" si="45"/>
        <v>4</v>
      </c>
      <c r="Q178" s="27">
        <f t="shared" si="46"/>
        <v>7</v>
      </c>
      <c r="R178" s="27">
        <f t="shared" si="47"/>
        <v>2</v>
      </c>
      <c r="S178" s="27">
        <f t="shared" si="48"/>
        <v>0</v>
      </c>
      <c r="T178" s="27">
        <f t="shared" si="49"/>
        <v>24</v>
      </c>
      <c r="U178" s="35">
        <f t="shared" si="50"/>
        <v>0.68571428571428572</v>
      </c>
      <c r="V178" s="10"/>
      <c r="W178" s="10"/>
    </row>
    <row r="179" spans="1:23" s="5" customFormat="1" x14ac:dyDescent="0.25">
      <c r="A179" s="27" t="s">
        <v>686</v>
      </c>
      <c r="B179" s="28" t="s">
        <v>805</v>
      </c>
      <c r="C179" s="27" t="s">
        <v>434</v>
      </c>
      <c r="D179" s="26" t="s">
        <v>493</v>
      </c>
      <c r="E179" s="27">
        <f t="shared" si="34"/>
        <v>35</v>
      </c>
      <c r="F179" s="27">
        <f t="shared" si="35"/>
        <v>0</v>
      </c>
      <c r="G179" s="27">
        <f t="shared" si="36"/>
        <v>2</v>
      </c>
      <c r="H179" s="27">
        <f t="shared" si="37"/>
        <v>0</v>
      </c>
      <c r="I179" s="27">
        <f t="shared" si="38"/>
        <v>0</v>
      </c>
      <c r="J179" s="27">
        <f t="shared" si="39"/>
        <v>0</v>
      </c>
      <c r="K179" s="27">
        <f t="shared" si="40"/>
        <v>2</v>
      </c>
      <c r="L179" s="27">
        <f t="shared" si="41"/>
        <v>0</v>
      </c>
      <c r="M179" s="27">
        <f t="shared" si="42"/>
        <v>2</v>
      </c>
      <c r="N179" s="35">
        <f t="shared" si="43"/>
        <v>5.7142857142857141E-2</v>
      </c>
      <c r="O179" s="27">
        <f t="shared" si="44"/>
        <v>11</v>
      </c>
      <c r="P179" s="27">
        <f t="shared" si="45"/>
        <v>4</v>
      </c>
      <c r="Q179" s="27">
        <f t="shared" si="46"/>
        <v>7</v>
      </c>
      <c r="R179" s="27">
        <f t="shared" si="47"/>
        <v>2</v>
      </c>
      <c r="S179" s="27">
        <f t="shared" si="48"/>
        <v>0</v>
      </c>
      <c r="T179" s="27">
        <f t="shared" si="49"/>
        <v>24</v>
      </c>
      <c r="U179" s="35">
        <f t="shared" si="50"/>
        <v>0.68571428571428572</v>
      </c>
      <c r="V179" s="10"/>
      <c r="W179" s="10"/>
    </row>
    <row r="180" spans="1:23" s="5" customFormat="1" x14ac:dyDescent="0.25">
      <c r="A180" s="27" t="s">
        <v>686</v>
      </c>
      <c r="B180" s="26" t="s">
        <v>813</v>
      </c>
      <c r="C180" s="27" t="s">
        <v>434</v>
      </c>
      <c r="D180" s="26" t="s">
        <v>493</v>
      </c>
      <c r="E180" s="27">
        <f t="shared" si="34"/>
        <v>35</v>
      </c>
      <c r="F180" s="27">
        <f t="shared" si="35"/>
        <v>0</v>
      </c>
      <c r="G180" s="27">
        <f t="shared" si="36"/>
        <v>2</v>
      </c>
      <c r="H180" s="27">
        <f t="shared" si="37"/>
        <v>0</v>
      </c>
      <c r="I180" s="27">
        <f t="shared" si="38"/>
        <v>0</v>
      </c>
      <c r="J180" s="27">
        <f t="shared" si="39"/>
        <v>0</v>
      </c>
      <c r="K180" s="27">
        <f t="shared" si="40"/>
        <v>2</v>
      </c>
      <c r="L180" s="27">
        <f t="shared" si="41"/>
        <v>0</v>
      </c>
      <c r="M180" s="27">
        <f t="shared" si="42"/>
        <v>2</v>
      </c>
      <c r="N180" s="35">
        <f t="shared" si="43"/>
        <v>5.7142857142857141E-2</v>
      </c>
      <c r="O180" s="27">
        <f t="shared" si="44"/>
        <v>11</v>
      </c>
      <c r="P180" s="27">
        <f t="shared" si="45"/>
        <v>4</v>
      </c>
      <c r="Q180" s="27">
        <f t="shared" si="46"/>
        <v>7</v>
      </c>
      <c r="R180" s="27">
        <f t="shared" si="47"/>
        <v>2</v>
      </c>
      <c r="S180" s="27">
        <f t="shared" si="48"/>
        <v>0</v>
      </c>
      <c r="T180" s="27">
        <f t="shared" si="49"/>
        <v>24</v>
      </c>
      <c r="U180" s="35">
        <f t="shared" si="50"/>
        <v>0.68571428571428572</v>
      </c>
      <c r="V180" s="10"/>
      <c r="W180" s="10"/>
    </row>
    <row r="181" spans="1:23" s="5" customFormat="1" x14ac:dyDescent="0.25">
      <c r="A181" s="27" t="s">
        <v>686</v>
      </c>
      <c r="B181" s="28" t="s">
        <v>781</v>
      </c>
      <c r="C181" s="27" t="s">
        <v>446</v>
      </c>
      <c r="D181" s="26" t="s">
        <v>508</v>
      </c>
      <c r="E181" s="27">
        <f t="shared" si="34"/>
        <v>35</v>
      </c>
      <c r="F181" s="27">
        <f t="shared" si="35"/>
        <v>0</v>
      </c>
      <c r="G181" s="27">
        <f t="shared" si="36"/>
        <v>3</v>
      </c>
      <c r="H181" s="27">
        <f t="shared" si="37"/>
        <v>0</v>
      </c>
      <c r="I181" s="27">
        <f t="shared" si="38"/>
        <v>0</v>
      </c>
      <c r="J181" s="27">
        <f t="shared" si="39"/>
        <v>0</v>
      </c>
      <c r="K181" s="27">
        <f t="shared" si="40"/>
        <v>3</v>
      </c>
      <c r="L181" s="27">
        <f t="shared" si="41"/>
        <v>0</v>
      </c>
      <c r="M181" s="27">
        <f t="shared" si="42"/>
        <v>3</v>
      </c>
      <c r="N181" s="35">
        <f t="shared" si="43"/>
        <v>8.5714285714285715E-2</v>
      </c>
      <c r="O181" s="27">
        <f t="shared" si="44"/>
        <v>13</v>
      </c>
      <c r="P181" s="27">
        <f t="shared" si="45"/>
        <v>6</v>
      </c>
      <c r="Q181" s="27">
        <f t="shared" si="46"/>
        <v>3</v>
      </c>
      <c r="R181" s="27">
        <f t="shared" si="47"/>
        <v>2</v>
      </c>
      <c r="S181" s="27">
        <f t="shared" si="48"/>
        <v>0</v>
      </c>
      <c r="T181" s="27">
        <f t="shared" si="49"/>
        <v>24</v>
      </c>
      <c r="U181" s="35">
        <f t="shared" si="50"/>
        <v>0.68571428571428572</v>
      </c>
      <c r="V181" s="10"/>
      <c r="W181" s="10"/>
    </row>
    <row r="182" spans="1:23" s="5" customFormat="1" x14ac:dyDescent="0.25">
      <c r="A182" s="27" t="s">
        <v>686</v>
      </c>
      <c r="B182" s="26" t="s">
        <v>792</v>
      </c>
      <c r="C182" s="27" t="s">
        <v>407</v>
      </c>
      <c r="D182" s="26" t="s">
        <v>499</v>
      </c>
      <c r="E182" s="27">
        <f t="shared" si="34"/>
        <v>35</v>
      </c>
      <c r="F182" s="27">
        <f t="shared" si="35"/>
        <v>1</v>
      </c>
      <c r="G182" s="27">
        <f t="shared" si="36"/>
        <v>4</v>
      </c>
      <c r="H182" s="27">
        <f t="shared" si="37"/>
        <v>0</v>
      </c>
      <c r="I182" s="27">
        <f t="shared" si="38"/>
        <v>0</v>
      </c>
      <c r="J182" s="27">
        <f t="shared" si="39"/>
        <v>0</v>
      </c>
      <c r="K182" s="27">
        <f t="shared" si="40"/>
        <v>4</v>
      </c>
      <c r="L182" s="27">
        <f t="shared" si="41"/>
        <v>0</v>
      </c>
      <c r="M182" s="27">
        <f t="shared" si="42"/>
        <v>4</v>
      </c>
      <c r="N182" s="35">
        <f t="shared" si="43"/>
        <v>0.11428571428571428</v>
      </c>
      <c r="O182" s="27">
        <f t="shared" si="44"/>
        <v>7</v>
      </c>
      <c r="P182" s="27">
        <f t="shared" si="45"/>
        <v>3</v>
      </c>
      <c r="Q182" s="27">
        <f t="shared" si="46"/>
        <v>9</v>
      </c>
      <c r="R182" s="27">
        <f t="shared" si="47"/>
        <v>0</v>
      </c>
      <c r="S182" s="27">
        <f t="shared" si="48"/>
        <v>3</v>
      </c>
      <c r="T182" s="27">
        <f t="shared" si="49"/>
        <v>22</v>
      </c>
      <c r="U182" s="35">
        <f t="shared" si="50"/>
        <v>0.62857142857142856</v>
      </c>
      <c r="V182" s="10"/>
      <c r="W182" s="10"/>
    </row>
    <row r="183" spans="1:23" s="5" customFormat="1" x14ac:dyDescent="0.25">
      <c r="A183" s="27" t="s">
        <v>686</v>
      </c>
      <c r="B183" s="28" t="s">
        <v>792</v>
      </c>
      <c r="C183" s="27" t="s">
        <v>407</v>
      </c>
      <c r="D183" s="26" t="s">
        <v>499</v>
      </c>
      <c r="E183" s="27">
        <f t="shared" si="34"/>
        <v>35</v>
      </c>
      <c r="F183" s="27">
        <f t="shared" si="35"/>
        <v>1</v>
      </c>
      <c r="G183" s="27">
        <f t="shared" si="36"/>
        <v>4</v>
      </c>
      <c r="H183" s="27">
        <f t="shared" si="37"/>
        <v>0</v>
      </c>
      <c r="I183" s="27">
        <f t="shared" si="38"/>
        <v>0</v>
      </c>
      <c r="J183" s="27">
        <f t="shared" si="39"/>
        <v>0</v>
      </c>
      <c r="K183" s="27">
        <f t="shared" si="40"/>
        <v>4</v>
      </c>
      <c r="L183" s="27">
        <f t="shared" si="41"/>
        <v>0</v>
      </c>
      <c r="M183" s="27">
        <f t="shared" si="42"/>
        <v>4</v>
      </c>
      <c r="N183" s="35">
        <f t="shared" si="43"/>
        <v>0.11428571428571428</v>
      </c>
      <c r="O183" s="27">
        <f t="shared" si="44"/>
        <v>7</v>
      </c>
      <c r="P183" s="27">
        <f t="shared" si="45"/>
        <v>3</v>
      </c>
      <c r="Q183" s="27">
        <f t="shared" si="46"/>
        <v>9</v>
      </c>
      <c r="R183" s="27">
        <f t="shared" si="47"/>
        <v>0</v>
      </c>
      <c r="S183" s="27">
        <f t="shared" si="48"/>
        <v>3</v>
      </c>
      <c r="T183" s="27">
        <f t="shared" si="49"/>
        <v>22</v>
      </c>
      <c r="U183" s="35">
        <f t="shared" si="50"/>
        <v>0.62857142857142856</v>
      </c>
      <c r="V183" s="10"/>
      <c r="W183" s="10"/>
    </row>
    <row r="184" spans="1:23" s="5" customFormat="1" x14ac:dyDescent="0.25">
      <c r="A184" s="27" t="s">
        <v>686</v>
      </c>
      <c r="B184" s="28" t="s">
        <v>823</v>
      </c>
      <c r="C184" s="27" t="s">
        <v>455</v>
      </c>
      <c r="D184" s="26" t="s">
        <v>601</v>
      </c>
      <c r="E184" s="27">
        <f t="shared" si="34"/>
        <v>35</v>
      </c>
      <c r="F184" s="27">
        <f t="shared" si="35"/>
        <v>0</v>
      </c>
      <c r="G184" s="27">
        <f t="shared" si="36"/>
        <v>3</v>
      </c>
      <c r="H184" s="27">
        <f t="shared" si="37"/>
        <v>0</v>
      </c>
      <c r="I184" s="27">
        <f t="shared" si="38"/>
        <v>0</v>
      </c>
      <c r="J184" s="27">
        <f t="shared" si="39"/>
        <v>0</v>
      </c>
      <c r="K184" s="27">
        <f t="shared" si="40"/>
        <v>3</v>
      </c>
      <c r="L184" s="27">
        <f t="shared" si="41"/>
        <v>0</v>
      </c>
      <c r="M184" s="27">
        <f t="shared" si="42"/>
        <v>3</v>
      </c>
      <c r="N184" s="35">
        <f t="shared" si="43"/>
        <v>8.5714285714285715E-2</v>
      </c>
      <c r="O184" s="27">
        <f t="shared" si="44"/>
        <v>12</v>
      </c>
      <c r="P184" s="27">
        <f t="shared" si="45"/>
        <v>4</v>
      </c>
      <c r="Q184" s="27">
        <f t="shared" si="46"/>
        <v>5</v>
      </c>
      <c r="R184" s="27">
        <f t="shared" si="47"/>
        <v>0</v>
      </c>
      <c r="S184" s="27">
        <f t="shared" si="48"/>
        <v>3</v>
      </c>
      <c r="T184" s="27">
        <f t="shared" si="49"/>
        <v>24</v>
      </c>
      <c r="U184" s="35">
        <f t="shared" si="50"/>
        <v>0.68571428571428572</v>
      </c>
      <c r="V184" s="10"/>
      <c r="W184" s="10"/>
    </row>
    <row r="185" spans="1:23" s="5" customFormat="1" x14ac:dyDescent="0.25">
      <c r="A185" s="27" t="s">
        <v>686</v>
      </c>
      <c r="B185" s="26" t="s">
        <v>763</v>
      </c>
      <c r="C185" s="27" t="s">
        <v>434</v>
      </c>
      <c r="D185" s="26" t="s">
        <v>635</v>
      </c>
      <c r="E185" s="27">
        <f t="shared" si="34"/>
        <v>35</v>
      </c>
      <c r="F185" s="27">
        <f t="shared" si="35"/>
        <v>1</v>
      </c>
      <c r="G185" s="27">
        <f t="shared" si="36"/>
        <v>1</v>
      </c>
      <c r="H185" s="27">
        <f t="shared" si="37"/>
        <v>0</v>
      </c>
      <c r="I185" s="27">
        <f t="shared" si="38"/>
        <v>0</v>
      </c>
      <c r="J185" s="27">
        <f t="shared" si="39"/>
        <v>0</v>
      </c>
      <c r="K185" s="27">
        <f t="shared" si="40"/>
        <v>1</v>
      </c>
      <c r="L185" s="27">
        <f t="shared" si="41"/>
        <v>0</v>
      </c>
      <c r="M185" s="27">
        <f t="shared" si="42"/>
        <v>1</v>
      </c>
      <c r="N185" s="35">
        <f t="shared" si="43"/>
        <v>2.8571428571428571E-2</v>
      </c>
      <c r="O185" s="27">
        <f t="shared" si="44"/>
        <v>10</v>
      </c>
      <c r="P185" s="27">
        <f t="shared" si="45"/>
        <v>4</v>
      </c>
      <c r="Q185" s="27">
        <f t="shared" si="46"/>
        <v>7</v>
      </c>
      <c r="R185" s="27">
        <f t="shared" si="47"/>
        <v>2</v>
      </c>
      <c r="S185" s="27">
        <f t="shared" si="48"/>
        <v>1</v>
      </c>
      <c r="T185" s="27">
        <f t="shared" si="49"/>
        <v>24</v>
      </c>
      <c r="U185" s="35">
        <f t="shared" si="50"/>
        <v>0.68571428571428572</v>
      </c>
      <c r="V185" s="10"/>
      <c r="W185" s="10"/>
    </row>
    <row r="186" spans="1:23" s="5" customFormat="1" x14ac:dyDescent="0.25">
      <c r="A186" s="27" t="s">
        <v>686</v>
      </c>
      <c r="B186" s="26" t="s">
        <v>795</v>
      </c>
      <c r="C186" s="27" t="s">
        <v>434</v>
      </c>
      <c r="D186" s="26" t="s">
        <v>637</v>
      </c>
      <c r="E186" s="27">
        <f t="shared" si="34"/>
        <v>35</v>
      </c>
      <c r="F186" s="27">
        <f t="shared" si="35"/>
        <v>0</v>
      </c>
      <c r="G186" s="27">
        <f t="shared" si="36"/>
        <v>2</v>
      </c>
      <c r="H186" s="27">
        <f t="shared" si="37"/>
        <v>0</v>
      </c>
      <c r="I186" s="27">
        <f t="shared" si="38"/>
        <v>0</v>
      </c>
      <c r="J186" s="27">
        <f t="shared" si="39"/>
        <v>0</v>
      </c>
      <c r="K186" s="27">
        <f t="shared" si="40"/>
        <v>2</v>
      </c>
      <c r="L186" s="27">
        <f t="shared" si="41"/>
        <v>0</v>
      </c>
      <c r="M186" s="27">
        <f t="shared" si="42"/>
        <v>2</v>
      </c>
      <c r="N186" s="35">
        <f t="shared" si="43"/>
        <v>5.7142857142857141E-2</v>
      </c>
      <c r="O186" s="27">
        <f t="shared" si="44"/>
        <v>11</v>
      </c>
      <c r="P186" s="27">
        <f t="shared" si="45"/>
        <v>4</v>
      </c>
      <c r="Q186" s="27">
        <f t="shared" si="46"/>
        <v>6</v>
      </c>
      <c r="R186" s="27">
        <f t="shared" si="47"/>
        <v>2</v>
      </c>
      <c r="S186" s="27">
        <f t="shared" si="48"/>
        <v>1</v>
      </c>
      <c r="T186" s="27">
        <f t="shared" si="49"/>
        <v>24</v>
      </c>
      <c r="U186" s="35">
        <f t="shared" si="50"/>
        <v>0.68571428571428572</v>
      </c>
      <c r="V186" s="10"/>
      <c r="W186" s="10"/>
    </row>
    <row r="187" spans="1:23" s="5" customFormat="1" x14ac:dyDescent="0.25">
      <c r="A187" s="27" t="s">
        <v>686</v>
      </c>
      <c r="B187" s="26" t="s">
        <v>805</v>
      </c>
      <c r="C187" s="27" t="s">
        <v>434</v>
      </c>
      <c r="D187" s="26" t="s">
        <v>493</v>
      </c>
      <c r="E187" s="27">
        <f t="shared" si="34"/>
        <v>35</v>
      </c>
      <c r="F187" s="27">
        <f t="shared" si="35"/>
        <v>0</v>
      </c>
      <c r="G187" s="27">
        <f t="shared" si="36"/>
        <v>2</v>
      </c>
      <c r="H187" s="27">
        <f t="shared" si="37"/>
        <v>0</v>
      </c>
      <c r="I187" s="27">
        <f t="shared" si="38"/>
        <v>0</v>
      </c>
      <c r="J187" s="27">
        <f t="shared" si="39"/>
        <v>0</v>
      </c>
      <c r="K187" s="27">
        <f t="shared" si="40"/>
        <v>2</v>
      </c>
      <c r="L187" s="27">
        <f t="shared" si="41"/>
        <v>0</v>
      </c>
      <c r="M187" s="27">
        <f t="shared" si="42"/>
        <v>2</v>
      </c>
      <c r="N187" s="35">
        <f t="shared" si="43"/>
        <v>5.7142857142857141E-2</v>
      </c>
      <c r="O187" s="27">
        <f t="shared" si="44"/>
        <v>11</v>
      </c>
      <c r="P187" s="27">
        <f t="shared" si="45"/>
        <v>4</v>
      </c>
      <c r="Q187" s="27">
        <f t="shared" si="46"/>
        <v>7</v>
      </c>
      <c r="R187" s="27">
        <f t="shared" si="47"/>
        <v>2</v>
      </c>
      <c r="S187" s="27">
        <f t="shared" si="48"/>
        <v>0</v>
      </c>
      <c r="T187" s="27">
        <f t="shared" si="49"/>
        <v>24</v>
      </c>
      <c r="U187" s="35">
        <f t="shared" si="50"/>
        <v>0.68571428571428572</v>
      </c>
      <c r="V187" s="10"/>
      <c r="W187" s="10"/>
    </row>
    <row r="188" spans="1:23" s="5" customFormat="1" x14ac:dyDescent="0.25">
      <c r="A188" s="27" t="s">
        <v>686</v>
      </c>
      <c r="B188" s="26" t="s">
        <v>812</v>
      </c>
      <c r="C188" s="27" t="s">
        <v>434</v>
      </c>
      <c r="D188" s="26" t="s">
        <v>638</v>
      </c>
      <c r="E188" s="27">
        <f t="shared" si="34"/>
        <v>35</v>
      </c>
      <c r="F188" s="27">
        <f t="shared" si="35"/>
        <v>0</v>
      </c>
      <c r="G188" s="27">
        <f t="shared" si="36"/>
        <v>2</v>
      </c>
      <c r="H188" s="27">
        <f t="shared" si="37"/>
        <v>0</v>
      </c>
      <c r="I188" s="27">
        <f t="shared" si="38"/>
        <v>0</v>
      </c>
      <c r="J188" s="27">
        <f t="shared" si="39"/>
        <v>0</v>
      </c>
      <c r="K188" s="27">
        <f t="shared" si="40"/>
        <v>2</v>
      </c>
      <c r="L188" s="27">
        <f t="shared" si="41"/>
        <v>0</v>
      </c>
      <c r="M188" s="27">
        <f t="shared" si="42"/>
        <v>2</v>
      </c>
      <c r="N188" s="35">
        <f t="shared" si="43"/>
        <v>5.7142857142857141E-2</v>
      </c>
      <c r="O188" s="27">
        <f t="shared" si="44"/>
        <v>10</v>
      </c>
      <c r="P188" s="27">
        <f t="shared" si="45"/>
        <v>5</v>
      </c>
      <c r="Q188" s="27">
        <f t="shared" si="46"/>
        <v>7</v>
      </c>
      <c r="R188" s="27">
        <f t="shared" si="47"/>
        <v>2</v>
      </c>
      <c r="S188" s="27">
        <f t="shared" si="48"/>
        <v>1</v>
      </c>
      <c r="T188" s="27">
        <f t="shared" si="49"/>
        <v>25</v>
      </c>
      <c r="U188" s="35">
        <f t="shared" si="50"/>
        <v>0.7142857142857143</v>
      </c>
      <c r="V188" s="10"/>
      <c r="W188" s="10"/>
    </row>
    <row r="189" spans="1:23" s="5" customFormat="1" x14ac:dyDescent="0.25">
      <c r="A189" s="27" t="s">
        <v>686</v>
      </c>
      <c r="B189" s="26" t="s">
        <v>826</v>
      </c>
      <c r="C189" s="27" t="s">
        <v>434</v>
      </c>
      <c r="D189" s="26" t="s">
        <v>493</v>
      </c>
      <c r="E189" s="27">
        <f t="shared" si="34"/>
        <v>35</v>
      </c>
      <c r="F189" s="27">
        <f t="shared" si="35"/>
        <v>0</v>
      </c>
      <c r="G189" s="27">
        <f t="shared" si="36"/>
        <v>2</v>
      </c>
      <c r="H189" s="27">
        <f t="shared" si="37"/>
        <v>0</v>
      </c>
      <c r="I189" s="27">
        <f t="shared" si="38"/>
        <v>0</v>
      </c>
      <c r="J189" s="27">
        <f t="shared" si="39"/>
        <v>0</v>
      </c>
      <c r="K189" s="27">
        <f t="shared" si="40"/>
        <v>2</v>
      </c>
      <c r="L189" s="27">
        <f t="shared" si="41"/>
        <v>0</v>
      </c>
      <c r="M189" s="27">
        <f t="shared" si="42"/>
        <v>2</v>
      </c>
      <c r="N189" s="35">
        <f t="shared" si="43"/>
        <v>5.7142857142857141E-2</v>
      </c>
      <c r="O189" s="27">
        <f t="shared" si="44"/>
        <v>11</v>
      </c>
      <c r="P189" s="27">
        <f t="shared" si="45"/>
        <v>4</v>
      </c>
      <c r="Q189" s="27">
        <f t="shared" si="46"/>
        <v>7</v>
      </c>
      <c r="R189" s="27">
        <f t="shared" si="47"/>
        <v>2</v>
      </c>
      <c r="S189" s="27">
        <f t="shared" si="48"/>
        <v>0</v>
      </c>
      <c r="T189" s="27">
        <f t="shared" si="49"/>
        <v>24</v>
      </c>
      <c r="U189" s="35">
        <f t="shared" si="50"/>
        <v>0.68571428571428572</v>
      </c>
      <c r="V189" s="10"/>
      <c r="W189" s="10"/>
    </row>
    <row r="190" spans="1:23" s="5" customFormat="1" x14ac:dyDescent="0.25">
      <c r="A190" s="27" t="s">
        <v>686</v>
      </c>
      <c r="B190" s="26" t="s">
        <v>705</v>
      </c>
      <c r="C190" s="27" t="s">
        <v>433</v>
      </c>
      <c r="D190" s="26" t="s">
        <v>461</v>
      </c>
      <c r="E190" s="27">
        <f t="shared" si="34"/>
        <v>36</v>
      </c>
      <c r="F190" s="27">
        <f t="shared" si="35"/>
        <v>1</v>
      </c>
      <c r="G190" s="27">
        <f t="shared" si="36"/>
        <v>3</v>
      </c>
      <c r="H190" s="27">
        <f t="shared" si="37"/>
        <v>0</v>
      </c>
      <c r="I190" s="27">
        <f t="shared" si="38"/>
        <v>0</v>
      </c>
      <c r="J190" s="27">
        <f t="shared" si="39"/>
        <v>0</v>
      </c>
      <c r="K190" s="27">
        <f t="shared" si="40"/>
        <v>3</v>
      </c>
      <c r="L190" s="27">
        <f t="shared" si="41"/>
        <v>0</v>
      </c>
      <c r="M190" s="27">
        <f t="shared" si="42"/>
        <v>3</v>
      </c>
      <c r="N190" s="35">
        <f t="shared" si="43"/>
        <v>8.3333333333333329E-2</v>
      </c>
      <c r="O190" s="27">
        <f t="shared" si="44"/>
        <v>13</v>
      </c>
      <c r="P190" s="27">
        <f t="shared" si="45"/>
        <v>7</v>
      </c>
      <c r="Q190" s="27">
        <f t="shared" si="46"/>
        <v>4</v>
      </c>
      <c r="R190" s="27">
        <f t="shared" si="47"/>
        <v>1</v>
      </c>
      <c r="S190" s="27">
        <f t="shared" si="48"/>
        <v>1</v>
      </c>
      <c r="T190" s="27">
        <f t="shared" si="49"/>
        <v>26</v>
      </c>
      <c r="U190" s="35">
        <f t="shared" si="50"/>
        <v>0.72222222222222221</v>
      </c>
      <c r="V190" s="10"/>
      <c r="W190" s="10"/>
    </row>
    <row r="191" spans="1:23" s="5" customFormat="1" x14ac:dyDescent="0.25">
      <c r="A191" s="27" t="s">
        <v>686</v>
      </c>
      <c r="B191" s="28" t="s">
        <v>711</v>
      </c>
      <c r="C191" s="27" t="s">
        <v>435</v>
      </c>
      <c r="D191" s="26" t="s">
        <v>465</v>
      </c>
      <c r="E191" s="27">
        <f t="shared" si="34"/>
        <v>36</v>
      </c>
      <c r="F191" s="27">
        <f t="shared" si="35"/>
        <v>0</v>
      </c>
      <c r="G191" s="27">
        <f t="shared" si="36"/>
        <v>5</v>
      </c>
      <c r="H191" s="27">
        <f t="shared" si="37"/>
        <v>1</v>
      </c>
      <c r="I191" s="27">
        <f t="shared" si="38"/>
        <v>0</v>
      </c>
      <c r="J191" s="27">
        <f t="shared" si="39"/>
        <v>1</v>
      </c>
      <c r="K191" s="27">
        <f t="shared" si="40"/>
        <v>5</v>
      </c>
      <c r="L191" s="27">
        <f t="shared" si="41"/>
        <v>0</v>
      </c>
      <c r="M191" s="27">
        <f t="shared" si="42"/>
        <v>6</v>
      </c>
      <c r="N191" s="35">
        <f t="shared" si="43"/>
        <v>0.16666666666666666</v>
      </c>
      <c r="O191" s="27">
        <f t="shared" si="44"/>
        <v>11</v>
      </c>
      <c r="P191" s="27">
        <f t="shared" si="45"/>
        <v>7</v>
      </c>
      <c r="Q191" s="27">
        <f t="shared" si="46"/>
        <v>3</v>
      </c>
      <c r="R191" s="27">
        <f t="shared" si="47"/>
        <v>0</v>
      </c>
      <c r="S191" s="27">
        <f t="shared" si="48"/>
        <v>2</v>
      </c>
      <c r="T191" s="27">
        <f t="shared" si="49"/>
        <v>23</v>
      </c>
      <c r="U191" s="35">
        <f t="shared" si="50"/>
        <v>0.63888888888888884</v>
      </c>
      <c r="V191" s="10"/>
      <c r="W191" s="10"/>
    </row>
    <row r="192" spans="1:23" s="5" customFormat="1" x14ac:dyDescent="0.25">
      <c r="A192" s="27" t="s">
        <v>686</v>
      </c>
      <c r="B192" s="26" t="s">
        <v>727</v>
      </c>
      <c r="C192" s="27" t="s">
        <v>432</v>
      </c>
      <c r="D192" s="26" t="s">
        <v>473</v>
      </c>
      <c r="E192" s="27">
        <f t="shared" si="34"/>
        <v>36</v>
      </c>
      <c r="F192" s="27">
        <f t="shared" si="35"/>
        <v>2</v>
      </c>
      <c r="G192" s="27">
        <f t="shared" si="36"/>
        <v>2</v>
      </c>
      <c r="H192" s="27">
        <f t="shared" si="37"/>
        <v>0</v>
      </c>
      <c r="I192" s="27">
        <f t="shared" si="38"/>
        <v>0</v>
      </c>
      <c r="J192" s="27">
        <f t="shared" si="39"/>
        <v>0</v>
      </c>
      <c r="K192" s="27">
        <f t="shared" si="40"/>
        <v>3</v>
      </c>
      <c r="L192" s="27">
        <f t="shared" si="41"/>
        <v>0</v>
      </c>
      <c r="M192" s="27">
        <f t="shared" si="42"/>
        <v>3</v>
      </c>
      <c r="N192" s="35">
        <f t="shared" si="43"/>
        <v>8.3333333333333329E-2</v>
      </c>
      <c r="O192" s="27">
        <f t="shared" si="44"/>
        <v>10</v>
      </c>
      <c r="P192" s="27">
        <f t="shared" si="45"/>
        <v>5</v>
      </c>
      <c r="Q192" s="27">
        <f t="shared" si="46"/>
        <v>3</v>
      </c>
      <c r="R192" s="27">
        <f t="shared" si="47"/>
        <v>1</v>
      </c>
      <c r="S192" s="27">
        <f t="shared" si="48"/>
        <v>2</v>
      </c>
      <c r="T192" s="27">
        <f t="shared" si="49"/>
        <v>21</v>
      </c>
      <c r="U192" s="35">
        <f t="shared" si="50"/>
        <v>0.58333333333333337</v>
      </c>
      <c r="V192" s="10"/>
      <c r="W192" s="10"/>
    </row>
    <row r="193" spans="1:23" s="5" customFormat="1" x14ac:dyDescent="0.25">
      <c r="A193" s="27" t="s">
        <v>686</v>
      </c>
      <c r="B193" s="28" t="s">
        <v>737</v>
      </c>
      <c r="C193" s="27" t="s">
        <v>439</v>
      </c>
      <c r="D193" s="26" t="s">
        <v>479</v>
      </c>
      <c r="E193" s="27">
        <f t="shared" si="34"/>
        <v>36</v>
      </c>
      <c r="F193" s="27">
        <f t="shared" si="35"/>
        <v>0</v>
      </c>
      <c r="G193" s="27">
        <f t="shared" si="36"/>
        <v>3</v>
      </c>
      <c r="H193" s="27">
        <f t="shared" si="37"/>
        <v>0</v>
      </c>
      <c r="I193" s="27">
        <f t="shared" si="38"/>
        <v>0</v>
      </c>
      <c r="J193" s="27">
        <f t="shared" si="39"/>
        <v>0</v>
      </c>
      <c r="K193" s="27">
        <f t="shared" si="40"/>
        <v>3</v>
      </c>
      <c r="L193" s="27">
        <f t="shared" si="41"/>
        <v>0</v>
      </c>
      <c r="M193" s="27">
        <f t="shared" si="42"/>
        <v>3</v>
      </c>
      <c r="N193" s="35">
        <f t="shared" si="43"/>
        <v>8.3333333333333329E-2</v>
      </c>
      <c r="O193" s="27">
        <f t="shared" si="44"/>
        <v>11</v>
      </c>
      <c r="P193" s="27">
        <f t="shared" si="45"/>
        <v>6</v>
      </c>
      <c r="Q193" s="27">
        <f t="shared" si="46"/>
        <v>5</v>
      </c>
      <c r="R193" s="27">
        <f t="shared" si="47"/>
        <v>3</v>
      </c>
      <c r="S193" s="27">
        <f t="shared" si="48"/>
        <v>1</v>
      </c>
      <c r="T193" s="27">
        <f t="shared" si="49"/>
        <v>26</v>
      </c>
      <c r="U193" s="35">
        <f t="shared" si="50"/>
        <v>0.72222222222222221</v>
      </c>
      <c r="V193" s="10"/>
      <c r="W193" s="10"/>
    </row>
    <row r="194" spans="1:23" s="5" customFormat="1" x14ac:dyDescent="0.25">
      <c r="A194" s="27" t="s">
        <v>686</v>
      </c>
      <c r="B194" s="28" t="s">
        <v>799</v>
      </c>
      <c r="C194" s="27" t="s">
        <v>593</v>
      </c>
      <c r="D194" s="26" t="s">
        <v>594</v>
      </c>
      <c r="E194" s="27">
        <f t="shared" ref="E194:E257" si="51">IF(D194&lt;&gt;0,LEN(D194),"")</f>
        <v>36</v>
      </c>
      <c r="F194" s="27">
        <f t="shared" ref="F194:F257" si="52">IF(D194&lt;&gt;"",(LEN(D194)-LEN(SUBSTITUTE(D194,"S",""))),"")</f>
        <v>1</v>
      </c>
      <c r="G194" s="27">
        <f t="shared" ref="G194:G257" si="53">IF(D194&lt;&gt;"",(LEN(D194)-LEN(SUBSTITUTE(D194,"T",""))),"")</f>
        <v>3</v>
      </c>
      <c r="H194" s="27">
        <f t="shared" ref="H194:H257" si="54">IF(D194&lt;&gt;"",(LEN(D194)-LEN(SUBSTITUTE(D194,"C",""))),"")</f>
        <v>0</v>
      </c>
      <c r="I194" s="27">
        <f t="shared" ref="I194:I257" si="55">IF(D194&lt;&gt;"",IF(RIGHT(D194,1)="C",1,0),"")</f>
        <v>0</v>
      </c>
      <c r="J194" s="27">
        <f t="shared" ref="J194:J257" si="56">IF(D194&lt;&gt;"",H194-I194,"")</f>
        <v>0</v>
      </c>
      <c r="K194" s="27">
        <f t="shared" ref="K194:K257" si="57">IF(D194&lt;&gt;"",IF(F194&gt;=1,F194+G194-1,F194+G194),"")</f>
        <v>3</v>
      </c>
      <c r="L194" s="27">
        <f t="shared" ref="L194:L257" si="58">IF(D194&lt;&gt;0,I194,"")</f>
        <v>0</v>
      </c>
      <c r="M194" s="27">
        <f t="shared" ref="M194:M257" si="59">IF(D194&lt;&gt;"",J194+K194+L194,"")</f>
        <v>3</v>
      </c>
      <c r="N194" s="35">
        <f t="shared" ref="N194:N257" si="60">IF(D194&lt;&gt;0,(J194+K194+L194)/E194,"")</f>
        <v>8.3333333333333329E-2</v>
      </c>
      <c r="O194" s="27">
        <f t="shared" si="44"/>
        <v>13</v>
      </c>
      <c r="P194" s="27">
        <f t="shared" si="45"/>
        <v>6</v>
      </c>
      <c r="Q194" s="27">
        <f t="shared" si="46"/>
        <v>2</v>
      </c>
      <c r="R194" s="27">
        <f t="shared" si="47"/>
        <v>2</v>
      </c>
      <c r="S194" s="27">
        <f t="shared" si="48"/>
        <v>1</v>
      </c>
      <c r="T194" s="27">
        <f t="shared" si="49"/>
        <v>24</v>
      </c>
      <c r="U194" s="35">
        <f t="shared" si="50"/>
        <v>0.66666666666666663</v>
      </c>
      <c r="V194" s="10"/>
      <c r="W194" s="10"/>
    </row>
    <row r="195" spans="1:23" s="5" customFormat="1" x14ac:dyDescent="0.25">
      <c r="A195" s="27" t="s">
        <v>686</v>
      </c>
      <c r="B195" s="28" t="s">
        <v>799</v>
      </c>
      <c r="C195" s="27" t="s">
        <v>593</v>
      </c>
      <c r="D195" s="26" t="s">
        <v>594</v>
      </c>
      <c r="E195" s="27">
        <f t="shared" si="51"/>
        <v>36</v>
      </c>
      <c r="F195" s="27">
        <f t="shared" si="52"/>
        <v>1</v>
      </c>
      <c r="G195" s="27">
        <f t="shared" si="53"/>
        <v>3</v>
      </c>
      <c r="H195" s="27">
        <f t="shared" si="54"/>
        <v>0</v>
      </c>
      <c r="I195" s="27">
        <f t="shared" si="55"/>
        <v>0</v>
      </c>
      <c r="J195" s="27">
        <f t="shared" si="56"/>
        <v>0</v>
      </c>
      <c r="K195" s="27">
        <f t="shared" si="57"/>
        <v>3</v>
      </c>
      <c r="L195" s="27">
        <f t="shared" si="58"/>
        <v>0</v>
      </c>
      <c r="M195" s="27">
        <f t="shared" si="59"/>
        <v>3</v>
      </c>
      <c r="N195" s="35">
        <f t="shared" si="60"/>
        <v>8.3333333333333329E-2</v>
      </c>
      <c r="O195" s="27">
        <f t="shared" ref="O195:O258" si="61">IF(D195&lt;&gt;"",(LEN(D195)-LEN(SUBSTITUTE(D195,"A",""))),"")</f>
        <v>13</v>
      </c>
      <c r="P195" s="27">
        <f t="shared" ref="P195:P258" si="62">IF(D195&lt;&gt;"",(LEN(D195)-LEN(SUBSTITUTE(D195,"G",""))),"")</f>
        <v>6</v>
      </c>
      <c r="Q195" s="27">
        <f t="shared" ref="Q195:Q258" si="63">IF(D195&lt;&gt;"",(LEN(D195)-LEN(SUBSTITUTE(D195,"V",""))),"")</f>
        <v>2</v>
      </c>
      <c r="R195" s="27">
        <f t="shared" ref="R195:R258" si="64">IF(D195&lt;&gt;"",(LEN(D195)-LEN(SUBSTITUTE(D195,"L",""))),"")</f>
        <v>2</v>
      </c>
      <c r="S195" s="27">
        <f t="shared" ref="S195:S258" si="65">IF(D195&lt;&gt;"",(LEN(D195)-LEN(SUBSTITUTE(D195,"I",""))),"")</f>
        <v>1</v>
      </c>
      <c r="T195" s="27">
        <f t="shared" ref="T195:T258" si="66">SUM(O195,P195,Q195,R195,S195)</f>
        <v>24</v>
      </c>
      <c r="U195" s="35">
        <f t="shared" ref="U195:U258" si="67">T195/E195</f>
        <v>0.66666666666666663</v>
      </c>
      <c r="V195" s="10"/>
      <c r="W195" s="10"/>
    </row>
    <row r="196" spans="1:23" s="5" customFormat="1" x14ac:dyDescent="0.25">
      <c r="A196" s="27" t="s">
        <v>686</v>
      </c>
      <c r="B196" s="26" t="s">
        <v>830</v>
      </c>
      <c r="C196" s="27" t="s">
        <v>605</v>
      </c>
      <c r="D196" s="26" t="s">
        <v>604</v>
      </c>
      <c r="E196" s="27">
        <f t="shared" si="51"/>
        <v>36</v>
      </c>
      <c r="F196" s="27">
        <f t="shared" si="52"/>
        <v>5</v>
      </c>
      <c r="G196" s="27">
        <f t="shared" si="53"/>
        <v>2</v>
      </c>
      <c r="H196" s="27">
        <f t="shared" si="54"/>
        <v>1</v>
      </c>
      <c r="I196" s="27">
        <f t="shared" si="55"/>
        <v>0</v>
      </c>
      <c r="J196" s="27">
        <f t="shared" si="56"/>
        <v>1</v>
      </c>
      <c r="K196" s="27">
        <f t="shared" si="57"/>
        <v>6</v>
      </c>
      <c r="L196" s="27">
        <f t="shared" si="58"/>
        <v>0</v>
      </c>
      <c r="M196" s="27">
        <f t="shared" si="59"/>
        <v>7</v>
      </c>
      <c r="N196" s="35">
        <f t="shared" si="60"/>
        <v>0.19444444444444445</v>
      </c>
      <c r="O196" s="27">
        <f t="shared" si="61"/>
        <v>11</v>
      </c>
      <c r="P196" s="27">
        <f t="shared" si="62"/>
        <v>1</v>
      </c>
      <c r="Q196" s="27">
        <f t="shared" si="63"/>
        <v>7</v>
      </c>
      <c r="R196" s="27">
        <f t="shared" si="64"/>
        <v>1</v>
      </c>
      <c r="S196" s="27">
        <f t="shared" si="65"/>
        <v>1</v>
      </c>
      <c r="T196" s="27">
        <f t="shared" si="66"/>
        <v>21</v>
      </c>
      <c r="U196" s="35">
        <f t="shared" si="67"/>
        <v>0.58333333333333337</v>
      </c>
      <c r="V196" s="10"/>
      <c r="W196" s="10"/>
    </row>
    <row r="197" spans="1:23" s="5" customFormat="1" x14ac:dyDescent="0.25">
      <c r="A197" s="27" t="s">
        <v>686</v>
      </c>
      <c r="B197" s="26" t="s">
        <v>733</v>
      </c>
      <c r="C197" s="27" t="s">
        <v>432</v>
      </c>
      <c r="D197" s="26" t="s">
        <v>473</v>
      </c>
      <c r="E197" s="27">
        <f t="shared" si="51"/>
        <v>36</v>
      </c>
      <c r="F197" s="27">
        <f t="shared" si="52"/>
        <v>2</v>
      </c>
      <c r="G197" s="27">
        <f t="shared" si="53"/>
        <v>2</v>
      </c>
      <c r="H197" s="27">
        <f t="shared" si="54"/>
        <v>0</v>
      </c>
      <c r="I197" s="27">
        <f t="shared" si="55"/>
        <v>0</v>
      </c>
      <c r="J197" s="27">
        <f t="shared" si="56"/>
        <v>0</v>
      </c>
      <c r="K197" s="27">
        <f t="shared" si="57"/>
        <v>3</v>
      </c>
      <c r="L197" s="27">
        <f t="shared" si="58"/>
        <v>0</v>
      </c>
      <c r="M197" s="27">
        <f t="shared" si="59"/>
        <v>3</v>
      </c>
      <c r="N197" s="35">
        <f t="shared" si="60"/>
        <v>8.3333333333333329E-2</v>
      </c>
      <c r="O197" s="27">
        <f t="shared" si="61"/>
        <v>10</v>
      </c>
      <c r="P197" s="27">
        <f t="shared" si="62"/>
        <v>5</v>
      </c>
      <c r="Q197" s="27">
        <f t="shared" si="63"/>
        <v>3</v>
      </c>
      <c r="R197" s="27">
        <f t="shared" si="64"/>
        <v>1</v>
      </c>
      <c r="S197" s="27">
        <f t="shared" si="65"/>
        <v>2</v>
      </c>
      <c r="T197" s="27">
        <f t="shared" si="66"/>
        <v>21</v>
      </c>
      <c r="U197" s="35">
        <f t="shared" si="67"/>
        <v>0.58333333333333337</v>
      </c>
      <c r="V197" s="10"/>
      <c r="W197" s="10"/>
    </row>
    <row r="198" spans="1:23" s="5" customFormat="1" x14ac:dyDescent="0.25">
      <c r="A198" s="27" t="s">
        <v>686</v>
      </c>
      <c r="B198" s="26" t="s">
        <v>771</v>
      </c>
      <c r="C198" s="27" t="s">
        <v>432</v>
      </c>
      <c r="D198" s="26" t="s">
        <v>636</v>
      </c>
      <c r="E198" s="27">
        <f t="shared" si="51"/>
        <v>36</v>
      </c>
      <c r="F198" s="27">
        <f t="shared" si="52"/>
        <v>2</v>
      </c>
      <c r="G198" s="27">
        <f t="shared" si="53"/>
        <v>3</v>
      </c>
      <c r="H198" s="27">
        <f t="shared" si="54"/>
        <v>0</v>
      </c>
      <c r="I198" s="27">
        <f t="shared" si="55"/>
        <v>0</v>
      </c>
      <c r="J198" s="27">
        <f t="shared" si="56"/>
        <v>0</v>
      </c>
      <c r="K198" s="27">
        <f t="shared" si="57"/>
        <v>4</v>
      </c>
      <c r="L198" s="27">
        <f t="shared" si="58"/>
        <v>0</v>
      </c>
      <c r="M198" s="27">
        <f t="shared" si="59"/>
        <v>4</v>
      </c>
      <c r="N198" s="35">
        <f t="shared" si="60"/>
        <v>0.1111111111111111</v>
      </c>
      <c r="O198" s="27">
        <f t="shared" si="61"/>
        <v>11</v>
      </c>
      <c r="P198" s="27">
        <f t="shared" si="62"/>
        <v>7</v>
      </c>
      <c r="Q198" s="27">
        <f t="shared" si="63"/>
        <v>5</v>
      </c>
      <c r="R198" s="27">
        <f t="shared" si="64"/>
        <v>1</v>
      </c>
      <c r="S198" s="27">
        <f t="shared" si="65"/>
        <v>0</v>
      </c>
      <c r="T198" s="27">
        <f t="shared" si="66"/>
        <v>24</v>
      </c>
      <c r="U198" s="35">
        <f t="shared" si="67"/>
        <v>0.66666666666666663</v>
      </c>
      <c r="V198" s="10"/>
      <c r="W198" s="10"/>
    </row>
    <row r="199" spans="1:23" s="5" customFormat="1" x14ac:dyDescent="0.25">
      <c r="A199" s="27" t="s">
        <v>686</v>
      </c>
      <c r="B199" s="28" t="s">
        <v>720</v>
      </c>
      <c r="C199" s="27" t="s">
        <v>437</v>
      </c>
      <c r="D199" s="26" t="s">
        <v>471</v>
      </c>
      <c r="E199" s="27">
        <f t="shared" si="51"/>
        <v>37</v>
      </c>
      <c r="F199" s="27">
        <f t="shared" si="52"/>
        <v>1</v>
      </c>
      <c r="G199" s="27">
        <f t="shared" si="53"/>
        <v>6</v>
      </c>
      <c r="H199" s="27">
        <f t="shared" si="54"/>
        <v>0</v>
      </c>
      <c r="I199" s="27">
        <f t="shared" si="55"/>
        <v>0</v>
      </c>
      <c r="J199" s="27">
        <f t="shared" si="56"/>
        <v>0</v>
      </c>
      <c r="K199" s="27">
        <f t="shared" si="57"/>
        <v>6</v>
      </c>
      <c r="L199" s="27">
        <f t="shared" si="58"/>
        <v>0</v>
      </c>
      <c r="M199" s="27">
        <f t="shared" si="59"/>
        <v>6</v>
      </c>
      <c r="N199" s="35">
        <f t="shared" si="60"/>
        <v>0.16216216216216217</v>
      </c>
      <c r="O199" s="27">
        <f t="shared" si="61"/>
        <v>5</v>
      </c>
      <c r="P199" s="27">
        <f t="shared" si="62"/>
        <v>2</v>
      </c>
      <c r="Q199" s="27">
        <f t="shared" si="63"/>
        <v>8</v>
      </c>
      <c r="R199" s="27">
        <f t="shared" si="64"/>
        <v>1</v>
      </c>
      <c r="S199" s="27">
        <f t="shared" si="65"/>
        <v>1</v>
      </c>
      <c r="T199" s="27">
        <f t="shared" si="66"/>
        <v>17</v>
      </c>
      <c r="U199" s="35">
        <f t="shared" si="67"/>
        <v>0.45945945945945948</v>
      </c>
      <c r="V199" s="10"/>
      <c r="W199" s="10"/>
    </row>
    <row r="200" spans="1:23" s="5" customFormat="1" x14ac:dyDescent="0.25">
      <c r="A200" s="27" t="s">
        <v>686</v>
      </c>
      <c r="B200" s="28" t="s">
        <v>778</v>
      </c>
      <c r="C200" s="27" t="s">
        <v>432</v>
      </c>
      <c r="D200" s="26" t="s">
        <v>500</v>
      </c>
      <c r="E200" s="27">
        <f t="shared" si="51"/>
        <v>37</v>
      </c>
      <c r="F200" s="27">
        <f t="shared" si="52"/>
        <v>0</v>
      </c>
      <c r="G200" s="27">
        <f t="shared" si="53"/>
        <v>2</v>
      </c>
      <c r="H200" s="27">
        <f t="shared" si="54"/>
        <v>0</v>
      </c>
      <c r="I200" s="27">
        <f t="shared" si="55"/>
        <v>0</v>
      </c>
      <c r="J200" s="27">
        <f t="shared" si="56"/>
        <v>0</v>
      </c>
      <c r="K200" s="27">
        <f t="shared" si="57"/>
        <v>2</v>
      </c>
      <c r="L200" s="27">
        <f t="shared" si="58"/>
        <v>0</v>
      </c>
      <c r="M200" s="27">
        <f t="shared" si="59"/>
        <v>2</v>
      </c>
      <c r="N200" s="35">
        <f t="shared" si="60"/>
        <v>5.4054054054054057E-2</v>
      </c>
      <c r="O200" s="27">
        <f t="shared" si="61"/>
        <v>13</v>
      </c>
      <c r="P200" s="27">
        <f t="shared" si="62"/>
        <v>9</v>
      </c>
      <c r="Q200" s="27">
        <f t="shared" si="63"/>
        <v>5</v>
      </c>
      <c r="R200" s="27">
        <f t="shared" si="64"/>
        <v>2</v>
      </c>
      <c r="S200" s="27">
        <f t="shared" si="65"/>
        <v>1</v>
      </c>
      <c r="T200" s="27">
        <f t="shared" si="66"/>
        <v>30</v>
      </c>
      <c r="U200" s="35">
        <f t="shared" si="67"/>
        <v>0.81081081081081086</v>
      </c>
      <c r="V200" s="10"/>
      <c r="W200" s="10"/>
    </row>
    <row r="201" spans="1:23" s="5" customFormat="1" x14ac:dyDescent="0.25">
      <c r="A201" s="27" t="s">
        <v>686</v>
      </c>
      <c r="B201" s="26" t="s">
        <v>785</v>
      </c>
      <c r="C201" s="27" t="s">
        <v>432</v>
      </c>
      <c r="D201" s="26" t="s">
        <v>507</v>
      </c>
      <c r="E201" s="27">
        <f t="shared" si="51"/>
        <v>37</v>
      </c>
      <c r="F201" s="27">
        <f t="shared" si="52"/>
        <v>0</v>
      </c>
      <c r="G201" s="27">
        <f t="shared" si="53"/>
        <v>2</v>
      </c>
      <c r="H201" s="27">
        <f t="shared" si="54"/>
        <v>0</v>
      </c>
      <c r="I201" s="27">
        <f t="shared" si="55"/>
        <v>0</v>
      </c>
      <c r="J201" s="27">
        <f t="shared" si="56"/>
        <v>0</v>
      </c>
      <c r="K201" s="27">
        <f t="shared" si="57"/>
        <v>2</v>
      </c>
      <c r="L201" s="27">
        <f t="shared" si="58"/>
        <v>0</v>
      </c>
      <c r="M201" s="27">
        <f t="shared" si="59"/>
        <v>2</v>
      </c>
      <c r="N201" s="35">
        <f t="shared" si="60"/>
        <v>5.4054054054054057E-2</v>
      </c>
      <c r="O201" s="27">
        <f t="shared" si="61"/>
        <v>12</v>
      </c>
      <c r="P201" s="27">
        <f t="shared" si="62"/>
        <v>9</v>
      </c>
      <c r="Q201" s="27">
        <f t="shared" si="63"/>
        <v>5</v>
      </c>
      <c r="R201" s="27">
        <f t="shared" si="64"/>
        <v>3</v>
      </c>
      <c r="S201" s="27">
        <f t="shared" si="65"/>
        <v>1</v>
      </c>
      <c r="T201" s="27">
        <f t="shared" si="66"/>
        <v>30</v>
      </c>
      <c r="U201" s="35">
        <f t="shared" si="67"/>
        <v>0.81081081081081086</v>
      </c>
      <c r="V201" s="10"/>
      <c r="W201" s="10"/>
    </row>
    <row r="202" spans="1:23" s="5" customFormat="1" x14ac:dyDescent="0.25">
      <c r="A202" s="27" t="s">
        <v>686</v>
      </c>
      <c r="B202" s="26" t="s">
        <v>796</v>
      </c>
      <c r="C202" s="27" t="s">
        <v>432</v>
      </c>
      <c r="D202" s="26" t="s">
        <v>512</v>
      </c>
      <c r="E202" s="27">
        <f t="shared" si="51"/>
        <v>37</v>
      </c>
      <c r="F202" s="27">
        <f t="shared" si="52"/>
        <v>0</v>
      </c>
      <c r="G202" s="27">
        <f t="shared" si="53"/>
        <v>2</v>
      </c>
      <c r="H202" s="27">
        <f t="shared" si="54"/>
        <v>0</v>
      </c>
      <c r="I202" s="27">
        <f t="shared" si="55"/>
        <v>0</v>
      </c>
      <c r="J202" s="27">
        <f t="shared" si="56"/>
        <v>0</v>
      </c>
      <c r="K202" s="27">
        <f t="shared" si="57"/>
        <v>2</v>
      </c>
      <c r="L202" s="27">
        <f t="shared" si="58"/>
        <v>0</v>
      </c>
      <c r="M202" s="27">
        <f t="shared" si="59"/>
        <v>2</v>
      </c>
      <c r="N202" s="35">
        <f t="shared" si="60"/>
        <v>5.4054054054054057E-2</v>
      </c>
      <c r="O202" s="27">
        <f t="shared" si="61"/>
        <v>13</v>
      </c>
      <c r="P202" s="27">
        <f t="shared" si="62"/>
        <v>9</v>
      </c>
      <c r="Q202" s="27">
        <f t="shared" si="63"/>
        <v>4</v>
      </c>
      <c r="R202" s="27">
        <f t="shared" si="64"/>
        <v>2</v>
      </c>
      <c r="S202" s="27">
        <f t="shared" si="65"/>
        <v>2</v>
      </c>
      <c r="T202" s="27">
        <f t="shared" si="66"/>
        <v>30</v>
      </c>
      <c r="U202" s="35">
        <f t="shared" si="67"/>
        <v>0.81081081081081086</v>
      </c>
      <c r="V202" s="10"/>
      <c r="W202" s="10"/>
    </row>
    <row r="203" spans="1:23" s="5" customFormat="1" x14ac:dyDescent="0.25">
      <c r="A203" s="27" t="s">
        <v>686</v>
      </c>
      <c r="B203" s="28" t="s">
        <v>796</v>
      </c>
      <c r="C203" s="27" t="s">
        <v>432</v>
      </c>
      <c r="D203" s="26" t="s">
        <v>512</v>
      </c>
      <c r="E203" s="27">
        <f t="shared" si="51"/>
        <v>37</v>
      </c>
      <c r="F203" s="27">
        <f t="shared" si="52"/>
        <v>0</v>
      </c>
      <c r="G203" s="27">
        <f t="shared" si="53"/>
        <v>2</v>
      </c>
      <c r="H203" s="27">
        <f t="shared" si="54"/>
        <v>0</v>
      </c>
      <c r="I203" s="27">
        <f t="shared" si="55"/>
        <v>0</v>
      </c>
      <c r="J203" s="27">
        <f t="shared" si="56"/>
        <v>0</v>
      </c>
      <c r="K203" s="27">
        <f t="shared" si="57"/>
        <v>2</v>
      </c>
      <c r="L203" s="27">
        <f t="shared" si="58"/>
        <v>0</v>
      </c>
      <c r="M203" s="27">
        <f t="shared" si="59"/>
        <v>2</v>
      </c>
      <c r="N203" s="35">
        <f t="shared" si="60"/>
        <v>5.4054054054054057E-2</v>
      </c>
      <c r="O203" s="27">
        <f t="shared" si="61"/>
        <v>13</v>
      </c>
      <c r="P203" s="27">
        <f t="shared" si="62"/>
        <v>9</v>
      </c>
      <c r="Q203" s="27">
        <f t="shared" si="63"/>
        <v>4</v>
      </c>
      <c r="R203" s="27">
        <f t="shared" si="64"/>
        <v>2</v>
      </c>
      <c r="S203" s="27">
        <f t="shared" si="65"/>
        <v>2</v>
      </c>
      <c r="T203" s="27">
        <f t="shared" si="66"/>
        <v>30</v>
      </c>
      <c r="U203" s="35">
        <f t="shared" si="67"/>
        <v>0.81081081081081086</v>
      </c>
      <c r="V203" s="10"/>
      <c r="W203" s="10"/>
    </row>
    <row r="204" spans="1:23" s="5" customFormat="1" x14ac:dyDescent="0.25">
      <c r="A204" s="27" t="s">
        <v>686</v>
      </c>
      <c r="B204" s="26" t="s">
        <v>778</v>
      </c>
      <c r="C204" s="27" t="s">
        <v>432</v>
      </c>
      <c r="D204" s="26" t="s">
        <v>500</v>
      </c>
      <c r="E204" s="27">
        <f t="shared" si="51"/>
        <v>37</v>
      </c>
      <c r="F204" s="27">
        <f t="shared" si="52"/>
        <v>0</v>
      </c>
      <c r="G204" s="27">
        <f t="shared" si="53"/>
        <v>2</v>
      </c>
      <c r="H204" s="27">
        <f t="shared" si="54"/>
        <v>0</v>
      </c>
      <c r="I204" s="27">
        <f t="shared" si="55"/>
        <v>0</v>
      </c>
      <c r="J204" s="27">
        <f t="shared" si="56"/>
        <v>0</v>
      </c>
      <c r="K204" s="27">
        <f t="shared" si="57"/>
        <v>2</v>
      </c>
      <c r="L204" s="27">
        <f t="shared" si="58"/>
        <v>0</v>
      </c>
      <c r="M204" s="27">
        <f t="shared" si="59"/>
        <v>2</v>
      </c>
      <c r="N204" s="35">
        <f t="shared" si="60"/>
        <v>5.4054054054054057E-2</v>
      </c>
      <c r="O204" s="27">
        <f t="shared" si="61"/>
        <v>13</v>
      </c>
      <c r="P204" s="27">
        <f t="shared" si="62"/>
        <v>9</v>
      </c>
      <c r="Q204" s="27">
        <f t="shared" si="63"/>
        <v>5</v>
      </c>
      <c r="R204" s="27">
        <f t="shared" si="64"/>
        <v>2</v>
      </c>
      <c r="S204" s="27">
        <f t="shared" si="65"/>
        <v>1</v>
      </c>
      <c r="T204" s="27">
        <f t="shared" si="66"/>
        <v>30</v>
      </c>
      <c r="U204" s="35">
        <f t="shared" si="67"/>
        <v>0.81081081081081086</v>
      </c>
      <c r="V204" s="10"/>
      <c r="W204" s="10"/>
    </row>
    <row r="205" spans="1:23" s="5" customFormat="1" x14ac:dyDescent="0.25">
      <c r="A205" s="27" t="s">
        <v>686</v>
      </c>
      <c r="B205" s="26" t="s">
        <v>728</v>
      </c>
      <c r="C205" s="27" t="s">
        <v>432</v>
      </c>
      <c r="D205" s="26" t="s">
        <v>575</v>
      </c>
      <c r="E205" s="27">
        <f t="shared" si="51"/>
        <v>37</v>
      </c>
      <c r="F205" s="27">
        <f t="shared" si="52"/>
        <v>2</v>
      </c>
      <c r="G205" s="27">
        <f t="shared" si="53"/>
        <v>3</v>
      </c>
      <c r="H205" s="27">
        <f t="shared" si="54"/>
        <v>0</v>
      </c>
      <c r="I205" s="27">
        <f t="shared" si="55"/>
        <v>0</v>
      </c>
      <c r="J205" s="27">
        <f t="shared" si="56"/>
        <v>0</v>
      </c>
      <c r="K205" s="27">
        <f t="shared" si="57"/>
        <v>4</v>
      </c>
      <c r="L205" s="27">
        <f t="shared" si="58"/>
        <v>0</v>
      </c>
      <c r="M205" s="27">
        <f t="shared" si="59"/>
        <v>4</v>
      </c>
      <c r="N205" s="35">
        <f t="shared" si="60"/>
        <v>0.10810810810810811</v>
      </c>
      <c r="O205" s="27">
        <f t="shared" si="61"/>
        <v>7</v>
      </c>
      <c r="P205" s="27">
        <f t="shared" si="62"/>
        <v>8</v>
      </c>
      <c r="Q205" s="27">
        <f t="shared" si="63"/>
        <v>6</v>
      </c>
      <c r="R205" s="27">
        <f t="shared" si="64"/>
        <v>3</v>
      </c>
      <c r="S205" s="27">
        <f t="shared" si="65"/>
        <v>2</v>
      </c>
      <c r="T205" s="27">
        <f t="shared" si="66"/>
        <v>26</v>
      </c>
      <c r="U205" s="35">
        <f t="shared" si="67"/>
        <v>0.70270270270270274</v>
      </c>
      <c r="V205" s="10"/>
      <c r="W205" s="10"/>
    </row>
    <row r="206" spans="1:23" s="5" customFormat="1" x14ac:dyDescent="0.25">
      <c r="A206" s="27" t="s">
        <v>686</v>
      </c>
      <c r="B206" s="26" t="s">
        <v>732</v>
      </c>
      <c r="C206" s="27" t="s">
        <v>432</v>
      </c>
      <c r="D206" s="26" t="s">
        <v>576</v>
      </c>
      <c r="E206" s="27">
        <f t="shared" si="51"/>
        <v>37</v>
      </c>
      <c r="F206" s="27">
        <f t="shared" si="52"/>
        <v>2</v>
      </c>
      <c r="G206" s="27">
        <f t="shared" si="53"/>
        <v>3</v>
      </c>
      <c r="H206" s="27">
        <f t="shared" si="54"/>
        <v>0</v>
      </c>
      <c r="I206" s="27">
        <f t="shared" si="55"/>
        <v>0</v>
      </c>
      <c r="J206" s="27">
        <f t="shared" si="56"/>
        <v>0</v>
      </c>
      <c r="K206" s="27">
        <f t="shared" si="57"/>
        <v>4</v>
      </c>
      <c r="L206" s="27">
        <f t="shared" si="58"/>
        <v>0</v>
      </c>
      <c r="M206" s="27">
        <f t="shared" si="59"/>
        <v>4</v>
      </c>
      <c r="N206" s="35">
        <f t="shared" si="60"/>
        <v>0.10810810810810811</v>
      </c>
      <c r="O206" s="27">
        <f t="shared" si="61"/>
        <v>7</v>
      </c>
      <c r="P206" s="27">
        <f t="shared" si="62"/>
        <v>8</v>
      </c>
      <c r="Q206" s="27">
        <f t="shared" si="63"/>
        <v>6</v>
      </c>
      <c r="R206" s="27">
        <f t="shared" si="64"/>
        <v>3</v>
      </c>
      <c r="S206" s="27">
        <f t="shared" si="65"/>
        <v>1</v>
      </c>
      <c r="T206" s="27">
        <f t="shared" si="66"/>
        <v>25</v>
      </c>
      <c r="U206" s="35">
        <f t="shared" si="67"/>
        <v>0.67567567567567566</v>
      </c>
      <c r="V206" s="10"/>
      <c r="W206" s="10"/>
    </row>
    <row r="207" spans="1:23" s="5" customFormat="1" x14ac:dyDescent="0.25">
      <c r="A207" s="27" t="s">
        <v>686</v>
      </c>
      <c r="B207" s="28" t="s">
        <v>699</v>
      </c>
      <c r="C207" s="27" t="s">
        <v>407</v>
      </c>
      <c r="D207" s="26" t="s">
        <v>456</v>
      </c>
      <c r="E207" s="27">
        <f t="shared" si="51"/>
        <v>38</v>
      </c>
      <c r="F207" s="27">
        <f t="shared" si="52"/>
        <v>2</v>
      </c>
      <c r="G207" s="27">
        <f t="shared" si="53"/>
        <v>2</v>
      </c>
      <c r="H207" s="27">
        <f t="shared" si="54"/>
        <v>0</v>
      </c>
      <c r="I207" s="27">
        <f t="shared" si="55"/>
        <v>0</v>
      </c>
      <c r="J207" s="27">
        <f t="shared" si="56"/>
        <v>0</v>
      </c>
      <c r="K207" s="27">
        <f t="shared" si="57"/>
        <v>3</v>
      </c>
      <c r="L207" s="27">
        <f t="shared" si="58"/>
        <v>0</v>
      </c>
      <c r="M207" s="27">
        <f t="shared" si="59"/>
        <v>3</v>
      </c>
      <c r="N207" s="35">
        <f t="shared" si="60"/>
        <v>7.8947368421052627E-2</v>
      </c>
      <c r="O207" s="27">
        <f t="shared" si="61"/>
        <v>9</v>
      </c>
      <c r="P207" s="27">
        <f t="shared" si="62"/>
        <v>4</v>
      </c>
      <c r="Q207" s="27">
        <f t="shared" si="63"/>
        <v>4</v>
      </c>
      <c r="R207" s="27">
        <f t="shared" si="64"/>
        <v>2</v>
      </c>
      <c r="S207" s="27">
        <f t="shared" si="65"/>
        <v>3</v>
      </c>
      <c r="T207" s="27">
        <f t="shared" si="66"/>
        <v>22</v>
      </c>
      <c r="U207" s="35">
        <f t="shared" si="67"/>
        <v>0.57894736842105265</v>
      </c>
      <c r="V207" s="10"/>
      <c r="W207" s="10"/>
    </row>
    <row r="208" spans="1:23" s="5" customFormat="1" x14ac:dyDescent="0.25">
      <c r="A208" s="27" t="s">
        <v>686</v>
      </c>
      <c r="B208" s="28" t="s">
        <v>721</v>
      </c>
      <c r="C208" s="27" t="s">
        <v>432</v>
      </c>
      <c r="D208" s="26" t="s">
        <v>472</v>
      </c>
      <c r="E208" s="27">
        <f t="shared" si="51"/>
        <v>38</v>
      </c>
      <c r="F208" s="27">
        <f t="shared" si="52"/>
        <v>0</v>
      </c>
      <c r="G208" s="27">
        <f t="shared" si="53"/>
        <v>3</v>
      </c>
      <c r="H208" s="27">
        <f t="shared" si="54"/>
        <v>0</v>
      </c>
      <c r="I208" s="27">
        <f t="shared" si="55"/>
        <v>0</v>
      </c>
      <c r="J208" s="27">
        <f t="shared" si="56"/>
        <v>0</v>
      </c>
      <c r="K208" s="27">
        <f t="shared" si="57"/>
        <v>3</v>
      </c>
      <c r="L208" s="27">
        <f t="shared" si="58"/>
        <v>0</v>
      </c>
      <c r="M208" s="27">
        <f t="shared" si="59"/>
        <v>3</v>
      </c>
      <c r="N208" s="35">
        <f t="shared" si="60"/>
        <v>7.8947368421052627E-2</v>
      </c>
      <c r="O208" s="27">
        <f t="shared" si="61"/>
        <v>9</v>
      </c>
      <c r="P208" s="27">
        <f t="shared" si="62"/>
        <v>5</v>
      </c>
      <c r="Q208" s="27">
        <f t="shared" si="63"/>
        <v>5</v>
      </c>
      <c r="R208" s="27">
        <f t="shared" si="64"/>
        <v>1</v>
      </c>
      <c r="S208" s="27">
        <f t="shared" si="65"/>
        <v>1</v>
      </c>
      <c r="T208" s="27">
        <f t="shared" si="66"/>
        <v>21</v>
      </c>
      <c r="U208" s="35">
        <f t="shared" si="67"/>
        <v>0.55263157894736847</v>
      </c>
      <c r="V208" s="10"/>
      <c r="W208" s="10"/>
    </row>
    <row r="209" spans="1:23" s="5" customFormat="1" x14ac:dyDescent="0.25">
      <c r="A209" s="27" t="s">
        <v>686</v>
      </c>
      <c r="B209" s="28" t="s">
        <v>723</v>
      </c>
      <c r="C209" s="27" t="s">
        <v>432</v>
      </c>
      <c r="D209" s="26" t="s">
        <v>475</v>
      </c>
      <c r="E209" s="27">
        <f t="shared" si="51"/>
        <v>38</v>
      </c>
      <c r="F209" s="27">
        <f t="shared" si="52"/>
        <v>0</v>
      </c>
      <c r="G209" s="27">
        <f t="shared" si="53"/>
        <v>3</v>
      </c>
      <c r="H209" s="27">
        <f t="shared" si="54"/>
        <v>0</v>
      </c>
      <c r="I209" s="27">
        <f t="shared" si="55"/>
        <v>0</v>
      </c>
      <c r="J209" s="27">
        <f t="shared" si="56"/>
        <v>0</v>
      </c>
      <c r="K209" s="27">
        <f t="shared" si="57"/>
        <v>3</v>
      </c>
      <c r="L209" s="27">
        <f t="shared" si="58"/>
        <v>0</v>
      </c>
      <c r="M209" s="27">
        <f t="shared" si="59"/>
        <v>3</v>
      </c>
      <c r="N209" s="35">
        <f t="shared" si="60"/>
        <v>7.8947368421052627E-2</v>
      </c>
      <c r="O209" s="27">
        <f t="shared" si="61"/>
        <v>9</v>
      </c>
      <c r="P209" s="27">
        <f t="shared" si="62"/>
        <v>5</v>
      </c>
      <c r="Q209" s="27">
        <f t="shared" si="63"/>
        <v>5</v>
      </c>
      <c r="R209" s="27">
        <f t="shared" si="64"/>
        <v>2</v>
      </c>
      <c r="S209" s="27">
        <f t="shared" si="65"/>
        <v>1</v>
      </c>
      <c r="T209" s="27">
        <f t="shared" si="66"/>
        <v>22</v>
      </c>
      <c r="U209" s="35">
        <f t="shared" si="67"/>
        <v>0.57894736842105265</v>
      </c>
      <c r="V209" s="10"/>
      <c r="W209" s="10"/>
    </row>
    <row r="210" spans="1:23" s="5" customFormat="1" x14ac:dyDescent="0.25">
      <c r="A210" s="27" t="s">
        <v>686</v>
      </c>
      <c r="B210" s="26" t="s">
        <v>751</v>
      </c>
      <c r="C210" s="27" t="s">
        <v>444</v>
      </c>
      <c r="D210" s="26" t="s">
        <v>487</v>
      </c>
      <c r="E210" s="27">
        <f t="shared" si="51"/>
        <v>38</v>
      </c>
      <c r="F210" s="27">
        <f t="shared" si="52"/>
        <v>3</v>
      </c>
      <c r="G210" s="27">
        <f t="shared" si="53"/>
        <v>3</v>
      </c>
      <c r="H210" s="27">
        <f t="shared" si="54"/>
        <v>1</v>
      </c>
      <c r="I210" s="27">
        <f t="shared" si="55"/>
        <v>0</v>
      </c>
      <c r="J210" s="27">
        <f t="shared" si="56"/>
        <v>1</v>
      </c>
      <c r="K210" s="27">
        <f t="shared" si="57"/>
        <v>5</v>
      </c>
      <c r="L210" s="27">
        <f t="shared" si="58"/>
        <v>0</v>
      </c>
      <c r="M210" s="27">
        <f t="shared" si="59"/>
        <v>6</v>
      </c>
      <c r="N210" s="35">
        <f t="shared" si="60"/>
        <v>0.15789473684210525</v>
      </c>
      <c r="O210" s="27">
        <f t="shared" si="61"/>
        <v>6</v>
      </c>
      <c r="P210" s="27">
        <f t="shared" si="62"/>
        <v>2</v>
      </c>
      <c r="Q210" s="27">
        <f t="shared" si="63"/>
        <v>4</v>
      </c>
      <c r="R210" s="27">
        <f t="shared" si="64"/>
        <v>2</v>
      </c>
      <c r="S210" s="27">
        <f t="shared" si="65"/>
        <v>1</v>
      </c>
      <c r="T210" s="27">
        <f t="shared" si="66"/>
        <v>15</v>
      </c>
      <c r="U210" s="35">
        <f t="shared" si="67"/>
        <v>0.39473684210526316</v>
      </c>
      <c r="V210" s="10"/>
      <c r="W210" s="10"/>
    </row>
    <row r="211" spans="1:23" s="5" customFormat="1" x14ac:dyDescent="0.25">
      <c r="A211" s="27" t="s">
        <v>686</v>
      </c>
      <c r="B211" s="28" t="s">
        <v>784</v>
      </c>
      <c r="C211" s="27" t="s">
        <v>444</v>
      </c>
      <c r="D211" s="26" t="s">
        <v>505</v>
      </c>
      <c r="E211" s="27">
        <f t="shared" si="51"/>
        <v>38</v>
      </c>
      <c r="F211" s="27">
        <f t="shared" si="52"/>
        <v>3</v>
      </c>
      <c r="G211" s="27">
        <f t="shared" si="53"/>
        <v>3</v>
      </c>
      <c r="H211" s="27">
        <f t="shared" si="54"/>
        <v>1</v>
      </c>
      <c r="I211" s="27">
        <f t="shared" si="55"/>
        <v>0</v>
      </c>
      <c r="J211" s="27">
        <f t="shared" si="56"/>
        <v>1</v>
      </c>
      <c r="K211" s="27">
        <f t="shared" si="57"/>
        <v>5</v>
      </c>
      <c r="L211" s="27">
        <f t="shared" si="58"/>
        <v>0</v>
      </c>
      <c r="M211" s="27">
        <f t="shared" si="59"/>
        <v>6</v>
      </c>
      <c r="N211" s="35">
        <f t="shared" si="60"/>
        <v>0.15789473684210525</v>
      </c>
      <c r="O211" s="27">
        <f t="shared" si="61"/>
        <v>5</v>
      </c>
      <c r="P211" s="27">
        <f t="shared" si="62"/>
        <v>2</v>
      </c>
      <c r="Q211" s="27">
        <f t="shared" si="63"/>
        <v>5</v>
      </c>
      <c r="R211" s="27">
        <f t="shared" si="64"/>
        <v>2</v>
      </c>
      <c r="S211" s="27">
        <f t="shared" si="65"/>
        <v>1</v>
      </c>
      <c r="T211" s="27">
        <f t="shared" si="66"/>
        <v>15</v>
      </c>
      <c r="U211" s="35">
        <f t="shared" si="67"/>
        <v>0.39473684210526316</v>
      </c>
      <c r="V211" s="10"/>
      <c r="W211" s="10"/>
    </row>
    <row r="212" spans="1:23" s="5" customFormat="1" x14ac:dyDescent="0.25">
      <c r="A212" s="27" t="s">
        <v>686</v>
      </c>
      <c r="B212" s="28" t="s">
        <v>789</v>
      </c>
      <c r="C212" s="27" t="s">
        <v>444</v>
      </c>
      <c r="D212" s="26" t="s">
        <v>506</v>
      </c>
      <c r="E212" s="27">
        <f t="shared" si="51"/>
        <v>38</v>
      </c>
      <c r="F212" s="27">
        <f t="shared" si="52"/>
        <v>4</v>
      </c>
      <c r="G212" s="27">
        <f t="shared" si="53"/>
        <v>3</v>
      </c>
      <c r="H212" s="27">
        <f t="shared" si="54"/>
        <v>1</v>
      </c>
      <c r="I212" s="27">
        <f t="shared" si="55"/>
        <v>0</v>
      </c>
      <c r="J212" s="27">
        <f t="shared" si="56"/>
        <v>1</v>
      </c>
      <c r="K212" s="27">
        <f t="shared" si="57"/>
        <v>6</v>
      </c>
      <c r="L212" s="27">
        <f t="shared" si="58"/>
        <v>0</v>
      </c>
      <c r="M212" s="27">
        <f t="shared" si="59"/>
        <v>7</v>
      </c>
      <c r="N212" s="35">
        <f t="shared" si="60"/>
        <v>0.18421052631578946</v>
      </c>
      <c r="O212" s="27">
        <f t="shared" si="61"/>
        <v>5</v>
      </c>
      <c r="P212" s="27">
        <f t="shared" si="62"/>
        <v>2</v>
      </c>
      <c r="Q212" s="27">
        <f t="shared" si="63"/>
        <v>4</v>
      </c>
      <c r="R212" s="27">
        <f t="shared" si="64"/>
        <v>2</v>
      </c>
      <c r="S212" s="27">
        <f t="shared" si="65"/>
        <v>2</v>
      </c>
      <c r="T212" s="27">
        <f t="shared" si="66"/>
        <v>15</v>
      </c>
      <c r="U212" s="35">
        <f t="shared" si="67"/>
        <v>0.39473684210526316</v>
      </c>
      <c r="V212" s="10"/>
      <c r="W212" s="10"/>
    </row>
    <row r="213" spans="1:23" s="5" customFormat="1" x14ac:dyDescent="0.25">
      <c r="A213" s="27" t="s">
        <v>686</v>
      </c>
      <c r="B213" s="28" t="s">
        <v>808</v>
      </c>
      <c r="C213" s="27" t="s">
        <v>407</v>
      </c>
      <c r="D213" s="26" t="s">
        <v>518</v>
      </c>
      <c r="E213" s="27">
        <f t="shared" si="51"/>
        <v>38</v>
      </c>
      <c r="F213" s="27">
        <f t="shared" si="52"/>
        <v>2</v>
      </c>
      <c r="G213" s="27">
        <f t="shared" si="53"/>
        <v>1</v>
      </c>
      <c r="H213" s="27">
        <f t="shared" si="54"/>
        <v>0</v>
      </c>
      <c r="I213" s="27">
        <f t="shared" si="55"/>
        <v>0</v>
      </c>
      <c r="J213" s="27">
        <f t="shared" si="56"/>
        <v>0</v>
      </c>
      <c r="K213" s="27">
        <f t="shared" si="57"/>
        <v>2</v>
      </c>
      <c r="L213" s="27">
        <f t="shared" si="58"/>
        <v>0</v>
      </c>
      <c r="M213" s="27">
        <f t="shared" si="59"/>
        <v>2</v>
      </c>
      <c r="N213" s="35">
        <f t="shared" si="60"/>
        <v>5.2631578947368418E-2</v>
      </c>
      <c r="O213" s="27">
        <f t="shared" si="61"/>
        <v>7</v>
      </c>
      <c r="P213" s="27">
        <f t="shared" si="62"/>
        <v>5</v>
      </c>
      <c r="Q213" s="27">
        <f t="shared" si="63"/>
        <v>7</v>
      </c>
      <c r="R213" s="27">
        <f t="shared" si="64"/>
        <v>2</v>
      </c>
      <c r="S213" s="27">
        <f t="shared" si="65"/>
        <v>3</v>
      </c>
      <c r="T213" s="27">
        <f t="shared" si="66"/>
        <v>24</v>
      </c>
      <c r="U213" s="35">
        <f t="shared" si="67"/>
        <v>0.63157894736842102</v>
      </c>
      <c r="V213" s="10"/>
      <c r="W213" s="10"/>
    </row>
    <row r="214" spans="1:23" s="5" customFormat="1" x14ac:dyDescent="0.25">
      <c r="A214" s="27" t="s">
        <v>686</v>
      </c>
      <c r="B214" s="28" t="s">
        <v>801</v>
      </c>
      <c r="C214" s="27" t="s">
        <v>407</v>
      </c>
      <c r="D214" s="26" t="s">
        <v>528</v>
      </c>
      <c r="E214" s="27">
        <f t="shared" si="51"/>
        <v>38</v>
      </c>
      <c r="F214" s="27">
        <f t="shared" si="52"/>
        <v>1</v>
      </c>
      <c r="G214" s="27">
        <f t="shared" si="53"/>
        <v>1</v>
      </c>
      <c r="H214" s="27">
        <f t="shared" si="54"/>
        <v>0</v>
      </c>
      <c r="I214" s="27">
        <f t="shared" si="55"/>
        <v>0</v>
      </c>
      <c r="J214" s="27">
        <f t="shared" si="56"/>
        <v>0</v>
      </c>
      <c r="K214" s="27">
        <f t="shared" si="57"/>
        <v>1</v>
      </c>
      <c r="L214" s="27">
        <f t="shared" si="58"/>
        <v>0</v>
      </c>
      <c r="M214" s="27">
        <f t="shared" si="59"/>
        <v>1</v>
      </c>
      <c r="N214" s="35">
        <f t="shared" si="60"/>
        <v>2.6315789473684209E-2</v>
      </c>
      <c r="O214" s="27">
        <f t="shared" si="61"/>
        <v>6</v>
      </c>
      <c r="P214" s="27">
        <f t="shared" si="62"/>
        <v>5</v>
      </c>
      <c r="Q214" s="27">
        <f t="shared" si="63"/>
        <v>7</v>
      </c>
      <c r="R214" s="27">
        <f t="shared" si="64"/>
        <v>2</v>
      </c>
      <c r="S214" s="27">
        <f t="shared" si="65"/>
        <v>4</v>
      </c>
      <c r="T214" s="27">
        <f t="shared" si="66"/>
        <v>24</v>
      </c>
      <c r="U214" s="35">
        <f t="shared" si="67"/>
        <v>0.63157894736842102</v>
      </c>
      <c r="V214" s="10"/>
      <c r="W214" s="10"/>
    </row>
    <row r="215" spans="1:23" s="5" customFormat="1" x14ac:dyDescent="0.25">
      <c r="A215" s="27" t="s">
        <v>686</v>
      </c>
      <c r="B215" s="28" t="s">
        <v>700</v>
      </c>
      <c r="C215" s="27" t="s">
        <v>432</v>
      </c>
      <c r="D215" s="26" t="s">
        <v>456</v>
      </c>
      <c r="E215" s="27">
        <f t="shared" si="51"/>
        <v>38</v>
      </c>
      <c r="F215" s="27">
        <f t="shared" si="52"/>
        <v>2</v>
      </c>
      <c r="G215" s="27">
        <f t="shared" si="53"/>
        <v>2</v>
      </c>
      <c r="H215" s="27">
        <f t="shared" si="54"/>
        <v>0</v>
      </c>
      <c r="I215" s="27">
        <f t="shared" si="55"/>
        <v>0</v>
      </c>
      <c r="J215" s="27">
        <f t="shared" si="56"/>
        <v>0</v>
      </c>
      <c r="K215" s="27">
        <f t="shared" si="57"/>
        <v>3</v>
      </c>
      <c r="L215" s="27">
        <f t="shared" si="58"/>
        <v>0</v>
      </c>
      <c r="M215" s="27">
        <f t="shared" si="59"/>
        <v>3</v>
      </c>
      <c r="N215" s="35">
        <f t="shared" si="60"/>
        <v>7.8947368421052627E-2</v>
      </c>
      <c r="O215" s="27">
        <f t="shared" si="61"/>
        <v>9</v>
      </c>
      <c r="P215" s="27">
        <f t="shared" si="62"/>
        <v>4</v>
      </c>
      <c r="Q215" s="27">
        <f t="shared" si="63"/>
        <v>4</v>
      </c>
      <c r="R215" s="27">
        <f t="shared" si="64"/>
        <v>2</v>
      </c>
      <c r="S215" s="27">
        <f t="shared" si="65"/>
        <v>3</v>
      </c>
      <c r="T215" s="27">
        <f t="shared" si="66"/>
        <v>22</v>
      </c>
      <c r="U215" s="35">
        <f t="shared" si="67"/>
        <v>0.57894736842105265</v>
      </c>
      <c r="V215" s="10"/>
      <c r="W215" s="10"/>
    </row>
    <row r="216" spans="1:23" s="5" customFormat="1" x14ac:dyDescent="0.25">
      <c r="A216" s="27" t="s">
        <v>686</v>
      </c>
      <c r="B216" s="26" t="s">
        <v>760</v>
      </c>
      <c r="C216" s="27" t="s">
        <v>444</v>
      </c>
      <c r="D216" s="26" t="s">
        <v>583</v>
      </c>
      <c r="E216" s="27">
        <f t="shared" si="51"/>
        <v>38</v>
      </c>
      <c r="F216" s="27">
        <f t="shared" si="52"/>
        <v>2</v>
      </c>
      <c r="G216" s="27">
        <f t="shared" si="53"/>
        <v>2</v>
      </c>
      <c r="H216" s="27">
        <f t="shared" si="54"/>
        <v>1</v>
      </c>
      <c r="I216" s="27">
        <f t="shared" si="55"/>
        <v>0</v>
      </c>
      <c r="J216" s="27">
        <f t="shared" si="56"/>
        <v>1</v>
      </c>
      <c r="K216" s="27">
        <f t="shared" si="57"/>
        <v>3</v>
      </c>
      <c r="L216" s="27">
        <f t="shared" si="58"/>
        <v>0</v>
      </c>
      <c r="M216" s="27">
        <f t="shared" si="59"/>
        <v>4</v>
      </c>
      <c r="N216" s="35">
        <f t="shared" si="60"/>
        <v>0.10526315789473684</v>
      </c>
      <c r="O216" s="27">
        <f t="shared" si="61"/>
        <v>5</v>
      </c>
      <c r="P216" s="27">
        <f t="shared" si="62"/>
        <v>2</v>
      </c>
      <c r="Q216" s="27">
        <f t="shared" si="63"/>
        <v>5</v>
      </c>
      <c r="R216" s="27">
        <f t="shared" si="64"/>
        <v>3</v>
      </c>
      <c r="S216" s="27">
        <f t="shared" si="65"/>
        <v>1</v>
      </c>
      <c r="T216" s="27">
        <f t="shared" si="66"/>
        <v>16</v>
      </c>
      <c r="U216" s="35">
        <f t="shared" si="67"/>
        <v>0.42105263157894735</v>
      </c>
      <c r="V216" s="10"/>
      <c r="W216" s="10"/>
    </row>
    <row r="217" spans="1:23" s="5" customFormat="1" x14ac:dyDescent="0.25">
      <c r="A217" s="27" t="s">
        <v>686</v>
      </c>
      <c r="B217" s="26" t="s">
        <v>801</v>
      </c>
      <c r="C217" s="27" t="s">
        <v>407</v>
      </c>
      <c r="D217" s="26" t="s">
        <v>528</v>
      </c>
      <c r="E217" s="27">
        <f t="shared" si="51"/>
        <v>38</v>
      </c>
      <c r="F217" s="27">
        <f t="shared" si="52"/>
        <v>1</v>
      </c>
      <c r="G217" s="27">
        <f t="shared" si="53"/>
        <v>1</v>
      </c>
      <c r="H217" s="27">
        <f t="shared" si="54"/>
        <v>0</v>
      </c>
      <c r="I217" s="27">
        <f t="shared" si="55"/>
        <v>0</v>
      </c>
      <c r="J217" s="27">
        <f t="shared" si="56"/>
        <v>0</v>
      </c>
      <c r="K217" s="27">
        <f t="shared" si="57"/>
        <v>1</v>
      </c>
      <c r="L217" s="27">
        <f t="shared" si="58"/>
        <v>0</v>
      </c>
      <c r="M217" s="27">
        <f t="shared" si="59"/>
        <v>1</v>
      </c>
      <c r="N217" s="35">
        <f t="shared" si="60"/>
        <v>2.6315789473684209E-2</v>
      </c>
      <c r="O217" s="27">
        <f t="shared" si="61"/>
        <v>6</v>
      </c>
      <c r="P217" s="27">
        <f t="shared" si="62"/>
        <v>5</v>
      </c>
      <c r="Q217" s="27">
        <f t="shared" si="63"/>
        <v>7</v>
      </c>
      <c r="R217" s="27">
        <f t="shared" si="64"/>
        <v>2</v>
      </c>
      <c r="S217" s="27">
        <f t="shared" si="65"/>
        <v>4</v>
      </c>
      <c r="T217" s="27">
        <f t="shared" si="66"/>
        <v>24</v>
      </c>
      <c r="U217" s="35">
        <f t="shared" si="67"/>
        <v>0.63157894736842102</v>
      </c>
      <c r="V217" s="10"/>
      <c r="W217" s="10"/>
    </row>
    <row r="218" spans="1:23" s="5" customFormat="1" x14ac:dyDescent="0.25">
      <c r="A218" s="27" t="s">
        <v>686</v>
      </c>
      <c r="B218" s="28" t="s">
        <v>725</v>
      </c>
      <c r="C218" s="27" t="s">
        <v>432</v>
      </c>
      <c r="D218" s="26" t="s">
        <v>476</v>
      </c>
      <c r="E218" s="27">
        <f t="shared" si="51"/>
        <v>39</v>
      </c>
      <c r="F218" s="27">
        <f t="shared" si="52"/>
        <v>0</v>
      </c>
      <c r="G218" s="27">
        <f t="shared" si="53"/>
        <v>4</v>
      </c>
      <c r="H218" s="27">
        <f t="shared" si="54"/>
        <v>0</v>
      </c>
      <c r="I218" s="27">
        <f t="shared" si="55"/>
        <v>0</v>
      </c>
      <c r="J218" s="27">
        <f t="shared" si="56"/>
        <v>0</v>
      </c>
      <c r="K218" s="27">
        <f t="shared" si="57"/>
        <v>4</v>
      </c>
      <c r="L218" s="27">
        <f t="shared" si="58"/>
        <v>0</v>
      </c>
      <c r="M218" s="27">
        <f t="shared" si="59"/>
        <v>4</v>
      </c>
      <c r="N218" s="35">
        <f t="shared" si="60"/>
        <v>0.10256410256410256</v>
      </c>
      <c r="O218" s="27">
        <f t="shared" si="61"/>
        <v>8</v>
      </c>
      <c r="P218" s="27">
        <f t="shared" si="62"/>
        <v>5</v>
      </c>
      <c r="Q218" s="27">
        <f t="shared" si="63"/>
        <v>7</v>
      </c>
      <c r="R218" s="27">
        <f t="shared" si="64"/>
        <v>1</v>
      </c>
      <c r="S218" s="27">
        <f t="shared" si="65"/>
        <v>1</v>
      </c>
      <c r="T218" s="27">
        <f t="shared" si="66"/>
        <v>22</v>
      </c>
      <c r="U218" s="35">
        <f t="shared" si="67"/>
        <v>0.5641025641025641</v>
      </c>
      <c r="V218" s="10"/>
      <c r="W218" s="10"/>
    </row>
    <row r="219" spans="1:23" s="5" customFormat="1" x14ac:dyDescent="0.25">
      <c r="A219" s="27" t="s">
        <v>686</v>
      </c>
      <c r="B219" s="26" t="s">
        <v>768</v>
      </c>
      <c r="C219" s="27" t="s">
        <v>432</v>
      </c>
      <c r="D219" s="26" t="s">
        <v>513</v>
      </c>
      <c r="E219" s="27">
        <f t="shared" si="51"/>
        <v>39</v>
      </c>
      <c r="F219" s="27">
        <f t="shared" si="52"/>
        <v>1</v>
      </c>
      <c r="G219" s="27">
        <f t="shared" si="53"/>
        <v>3</v>
      </c>
      <c r="H219" s="27">
        <f t="shared" si="54"/>
        <v>0</v>
      </c>
      <c r="I219" s="27">
        <f t="shared" si="55"/>
        <v>0</v>
      </c>
      <c r="J219" s="27">
        <f t="shared" si="56"/>
        <v>0</v>
      </c>
      <c r="K219" s="27">
        <f t="shared" si="57"/>
        <v>3</v>
      </c>
      <c r="L219" s="27">
        <f t="shared" si="58"/>
        <v>0</v>
      </c>
      <c r="M219" s="27">
        <f t="shared" si="59"/>
        <v>3</v>
      </c>
      <c r="N219" s="35">
        <f t="shared" si="60"/>
        <v>7.6923076923076927E-2</v>
      </c>
      <c r="O219" s="27">
        <f t="shared" si="61"/>
        <v>11</v>
      </c>
      <c r="P219" s="27">
        <f t="shared" si="62"/>
        <v>7</v>
      </c>
      <c r="Q219" s="27">
        <f t="shared" si="63"/>
        <v>4</v>
      </c>
      <c r="R219" s="27">
        <f t="shared" si="64"/>
        <v>0</v>
      </c>
      <c r="S219" s="27">
        <f t="shared" si="65"/>
        <v>4</v>
      </c>
      <c r="T219" s="27">
        <f t="shared" si="66"/>
        <v>26</v>
      </c>
      <c r="U219" s="35">
        <f t="shared" si="67"/>
        <v>0.66666666666666663</v>
      </c>
      <c r="V219" s="10"/>
      <c r="W219" s="10"/>
    </row>
    <row r="220" spans="1:23" s="5" customFormat="1" x14ac:dyDescent="0.25">
      <c r="A220" s="27" t="s">
        <v>686</v>
      </c>
      <c r="B220" s="28" t="s">
        <v>768</v>
      </c>
      <c r="C220" s="27" t="s">
        <v>432</v>
      </c>
      <c r="D220" s="26" t="s">
        <v>513</v>
      </c>
      <c r="E220" s="27">
        <f t="shared" si="51"/>
        <v>39</v>
      </c>
      <c r="F220" s="27">
        <f t="shared" si="52"/>
        <v>1</v>
      </c>
      <c r="G220" s="27">
        <f t="shared" si="53"/>
        <v>3</v>
      </c>
      <c r="H220" s="27">
        <f t="shared" si="54"/>
        <v>0</v>
      </c>
      <c r="I220" s="27">
        <f t="shared" si="55"/>
        <v>0</v>
      </c>
      <c r="J220" s="27">
        <f t="shared" si="56"/>
        <v>0</v>
      </c>
      <c r="K220" s="27">
        <f t="shared" si="57"/>
        <v>3</v>
      </c>
      <c r="L220" s="27">
        <f t="shared" si="58"/>
        <v>0</v>
      </c>
      <c r="M220" s="27">
        <f t="shared" si="59"/>
        <v>3</v>
      </c>
      <c r="N220" s="35">
        <f t="shared" si="60"/>
        <v>7.6923076923076927E-2</v>
      </c>
      <c r="O220" s="27">
        <f t="shared" si="61"/>
        <v>11</v>
      </c>
      <c r="P220" s="27">
        <f t="shared" si="62"/>
        <v>7</v>
      </c>
      <c r="Q220" s="27">
        <f t="shared" si="63"/>
        <v>4</v>
      </c>
      <c r="R220" s="27">
        <f t="shared" si="64"/>
        <v>0</v>
      </c>
      <c r="S220" s="27">
        <f t="shared" si="65"/>
        <v>4</v>
      </c>
      <c r="T220" s="27">
        <f t="shared" si="66"/>
        <v>26</v>
      </c>
      <c r="U220" s="35">
        <f t="shared" si="67"/>
        <v>0.66666666666666663</v>
      </c>
      <c r="V220" s="10"/>
      <c r="W220" s="10"/>
    </row>
    <row r="221" spans="1:23" s="5" customFormat="1" x14ac:dyDescent="0.25">
      <c r="A221" s="27" t="s">
        <v>686</v>
      </c>
      <c r="B221" s="26" t="s">
        <v>706</v>
      </c>
      <c r="C221" s="27" t="s">
        <v>451</v>
      </c>
      <c r="D221" s="26" t="s">
        <v>566</v>
      </c>
      <c r="E221" s="27">
        <f t="shared" si="51"/>
        <v>41</v>
      </c>
      <c r="F221" s="27">
        <f t="shared" si="52"/>
        <v>0</v>
      </c>
      <c r="G221" s="27">
        <f t="shared" si="53"/>
        <v>3</v>
      </c>
      <c r="H221" s="27">
        <f t="shared" si="54"/>
        <v>1</v>
      </c>
      <c r="I221" s="27">
        <f t="shared" si="55"/>
        <v>0</v>
      </c>
      <c r="J221" s="27">
        <f t="shared" si="56"/>
        <v>1</v>
      </c>
      <c r="K221" s="27">
        <f t="shared" si="57"/>
        <v>3</v>
      </c>
      <c r="L221" s="27">
        <f t="shared" si="58"/>
        <v>0</v>
      </c>
      <c r="M221" s="27">
        <f t="shared" si="59"/>
        <v>4</v>
      </c>
      <c r="N221" s="35">
        <f t="shared" si="60"/>
        <v>9.7560975609756101E-2</v>
      </c>
      <c r="O221" s="27">
        <f t="shared" si="61"/>
        <v>14</v>
      </c>
      <c r="P221" s="27">
        <f t="shared" si="62"/>
        <v>7</v>
      </c>
      <c r="Q221" s="27">
        <f t="shared" si="63"/>
        <v>7</v>
      </c>
      <c r="R221" s="27">
        <f t="shared" si="64"/>
        <v>1</v>
      </c>
      <c r="S221" s="27">
        <f t="shared" si="65"/>
        <v>0</v>
      </c>
      <c r="T221" s="27">
        <f t="shared" si="66"/>
        <v>29</v>
      </c>
      <c r="U221" s="35">
        <f t="shared" si="67"/>
        <v>0.70731707317073167</v>
      </c>
      <c r="V221" s="10"/>
      <c r="W221" s="10"/>
    </row>
    <row r="222" spans="1:23" s="5" customFormat="1" x14ac:dyDescent="0.25">
      <c r="A222" s="27" t="s">
        <v>686</v>
      </c>
      <c r="B222" s="28" t="s">
        <v>726</v>
      </c>
      <c r="C222" s="27" t="s">
        <v>432</v>
      </c>
      <c r="D222" s="26" t="s">
        <v>574</v>
      </c>
      <c r="E222" s="27">
        <f t="shared" si="51"/>
        <v>41</v>
      </c>
      <c r="F222" s="27">
        <f t="shared" si="52"/>
        <v>1</v>
      </c>
      <c r="G222" s="27">
        <f t="shared" si="53"/>
        <v>4</v>
      </c>
      <c r="H222" s="27">
        <f t="shared" si="54"/>
        <v>0</v>
      </c>
      <c r="I222" s="27">
        <f t="shared" si="55"/>
        <v>0</v>
      </c>
      <c r="J222" s="27">
        <f t="shared" si="56"/>
        <v>0</v>
      </c>
      <c r="K222" s="27">
        <f t="shared" si="57"/>
        <v>4</v>
      </c>
      <c r="L222" s="27">
        <f t="shared" si="58"/>
        <v>0</v>
      </c>
      <c r="M222" s="27">
        <f t="shared" si="59"/>
        <v>4</v>
      </c>
      <c r="N222" s="35">
        <f t="shared" si="60"/>
        <v>9.7560975609756101E-2</v>
      </c>
      <c r="O222" s="27">
        <f t="shared" si="61"/>
        <v>7</v>
      </c>
      <c r="P222" s="27">
        <f t="shared" si="62"/>
        <v>9</v>
      </c>
      <c r="Q222" s="27">
        <f t="shared" si="63"/>
        <v>7</v>
      </c>
      <c r="R222" s="27">
        <f t="shared" si="64"/>
        <v>3</v>
      </c>
      <c r="S222" s="27">
        <f t="shared" si="65"/>
        <v>1</v>
      </c>
      <c r="T222" s="27">
        <f t="shared" si="66"/>
        <v>27</v>
      </c>
      <c r="U222" s="35">
        <f t="shared" si="67"/>
        <v>0.65853658536585369</v>
      </c>
      <c r="V222" s="10"/>
      <c r="W222" s="10"/>
    </row>
    <row r="223" spans="1:23" s="5" customFormat="1" x14ac:dyDescent="0.25">
      <c r="A223" s="27" t="s">
        <v>686</v>
      </c>
      <c r="B223" s="26" t="s">
        <v>708</v>
      </c>
      <c r="C223" s="27" t="s">
        <v>432</v>
      </c>
      <c r="D223" s="26" t="s">
        <v>463</v>
      </c>
      <c r="E223" s="27">
        <f t="shared" si="51"/>
        <v>42</v>
      </c>
      <c r="F223" s="27">
        <f t="shared" si="52"/>
        <v>0</v>
      </c>
      <c r="G223" s="27">
        <f t="shared" si="53"/>
        <v>4</v>
      </c>
      <c r="H223" s="27">
        <f t="shared" si="54"/>
        <v>0</v>
      </c>
      <c r="I223" s="27">
        <f t="shared" si="55"/>
        <v>0</v>
      </c>
      <c r="J223" s="27">
        <f t="shared" si="56"/>
        <v>0</v>
      </c>
      <c r="K223" s="27">
        <f t="shared" si="57"/>
        <v>4</v>
      </c>
      <c r="L223" s="27">
        <f t="shared" si="58"/>
        <v>0</v>
      </c>
      <c r="M223" s="27">
        <f t="shared" si="59"/>
        <v>4</v>
      </c>
      <c r="N223" s="35">
        <f t="shared" si="60"/>
        <v>9.5238095238095233E-2</v>
      </c>
      <c r="O223" s="27">
        <f t="shared" si="61"/>
        <v>17</v>
      </c>
      <c r="P223" s="27">
        <f t="shared" si="62"/>
        <v>6</v>
      </c>
      <c r="Q223" s="27">
        <f t="shared" si="63"/>
        <v>6</v>
      </c>
      <c r="R223" s="27">
        <f t="shared" si="64"/>
        <v>1</v>
      </c>
      <c r="S223" s="27">
        <f t="shared" si="65"/>
        <v>0</v>
      </c>
      <c r="T223" s="27">
        <f t="shared" si="66"/>
        <v>30</v>
      </c>
      <c r="U223" s="35">
        <f t="shared" si="67"/>
        <v>0.7142857142857143</v>
      </c>
      <c r="V223" s="10"/>
      <c r="W223" s="10"/>
    </row>
    <row r="224" spans="1:23" s="5" customFormat="1" x14ac:dyDescent="0.25">
      <c r="A224" s="27" t="s">
        <v>686</v>
      </c>
      <c r="B224" s="26" t="s">
        <v>718</v>
      </c>
      <c r="C224" s="27" t="s">
        <v>432</v>
      </c>
      <c r="D224" s="26" t="s">
        <v>470</v>
      </c>
      <c r="E224" s="27">
        <f t="shared" si="51"/>
        <v>42</v>
      </c>
      <c r="F224" s="27">
        <f t="shared" si="52"/>
        <v>0</v>
      </c>
      <c r="G224" s="27">
        <f t="shared" si="53"/>
        <v>2</v>
      </c>
      <c r="H224" s="27">
        <f t="shared" si="54"/>
        <v>0</v>
      </c>
      <c r="I224" s="27">
        <f t="shared" si="55"/>
        <v>0</v>
      </c>
      <c r="J224" s="27">
        <f t="shared" si="56"/>
        <v>0</v>
      </c>
      <c r="K224" s="27">
        <f t="shared" si="57"/>
        <v>2</v>
      </c>
      <c r="L224" s="27">
        <f t="shared" si="58"/>
        <v>0</v>
      </c>
      <c r="M224" s="27">
        <f t="shared" si="59"/>
        <v>2</v>
      </c>
      <c r="N224" s="35">
        <f t="shared" si="60"/>
        <v>4.7619047619047616E-2</v>
      </c>
      <c r="O224" s="27">
        <f t="shared" si="61"/>
        <v>9</v>
      </c>
      <c r="P224" s="27">
        <f t="shared" si="62"/>
        <v>5</v>
      </c>
      <c r="Q224" s="27">
        <f t="shared" si="63"/>
        <v>3</v>
      </c>
      <c r="R224" s="27">
        <f t="shared" si="64"/>
        <v>2</v>
      </c>
      <c r="S224" s="27">
        <f t="shared" si="65"/>
        <v>2</v>
      </c>
      <c r="T224" s="27">
        <f t="shared" si="66"/>
        <v>21</v>
      </c>
      <c r="U224" s="35">
        <f t="shared" si="67"/>
        <v>0.5</v>
      </c>
      <c r="V224" s="10"/>
      <c r="W224" s="10"/>
    </row>
    <row r="225" spans="1:23" s="5" customFormat="1" x14ac:dyDescent="0.25">
      <c r="A225" s="27" t="s">
        <v>686</v>
      </c>
      <c r="B225" s="26" t="s">
        <v>717</v>
      </c>
      <c r="C225" s="27" t="s">
        <v>451</v>
      </c>
      <c r="D225" s="26" t="s">
        <v>570</v>
      </c>
      <c r="E225" s="27">
        <f t="shared" si="51"/>
        <v>42</v>
      </c>
      <c r="F225" s="27">
        <f t="shared" si="52"/>
        <v>1</v>
      </c>
      <c r="G225" s="27">
        <f t="shared" si="53"/>
        <v>4</v>
      </c>
      <c r="H225" s="27">
        <f t="shared" si="54"/>
        <v>0</v>
      </c>
      <c r="I225" s="27">
        <f t="shared" si="55"/>
        <v>0</v>
      </c>
      <c r="J225" s="27">
        <f t="shared" si="56"/>
        <v>0</v>
      </c>
      <c r="K225" s="27">
        <f t="shared" si="57"/>
        <v>4</v>
      </c>
      <c r="L225" s="27">
        <f t="shared" si="58"/>
        <v>0</v>
      </c>
      <c r="M225" s="27">
        <f t="shared" si="59"/>
        <v>4</v>
      </c>
      <c r="N225" s="35">
        <f t="shared" si="60"/>
        <v>9.5238095238095233E-2</v>
      </c>
      <c r="O225" s="27">
        <f t="shared" si="61"/>
        <v>14</v>
      </c>
      <c r="P225" s="27">
        <f t="shared" si="62"/>
        <v>7</v>
      </c>
      <c r="Q225" s="27">
        <f t="shared" si="63"/>
        <v>8</v>
      </c>
      <c r="R225" s="27">
        <f t="shared" si="64"/>
        <v>1</v>
      </c>
      <c r="S225" s="27">
        <f t="shared" si="65"/>
        <v>0</v>
      </c>
      <c r="T225" s="27">
        <f t="shared" si="66"/>
        <v>30</v>
      </c>
      <c r="U225" s="35">
        <f t="shared" si="67"/>
        <v>0.7142857142857143</v>
      </c>
      <c r="V225" s="10"/>
      <c r="W225" s="10"/>
    </row>
    <row r="226" spans="1:23" s="5" customFormat="1" x14ac:dyDescent="0.25">
      <c r="A226" s="27" t="s">
        <v>686</v>
      </c>
      <c r="B226" s="28" t="s">
        <v>722</v>
      </c>
      <c r="C226" s="27" t="s">
        <v>432</v>
      </c>
      <c r="D226" s="26" t="s">
        <v>572</v>
      </c>
      <c r="E226" s="27">
        <f t="shared" si="51"/>
        <v>42</v>
      </c>
      <c r="F226" s="27">
        <f t="shared" si="52"/>
        <v>2</v>
      </c>
      <c r="G226" s="27">
        <f t="shared" si="53"/>
        <v>3</v>
      </c>
      <c r="H226" s="27">
        <f t="shared" si="54"/>
        <v>0</v>
      </c>
      <c r="I226" s="27">
        <f t="shared" si="55"/>
        <v>0</v>
      </c>
      <c r="J226" s="27">
        <f t="shared" si="56"/>
        <v>0</v>
      </c>
      <c r="K226" s="27">
        <f t="shared" si="57"/>
        <v>4</v>
      </c>
      <c r="L226" s="27">
        <f t="shared" si="58"/>
        <v>0</v>
      </c>
      <c r="M226" s="27">
        <f t="shared" si="59"/>
        <v>4</v>
      </c>
      <c r="N226" s="35">
        <f t="shared" si="60"/>
        <v>9.5238095238095233E-2</v>
      </c>
      <c r="O226" s="27">
        <f t="shared" si="61"/>
        <v>8</v>
      </c>
      <c r="P226" s="27">
        <f t="shared" si="62"/>
        <v>8</v>
      </c>
      <c r="Q226" s="27">
        <f t="shared" si="63"/>
        <v>7</v>
      </c>
      <c r="R226" s="27">
        <f t="shared" si="64"/>
        <v>3</v>
      </c>
      <c r="S226" s="27">
        <f t="shared" si="65"/>
        <v>1</v>
      </c>
      <c r="T226" s="27">
        <f t="shared" si="66"/>
        <v>27</v>
      </c>
      <c r="U226" s="35">
        <f t="shared" si="67"/>
        <v>0.6428571428571429</v>
      </c>
      <c r="V226" s="10"/>
      <c r="W226" s="10"/>
    </row>
    <row r="227" spans="1:23" s="5" customFormat="1" x14ac:dyDescent="0.25">
      <c r="A227" s="27" t="s">
        <v>686</v>
      </c>
      <c r="B227" s="28" t="s">
        <v>724</v>
      </c>
      <c r="C227" s="27" t="s">
        <v>432</v>
      </c>
      <c r="D227" s="26" t="s">
        <v>573</v>
      </c>
      <c r="E227" s="27">
        <f t="shared" si="51"/>
        <v>42</v>
      </c>
      <c r="F227" s="27">
        <f t="shared" si="52"/>
        <v>2</v>
      </c>
      <c r="G227" s="27">
        <f t="shared" si="53"/>
        <v>3</v>
      </c>
      <c r="H227" s="27">
        <f t="shared" si="54"/>
        <v>0</v>
      </c>
      <c r="I227" s="27">
        <f t="shared" si="55"/>
        <v>0</v>
      </c>
      <c r="J227" s="27">
        <f t="shared" si="56"/>
        <v>0</v>
      </c>
      <c r="K227" s="27">
        <f t="shared" si="57"/>
        <v>4</v>
      </c>
      <c r="L227" s="27">
        <f t="shared" si="58"/>
        <v>0</v>
      </c>
      <c r="M227" s="27">
        <f t="shared" si="59"/>
        <v>4</v>
      </c>
      <c r="N227" s="35">
        <f t="shared" si="60"/>
        <v>9.5238095238095233E-2</v>
      </c>
      <c r="O227" s="27">
        <f t="shared" si="61"/>
        <v>9</v>
      </c>
      <c r="P227" s="27">
        <f t="shared" si="62"/>
        <v>8</v>
      </c>
      <c r="Q227" s="27">
        <f t="shared" si="63"/>
        <v>6</v>
      </c>
      <c r="R227" s="27">
        <f t="shared" si="64"/>
        <v>3</v>
      </c>
      <c r="S227" s="27">
        <f t="shared" si="65"/>
        <v>1</v>
      </c>
      <c r="T227" s="27">
        <f t="shared" si="66"/>
        <v>27</v>
      </c>
      <c r="U227" s="35">
        <f t="shared" si="67"/>
        <v>0.6428571428571429</v>
      </c>
      <c r="V227" s="10"/>
      <c r="W227" s="10"/>
    </row>
    <row r="228" spans="1:23" s="5" customFormat="1" x14ac:dyDescent="0.25">
      <c r="A228" s="27" t="s">
        <v>686</v>
      </c>
      <c r="B228" s="26" t="s">
        <v>719</v>
      </c>
      <c r="C228" s="27" t="s">
        <v>432</v>
      </c>
      <c r="D228" s="26" t="s">
        <v>571</v>
      </c>
      <c r="E228" s="27">
        <f t="shared" si="51"/>
        <v>46</v>
      </c>
      <c r="F228" s="27">
        <f t="shared" si="52"/>
        <v>3</v>
      </c>
      <c r="G228" s="27">
        <f t="shared" si="53"/>
        <v>3</v>
      </c>
      <c r="H228" s="27">
        <f t="shared" si="54"/>
        <v>0</v>
      </c>
      <c r="I228" s="27">
        <f t="shared" si="55"/>
        <v>0</v>
      </c>
      <c r="J228" s="27">
        <f t="shared" si="56"/>
        <v>0</v>
      </c>
      <c r="K228" s="27">
        <f t="shared" si="57"/>
        <v>5</v>
      </c>
      <c r="L228" s="27">
        <f t="shared" si="58"/>
        <v>0</v>
      </c>
      <c r="M228" s="27">
        <f t="shared" si="59"/>
        <v>5</v>
      </c>
      <c r="N228" s="35">
        <f t="shared" si="60"/>
        <v>0.10869565217391304</v>
      </c>
      <c r="O228" s="27">
        <f t="shared" si="61"/>
        <v>7</v>
      </c>
      <c r="P228" s="27">
        <f t="shared" si="62"/>
        <v>9</v>
      </c>
      <c r="Q228" s="27">
        <f t="shared" si="63"/>
        <v>6</v>
      </c>
      <c r="R228" s="27">
        <f t="shared" si="64"/>
        <v>3</v>
      </c>
      <c r="S228" s="27">
        <f t="shared" si="65"/>
        <v>1</v>
      </c>
      <c r="T228" s="27">
        <f t="shared" si="66"/>
        <v>26</v>
      </c>
      <c r="U228" s="35">
        <f t="shared" si="67"/>
        <v>0.56521739130434778</v>
      </c>
      <c r="V228" s="10"/>
      <c r="W228" s="10"/>
    </row>
    <row r="229" spans="1:23" s="5" customFormat="1" x14ac:dyDescent="0.25">
      <c r="A229" s="27" t="s">
        <v>686</v>
      </c>
      <c r="B229" s="26" t="s">
        <v>848</v>
      </c>
      <c r="C229" s="27" t="s">
        <v>666</v>
      </c>
      <c r="D229" s="26" t="s">
        <v>667</v>
      </c>
      <c r="E229" s="27">
        <f t="shared" si="51"/>
        <v>49</v>
      </c>
      <c r="F229" s="27">
        <f t="shared" si="52"/>
        <v>1</v>
      </c>
      <c r="G229" s="27">
        <f t="shared" si="53"/>
        <v>3</v>
      </c>
      <c r="H229" s="27">
        <f t="shared" si="54"/>
        <v>0</v>
      </c>
      <c r="I229" s="27">
        <f t="shared" si="55"/>
        <v>0</v>
      </c>
      <c r="J229" s="27">
        <f t="shared" si="56"/>
        <v>0</v>
      </c>
      <c r="K229" s="27">
        <f t="shared" si="57"/>
        <v>3</v>
      </c>
      <c r="L229" s="27">
        <f t="shared" si="58"/>
        <v>0</v>
      </c>
      <c r="M229" s="27">
        <f t="shared" si="59"/>
        <v>3</v>
      </c>
      <c r="N229" s="35">
        <f t="shared" si="60"/>
        <v>6.1224489795918366E-2</v>
      </c>
      <c r="O229" s="27">
        <f t="shared" si="61"/>
        <v>12</v>
      </c>
      <c r="P229" s="27">
        <f t="shared" si="62"/>
        <v>12</v>
      </c>
      <c r="Q229" s="27">
        <f t="shared" si="63"/>
        <v>6</v>
      </c>
      <c r="R229" s="27">
        <f t="shared" si="64"/>
        <v>1</v>
      </c>
      <c r="S229" s="27">
        <f t="shared" si="65"/>
        <v>0</v>
      </c>
      <c r="T229" s="27">
        <f t="shared" si="66"/>
        <v>31</v>
      </c>
      <c r="U229" s="35">
        <f t="shared" si="67"/>
        <v>0.63265306122448983</v>
      </c>
      <c r="V229" s="10"/>
      <c r="W229" s="10"/>
    </row>
    <row r="230" spans="1:23" s="5" customFormat="1" x14ac:dyDescent="0.25">
      <c r="A230" s="27" t="s">
        <v>686</v>
      </c>
      <c r="B230" s="28" t="s">
        <v>715</v>
      </c>
      <c r="C230" s="27" t="s">
        <v>432</v>
      </c>
      <c r="D230" s="26" t="s">
        <v>569</v>
      </c>
      <c r="E230" s="27">
        <f t="shared" si="51"/>
        <v>56</v>
      </c>
      <c r="F230" s="27">
        <f t="shared" si="52"/>
        <v>2</v>
      </c>
      <c r="G230" s="27">
        <f t="shared" si="53"/>
        <v>6</v>
      </c>
      <c r="H230" s="27">
        <f t="shared" si="54"/>
        <v>0</v>
      </c>
      <c r="I230" s="27">
        <f t="shared" si="55"/>
        <v>0</v>
      </c>
      <c r="J230" s="27">
        <f t="shared" si="56"/>
        <v>0</v>
      </c>
      <c r="K230" s="27">
        <f t="shared" si="57"/>
        <v>7</v>
      </c>
      <c r="L230" s="27">
        <f t="shared" si="58"/>
        <v>0</v>
      </c>
      <c r="M230" s="27">
        <f t="shared" si="59"/>
        <v>7</v>
      </c>
      <c r="N230" s="35">
        <f t="shared" si="60"/>
        <v>0.125</v>
      </c>
      <c r="O230" s="27">
        <f t="shared" si="61"/>
        <v>11</v>
      </c>
      <c r="P230" s="27">
        <f t="shared" si="62"/>
        <v>6</v>
      </c>
      <c r="Q230" s="27">
        <f t="shared" si="63"/>
        <v>4</v>
      </c>
      <c r="R230" s="27">
        <f t="shared" si="64"/>
        <v>4</v>
      </c>
      <c r="S230" s="27">
        <f t="shared" si="65"/>
        <v>4</v>
      </c>
      <c r="T230" s="27">
        <f t="shared" si="66"/>
        <v>29</v>
      </c>
      <c r="U230" s="35">
        <f t="shared" si="67"/>
        <v>0.5178571428571429</v>
      </c>
      <c r="V230" s="10"/>
      <c r="W230" s="10"/>
    </row>
    <row r="231" spans="1:23" s="5" customFormat="1" x14ac:dyDescent="0.25">
      <c r="A231" s="27" t="s">
        <v>686</v>
      </c>
      <c r="B231" s="28" t="s">
        <v>714</v>
      </c>
      <c r="C231" s="27" t="s">
        <v>432</v>
      </c>
      <c r="D231" s="26" t="s">
        <v>468</v>
      </c>
      <c r="E231" s="27">
        <f t="shared" si="51"/>
        <v>57</v>
      </c>
      <c r="F231" s="27">
        <f t="shared" si="52"/>
        <v>3</v>
      </c>
      <c r="G231" s="27">
        <f t="shared" si="53"/>
        <v>5</v>
      </c>
      <c r="H231" s="27">
        <f t="shared" si="54"/>
        <v>0</v>
      </c>
      <c r="I231" s="27">
        <f t="shared" si="55"/>
        <v>0</v>
      </c>
      <c r="J231" s="27">
        <f t="shared" si="56"/>
        <v>0</v>
      </c>
      <c r="K231" s="27">
        <f t="shared" si="57"/>
        <v>7</v>
      </c>
      <c r="L231" s="27">
        <f t="shared" si="58"/>
        <v>0</v>
      </c>
      <c r="M231" s="27">
        <f t="shared" si="59"/>
        <v>7</v>
      </c>
      <c r="N231" s="35">
        <f t="shared" si="60"/>
        <v>0.12280701754385964</v>
      </c>
      <c r="O231" s="27">
        <f t="shared" si="61"/>
        <v>8</v>
      </c>
      <c r="P231" s="27">
        <f t="shared" si="62"/>
        <v>9</v>
      </c>
      <c r="Q231" s="27">
        <f t="shared" si="63"/>
        <v>4</v>
      </c>
      <c r="R231" s="27">
        <f t="shared" si="64"/>
        <v>7</v>
      </c>
      <c r="S231" s="27">
        <f t="shared" si="65"/>
        <v>1</v>
      </c>
      <c r="T231" s="27">
        <f t="shared" si="66"/>
        <v>29</v>
      </c>
      <c r="U231" s="35">
        <f t="shared" si="67"/>
        <v>0.50877192982456143</v>
      </c>
      <c r="V231" s="10"/>
      <c r="W231" s="10"/>
    </row>
    <row r="232" spans="1:23" s="5" customFormat="1" x14ac:dyDescent="0.25">
      <c r="A232" s="27" t="s">
        <v>686</v>
      </c>
      <c r="B232" s="26" t="s">
        <v>740</v>
      </c>
      <c r="C232" s="27" t="s">
        <v>432</v>
      </c>
      <c r="D232" s="26" t="s">
        <v>480</v>
      </c>
      <c r="E232" s="27">
        <f t="shared" si="51"/>
        <v>57</v>
      </c>
      <c r="F232" s="27">
        <f t="shared" si="52"/>
        <v>6</v>
      </c>
      <c r="G232" s="27">
        <f t="shared" si="53"/>
        <v>4</v>
      </c>
      <c r="H232" s="27">
        <f t="shared" si="54"/>
        <v>0</v>
      </c>
      <c r="I232" s="27">
        <f t="shared" si="55"/>
        <v>0</v>
      </c>
      <c r="J232" s="27">
        <f t="shared" si="56"/>
        <v>0</v>
      </c>
      <c r="K232" s="27">
        <f t="shared" si="57"/>
        <v>9</v>
      </c>
      <c r="L232" s="27">
        <f t="shared" si="58"/>
        <v>0</v>
      </c>
      <c r="M232" s="27">
        <f t="shared" si="59"/>
        <v>9</v>
      </c>
      <c r="N232" s="35">
        <f t="shared" si="60"/>
        <v>0.15789473684210525</v>
      </c>
      <c r="O232" s="27">
        <f t="shared" si="61"/>
        <v>11</v>
      </c>
      <c r="P232" s="27">
        <f t="shared" si="62"/>
        <v>7</v>
      </c>
      <c r="Q232" s="27">
        <f t="shared" si="63"/>
        <v>5</v>
      </c>
      <c r="R232" s="27">
        <f t="shared" si="64"/>
        <v>4</v>
      </c>
      <c r="S232" s="27">
        <f t="shared" si="65"/>
        <v>3</v>
      </c>
      <c r="T232" s="27">
        <f t="shared" si="66"/>
        <v>30</v>
      </c>
      <c r="U232" s="35">
        <f t="shared" si="67"/>
        <v>0.52631578947368418</v>
      </c>
      <c r="V232" s="10"/>
      <c r="W232" s="10"/>
    </row>
    <row r="233" spans="1:23" s="5" customFormat="1" x14ac:dyDescent="0.25">
      <c r="A233" s="27" t="s">
        <v>686</v>
      </c>
      <c r="B233" s="26" t="s">
        <v>846</v>
      </c>
      <c r="C233" s="27" t="s">
        <v>450</v>
      </c>
      <c r="D233" s="26" t="s">
        <v>534</v>
      </c>
      <c r="E233" s="27">
        <f t="shared" si="51"/>
        <v>59</v>
      </c>
      <c r="F233" s="27">
        <f t="shared" si="52"/>
        <v>3</v>
      </c>
      <c r="G233" s="27">
        <f t="shared" si="53"/>
        <v>8</v>
      </c>
      <c r="H233" s="27">
        <f t="shared" si="54"/>
        <v>0</v>
      </c>
      <c r="I233" s="27">
        <f t="shared" si="55"/>
        <v>0</v>
      </c>
      <c r="J233" s="27">
        <f t="shared" si="56"/>
        <v>0</v>
      </c>
      <c r="K233" s="27">
        <f t="shared" si="57"/>
        <v>10</v>
      </c>
      <c r="L233" s="27">
        <f t="shared" si="58"/>
        <v>0</v>
      </c>
      <c r="M233" s="27">
        <f t="shared" si="59"/>
        <v>10</v>
      </c>
      <c r="N233" s="35">
        <f t="shared" si="60"/>
        <v>0.16949152542372881</v>
      </c>
      <c r="O233" s="27">
        <f t="shared" si="61"/>
        <v>12</v>
      </c>
      <c r="P233" s="27">
        <f t="shared" si="62"/>
        <v>7</v>
      </c>
      <c r="Q233" s="27">
        <f t="shared" si="63"/>
        <v>5</v>
      </c>
      <c r="R233" s="27">
        <f t="shared" si="64"/>
        <v>5</v>
      </c>
      <c r="S233" s="27">
        <f t="shared" si="65"/>
        <v>1</v>
      </c>
      <c r="T233" s="27">
        <f t="shared" si="66"/>
        <v>30</v>
      </c>
      <c r="U233" s="35">
        <f t="shared" si="67"/>
        <v>0.50847457627118642</v>
      </c>
      <c r="V233" s="10"/>
      <c r="W233" s="10"/>
    </row>
    <row r="234" spans="1:23" s="5" customFormat="1" x14ac:dyDescent="0.25">
      <c r="A234" s="27" t="s">
        <v>686</v>
      </c>
      <c r="B234" s="28" t="s">
        <v>783</v>
      </c>
      <c r="C234" s="27" t="s">
        <v>445</v>
      </c>
      <c r="D234" s="26" t="s">
        <v>504</v>
      </c>
      <c r="E234" s="27">
        <f t="shared" si="51"/>
        <v>61</v>
      </c>
      <c r="F234" s="27">
        <f t="shared" si="52"/>
        <v>0</v>
      </c>
      <c r="G234" s="27">
        <f t="shared" si="53"/>
        <v>2</v>
      </c>
      <c r="H234" s="27">
        <f t="shared" si="54"/>
        <v>0</v>
      </c>
      <c r="I234" s="27">
        <f t="shared" si="55"/>
        <v>0</v>
      </c>
      <c r="J234" s="27">
        <f t="shared" si="56"/>
        <v>0</v>
      </c>
      <c r="K234" s="27">
        <f t="shared" si="57"/>
        <v>2</v>
      </c>
      <c r="L234" s="27">
        <f t="shared" si="58"/>
        <v>0</v>
      </c>
      <c r="M234" s="27">
        <f t="shared" si="59"/>
        <v>2</v>
      </c>
      <c r="N234" s="35">
        <f t="shared" si="60"/>
        <v>3.2786885245901641E-2</v>
      </c>
      <c r="O234" s="27">
        <f t="shared" si="61"/>
        <v>26</v>
      </c>
      <c r="P234" s="27">
        <f t="shared" si="62"/>
        <v>7</v>
      </c>
      <c r="Q234" s="27">
        <f t="shared" si="63"/>
        <v>4</v>
      </c>
      <c r="R234" s="27">
        <f t="shared" si="64"/>
        <v>2</v>
      </c>
      <c r="S234" s="27">
        <f t="shared" si="65"/>
        <v>4</v>
      </c>
      <c r="T234" s="27">
        <f t="shared" si="66"/>
        <v>43</v>
      </c>
      <c r="U234" s="35">
        <f t="shared" si="67"/>
        <v>0.70491803278688525</v>
      </c>
      <c r="V234" s="10"/>
      <c r="W234" s="10"/>
    </row>
    <row r="235" spans="1:23" s="5" customFormat="1" x14ac:dyDescent="0.25">
      <c r="A235" s="27" t="s">
        <v>686</v>
      </c>
      <c r="B235" s="26" t="s">
        <v>756</v>
      </c>
      <c r="C235" s="27" t="s">
        <v>445</v>
      </c>
      <c r="D235" s="26" t="s">
        <v>490</v>
      </c>
      <c r="E235" s="27">
        <f t="shared" si="51"/>
        <v>62</v>
      </c>
      <c r="F235" s="27">
        <f t="shared" si="52"/>
        <v>0</v>
      </c>
      <c r="G235" s="27">
        <f t="shared" si="53"/>
        <v>3</v>
      </c>
      <c r="H235" s="27">
        <f t="shared" si="54"/>
        <v>0</v>
      </c>
      <c r="I235" s="27">
        <f t="shared" si="55"/>
        <v>0</v>
      </c>
      <c r="J235" s="27">
        <f t="shared" si="56"/>
        <v>0</v>
      </c>
      <c r="K235" s="27">
        <f t="shared" si="57"/>
        <v>3</v>
      </c>
      <c r="L235" s="27">
        <f t="shared" si="58"/>
        <v>0</v>
      </c>
      <c r="M235" s="27">
        <f t="shared" si="59"/>
        <v>3</v>
      </c>
      <c r="N235" s="35">
        <f t="shared" si="60"/>
        <v>4.8387096774193547E-2</v>
      </c>
      <c r="O235" s="27">
        <f t="shared" si="61"/>
        <v>24</v>
      </c>
      <c r="P235" s="27">
        <f t="shared" si="62"/>
        <v>7</v>
      </c>
      <c r="Q235" s="27">
        <f t="shared" si="63"/>
        <v>5</v>
      </c>
      <c r="R235" s="27">
        <f t="shared" si="64"/>
        <v>3</v>
      </c>
      <c r="S235" s="27">
        <f t="shared" si="65"/>
        <v>3</v>
      </c>
      <c r="T235" s="27">
        <f t="shared" si="66"/>
        <v>42</v>
      </c>
      <c r="U235" s="35">
        <f t="shared" si="67"/>
        <v>0.67741935483870963</v>
      </c>
      <c r="V235" s="10"/>
      <c r="W235" s="10"/>
    </row>
    <row r="236" spans="1:23" s="5" customFormat="1" x14ac:dyDescent="0.25">
      <c r="A236" s="27" t="s">
        <v>686</v>
      </c>
      <c r="B236" s="28" t="s">
        <v>816</v>
      </c>
      <c r="C236" s="27" t="s">
        <v>445</v>
      </c>
      <c r="D236" s="26" t="s">
        <v>519</v>
      </c>
      <c r="E236" s="27">
        <f t="shared" si="51"/>
        <v>62</v>
      </c>
      <c r="F236" s="27">
        <f t="shared" si="52"/>
        <v>0</v>
      </c>
      <c r="G236" s="27">
        <f t="shared" si="53"/>
        <v>3</v>
      </c>
      <c r="H236" s="27">
        <f t="shared" si="54"/>
        <v>0</v>
      </c>
      <c r="I236" s="27">
        <f t="shared" si="55"/>
        <v>0</v>
      </c>
      <c r="J236" s="27">
        <f t="shared" si="56"/>
        <v>0</v>
      </c>
      <c r="K236" s="27">
        <f t="shared" si="57"/>
        <v>3</v>
      </c>
      <c r="L236" s="27">
        <f t="shared" si="58"/>
        <v>0</v>
      </c>
      <c r="M236" s="27">
        <f t="shared" si="59"/>
        <v>3</v>
      </c>
      <c r="N236" s="35">
        <f t="shared" si="60"/>
        <v>4.8387096774193547E-2</v>
      </c>
      <c r="O236" s="27">
        <f t="shared" si="61"/>
        <v>25</v>
      </c>
      <c r="P236" s="27">
        <f t="shared" si="62"/>
        <v>7</v>
      </c>
      <c r="Q236" s="27">
        <f t="shared" si="63"/>
        <v>5</v>
      </c>
      <c r="R236" s="27">
        <f t="shared" si="64"/>
        <v>2</v>
      </c>
      <c r="S236" s="27">
        <f t="shared" si="65"/>
        <v>4</v>
      </c>
      <c r="T236" s="27">
        <f t="shared" si="66"/>
        <v>43</v>
      </c>
      <c r="U236" s="35">
        <f t="shared" si="67"/>
        <v>0.69354838709677424</v>
      </c>
      <c r="V236" s="10"/>
      <c r="W236" s="10"/>
    </row>
    <row r="237" spans="1:23" s="5" customFormat="1" x14ac:dyDescent="0.25">
      <c r="A237" s="27" t="s">
        <v>686</v>
      </c>
      <c r="B237" s="26" t="s">
        <v>819</v>
      </c>
      <c r="C237" s="27" t="s">
        <v>448</v>
      </c>
      <c r="D237" s="26" t="s">
        <v>521</v>
      </c>
      <c r="E237" s="27">
        <f t="shared" si="51"/>
        <v>63</v>
      </c>
      <c r="F237" s="27">
        <f t="shared" si="52"/>
        <v>2</v>
      </c>
      <c r="G237" s="27">
        <f t="shared" si="53"/>
        <v>4</v>
      </c>
      <c r="H237" s="27">
        <f t="shared" si="54"/>
        <v>0</v>
      </c>
      <c r="I237" s="27">
        <f t="shared" si="55"/>
        <v>0</v>
      </c>
      <c r="J237" s="27">
        <f t="shared" si="56"/>
        <v>0</v>
      </c>
      <c r="K237" s="27">
        <f t="shared" si="57"/>
        <v>5</v>
      </c>
      <c r="L237" s="27">
        <f t="shared" si="58"/>
        <v>0</v>
      </c>
      <c r="M237" s="27">
        <f t="shared" si="59"/>
        <v>5</v>
      </c>
      <c r="N237" s="35">
        <f t="shared" si="60"/>
        <v>7.9365079365079361E-2</v>
      </c>
      <c r="O237" s="27">
        <f t="shared" si="61"/>
        <v>12</v>
      </c>
      <c r="P237" s="27">
        <f t="shared" si="62"/>
        <v>11</v>
      </c>
      <c r="Q237" s="27">
        <f t="shared" si="63"/>
        <v>7</v>
      </c>
      <c r="R237" s="27">
        <f t="shared" si="64"/>
        <v>4</v>
      </c>
      <c r="S237" s="27">
        <f t="shared" si="65"/>
        <v>4</v>
      </c>
      <c r="T237" s="27">
        <f t="shared" si="66"/>
        <v>38</v>
      </c>
      <c r="U237" s="35">
        <f t="shared" si="67"/>
        <v>0.60317460317460314</v>
      </c>
      <c r="V237" s="10"/>
      <c r="W237" s="10"/>
    </row>
    <row r="238" spans="1:23" s="5" customFormat="1" x14ac:dyDescent="0.25">
      <c r="A238" s="27" t="s">
        <v>686</v>
      </c>
      <c r="B238" s="26" t="s">
        <v>788</v>
      </c>
      <c r="C238" s="27" t="s">
        <v>445</v>
      </c>
      <c r="D238" s="26" t="s">
        <v>503</v>
      </c>
      <c r="E238" s="27">
        <f t="shared" si="51"/>
        <v>65</v>
      </c>
      <c r="F238" s="27">
        <f t="shared" si="52"/>
        <v>0</v>
      </c>
      <c r="G238" s="27">
        <f t="shared" si="53"/>
        <v>2</v>
      </c>
      <c r="H238" s="27">
        <f t="shared" si="54"/>
        <v>0</v>
      </c>
      <c r="I238" s="27">
        <f t="shared" si="55"/>
        <v>0</v>
      </c>
      <c r="J238" s="27">
        <f t="shared" si="56"/>
        <v>0</v>
      </c>
      <c r="K238" s="27">
        <f t="shared" si="57"/>
        <v>2</v>
      </c>
      <c r="L238" s="27">
        <f t="shared" si="58"/>
        <v>0</v>
      </c>
      <c r="M238" s="27">
        <f t="shared" si="59"/>
        <v>2</v>
      </c>
      <c r="N238" s="35">
        <f t="shared" si="60"/>
        <v>3.0769230769230771E-2</v>
      </c>
      <c r="O238" s="27">
        <f t="shared" si="61"/>
        <v>24</v>
      </c>
      <c r="P238" s="27">
        <f t="shared" si="62"/>
        <v>11</v>
      </c>
      <c r="Q238" s="27">
        <f t="shared" si="63"/>
        <v>5</v>
      </c>
      <c r="R238" s="27">
        <f t="shared" si="64"/>
        <v>5</v>
      </c>
      <c r="S238" s="27">
        <f t="shared" si="65"/>
        <v>2</v>
      </c>
      <c r="T238" s="27">
        <f t="shared" si="66"/>
        <v>47</v>
      </c>
      <c r="U238" s="35">
        <f t="shared" si="67"/>
        <v>0.72307692307692306</v>
      </c>
      <c r="V238" s="10"/>
      <c r="W238" s="10"/>
    </row>
    <row r="239" spans="1:23" s="5" customFormat="1" x14ac:dyDescent="0.25">
      <c r="A239" s="27" t="s">
        <v>686</v>
      </c>
      <c r="B239" s="28" t="s">
        <v>788</v>
      </c>
      <c r="C239" s="27" t="s">
        <v>445</v>
      </c>
      <c r="D239" s="26" t="s">
        <v>503</v>
      </c>
      <c r="E239" s="27">
        <f t="shared" si="51"/>
        <v>65</v>
      </c>
      <c r="F239" s="27">
        <f t="shared" si="52"/>
        <v>0</v>
      </c>
      <c r="G239" s="27">
        <f t="shared" si="53"/>
        <v>2</v>
      </c>
      <c r="H239" s="27">
        <f t="shared" si="54"/>
        <v>0</v>
      </c>
      <c r="I239" s="27">
        <f t="shared" si="55"/>
        <v>0</v>
      </c>
      <c r="J239" s="27">
        <f t="shared" si="56"/>
        <v>0</v>
      </c>
      <c r="K239" s="27">
        <f t="shared" si="57"/>
        <v>2</v>
      </c>
      <c r="L239" s="27">
        <f t="shared" si="58"/>
        <v>0</v>
      </c>
      <c r="M239" s="27">
        <f t="shared" si="59"/>
        <v>2</v>
      </c>
      <c r="N239" s="35">
        <f t="shared" si="60"/>
        <v>3.0769230769230771E-2</v>
      </c>
      <c r="O239" s="27">
        <f t="shared" si="61"/>
        <v>24</v>
      </c>
      <c r="P239" s="27">
        <f t="shared" si="62"/>
        <v>11</v>
      </c>
      <c r="Q239" s="27">
        <f t="shared" si="63"/>
        <v>5</v>
      </c>
      <c r="R239" s="27">
        <f t="shared" si="64"/>
        <v>5</v>
      </c>
      <c r="S239" s="27">
        <f t="shared" si="65"/>
        <v>2</v>
      </c>
      <c r="T239" s="27">
        <f t="shared" si="66"/>
        <v>47</v>
      </c>
      <c r="U239" s="35">
        <f t="shared" si="67"/>
        <v>0.72307692307692306</v>
      </c>
      <c r="V239" s="10"/>
      <c r="W239" s="10"/>
    </row>
    <row r="240" spans="1:23" s="5" customFormat="1" x14ac:dyDescent="0.25">
      <c r="A240" s="27" t="s">
        <v>686</v>
      </c>
      <c r="B240" s="28" t="s">
        <v>790</v>
      </c>
      <c r="C240" s="27" t="s">
        <v>445</v>
      </c>
      <c r="D240" s="26" t="s">
        <v>503</v>
      </c>
      <c r="E240" s="27">
        <f t="shared" si="51"/>
        <v>65</v>
      </c>
      <c r="F240" s="27">
        <f t="shared" si="52"/>
        <v>0</v>
      </c>
      <c r="G240" s="27">
        <f t="shared" si="53"/>
        <v>2</v>
      </c>
      <c r="H240" s="27">
        <f t="shared" si="54"/>
        <v>0</v>
      </c>
      <c r="I240" s="27">
        <f t="shared" si="55"/>
        <v>0</v>
      </c>
      <c r="J240" s="27">
        <f t="shared" si="56"/>
        <v>0</v>
      </c>
      <c r="K240" s="27">
        <f t="shared" si="57"/>
        <v>2</v>
      </c>
      <c r="L240" s="27">
        <f t="shared" si="58"/>
        <v>0</v>
      </c>
      <c r="M240" s="27">
        <f t="shared" si="59"/>
        <v>2</v>
      </c>
      <c r="N240" s="35">
        <f t="shared" si="60"/>
        <v>3.0769230769230771E-2</v>
      </c>
      <c r="O240" s="27">
        <f t="shared" si="61"/>
        <v>24</v>
      </c>
      <c r="P240" s="27">
        <f t="shared" si="62"/>
        <v>11</v>
      </c>
      <c r="Q240" s="27">
        <f t="shared" si="63"/>
        <v>5</v>
      </c>
      <c r="R240" s="27">
        <f t="shared" si="64"/>
        <v>5</v>
      </c>
      <c r="S240" s="27">
        <f t="shared" si="65"/>
        <v>2</v>
      </c>
      <c r="T240" s="27">
        <f t="shared" si="66"/>
        <v>47</v>
      </c>
      <c r="U240" s="35">
        <f t="shared" si="67"/>
        <v>0.72307692307692306</v>
      </c>
      <c r="V240" s="10"/>
      <c r="W240" s="10"/>
    </row>
    <row r="241" spans="1:23" s="5" customFormat="1" x14ac:dyDescent="0.25">
      <c r="A241" s="27" t="s">
        <v>686</v>
      </c>
      <c r="B241" s="26" t="s">
        <v>753</v>
      </c>
      <c r="C241" s="27" t="s">
        <v>445</v>
      </c>
      <c r="D241" s="26" t="s">
        <v>488</v>
      </c>
      <c r="E241" s="27">
        <f t="shared" si="51"/>
        <v>66</v>
      </c>
      <c r="F241" s="27">
        <f t="shared" si="52"/>
        <v>0</v>
      </c>
      <c r="G241" s="27">
        <f t="shared" si="53"/>
        <v>2</v>
      </c>
      <c r="H241" s="27">
        <f t="shared" si="54"/>
        <v>0</v>
      </c>
      <c r="I241" s="27">
        <f t="shared" si="55"/>
        <v>0</v>
      </c>
      <c r="J241" s="27">
        <f t="shared" si="56"/>
        <v>0</v>
      </c>
      <c r="K241" s="27">
        <f t="shared" si="57"/>
        <v>2</v>
      </c>
      <c r="L241" s="27">
        <f t="shared" si="58"/>
        <v>0</v>
      </c>
      <c r="M241" s="27">
        <f t="shared" si="59"/>
        <v>2</v>
      </c>
      <c r="N241" s="35">
        <f t="shared" si="60"/>
        <v>3.0303030303030304E-2</v>
      </c>
      <c r="O241" s="27">
        <f t="shared" si="61"/>
        <v>24</v>
      </c>
      <c r="P241" s="27">
        <f t="shared" si="62"/>
        <v>11</v>
      </c>
      <c r="Q241" s="27">
        <f t="shared" si="63"/>
        <v>5</v>
      </c>
      <c r="R241" s="27">
        <f t="shared" si="64"/>
        <v>5</v>
      </c>
      <c r="S241" s="27">
        <f t="shared" si="65"/>
        <v>2</v>
      </c>
      <c r="T241" s="27">
        <f t="shared" si="66"/>
        <v>47</v>
      </c>
      <c r="U241" s="35">
        <f t="shared" si="67"/>
        <v>0.71212121212121215</v>
      </c>
      <c r="V241" s="10"/>
      <c r="W241" s="10"/>
    </row>
    <row r="242" spans="1:23" s="5" customFormat="1" x14ac:dyDescent="0.25">
      <c r="A242" s="27" t="s">
        <v>686</v>
      </c>
      <c r="B242" s="26" t="s">
        <v>752</v>
      </c>
      <c r="C242" s="27" t="s">
        <v>445</v>
      </c>
      <c r="D242" s="26" t="s">
        <v>582</v>
      </c>
      <c r="E242" s="27">
        <f t="shared" si="51"/>
        <v>66</v>
      </c>
      <c r="F242" s="27">
        <f t="shared" si="52"/>
        <v>1</v>
      </c>
      <c r="G242" s="27">
        <f t="shared" si="53"/>
        <v>1</v>
      </c>
      <c r="H242" s="27">
        <f t="shared" si="54"/>
        <v>0</v>
      </c>
      <c r="I242" s="27">
        <f t="shared" si="55"/>
        <v>0</v>
      </c>
      <c r="J242" s="27">
        <f t="shared" si="56"/>
        <v>0</v>
      </c>
      <c r="K242" s="27">
        <f t="shared" si="57"/>
        <v>1</v>
      </c>
      <c r="L242" s="27">
        <f t="shared" si="58"/>
        <v>0</v>
      </c>
      <c r="M242" s="27">
        <f t="shared" si="59"/>
        <v>1</v>
      </c>
      <c r="N242" s="35">
        <f t="shared" si="60"/>
        <v>1.5151515151515152E-2</v>
      </c>
      <c r="O242" s="27">
        <f t="shared" si="61"/>
        <v>26</v>
      </c>
      <c r="P242" s="27">
        <f t="shared" si="62"/>
        <v>10</v>
      </c>
      <c r="Q242" s="27">
        <f t="shared" si="63"/>
        <v>7</v>
      </c>
      <c r="R242" s="27">
        <f t="shared" si="64"/>
        <v>1</v>
      </c>
      <c r="S242" s="27">
        <f t="shared" si="65"/>
        <v>1</v>
      </c>
      <c r="T242" s="27">
        <f t="shared" si="66"/>
        <v>45</v>
      </c>
      <c r="U242" s="35">
        <f t="shared" si="67"/>
        <v>0.68181818181818177</v>
      </c>
      <c r="V242" s="10"/>
      <c r="W242" s="10"/>
    </row>
    <row r="243" spans="1:23" s="5" customFormat="1" x14ac:dyDescent="0.25">
      <c r="A243" s="27" t="s">
        <v>686</v>
      </c>
      <c r="B243" s="26" t="s">
        <v>782</v>
      </c>
      <c r="C243" s="27" t="s">
        <v>445</v>
      </c>
      <c r="D243" s="26" t="s">
        <v>502</v>
      </c>
      <c r="E243" s="27">
        <f t="shared" si="51"/>
        <v>68</v>
      </c>
      <c r="F243" s="27">
        <f t="shared" si="52"/>
        <v>2</v>
      </c>
      <c r="G243" s="27">
        <f t="shared" si="53"/>
        <v>1</v>
      </c>
      <c r="H243" s="27">
        <f t="shared" si="54"/>
        <v>0</v>
      </c>
      <c r="I243" s="27">
        <f t="shared" si="55"/>
        <v>0</v>
      </c>
      <c r="J243" s="27">
        <f t="shared" si="56"/>
        <v>0</v>
      </c>
      <c r="K243" s="27">
        <f t="shared" si="57"/>
        <v>2</v>
      </c>
      <c r="L243" s="27">
        <f t="shared" si="58"/>
        <v>0</v>
      </c>
      <c r="M243" s="27">
        <f t="shared" si="59"/>
        <v>2</v>
      </c>
      <c r="N243" s="35">
        <f t="shared" si="60"/>
        <v>2.9411764705882353E-2</v>
      </c>
      <c r="O243" s="27">
        <f t="shared" si="61"/>
        <v>24</v>
      </c>
      <c r="P243" s="27">
        <f t="shared" si="62"/>
        <v>10</v>
      </c>
      <c r="Q243" s="27">
        <f t="shared" si="63"/>
        <v>9</v>
      </c>
      <c r="R243" s="27">
        <f t="shared" si="64"/>
        <v>4</v>
      </c>
      <c r="S243" s="27">
        <f t="shared" si="65"/>
        <v>1</v>
      </c>
      <c r="T243" s="27">
        <f t="shared" si="66"/>
        <v>48</v>
      </c>
      <c r="U243" s="35">
        <f t="shared" si="67"/>
        <v>0.70588235294117652</v>
      </c>
      <c r="V243" s="10"/>
      <c r="W243" s="10"/>
    </row>
    <row r="244" spans="1:23" s="5" customFormat="1" x14ac:dyDescent="0.25">
      <c r="A244" s="27" t="s">
        <v>686</v>
      </c>
      <c r="B244" s="26" t="s">
        <v>759</v>
      </c>
      <c r="C244" s="27" t="s">
        <v>445</v>
      </c>
      <c r="D244" s="26" t="s">
        <v>491</v>
      </c>
      <c r="E244" s="27">
        <f t="shared" si="51"/>
        <v>69</v>
      </c>
      <c r="F244" s="27">
        <f t="shared" si="52"/>
        <v>1</v>
      </c>
      <c r="G244" s="27">
        <f t="shared" si="53"/>
        <v>2</v>
      </c>
      <c r="H244" s="27">
        <f t="shared" si="54"/>
        <v>0</v>
      </c>
      <c r="I244" s="27">
        <f t="shared" si="55"/>
        <v>0</v>
      </c>
      <c r="J244" s="27">
        <f t="shared" si="56"/>
        <v>0</v>
      </c>
      <c r="K244" s="27">
        <f t="shared" si="57"/>
        <v>2</v>
      </c>
      <c r="L244" s="27">
        <f t="shared" si="58"/>
        <v>0</v>
      </c>
      <c r="M244" s="27">
        <f t="shared" si="59"/>
        <v>2</v>
      </c>
      <c r="N244" s="35">
        <f t="shared" si="60"/>
        <v>2.8985507246376812E-2</v>
      </c>
      <c r="O244" s="27">
        <f t="shared" si="61"/>
        <v>27</v>
      </c>
      <c r="P244" s="27">
        <f t="shared" si="62"/>
        <v>9</v>
      </c>
      <c r="Q244" s="27">
        <f t="shared" si="63"/>
        <v>7</v>
      </c>
      <c r="R244" s="27">
        <f t="shared" si="64"/>
        <v>4</v>
      </c>
      <c r="S244" s="27">
        <f t="shared" si="65"/>
        <v>1</v>
      </c>
      <c r="T244" s="27">
        <f t="shared" si="66"/>
        <v>48</v>
      </c>
      <c r="U244" s="35">
        <f t="shared" si="67"/>
        <v>0.69565217391304346</v>
      </c>
      <c r="V244" s="10"/>
      <c r="W244" s="10"/>
    </row>
    <row r="245" spans="1:23" s="5" customFormat="1" x14ac:dyDescent="0.25">
      <c r="A245" s="27" t="s">
        <v>686</v>
      </c>
      <c r="B245" s="26" t="s">
        <v>845</v>
      </c>
      <c r="C245" s="27" t="s">
        <v>445</v>
      </c>
      <c r="D245" s="26" t="s">
        <v>533</v>
      </c>
      <c r="E245" s="27">
        <f t="shared" si="51"/>
        <v>69</v>
      </c>
      <c r="F245" s="27">
        <f t="shared" si="52"/>
        <v>3</v>
      </c>
      <c r="G245" s="27">
        <f t="shared" si="53"/>
        <v>1</v>
      </c>
      <c r="H245" s="27">
        <f t="shared" si="54"/>
        <v>0</v>
      </c>
      <c r="I245" s="27">
        <f t="shared" si="55"/>
        <v>0</v>
      </c>
      <c r="J245" s="27">
        <f t="shared" si="56"/>
        <v>0</v>
      </c>
      <c r="K245" s="27">
        <f t="shared" si="57"/>
        <v>3</v>
      </c>
      <c r="L245" s="27">
        <f t="shared" si="58"/>
        <v>0</v>
      </c>
      <c r="M245" s="27">
        <f t="shared" si="59"/>
        <v>3</v>
      </c>
      <c r="N245" s="35">
        <f t="shared" si="60"/>
        <v>4.3478260869565216E-2</v>
      </c>
      <c r="O245" s="27">
        <f t="shared" si="61"/>
        <v>27</v>
      </c>
      <c r="P245" s="27">
        <f t="shared" si="62"/>
        <v>9</v>
      </c>
      <c r="Q245" s="27">
        <f t="shared" si="63"/>
        <v>7</v>
      </c>
      <c r="R245" s="27">
        <f t="shared" si="64"/>
        <v>4</v>
      </c>
      <c r="S245" s="27">
        <f t="shared" si="65"/>
        <v>1</v>
      </c>
      <c r="T245" s="27">
        <f t="shared" si="66"/>
        <v>48</v>
      </c>
      <c r="U245" s="35">
        <f t="shared" si="67"/>
        <v>0.69565217391304346</v>
      </c>
      <c r="V245" s="10"/>
      <c r="W245" s="10"/>
    </row>
    <row r="246" spans="1:23" s="5" customFormat="1" x14ac:dyDescent="0.25">
      <c r="A246" s="27" t="s">
        <v>686</v>
      </c>
      <c r="B246" s="28" t="s">
        <v>931</v>
      </c>
      <c r="C246" s="27" t="s">
        <v>445</v>
      </c>
      <c r="D246" s="26" t="s">
        <v>496</v>
      </c>
      <c r="E246" s="27">
        <f t="shared" si="51"/>
        <v>75</v>
      </c>
      <c r="F246" s="27">
        <f t="shared" si="52"/>
        <v>3</v>
      </c>
      <c r="G246" s="27">
        <f t="shared" si="53"/>
        <v>2</v>
      </c>
      <c r="H246" s="27">
        <f t="shared" si="54"/>
        <v>0</v>
      </c>
      <c r="I246" s="27">
        <f t="shared" si="55"/>
        <v>0</v>
      </c>
      <c r="J246" s="27">
        <f t="shared" si="56"/>
        <v>0</v>
      </c>
      <c r="K246" s="27">
        <f t="shared" si="57"/>
        <v>4</v>
      </c>
      <c r="L246" s="27">
        <f t="shared" si="58"/>
        <v>0</v>
      </c>
      <c r="M246" s="27">
        <f t="shared" si="59"/>
        <v>4</v>
      </c>
      <c r="N246" s="35">
        <f t="shared" si="60"/>
        <v>5.3333333333333337E-2</v>
      </c>
      <c r="O246" s="27">
        <f t="shared" si="61"/>
        <v>25</v>
      </c>
      <c r="P246" s="27">
        <f t="shared" si="62"/>
        <v>18</v>
      </c>
      <c r="Q246" s="27">
        <f t="shared" si="63"/>
        <v>8</v>
      </c>
      <c r="R246" s="27">
        <f t="shared" si="64"/>
        <v>3</v>
      </c>
      <c r="S246" s="27">
        <f t="shared" si="65"/>
        <v>2</v>
      </c>
      <c r="T246" s="27">
        <f t="shared" si="66"/>
        <v>56</v>
      </c>
      <c r="U246" s="35">
        <f t="shared" si="67"/>
        <v>0.7466666666666667</v>
      </c>
      <c r="V246" s="10"/>
      <c r="W246" s="10"/>
    </row>
    <row r="247" spans="1:23" s="5" customFormat="1" x14ac:dyDescent="0.25">
      <c r="A247" s="27" t="s">
        <v>687</v>
      </c>
      <c r="B247" s="28" t="s">
        <v>896</v>
      </c>
      <c r="C247" s="27" t="s">
        <v>451</v>
      </c>
      <c r="D247" s="26" t="s">
        <v>563</v>
      </c>
      <c r="E247" s="27">
        <f t="shared" si="51"/>
        <v>20</v>
      </c>
      <c r="F247" s="27">
        <f t="shared" si="52"/>
        <v>2</v>
      </c>
      <c r="G247" s="27">
        <f t="shared" si="53"/>
        <v>2</v>
      </c>
      <c r="H247" s="27">
        <f t="shared" si="54"/>
        <v>0</v>
      </c>
      <c r="I247" s="27">
        <f t="shared" si="55"/>
        <v>0</v>
      </c>
      <c r="J247" s="27">
        <f t="shared" si="56"/>
        <v>0</v>
      </c>
      <c r="K247" s="27">
        <f t="shared" si="57"/>
        <v>3</v>
      </c>
      <c r="L247" s="27">
        <f t="shared" si="58"/>
        <v>0</v>
      </c>
      <c r="M247" s="27">
        <f t="shared" si="59"/>
        <v>3</v>
      </c>
      <c r="N247" s="35">
        <f t="shared" si="60"/>
        <v>0.15</v>
      </c>
      <c r="O247" s="27">
        <f t="shared" si="61"/>
        <v>7</v>
      </c>
      <c r="P247" s="27">
        <f t="shared" si="62"/>
        <v>1</v>
      </c>
      <c r="Q247" s="27">
        <f t="shared" si="63"/>
        <v>2</v>
      </c>
      <c r="R247" s="27">
        <f t="shared" si="64"/>
        <v>1</v>
      </c>
      <c r="S247" s="27">
        <f t="shared" si="65"/>
        <v>2</v>
      </c>
      <c r="T247" s="27">
        <f t="shared" si="66"/>
        <v>13</v>
      </c>
      <c r="U247" s="35">
        <f t="shared" si="67"/>
        <v>0.65</v>
      </c>
      <c r="V247" s="10"/>
      <c r="W247" s="10"/>
    </row>
    <row r="248" spans="1:23" s="5" customFormat="1" x14ac:dyDescent="0.25">
      <c r="A248" s="27" t="s">
        <v>687</v>
      </c>
      <c r="B248" s="28" t="s">
        <v>895</v>
      </c>
      <c r="C248" s="27" t="s">
        <v>432</v>
      </c>
      <c r="D248" s="26" t="s">
        <v>557</v>
      </c>
      <c r="E248" s="27">
        <f t="shared" si="51"/>
        <v>25</v>
      </c>
      <c r="F248" s="27">
        <f t="shared" si="52"/>
        <v>1</v>
      </c>
      <c r="G248" s="27">
        <f t="shared" si="53"/>
        <v>1</v>
      </c>
      <c r="H248" s="27">
        <f t="shared" si="54"/>
        <v>1</v>
      </c>
      <c r="I248" s="27">
        <f t="shared" si="55"/>
        <v>0</v>
      </c>
      <c r="J248" s="27">
        <f t="shared" si="56"/>
        <v>1</v>
      </c>
      <c r="K248" s="27">
        <f t="shared" si="57"/>
        <v>1</v>
      </c>
      <c r="L248" s="27">
        <f t="shared" si="58"/>
        <v>0</v>
      </c>
      <c r="M248" s="27">
        <f t="shared" si="59"/>
        <v>2</v>
      </c>
      <c r="N248" s="35">
        <f t="shared" si="60"/>
        <v>0.08</v>
      </c>
      <c r="O248" s="27">
        <f t="shared" si="61"/>
        <v>7</v>
      </c>
      <c r="P248" s="27">
        <f t="shared" si="62"/>
        <v>5</v>
      </c>
      <c r="Q248" s="27">
        <f t="shared" si="63"/>
        <v>4</v>
      </c>
      <c r="R248" s="27">
        <f t="shared" si="64"/>
        <v>1</v>
      </c>
      <c r="S248" s="27">
        <f t="shared" si="65"/>
        <v>0</v>
      </c>
      <c r="T248" s="27">
        <f t="shared" si="66"/>
        <v>17</v>
      </c>
      <c r="U248" s="35">
        <f t="shared" si="67"/>
        <v>0.68</v>
      </c>
      <c r="V248" s="10"/>
      <c r="W248" s="10"/>
    </row>
    <row r="249" spans="1:23" s="5" customFormat="1" x14ac:dyDescent="0.25">
      <c r="A249" s="27" t="s">
        <v>687</v>
      </c>
      <c r="B249" s="28" t="s">
        <v>882</v>
      </c>
      <c r="C249" s="27" t="s">
        <v>455</v>
      </c>
      <c r="D249" s="26" t="s">
        <v>552</v>
      </c>
      <c r="E249" s="27">
        <f t="shared" si="51"/>
        <v>30</v>
      </c>
      <c r="F249" s="27">
        <f t="shared" si="52"/>
        <v>1</v>
      </c>
      <c r="G249" s="27">
        <f t="shared" si="53"/>
        <v>3</v>
      </c>
      <c r="H249" s="27">
        <f t="shared" si="54"/>
        <v>0</v>
      </c>
      <c r="I249" s="27">
        <f t="shared" si="55"/>
        <v>0</v>
      </c>
      <c r="J249" s="27">
        <f t="shared" si="56"/>
        <v>0</v>
      </c>
      <c r="K249" s="27">
        <f t="shared" si="57"/>
        <v>3</v>
      </c>
      <c r="L249" s="27">
        <f t="shared" si="58"/>
        <v>0</v>
      </c>
      <c r="M249" s="27">
        <f t="shared" si="59"/>
        <v>3</v>
      </c>
      <c r="N249" s="35">
        <f t="shared" si="60"/>
        <v>0.1</v>
      </c>
      <c r="O249" s="27">
        <f t="shared" si="61"/>
        <v>11</v>
      </c>
      <c r="P249" s="27">
        <f t="shared" si="62"/>
        <v>2</v>
      </c>
      <c r="Q249" s="27">
        <f t="shared" si="63"/>
        <v>4</v>
      </c>
      <c r="R249" s="27">
        <f t="shared" si="64"/>
        <v>0</v>
      </c>
      <c r="S249" s="27">
        <f t="shared" si="65"/>
        <v>1</v>
      </c>
      <c r="T249" s="27">
        <f t="shared" si="66"/>
        <v>18</v>
      </c>
      <c r="U249" s="35">
        <f t="shared" si="67"/>
        <v>0.6</v>
      </c>
      <c r="V249" s="10"/>
      <c r="W249" s="10"/>
    </row>
    <row r="250" spans="1:23" s="5" customFormat="1" x14ac:dyDescent="0.25">
      <c r="A250" s="27" t="s">
        <v>687</v>
      </c>
      <c r="B250" s="28" t="s">
        <v>887</v>
      </c>
      <c r="C250" s="27" t="s">
        <v>407</v>
      </c>
      <c r="D250" s="26" t="s">
        <v>549</v>
      </c>
      <c r="E250" s="27">
        <f t="shared" si="51"/>
        <v>31</v>
      </c>
      <c r="F250" s="27">
        <f t="shared" si="52"/>
        <v>0</v>
      </c>
      <c r="G250" s="27">
        <f t="shared" si="53"/>
        <v>4</v>
      </c>
      <c r="H250" s="27">
        <f t="shared" si="54"/>
        <v>1</v>
      </c>
      <c r="I250" s="27">
        <f t="shared" si="55"/>
        <v>0</v>
      </c>
      <c r="J250" s="27">
        <f t="shared" si="56"/>
        <v>1</v>
      </c>
      <c r="K250" s="27">
        <f t="shared" si="57"/>
        <v>4</v>
      </c>
      <c r="L250" s="27">
        <f t="shared" si="58"/>
        <v>0</v>
      </c>
      <c r="M250" s="27">
        <f t="shared" si="59"/>
        <v>5</v>
      </c>
      <c r="N250" s="35">
        <f t="shared" si="60"/>
        <v>0.16129032258064516</v>
      </c>
      <c r="O250" s="27">
        <f t="shared" si="61"/>
        <v>10</v>
      </c>
      <c r="P250" s="27">
        <f t="shared" si="62"/>
        <v>2</v>
      </c>
      <c r="Q250" s="27">
        <f t="shared" si="63"/>
        <v>6</v>
      </c>
      <c r="R250" s="27">
        <f t="shared" si="64"/>
        <v>0</v>
      </c>
      <c r="S250" s="27">
        <f t="shared" si="65"/>
        <v>1</v>
      </c>
      <c r="T250" s="27">
        <f t="shared" si="66"/>
        <v>19</v>
      </c>
      <c r="U250" s="35">
        <f t="shared" si="67"/>
        <v>0.61290322580645162</v>
      </c>
      <c r="V250" s="10"/>
      <c r="W250" s="10"/>
    </row>
    <row r="251" spans="1:23" s="5" customFormat="1" x14ac:dyDescent="0.25">
      <c r="A251" s="27" t="s">
        <v>687</v>
      </c>
      <c r="B251" s="28" t="s">
        <v>890</v>
      </c>
      <c r="C251" s="27" t="s">
        <v>407</v>
      </c>
      <c r="D251" s="26" t="s">
        <v>553</v>
      </c>
      <c r="E251" s="27">
        <f t="shared" si="51"/>
        <v>31</v>
      </c>
      <c r="F251" s="27">
        <f t="shared" si="52"/>
        <v>0</v>
      </c>
      <c r="G251" s="27">
        <f t="shared" si="53"/>
        <v>4</v>
      </c>
      <c r="H251" s="27">
        <f t="shared" si="54"/>
        <v>1</v>
      </c>
      <c r="I251" s="27">
        <f t="shared" si="55"/>
        <v>0</v>
      </c>
      <c r="J251" s="27">
        <f t="shared" si="56"/>
        <v>1</v>
      </c>
      <c r="K251" s="27">
        <f t="shared" si="57"/>
        <v>4</v>
      </c>
      <c r="L251" s="27">
        <f t="shared" si="58"/>
        <v>0</v>
      </c>
      <c r="M251" s="27">
        <f t="shared" si="59"/>
        <v>5</v>
      </c>
      <c r="N251" s="35">
        <f t="shared" si="60"/>
        <v>0.16129032258064516</v>
      </c>
      <c r="O251" s="27">
        <f t="shared" si="61"/>
        <v>10</v>
      </c>
      <c r="P251" s="27">
        <f t="shared" si="62"/>
        <v>2</v>
      </c>
      <c r="Q251" s="27">
        <f t="shared" si="63"/>
        <v>5</v>
      </c>
      <c r="R251" s="27">
        <f t="shared" si="64"/>
        <v>0</v>
      </c>
      <c r="S251" s="27">
        <f t="shared" si="65"/>
        <v>1</v>
      </c>
      <c r="T251" s="27">
        <f t="shared" si="66"/>
        <v>18</v>
      </c>
      <c r="U251" s="35">
        <f t="shared" si="67"/>
        <v>0.58064516129032262</v>
      </c>
      <c r="V251" s="10"/>
      <c r="W251" s="10"/>
    </row>
    <row r="252" spans="1:23" s="5" customFormat="1" x14ac:dyDescent="0.25">
      <c r="A252" s="27" t="s">
        <v>687</v>
      </c>
      <c r="B252" s="28" t="s">
        <v>897</v>
      </c>
      <c r="C252" s="27" t="s">
        <v>447</v>
      </c>
      <c r="D252" s="26" t="s">
        <v>559</v>
      </c>
      <c r="E252" s="27">
        <f t="shared" si="51"/>
        <v>31</v>
      </c>
      <c r="F252" s="27">
        <f t="shared" si="52"/>
        <v>1</v>
      </c>
      <c r="G252" s="27">
        <f t="shared" si="53"/>
        <v>3</v>
      </c>
      <c r="H252" s="27">
        <f t="shared" si="54"/>
        <v>0</v>
      </c>
      <c r="I252" s="27">
        <f t="shared" si="55"/>
        <v>0</v>
      </c>
      <c r="J252" s="27">
        <f t="shared" si="56"/>
        <v>0</v>
      </c>
      <c r="K252" s="27">
        <f t="shared" si="57"/>
        <v>3</v>
      </c>
      <c r="L252" s="27">
        <f t="shared" si="58"/>
        <v>0</v>
      </c>
      <c r="M252" s="27">
        <f t="shared" si="59"/>
        <v>3</v>
      </c>
      <c r="N252" s="35">
        <f t="shared" si="60"/>
        <v>9.6774193548387094E-2</v>
      </c>
      <c r="O252" s="27">
        <f t="shared" si="61"/>
        <v>9</v>
      </c>
      <c r="P252" s="27">
        <f t="shared" si="62"/>
        <v>8</v>
      </c>
      <c r="Q252" s="27">
        <f t="shared" si="63"/>
        <v>4</v>
      </c>
      <c r="R252" s="27">
        <f t="shared" si="64"/>
        <v>2</v>
      </c>
      <c r="S252" s="27">
        <f t="shared" si="65"/>
        <v>0</v>
      </c>
      <c r="T252" s="27">
        <f t="shared" si="66"/>
        <v>23</v>
      </c>
      <c r="U252" s="35">
        <f t="shared" si="67"/>
        <v>0.74193548387096775</v>
      </c>
      <c r="V252" s="10"/>
      <c r="W252" s="10"/>
    </row>
    <row r="253" spans="1:23" s="5" customFormat="1" x14ac:dyDescent="0.25">
      <c r="A253" s="27" t="s">
        <v>687</v>
      </c>
      <c r="B253" s="28" t="s">
        <v>906</v>
      </c>
      <c r="C253" s="27" t="s">
        <v>436</v>
      </c>
      <c r="D253" s="26" t="s">
        <v>629</v>
      </c>
      <c r="E253" s="27">
        <f t="shared" si="51"/>
        <v>31</v>
      </c>
      <c r="F253" s="27">
        <f t="shared" si="52"/>
        <v>0</v>
      </c>
      <c r="G253" s="27">
        <f t="shared" si="53"/>
        <v>4</v>
      </c>
      <c r="H253" s="27">
        <f t="shared" si="54"/>
        <v>1</v>
      </c>
      <c r="I253" s="27">
        <f t="shared" si="55"/>
        <v>0</v>
      </c>
      <c r="J253" s="27">
        <f t="shared" si="56"/>
        <v>1</v>
      </c>
      <c r="K253" s="27">
        <f t="shared" si="57"/>
        <v>4</v>
      </c>
      <c r="L253" s="27">
        <f t="shared" si="58"/>
        <v>0</v>
      </c>
      <c r="M253" s="27">
        <f t="shared" si="59"/>
        <v>5</v>
      </c>
      <c r="N253" s="35">
        <f t="shared" si="60"/>
        <v>0.16129032258064516</v>
      </c>
      <c r="O253" s="27">
        <f t="shared" si="61"/>
        <v>6</v>
      </c>
      <c r="P253" s="27">
        <f t="shared" si="62"/>
        <v>2</v>
      </c>
      <c r="Q253" s="27">
        <f t="shared" si="63"/>
        <v>4</v>
      </c>
      <c r="R253" s="27">
        <f t="shared" si="64"/>
        <v>0</v>
      </c>
      <c r="S253" s="27">
        <f t="shared" si="65"/>
        <v>3</v>
      </c>
      <c r="T253" s="27">
        <f t="shared" si="66"/>
        <v>15</v>
      </c>
      <c r="U253" s="35">
        <f t="shared" si="67"/>
        <v>0.4838709677419355</v>
      </c>
      <c r="V253" s="10"/>
      <c r="W253" s="10"/>
    </row>
    <row r="254" spans="1:23" s="5" customFormat="1" x14ac:dyDescent="0.25">
      <c r="A254" s="27" t="s">
        <v>687</v>
      </c>
      <c r="B254" s="28" t="s">
        <v>877</v>
      </c>
      <c r="C254" s="27" t="s">
        <v>407</v>
      </c>
      <c r="D254" s="26" t="s">
        <v>658</v>
      </c>
      <c r="E254" s="27">
        <f t="shared" si="51"/>
        <v>31</v>
      </c>
      <c r="F254" s="27">
        <f t="shared" si="52"/>
        <v>1</v>
      </c>
      <c r="G254" s="27">
        <f t="shared" si="53"/>
        <v>4</v>
      </c>
      <c r="H254" s="27">
        <f t="shared" si="54"/>
        <v>1</v>
      </c>
      <c r="I254" s="27">
        <f t="shared" si="55"/>
        <v>0</v>
      </c>
      <c r="J254" s="27">
        <f t="shared" si="56"/>
        <v>1</v>
      </c>
      <c r="K254" s="27">
        <f t="shared" si="57"/>
        <v>4</v>
      </c>
      <c r="L254" s="27">
        <f t="shared" si="58"/>
        <v>0</v>
      </c>
      <c r="M254" s="27">
        <f t="shared" si="59"/>
        <v>5</v>
      </c>
      <c r="N254" s="35">
        <f t="shared" si="60"/>
        <v>0.16129032258064516</v>
      </c>
      <c r="O254" s="27">
        <f t="shared" si="61"/>
        <v>9</v>
      </c>
      <c r="P254" s="27">
        <f t="shared" si="62"/>
        <v>2</v>
      </c>
      <c r="Q254" s="27">
        <f t="shared" si="63"/>
        <v>5</v>
      </c>
      <c r="R254" s="27">
        <f t="shared" si="64"/>
        <v>2</v>
      </c>
      <c r="S254" s="27">
        <f t="shared" si="65"/>
        <v>0</v>
      </c>
      <c r="T254" s="27">
        <f t="shared" si="66"/>
        <v>18</v>
      </c>
      <c r="U254" s="35">
        <f t="shared" si="67"/>
        <v>0.58064516129032262</v>
      </c>
      <c r="V254" s="10"/>
      <c r="W254" s="10"/>
    </row>
    <row r="255" spans="1:23" s="5" customFormat="1" x14ac:dyDescent="0.25">
      <c r="A255" s="27" t="s">
        <v>687</v>
      </c>
      <c r="B255" s="28" t="s">
        <v>851</v>
      </c>
      <c r="C255" s="27" t="s">
        <v>432</v>
      </c>
      <c r="D255" s="26" t="s">
        <v>530</v>
      </c>
      <c r="E255" s="27">
        <f t="shared" si="51"/>
        <v>32</v>
      </c>
      <c r="F255" s="27">
        <f t="shared" si="52"/>
        <v>1</v>
      </c>
      <c r="G255" s="27">
        <f t="shared" si="53"/>
        <v>1</v>
      </c>
      <c r="H255" s="27">
        <f t="shared" si="54"/>
        <v>0</v>
      </c>
      <c r="I255" s="27">
        <f t="shared" si="55"/>
        <v>0</v>
      </c>
      <c r="J255" s="27">
        <f t="shared" si="56"/>
        <v>0</v>
      </c>
      <c r="K255" s="27">
        <f t="shared" si="57"/>
        <v>1</v>
      </c>
      <c r="L255" s="27">
        <f t="shared" si="58"/>
        <v>0</v>
      </c>
      <c r="M255" s="27">
        <f t="shared" si="59"/>
        <v>1</v>
      </c>
      <c r="N255" s="35">
        <f t="shared" si="60"/>
        <v>3.125E-2</v>
      </c>
      <c r="O255" s="27">
        <f t="shared" si="61"/>
        <v>14</v>
      </c>
      <c r="P255" s="27">
        <f t="shared" si="62"/>
        <v>6</v>
      </c>
      <c r="Q255" s="27">
        <f t="shared" si="63"/>
        <v>2</v>
      </c>
      <c r="R255" s="27">
        <f t="shared" si="64"/>
        <v>2</v>
      </c>
      <c r="S255" s="27">
        <f t="shared" si="65"/>
        <v>0</v>
      </c>
      <c r="T255" s="27">
        <f t="shared" si="66"/>
        <v>24</v>
      </c>
      <c r="U255" s="35">
        <f t="shared" si="67"/>
        <v>0.75</v>
      </c>
      <c r="V255" s="10"/>
      <c r="W255" s="10"/>
    </row>
    <row r="256" spans="1:23" s="5" customFormat="1" x14ac:dyDescent="0.25">
      <c r="A256" s="27" t="s">
        <v>687</v>
      </c>
      <c r="B256" s="28" t="s">
        <v>852</v>
      </c>
      <c r="C256" s="27" t="s">
        <v>432</v>
      </c>
      <c r="D256" s="26" t="s">
        <v>531</v>
      </c>
      <c r="E256" s="27">
        <f t="shared" si="51"/>
        <v>32</v>
      </c>
      <c r="F256" s="27">
        <f t="shared" si="52"/>
        <v>1</v>
      </c>
      <c r="G256" s="27">
        <f t="shared" si="53"/>
        <v>1</v>
      </c>
      <c r="H256" s="27">
        <f t="shared" si="54"/>
        <v>0</v>
      </c>
      <c r="I256" s="27">
        <f t="shared" si="55"/>
        <v>0</v>
      </c>
      <c r="J256" s="27">
        <f t="shared" si="56"/>
        <v>0</v>
      </c>
      <c r="K256" s="27">
        <f t="shared" si="57"/>
        <v>1</v>
      </c>
      <c r="L256" s="27">
        <f t="shared" si="58"/>
        <v>0</v>
      </c>
      <c r="M256" s="27">
        <f t="shared" si="59"/>
        <v>1</v>
      </c>
      <c r="N256" s="35">
        <f t="shared" si="60"/>
        <v>3.125E-2</v>
      </c>
      <c r="O256" s="27">
        <f t="shared" si="61"/>
        <v>15</v>
      </c>
      <c r="P256" s="27">
        <f t="shared" si="62"/>
        <v>5</v>
      </c>
      <c r="Q256" s="27">
        <f t="shared" si="63"/>
        <v>3</v>
      </c>
      <c r="R256" s="27">
        <f t="shared" si="64"/>
        <v>1</v>
      </c>
      <c r="S256" s="27">
        <f t="shared" si="65"/>
        <v>0</v>
      </c>
      <c r="T256" s="27">
        <f t="shared" si="66"/>
        <v>24</v>
      </c>
      <c r="U256" s="35">
        <f t="shared" si="67"/>
        <v>0.75</v>
      </c>
      <c r="V256" s="10"/>
      <c r="W256" s="10"/>
    </row>
    <row r="257" spans="1:23" s="5" customFormat="1" x14ac:dyDescent="0.25">
      <c r="A257" s="27" t="s">
        <v>687</v>
      </c>
      <c r="B257" s="28" t="s">
        <v>874</v>
      </c>
      <c r="C257" s="27" t="s">
        <v>447</v>
      </c>
      <c r="D257" s="26" t="s">
        <v>558</v>
      </c>
      <c r="E257" s="27">
        <f t="shared" si="51"/>
        <v>32</v>
      </c>
      <c r="F257" s="27">
        <f t="shared" si="52"/>
        <v>1</v>
      </c>
      <c r="G257" s="27">
        <f t="shared" si="53"/>
        <v>3</v>
      </c>
      <c r="H257" s="27">
        <f t="shared" si="54"/>
        <v>0</v>
      </c>
      <c r="I257" s="27">
        <f t="shared" si="55"/>
        <v>0</v>
      </c>
      <c r="J257" s="27">
        <f t="shared" si="56"/>
        <v>0</v>
      </c>
      <c r="K257" s="27">
        <f t="shared" si="57"/>
        <v>3</v>
      </c>
      <c r="L257" s="27">
        <f t="shared" si="58"/>
        <v>0</v>
      </c>
      <c r="M257" s="27">
        <f t="shared" si="59"/>
        <v>3</v>
      </c>
      <c r="N257" s="35">
        <f t="shared" si="60"/>
        <v>9.375E-2</v>
      </c>
      <c r="O257" s="27">
        <f t="shared" si="61"/>
        <v>10</v>
      </c>
      <c r="P257" s="27">
        <f t="shared" si="62"/>
        <v>8</v>
      </c>
      <c r="Q257" s="27">
        <f t="shared" si="63"/>
        <v>3</v>
      </c>
      <c r="R257" s="27">
        <f t="shared" si="64"/>
        <v>2</v>
      </c>
      <c r="S257" s="27">
        <f t="shared" si="65"/>
        <v>0</v>
      </c>
      <c r="T257" s="27">
        <f t="shared" si="66"/>
        <v>23</v>
      </c>
      <c r="U257" s="35">
        <f t="shared" si="67"/>
        <v>0.71875</v>
      </c>
      <c r="V257" s="10"/>
      <c r="W257" s="10"/>
    </row>
    <row r="258" spans="1:23" s="5" customFormat="1" x14ac:dyDescent="0.25">
      <c r="A258" s="27" t="s">
        <v>687</v>
      </c>
      <c r="B258" s="28" t="s">
        <v>880</v>
      </c>
      <c r="C258" s="27" t="s">
        <v>447</v>
      </c>
      <c r="D258" s="26" t="s">
        <v>558</v>
      </c>
      <c r="E258" s="27">
        <f t="shared" ref="E258:E304" si="68">IF(D258&lt;&gt;0,LEN(D258),"")</f>
        <v>32</v>
      </c>
      <c r="F258" s="27">
        <f t="shared" ref="F258:F304" si="69">IF(D258&lt;&gt;"",(LEN(D258)-LEN(SUBSTITUTE(D258,"S",""))),"")</f>
        <v>1</v>
      </c>
      <c r="G258" s="27">
        <f t="shared" ref="G258:G304" si="70">IF(D258&lt;&gt;"",(LEN(D258)-LEN(SUBSTITUTE(D258,"T",""))),"")</f>
        <v>3</v>
      </c>
      <c r="H258" s="27">
        <f t="shared" ref="H258:H304" si="71">IF(D258&lt;&gt;"",(LEN(D258)-LEN(SUBSTITUTE(D258,"C",""))),"")</f>
        <v>0</v>
      </c>
      <c r="I258" s="27">
        <f t="shared" ref="I258:I321" si="72">IF(D258&lt;&gt;"",IF(RIGHT(D258,1)="C",1,0),"")</f>
        <v>0</v>
      </c>
      <c r="J258" s="27">
        <f t="shared" ref="J258:J321" si="73">IF(D258&lt;&gt;"",H258-I258,"")</f>
        <v>0</v>
      </c>
      <c r="K258" s="27">
        <f t="shared" ref="K258:K304" si="74">IF(D258&lt;&gt;"",IF(F258&gt;=1,F258+G258-1,F258+G258),"")</f>
        <v>3</v>
      </c>
      <c r="L258" s="27">
        <f t="shared" ref="L258:L321" si="75">IF(D258&lt;&gt;0,I258,"")</f>
        <v>0</v>
      </c>
      <c r="M258" s="27">
        <f t="shared" ref="M258:M304" si="76">IF(D258&lt;&gt;"",J258+K258+L258,"")</f>
        <v>3</v>
      </c>
      <c r="N258" s="35">
        <f t="shared" ref="N258:N321" si="77">IF(D258&lt;&gt;0,(J258+K258+L258)/E258,"")</f>
        <v>9.375E-2</v>
      </c>
      <c r="O258" s="27">
        <f t="shared" si="61"/>
        <v>10</v>
      </c>
      <c r="P258" s="27">
        <f t="shared" si="62"/>
        <v>8</v>
      </c>
      <c r="Q258" s="27">
        <f t="shared" si="63"/>
        <v>3</v>
      </c>
      <c r="R258" s="27">
        <f t="shared" si="64"/>
        <v>2</v>
      </c>
      <c r="S258" s="27">
        <f t="shared" si="65"/>
        <v>0</v>
      </c>
      <c r="T258" s="27">
        <f t="shared" si="66"/>
        <v>23</v>
      </c>
      <c r="U258" s="35">
        <f t="shared" si="67"/>
        <v>0.71875</v>
      </c>
      <c r="V258" s="10"/>
      <c r="W258" s="10"/>
    </row>
    <row r="259" spans="1:23" s="5" customFormat="1" x14ac:dyDescent="0.25">
      <c r="A259" s="27" t="s">
        <v>687</v>
      </c>
      <c r="B259" s="28" t="s">
        <v>901</v>
      </c>
      <c r="C259" s="27" t="s">
        <v>447</v>
      </c>
      <c r="D259" s="26" t="s">
        <v>558</v>
      </c>
      <c r="E259" s="27">
        <f t="shared" si="68"/>
        <v>32</v>
      </c>
      <c r="F259" s="27">
        <f t="shared" si="69"/>
        <v>1</v>
      </c>
      <c r="G259" s="27">
        <f t="shared" si="70"/>
        <v>3</v>
      </c>
      <c r="H259" s="27">
        <f t="shared" si="71"/>
        <v>0</v>
      </c>
      <c r="I259" s="27">
        <f t="shared" si="72"/>
        <v>0</v>
      </c>
      <c r="J259" s="27">
        <f t="shared" si="73"/>
        <v>0</v>
      </c>
      <c r="K259" s="27">
        <f t="shared" si="74"/>
        <v>3</v>
      </c>
      <c r="L259" s="27">
        <f t="shared" si="75"/>
        <v>0</v>
      </c>
      <c r="M259" s="27">
        <f t="shared" si="76"/>
        <v>3</v>
      </c>
      <c r="N259" s="35">
        <f t="shared" si="77"/>
        <v>9.375E-2</v>
      </c>
      <c r="O259" s="27">
        <f t="shared" ref="O259:O304" si="78">IF(D259&lt;&gt;"",(LEN(D259)-LEN(SUBSTITUTE(D259,"A",""))),"")</f>
        <v>10</v>
      </c>
      <c r="P259" s="27">
        <f t="shared" ref="P259:P304" si="79">IF(D259&lt;&gt;"",(LEN(D259)-LEN(SUBSTITUTE(D259,"G",""))),"")</f>
        <v>8</v>
      </c>
      <c r="Q259" s="27">
        <f t="shared" ref="Q259:Q304" si="80">IF(D259&lt;&gt;"",(LEN(D259)-LEN(SUBSTITUTE(D259,"V",""))),"")</f>
        <v>3</v>
      </c>
      <c r="R259" s="27">
        <f t="shared" ref="R259:R304" si="81">IF(D259&lt;&gt;"",(LEN(D259)-LEN(SUBSTITUTE(D259,"L",""))),"")</f>
        <v>2</v>
      </c>
      <c r="S259" s="27">
        <f t="shared" ref="S259:S304" si="82">IF(D259&lt;&gt;"",(LEN(D259)-LEN(SUBSTITUTE(D259,"I",""))),"")</f>
        <v>0</v>
      </c>
      <c r="T259" s="27">
        <f t="shared" ref="T259:T304" si="83">SUM(O259,P259,Q259,R259,S259)</f>
        <v>23</v>
      </c>
      <c r="U259" s="35">
        <f t="shared" ref="U259:U304" si="84">T259/E259</f>
        <v>0.71875</v>
      </c>
      <c r="V259" s="10"/>
      <c r="W259" s="10"/>
    </row>
    <row r="260" spans="1:23" s="5" customFormat="1" x14ac:dyDescent="0.25">
      <c r="A260" s="27" t="s">
        <v>687</v>
      </c>
      <c r="B260" s="28" t="s">
        <v>905</v>
      </c>
      <c r="C260" s="27" t="s">
        <v>432</v>
      </c>
      <c r="D260" s="26" t="s">
        <v>560</v>
      </c>
      <c r="E260" s="27">
        <f t="shared" si="68"/>
        <v>32</v>
      </c>
      <c r="F260" s="27">
        <f t="shared" si="69"/>
        <v>2</v>
      </c>
      <c r="G260" s="27">
        <f t="shared" si="70"/>
        <v>2</v>
      </c>
      <c r="H260" s="27">
        <f t="shared" si="71"/>
        <v>0</v>
      </c>
      <c r="I260" s="27">
        <f t="shared" si="72"/>
        <v>0</v>
      </c>
      <c r="J260" s="27">
        <f t="shared" si="73"/>
        <v>0</v>
      </c>
      <c r="K260" s="27">
        <f t="shared" si="74"/>
        <v>3</v>
      </c>
      <c r="L260" s="27">
        <f t="shared" si="75"/>
        <v>0</v>
      </c>
      <c r="M260" s="27">
        <f t="shared" si="76"/>
        <v>3</v>
      </c>
      <c r="N260" s="35">
        <f t="shared" si="77"/>
        <v>9.375E-2</v>
      </c>
      <c r="O260" s="27">
        <f t="shared" si="78"/>
        <v>5</v>
      </c>
      <c r="P260" s="27">
        <f t="shared" si="79"/>
        <v>5</v>
      </c>
      <c r="Q260" s="27">
        <f t="shared" si="80"/>
        <v>5</v>
      </c>
      <c r="R260" s="27">
        <f t="shared" si="81"/>
        <v>0</v>
      </c>
      <c r="S260" s="27">
        <f t="shared" si="82"/>
        <v>3</v>
      </c>
      <c r="T260" s="27">
        <f t="shared" si="83"/>
        <v>18</v>
      </c>
      <c r="U260" s="35">
        <f t="shared" si="84"/>
        <v>0.5625</v>
      </c>
      <c r="V260" s="10"/>
      <c r="W260" s="10"/>
    </row>
    <row r="261" spans="1:23" s="5" customFormat="1" x14ac:dyDescent="0.25">
      <c r="A261" s="27" t="s">
        <v>687</v>
      </c>
      <c r="B261" s="28" t="s">
        <v>875</v>
      </c>
      <c r="C261" s="27" t="s">
        <v>407</v>
      </c>
      <c r="D261" s="26" t="s">
        <v>561</v>
      </c>
      <c r="E261" s="27">
        <f t="shared" si="68"/>
        <v>35</v>
      </c>
      <c r="F261" s="27">
        <f t="shared" si="69"/>
        <v>0</v>
      </c>
      <c r="G261" s="27">
        <f t="shared" si="70"/>
        <v>3</v>
      </c>
      <c r="H261" s="27">
        <f t="shared" si="71"/>
        <v>1</v>
      </c>
      <c r="I261" s="27">
        <f t="shared" si="72"/>
        <v>0</v>
      </c>
      <c r="J261" s="27">
        <f t="shared" si="73"/>
        <v>1</v>
      </c>
      <c r="K261" s="27">
        <f t="shared" si="74"/>
        <v>3</v>
      </c>
      <c r="L261" s="27">
        <f t="shared" si="75"/>
        <v>0</v>
      </c>
      <c r="M261" s="27">
        <f t="shared" si="76"/>
        <v>4</v>
      </c>
      <c r="N261" s="35">
        <f t="shared" si="77"/>
        <v>0.11428571428571428</v>
      </c>
      <c r="O261" s="27">
        <f t="shared" si="78"/>
        <v>12</v>
      </c>
      <c r="P261" s="27">
        <f t="shared" si="79"/>
        <v>5</v>
      </c>
      <c r="Q261" s="27">
        <f t="shared" si="80"/>
        <v>5</v>
      </c>
      <c r="R261" s="27">
        <f t="shared" si="81"/>
        <v>0</v>
      </c>
      <c r="S261" s="27">
        <f t="shared" si="82"/>
        <v>2</v>
      </c>
      <c r="T261" s="27">
        <f t="shared" si="83"/>
        <v>24</v>
      </c>
      <c r="U261" s="35">
        <f t="shared" si="84"/>
        <v>0.68571428571428572</v>
      </c>
      <c r="V261" s="10"/>
      <c r="W261" s="10"/>
    </row>
    <row r="262" spans="1:23" s="5" customFormat="1" x14ac:dyDescent="0.25">
      <c r="A262" s="27" t="s">
        <v>687</v>
      </c>
      <c r="B262" s="28" t="s">
        <v>885</v>
      </c>
      <c r="C262" s="27" t="s">
        <v>407</v>
      </c>
      <c r="D262" s="26" t="s">
        <v>562</v>
      </c>
      <c r="E262" s="27">
        <f t="shared" si="68"/>
        <v>35</v>
      </c>
      <c r="F262" s="27">
        <f t="shared" si="69"/>
        <v>1</v>
      </c>
      <c r="G262" s="27">
        <f t="shared" si="70"/>
        <v>1</v>
      </c>
      <c r="H262" s="27">
        <f t="shared" si="71"/>
        <v>0</v>
      </c>
      <c r="I262" s="27">
        <f t="shared" si="72"/>
        <v>0</v>
      </c>
      <c r="J262" s="27">
        <f t="shared" si="73"/>
        <v>0</v>
      </c>
      <c r="K262" s="27">
        <f t="shared" si="74"/>
        <v>1</v>
      </c>
      <c r="L262" s="27">
        <f t="shared" si="75"/>
        <v>0</v>
      </c>
      <c r="M262" s="27">
        <f t="shared" si="76"/>
        <v>1</v>
      </c>
      <c r="N262" s="35">
        <f t="shared" si="77"/>
        <v>2.8571428571428571E-2</v>
      </c>
      <c r="O262" s="27">
        <f t="shared" si="78"/>
        <v>16</v>
      </c>
      <c r="P262" s="27">
        <f t="shared" si="79"/>
        <v>4</v>
      </c>
      <c r="Q262" s="27">
        <f t="shared" si="80"/>
        <v>5</v>
      </c>
      <c r="R262" s="27">
        <f t="shared" si="81"/>
        <v>1</v>
      </c>
      <c r="S262" s="27">
        <f t="shared" si="82"/>
        <v>1</v>
      </c>
      <c r="T262" s="27">
        <f t="shared" si="83"/>
        <v>27</v>
      </c>
      <c r="U262" s="35">
        <f t="shared" si="84"/>
        <v>0.77142857142857146</v>
      </c>
      <c r="V262" s="10"/>
      <c r="W262" s="10"/>
    </row>
    <row r="263" spans="1:23" s="5" customFormat="1" x14ac:dyDescent="0.25">
      <c r="A263" s="27" t="s">
        <v>687</v>
      </c>
      <c r="B263" s="28" t="s">
        <v>879</v>
      </c>
      <c r="C263" s="27" t="s">
        <v>446</v>
      </c>
      <c r="D263" s="26" t="s">
        <v>623</v>
      </c>
      <c r="E263" s="27">
        <f t="shared" si="68"/>
        <v>35</v>
      </c>
      <c r="F263" s="27">
        <f t="shared" si="69"/>
        <v>0</v>
      </c>
      <c r="G263" s="27">
        <f t="shared" si="70"/>
        <v>1</v>
      </c>
      <c r="H263" s="27">
        <f t="shared" si="71"/>
        <v>1</v>
      </c>
      <c r="I263" s="27">
        <f t="shared" si="72"/>
        <v>0</v>
      </c>
      <c r="J263" s="27">
        <f t="shared" si="73"/>
        <v>1</v>
      </c>
      <c r="K263" s="27">
        <f t="shared" si="74"/>
        <v>1</v>
      </c>
      <c r="L263" s="27">
        <f t="shared" si="75"/>
        <v>0</v>
      </c>
      <c r="M263" s="27">
        <f t="shared" si="76"/>
        <v>2</v>
      </c>
      <c r="N263" s="35">
        <f t="shared" si="77"/>
        <v>5.7142857142857141E-2</v>
      </c>
      <c r="O263" s="27">
        <f t="shared" si="78"/>
        <v>13</v>
      </c>
      <c r="P263" s="27">
        <f t="shared" si="79"/>
        <v>6</v>
      </c>
      <c r="Q263" s="27">
        <f t="shared" si="80"/>
        <v>4</v>
      </c>
      <c r="R263" s="27">
        <f t="shared" si="81"/>
        <v>2</v>
      </c>
      <c r="S263" s="27">
        <f t="shared" si="82"/>
        <v>0</v>
      </c>
      <c r="T263" s="27">
        <f t="shared" si="83"/>
        <v>25</v>
      </c>
      <c r="U263" s="35">
        <f t="shared" si="84"/>
        <v>0.7142857142857143</v>
      </c>
      <c r="V263" s="10"/>
      <c r="W263" s="10"/>
    </row>
    <row r="264" spans="1:23" s="5" customFormat="1" x14ac:dyDescent="0.25">
      <c r="A264" s="27" t="s">
        <v>687</v>
      </c>
      <c r="B264" s="28" t="s">
        <v>894</v>
      </c>
      <c r="C264" s="27" t="s">
        <v>407</v>
      </c>
      <c r="D264" s="26" t="s">
        <v>626</v>
      </c>
      <c r="E264" s="27">
        <f t="shared" si="68"/>
        <v>35</v>
      </c>
      <c r="F264" s="27">
        <f t="shared" si="69"/>
        <v>1</v>
      </c>
      <c r="G264" s="27">
        <f t="shared" si="70"/>
        <v>2</v>
      </c>
      <c r="H264" s="27">
        <f t="shared" si="71"/>
        <v>1</v>
      </c>
      <c r="I264" s="27">
        <f t="shared" si="72"/>
        <v>0</v>
      </c>
      <c r="J264" s="27">
        <f t="shared" si="73"/>
        <v>1</v>
      </c>
      <c r="K264" s="27">
        <f t="shared" si="74"/>
        <v>2</v>
      </c>
      <c r="L264" s="27">
        <f t="shared" si="75"/>
        <v>0</v>
      </c>
      <c r="M264" s="27">
        <f t="shared" si="76"/>
        <v>3</v>
      </c>
      <c r="N264" s="35">
        <f t="shared" si="77"/>
        <v>8.5714285714285715E-2</v>
      </c>
      <c r="O264" s="27">
        <f t="shared" si="78"/>
        <v>12</v>
      </c>
      <c r="P264" s="27">
        <f t="shared" si="79"/>
        <v>5</v>
      </c>
      <c r="Q264" s="27">
        <f t="shared" si="80"/>
        <v>7</v>
      </c>
      <c r="R264" s="27">
        <f t="shared" si="81"/>
        <v>1</v>
      </c>
      <c r="S264" s="27">
        <f t="shared" si="82"/>
        <v>0</v>
      </c>
      <c r="T264" s="27">
        <f t="shared" si="83"/>
        <v>25</v>
      </c>
      <c r="U264" s="35">
        <f t="shared" si="84"/>
        <v>0.7142857142857143</v>
      </c>
      <c r="V264" s="10"/>
      <c r="W264" s="10"/>
    </row>
    <row r="265" spans="1:23" s="5" customFormat="1" x14ac:dyDescent="0.25">
      <c r="A265" s="27" t="s">
        <v>687</v>
      </c>
      <c r="B265" s="28" t="s">
        <v>884</v>
      </c>
      <c r="C265" s="27" t="s">
        <v>407</v>
      </c>
      <c r="D265" s="26" t="s">
        <v>659</v>
      </c>
      <c r="E265" s="27">
        <f t="shared" si="68"/>
        <v>35</v>
      </c>
      <c r="F265" s="27">
        <f t="shared" si="69"/>
        <v>1</v>
      </c>
      <c r="G265" s="27">
        <f t="shared" si="70"/>
        <v>2</v>
      </c>
      <c r="H265" s="27">
        <f t="shared" si="71"/>
        <v>1</v>
      </c>
      <c r="I265" s="27">
        <f t="shared" si="72"/>
        <v>0</v>
      </c>
      <c r="J265" s="27">
        <f t="shared" si="73"/>
        <v>1</v>
      </c>
      <c r="K265" s="27">
        <f t="shared" si="74"/>
        <v>2</v>
      </c>
      <c r="L265" s="27">
        <f t="shared" si="75"/>
        <v>0</v>
      </c>
      <c r="M265" s="27">
        <f t="shared" si="76"/>
        <v>3</v>
      </c>
      <c r="N265" s="35">
        <f t="shared" si="77"/>
        <v>8.5714285714285715E-2</v>
      </c>
      <c r="O265" s="27">
        <f t="shared" si="78"/>
        <v>12</v>
      </c>
      <c r="P265" s="27">
        <f t="shared" si="79"/>
        <v>5</v>
      </c>
      <c r="Q265" s="27">
        <f t="shared" si="80"/>
        <v>7</v>
      </c>
      <c r="R265" s="27">
        <f t="shared" si="81"/>
        <v>0</v>
      </c>
      <c r="S265" s="27">
        <f t="shared" si="82"/>
        <v>1</v>
      </c>
      <c r="T265" s="27">
        <f t="shared" si="83"/>
        <v>25</v>
      </c>
      <c r="U265" s="35">
        <f t="shared" si="84"/>
        <v>0.7142857142857143</v>
      </c>
      <c r="V265" s="10"/>
      <c r="W265" s="10"/>
    </row>
    <row r="266" spans="1:23" s="5" customFormat="1" x14ac:dyDescent="0.25">
      <c r="A266" s="27" t="s">
        <v>687</v>
      </c>
      <c r="B266" s="28" t="s">
        <v>889</v>
      </c>
      <c r="C266" s="27" t="s">
        <v>407</v>
      </c>
      <c r="D266" s="26" t="s">
        <v>660</v>
      </c>
      <c r="E266" s="27">
        <f t="shared" si="68"/>
        <v>35</v>
      </c>
      <c r="F266" s="27">
        <f t="shared" si="69"/>
        <v>1</v>
      </c>
      <c r="G266" s="27">
        <f t="shared" si="70"/>
        <v>2</v>
      </c>
      <c r="H266" s="27">
        <f t="shared" si="71"/>
        <v>0</v>
      </c>
      <c r="I266" s="27">
        <f t="shared" si="72"/>
        <v>0</v>
      </c>
      <c r="J266" s="27">
        <f t="shared" si="73"/>
        <v>0</v>
      </c>
      <c r="K266" s="27">
        <f t="shared" si="74"/>
        <v>2</v>
      </c>
      <c r="L266" s="27">
        <f t="shared" si="75"/>
        <v>0</v>
      </c>
      <c r="M266" s="27">
        <f t="shared" si="76"/>
        <v>2</v>
      </c>
      <c r="N266" s="35">
        <f t="shared" si="77"/>
        <v>5.7142857142857141E-2</v>
      </c>
      <c r="O266" s="27">
        <f t="shared" si="78"/>
        <v>13</v>
      </c>
      <c r="P266" s="27">
        <f t="shared" si="79"/>
        <v>5</v>
      </c>
      <c r="Q266" s="27">
        <f t="shared" si="80"/>
        <v>7</v>
      </c>
      <c r="R266" s="27">
        <f t="shared" si="81"/>
        <v>0</v>
      </c>
      <c r="S266" s="27">
        <f t="shared" si="82"/>
        <v>1</v>
      </c>
      <c r="T266" s="27">
        <f t="shared" si="83"/>
        <v>26</v>
      </c>
      <c r="U266" s="35">
        <f t="shared" si="84"/>
        <v>0.74285714285714288</v>
      </c>
      <c r="V266" s="10"/>
      <c r="W266" s="10"/>
    </row>
    <row r="267" spans="1:23" s="5" customFormat="1" x14ac:dyDescent="0.25">
      <c r="A267" s="27" t="s">
        <v>687</v>
      </c>
      <c r="B267" s="28" t="s">
        <v>892</v>
      </c>
      <c r="C267" s="27" t="s">
        <v>407</v>
      </c>
      <c r="D267" s="26" t="s">
        <v>661</v>
      </c>
      <c r="E267" s="27">
        <f t="shared" si="68"/>
        <v>35</v>
      </c>
      <c r="F267" s="27">
        <f t="shared" si="69"/>
        <v>1</v>
      </c>
      <c r="G267" s="27">
        <f t="shared" si="70"/>
        <v>2</v>
      </c>
      <c r="H267" s="27">
        <f t="shared" si="71"/>
        <v>0</v>
      </c>
      <c r="I267" s="27">
        <f t="shared" si="72"/>
        <v>0</v>
      </c>
      <c r="J267" s="27">
        <f t="shared" si="73"/>
        <v>0</v>
      </c>
      <c r="K267" s="27">
        <f t="shared" si="74"/>
        <v>2</v>
      </c>
      <c r="L267" s="27">
        <f t="shared" si="75"/>
        <v>0</v>
      </c>
      <c r="M267" s="27">
        <f t="shared" si="76"/>
        <v>2</v>
      </c>
      <c r="N267" s="35">
        <f t="shared" si="77"/>
        <v>5.7142857142857141E-2</v>
      </c>
      <c r="O267" s="27">
        <f t="shared" si="78"/>
        <v>13</v>
      </c>
      <c r="P267" s="27">
        <f t="shared" si="79"/>
        <v>5</v>
      </c>
      <c r="Q267" s="27">
        <f t="shared" si="80"/>
        <v>7</v>
      </c>
      <c r="R267" s="27">
        <f t="shared" si="81"/>
        <v>0</v>
      </c>
      <c r="S267" s="27">
        <f t="shared" si="82"/>
        <v>0</v>
      </c>
      <c r="T267" s="27">
        <f t="shared" si="83"/>
        <v>25</v>
      </c>
      <c r="U267" s="35">
        <f t="shared" si="84"/>
        <v>0.7142857142857143</v>
      </c>
      <c r="V267" s="10"/>
      <c r="W267" s="10"/>
    </row>
    <row r="268" spans="1:23" s="5" customFormat="1" x14ac:dyDescent="0.25">
      <c r="A268" s="27" t="s">
        <v>687</v>
      </c>
      <c r="B268" s="28" t="s">
        <v>864</v>
      </c>
      <c r="C268" s="27" t="s">
        <v>407</v>
      </c>
      <c r="D268" s="26" t="s">
        <v>542</v>
      </c>
      <c r="E268" s="27">
        <f t="shared" si="68"/>
        <v>36</v>
      </c>
      <c r="F268" s="27">
        <f t="shared" si="69"/>
        <v>0</v>
      </c>
      <c r="G268" s="27">
        <f t="shared" si="70"/>
        <v>3</v>
      </c>
      <c r="H268" s="27">
        <f t="shared" si="71"/>
        <v>1</v>
      </c>
      <c r="I268" s="27">
        <f t="shared" si="72"/>
        <v>0</v>
      </c>
      <c r="J268" s="27">
        <f t="shared" si="73"/>
        <v>1</v>
      </c>
      <c r="K268" s="27">
        <f t="shared" si="74"/>
        <v>3</v>
      </c>
      <c r="L268" s="27">
        <f t="shared" si="75"/>
        <v>0</v>
      </c>
      <c r="M268" s="27">
        <f t="shared" si="76"/>
        <v>4</v>
      </c>
      <c r="N268" s="35">
        <f t="shared" si="77"/>
        <v>0.1111111111111111</v>
      </c>
      <c r="O268" s="27">
        <f t="shared" si="78"/>
        <v>15</v>
      </c>
      <c r="P268" s="27">
        <f t="shared" si="79"/>
        <v>6</v>
      </c>
      <c r="Q268" s="27">
        <f t="shared" si="80"/>
        <v>4</v>
      </c>
      <c r="R268" s="27">
        <f t="shared" si="81"/>
        <v>1</v>
      </c>
      <c r="S268" s="27">
        <f t="shared" si="82"/>
        <v>1</v>
      </c>
      <c r="T268" s="27">
        <f t="shared" si="83"/>
        <v>27</v>
      </c>
      <c r="U268" s="35">
        <f t="shared" si="84"/>
        <v>0.75</v>
      </c>
      <c r="V268" s="10"/>
      <c r="W268" s="10"/>
    </row>
    <row r="269" spans="1:23" s="5" customFormat="1" x14ac:dyDescent="0.25">
      <c r="A269" s="27" t="s">
        <v>687</v>
      </c>
      <c r="B269" s="28" t="s">
        <v>865</v>
      </c>
      <c r="C269" s="27" t="s">
        <v>407</v>
      </c>
      <c r="D269" s="26" t="s">
        <v>543</v>
      </c>
      <c r="E269" s="27">
        <f t="shared" si="68"/>
        <v>36</v>
      </c>
      <c r="F269" s="27">
        <f t="shared" si="69"/>
        <v>1</v>
      </c>
      <c r="G269" s="27">
        <f t="shared" si="70"/>
        <v>2</v>
      </c>
      <c r="H269" s="27">
        <f t="shared" si="71"/>
        <v>1</v>
      </c>
      <c r="I269" s="27">
        <f t="shared" si="72"/>
        <v>0</v>
      </c>
      <c r="J269" s="27">
        <f t="shared" si="73"/>
        <v>1</v>
      </c>
      <c r="K269" s="27">
        <f t="shared" si="74"/>
        <v>2</v>
      </c>
      <c r="L269" s="27">
        <f t="shared" si="75"/>
        <v>0</v>
      </c>
      <c r="M269" s="27">
        <f t="shared" si="76"/>
        <v>3</v>
      </c>
      <c r="N269" s="35">
        <f t="shared" si="77"/>
        <v>8.3333333333333329E-2</v>
      </c>
      <c r="O269" s="27">
        <f t="shared" si="78"/>
        <v>15</v>
      </c>
      <c r="P269" s="27">
        <f t="shared" si="79"/>
        <v>6</v>
      </c>
      <c r="Q269" s="27">
        <f t="shared" si="80"/>
        <v>4</v>
      </c>
      <c r="R269" s="27">
        <f t="shared" si="81"/>
        <v>1</v>
      </c>
      <c r="S269" s="27">
        <f t="shared" si="82"/>
        <v>1</v>
      </c>
      <c r="T269" s="27">
        <f t="shared" si="83"/>
        <v>27</v>
      </c>
      <c r="U269" s="35">
        <f t="shared" si="84"/>
        <v>0.75</v>
      </c>
      <c r="V269" s="10"/>
      <c r="W269" s="10"/>
    </row>
    <row r="270" spans="1:23" s="5" customFormat="1" x14ac:dyDescent="0.25">
      <c r="A270" s="27" t="s">
        <v>687</v>
      </c>
      <c r="B270" s="28" t="s">
        <v>878</v>
      </c>
      <c r="C270" s="27" t="s">
        <v>407</v>
      </c>
      <c r="D270" s="26" t="s">
        <v>548</v>
      </c>
      <c r="E270" s="27">
        <f t="shared" si="68"/>
        <v>36</v>
      </c>
      <c r="F270" s="27">
        <f t="shared" si="69"/>
        <v>1</v>
      </c>
      <c r="G270" s="27">
        <f t="shared" si="70"/>
        <v>3</v>
      </c>
      <c r="H270" s="27">
        <f t="shared" si="71"/>
        <v>0</v>
      </c>
      <c r="I270" s="27">
        <f t="shared" si="72"/>
        <v>0</v>
      </c>
      <c r="J270" s="27">
        <f t="shared" si="73"/>
        <v>0</v>
      </c>
      <c r="K270" s="27">
        <f t="shared" si="74"/>
        <v>3</v>
      </c>
      <c r="L270" s="27">
        <f t="shared" si="75"/>
        <v>0</v>
      </c>
      <c r="M270" s="27">
        <f t="shared" si="76"/>
        <v>3</v>
      </c>
      <c r="N270" s="35">
        <f t="shared" si="77"/>
        <v>8.3333333333333329E-2</v>
      </c>
      <c r="O270" s="27">
        <f t="shared" si="78"/>
        <v>10</v>
      </c>
      <c r="P270" s="27">
        <f t="shared" si="79"/>
        <v>2</v>
      </c>
      <c r="Q270" s="27">
        <f t="shared" si="80"/>
        <v>11</v>
      </c>
      <c r="R270" s="27">
        <f t="shared" si="81"/>
        <v>0</v>
      </c>
      <c r="S270" s="27">
        <f t="shared" si="82"/>
        <v>1</v>
      </c>
      <c r="T270" s="27">
        <f t="shared" si="83"/>
        <v>24</v>
      </c>
      <c r="U270" s="35">
        <f t="shared" si="84"/>
        <v>0.66666666666666663</v>
      </c>
      <c r="V270" s="10"/>
      <c r="W270" s="10"/>
    </row>
    <row r="271" spans="1:23" s="5" customFormat="1" x14ac:dyDescent="0.25">
      <c r="A271" s="27" t="s">
        <v>687</v>
      </c>
      <c r="B271" s="28" t="s">
        <v>881</v>
      </c>
      <c r="C271" s="27" t="s">
        <v>432</v>
      </c>
      <c r="D271" s="26" t="s">
        <v>624</v>
      </c>
      <c r="E271" s="27">
        <f t="shared" si="68"/>
        <v>36</v>
      </c>
      <c r="F271" s="27">
        <f t="shared" si="69"/>
        <v>0</v>
      </c>
      <c r="G271" s="27">
        <f t="shared" si="70"/>
        <v>1</v>
      </c>
      <c r="H271" s="27">
        <f t="shared" si="71"/>
        <v>0</v>
      </c>
      <c r="I271" s="27">
        <f t="shared" si="72"/>
        <v>0</v>
      </c>
      <c r="J271" s="27">
        <f t="shared" si="73"/>
        <v>0</v>
      </c>
      <c r="K271" s="27">
        <f t="shared" si="74"/>
        <v>1</v>
      </c>
      <c r="L271" s="27">
        <f t="shared" si="75"/>
        <v>0</v>
      </c>
      <c r="M271" s="27">
        <f t="shared" si="76"/>
        <v>1</v>
      </c>
      <c r="N271" s="35">
        <f t="shared" si="77"/>
        <v>2.7777777777777776E-2</v>
      </c>
      <c r="O271" s="27">
        <f t="shared" si="78"/>
        <v>17</v>
      </c>
      <c r="P271" s="27">
        <f t="shared" si="79"/>
        <v>10</v>
      </c>
      <c r="Q271" s="27">
        <f t="shared" si="80"/>
        <v>3</v>
      </c>
      <c r="R271" s="27">
        <f t="shared" si="81"/>
        <v>1</v>
      </c>
      <c r="S271" s="27">
        <f t="shared" si="82"/>
        <v>1</v>
      </c>
      <c r="T271" s="27">
        <f t="shared" si="83"/>
        <v>32</v>
      </c>
      <c r="U271" s="35">
        <f t="shared" si="84"/>
        <v>0.88888888888888884</v>
      </c>
      <c r="V271" s="10"/>
      <c r="W271" s="10"/>
    </row>
    <row r="272" spans="1:23" s="5" customFormat="1" x14ac:dyDescent="0.25">
      <c r="A272" s="27" t="s">
        <v>687</v>
      </c>
      <c r="B272" s="28" t="s">
        <v>898</v>
      </c>
      <c r="C272" s="27" t="s">
        <v>432</v>
      </c>
      <c r="D272" s="26" t="s">
        <v>625</v>
      </c>
      <c r="E272" s="27">
        <f t="shared" si="68"/>
        <v>36</v>
      </c>
      <c r="F272" s="27">
        <f t="shared" si="69"/>
        <v>0</v>
      </c>
      <c r="G272" s="27">
        <f t="shared" si="70"/>
        <v>1</v>
      </c>
      <c r="H272" s="27">
        <f t="shared" si="71"/>
        <v>0</v>
      </c>
      <c r="I272" s="27">
        <f t="shared" si="72"/>
        <v>0</v>
      </c>
      <c r="J272" s="27">
        <f t="shared" si="73"/>
        <v>0</v>
      </c>
      <c r="K272" s="27">
        <f t="shared" si="74"/>
        <v>1</v>
      </c>
      <c r="L272" s="27">
        <f t="shared" si="75"/>
        <v>0</v>
      </c>
      <c r="M272" s="27">
        <f t="shared" si="76"/>
        <v>1</v>
      </c>
      <c r="N272" s="35">
        <f t="shared" si="77"/>
        <v>2.7777777777777776E-2</v>
      </c>
      <c r="O272" s="27">
        <f t="shared" si="78"/>
        <v>17</v>
      </c>
      <c r="P272" s="27">
        <f t="shared" si="79"/>
        <v>10</v>
      </c>
      <c r="Q272" s="27">
        <f t="shared" si="80"/>
        <v>2</v>
      </c>
      <c r="R272" s="27">
        <f t="shared" si="81"/>
        <v>1</v>
      </c>
      <c r="S272" s="27">
        <f t="shared" si="82"/>
        <v>2</v>
      </c>
      <c r="T272" s="27">
        <f t="shared" si="83"/>
        <v>32</v>
      </c>
      <c r="U272" s="35">
        <f t="shared" si="84"/>
        <v>0.88888888888888884</v>
      </c>
      <c r="V272" s="10"/>
      <c r="W272" s="10"/>
    </row>
    <row r="273" spans="1:23" s="5" customFormat="1" x14ac:dyDescent="0.25">
      <c r="A273" s="27" t="s">
        <v>687</v>
      </c>
      <c r="B273" s="28" t="s">
        <v>900</v>
      </c>
      <c r="C273" s="27" t="s">
        <v>407</v>
      </c>
      <c r="D273" s="26" t="s">
        <v>627</v>
      </c>
      <c r="E273" s="27">
        <f t="shared" si="68"/>
        <v>36</v>
      </c>
      <c r="F273" s="27">
        <f t="shared" si="69"/>
        <v>0</v>
      </c>
      <c r="G273" s="27">
        <f t="shared" si="70"/>
        <v>1</v>
      </c>
      <c r="H273" s="27">
        <f t="shared" si="71"/>
        <v>0</v>
      </c>
      <c r="I273" s="27">
        <f t="shared" si="72"/>
        <v>0</v>
      </c>
      <c r="J273" s="27">
        <f t="shared" si="73"/>
        <v>0</v>
      </c>
      <c r="K273" s="27">
        <f t="shared" si="74"/>
        <v>1</v>
      </c>
      <c r="L273" s="27">
        <f t="shared" si="75"/>
        <v>0</v>
      </c>
      <c r="M273" s="27">
        <f t="shared" si="76"/>
        <v>1</v>
      </c>
      <c r="N273" s="35">
        <f t="shared" si="77"/>
        <v>2.7777777777777776E-2</v>
      </c>
      <c r="O273" s="27">
        <f t="shared" si="78"/>
        <v>16</v>
      </c>
      <c r="P273" s="27">
        <f t="shared" si="79"/>
        <v>6</v>
      </c>
      <c r="Q273" s="27">
        <f t="shared" si="80"/>
        <v>7</v>
      </c>
      <c r="R273" s="27">
        <f t="shared" si="81"/>
        <v>1</v>
      </c>
      <c r="S273" s="27">
        <f t="shared" si="82"/>
        <v>0</v>
      </c>
      <c r="T273" s="27">
        <f t="shared" si="83"/>
        <v>30</v>
      </c>
      <c r="U273" s="35">
        <f t="shared" si="84"/>
        <v>0.83333333333333337</v>
      </c>
      <c r="V273" s="10"/>
      <c r="W273" s="10"/>
    </row>
    <row r="274" spans="1:23" s="5" customFormat="1" x14ac:dyDescent="0.25">
      <c r="A274" s="27" t="s">
        <v>687</v>
      </c>
      <c r="B274" s="28" t="s">
        <v>902</v>
      </c>
      <c r="C274" s="27" t="s">
        <v>432</v>
      </c>
      <c r="D274" s="26" t="s">
        <v>624</v>
      </c>
      <c r="E274" s="27">
        <f t="shared" si="68"/>
        <v>36</v>
      </c>
      <c r="F274" s="27">
        <f t="shared" si="69"/>
        <v>0</v>
      </c>
      <c r="G274" s="27">
        <f t="shared" si="70"/>
        <v>1</v>
      </c>
      <c r="H274" s="27">
        <f t="shared" si="71"/>
        <v>0</v>
      </c>
      <c r="I274" s="27">
        <f t="shared" si="72"/>
        <v>0</v>
      </c>
      <c r="J274" s="27">
        <f t="shared" si="73"/>
        <v>0</v>
      </c>
      <c r="K274" s="27">
        <f t="shared" si="74"/>
        <v>1</v>
      </c>
      <c r="L274" s="27">
        <f t="shared" si="75"/>
        <v>0</v>
      </c>
      <c r="M274" s="27">
        <f t="shared" si="76"/>
        <v>1</v>
      </c>
      <c r="N274" s="35">
        <f t="shared" si="77"/>
        <v>2.7777777777777776E-2</v>
      </c>
      <c r="O274" s="27">
        <f t="shared" si="78"/>
        <v>17</v>
      </c>
      <c r="P274" s="27">
        <f t="shared" si="79"/>
        <v>10</v>
      </c>
      <c r="Q274" s="27">
        <f t="shared" si="80"/>
        <v>3</v>
      </c>
      <c r="R274" s="27">
        <f t="shared" si="81"/>
        <v>1</v>
      </c>
      <c r="S274" s="27">
        <f t="shared" si="82"/>
        <v>1</v>
      </c>
      <c r="T274" s="27">
        <f t="shared" si="83"/>
        <v>32</v>
      </c>
      <c r="U274" s="35">
        <f t="shared" si="84"/>
        <v>0.88888888888888884</v>
      </c>
      <c r="V274" s="10"/>
      <c r="W274" s="10"/>
    </row>
    <row r="275" spans="1:23" s="5" customFormat="1" x14ac:dyDescent="0.25">
      <c r="A275" s="27" t="s">
        <v>687</v>
      </c>
      <c r="B275" s="28" t="s">
        <v>904</v>
      </c>
      <c r="C275" s="27" t="s">
        <v>407</v>
      </c>
      <c r="D275" s="26" t="s">
        <v>628</v>
      </c>
      <c r="E275" s="27">
        <f t="shared" si="68"/>
        <v>36</v>
      </c>
      <c r="F275" s="27">
        <f t="shared" si="69"/>
        <v>1</v>
      </c>
      <c r="G275" s="27">
        <f t="shared" si="70"/>
        <v>1</v>
      </c>
      <c r="H275" s="27">
        <f t="shared" si="71"/>
        <v>0</v>
      </c>
      <c r="I275" s="27">
        <f t="shared" si="72"/>
        <v>0</v>
      </c>
      <c r="J275" s="27">
        <f t="shared" si="73"/>
        <v>0</v>
      </c>
      <c r="K275" s="27">
        <f t="shared" si="74"/>
        <v>1</v>
      </c>
      <c r="L275" s="27">
        <f t="shared" si="75"/>
        <v>0</v>
      </c>
      <c r="M275" s="27">
        <f t="shared" si="76"/>
        <v>1</v>
      </c>
      <c r="N275" s="35">
        <f t="shared" si="77"/>
        <v>2.7777777777777776E-2</v>
      </c>
      <c r="O275" s="27">
        <f t="shared" si="78"/>
        <v>16</v>
      </c>
      <c r="P275" s="27">
        <f t="shared" si="79"/>
        <v>6</v>
      </c>
      <c r="Q275" s="27">
        <f t="shared" si="80"/>
        <v>6</v>
      </c>
      <c r="R275" s="27">
        <f t="shared" si="81"/>
        <v>1</v>
      </c>
      <c r="S275" s="27">
        <f t="shared" si="82"/>
        <v>0</v>
      </c>
      <c r="T275" s="27">
        <f t="shared" si="83"/>
        <v>29</v>
      </c>
      <c r="U275" s="35">
        <f t="shared" si="84"/>
        <v>0.80555555555555558</v>
      </c>
      <c r="V275" s="10"/>
      <c r="W275" s="10"/>
    </row>
    <row r="276" spans="1:23" s="5" customFormat="1" x14ac:dyDescent="0.25">
      <c r="A276" s="27" t="s">
        <v>687</v>
      </c>
      <c r="B276" s="28" t="s">
        <v>863</v>
      </c>
      <c r="C276" s="27" t="s">
        <v>407</v>
      </c>
      <c r="D276" s="26" t="s">
        <v>541</v>
      </c>
      <c r="E276" s="27">
        <f t="shared" si="68"/>
        <v>37</v>
      </c>
      <c r="F276" s="27">
        <f t="shared" si="69"/>
        <v>0</v>
      </c>
      <c r="G276" s="27">
        <f t="shared" si="70"/>
        <v>2</v>
      </c>
      <c r="H276" s="27">
        <f t="shared" si="71"/>
        <v>0</v>
      </c>
      <c r="I276" s="27">
        <f t="shared" si="72"/>
        <v>0</v>
      </c>
      <c r="J276" s="27">
        <f t="shared" si="73"/>
        <v>0</v>
      </c>
      <c r="K276" s="27">
        <f t="shared" si="74"/>
        <v>2</v>
      </c>
      <c r="L276" s="27">
        <f t="shared" si="75"/>
        <v>0</v>
      </c>
      <c r="M276" s="27">
        <f t="shared" si="76"/>
        <v>2</v>
      </c>
      <c r="N276" s="35">
        <f t="shared" si="77"/>
        <v>5.4054054054054057E-2</v>
      </c>
      <c r="O276" s="27">
        <f t="shared" si="78"/>
        <v>13</v>
      </c>
      <c r="P276" s="27">
        <f t="shared" si="79"/>
        <v>10</v>
      </c>
      <c r="Q276" s="27">
        <f t="shared" si="80"/>
        <v>8</v>
      </c>
      <c r="R276" s="27">
        <f t="shared" si="81"/>
        <v>0</v>
      </c>
      <c r="S276" s="27">
        <f t="shared" si="82"/>
        <v>0</v>
      </c>
      <c r="T276" s="27">
        <f t="shared" si="83"/>
        <v>31</v>
      </c>
      <c r="U276" s="35">
        <f t="shared" si="84"/>
        <v>0.83783783783783783</v>
      </c>
      <c r="V276" s="10"/>
      <c r="W276" s="10"/>
    </row>
    <row r="277" spans="1:23" s="5" customFormat="1" x14ac:dyDescent="0.25">
      <c r="A277" s="27" t="s">
        <v>687</v>
      </c>
      <c r="B277" s="28" t="s">
        <v>893</v>
      </c>
      <c r="C277" s="27" t="s">
        <v>407</v>
      </c>
      <c r="D277" s="26" t="s">
        <v>550</v>
      </c>
      <c r="E277" s="27">
        <f t="shared" si="68"/>
        <v>37</v>
      </c>
      <c r="F277" s="27">
        <f t="shared" si="69"/>
        <v>0</v>
      </c>
      <c r="G277" s="27">
        <f t="shared" si="70"/>
        <v>4</v>
      </c>
      <c r="H277" s="27">
        <f t="shared" si="71"/>
        <v>0</v>
      </c>
      <c r="I277" s="27">
        <f t="shared" si="72"/>
        <v>0</v>
      </c>
      <c r="J277" s="27">
        <f t="shared" si="73"/>
        <v>0</v>
      </c>
      <c r="K277" s="27">
        <f t="shared" si="74"/>
        <v>4</v>
      </c>
      <c r="L277" s="27">
        <f t="shared" si="75"/>
        <v>0</v>
      </c>
      <c r="M277" s="27">
        <f t="shared" si="76"/>
        <v>4</v>
      </c>
      <c r="N277" s="35">
        <f t="shared" si="77"/>
        <v>0.10810810810810811</v>
      </c>
      <c r="O277" s="27">
        <f t="shared" si="78"/>
        <v>14</v>
      </c>
      <c r="P277" s="27">
        <f t="shared" si="79"/>
        <v>5</v>
      </c>
      <c r="Q277" s="27">
        <f t="shared" si="80"/>
        <v>5</v>
      </c>
      <c r="R277" s="27">
        <f t="shared" si="81"/>
        <v>1</v>
      </c>
      <c r="S277" s="27">
        <f t="shared" si="82"/>
        <v>2</v>
      </c>
      <c r="T277" s="27">
        <f t="shared" si="83"/>
        <v>27</v>
      </c>
      <c r="U277" s="35">
        <f t="shared" si="84"/>
        <v>0.72972972972972971</v>
      </c>
      <c r="V277" s="10"/>
      <c r="W277" s="10"/>
    </row>
    <row r="278" spans="1:23" s="5" customFormat="1" x14ac:dyDescent="0.25">
      <c r="A278" s="27" t="s">
        <v>687</v>
      </c>
      <c r="B278" s="28" t="s">
        <v>899</v>
      </c>
      <c r="C278" s="27" t="s">
        <v>407</v>
      </c>
      <c r="D278" s="26" t="s">
        <v>554</v>
      </c>
      <c r="E278" s="27">
        <f t="shared" si="68"/>
        <v>37</v>
      </c>
      <c r="F278" s="27">
        <f t="shared" si="69"/>
        <v>0</v>
      </c>
      <c r="G278" s="27">
        <f t="shared" si="70"/>
        <v>3</v>
      </c>
      <c r="H278" s="27">
        <f t="shared" si="71"/>
        <v>0</v>
      </c>
      <c r="I278" s="27">
        <f t="shared" si="72"/>
        <v>0</v>
      </c>
      <c r="J278" s="27">
        <f t="shared" si="73"/>
        <v>0</v>
      </c>
      <c r="K278" s="27">
        <f t="shared" si="74"/>
        <v>3</v>
      </c>
      <c r="L278" s="27">
        <f t="shared" si="75"/>
        <v>0</v>
      </c>
      <c r="M278" s="27">
        <f t="shared" si="76"/>
        <v>3</v>
      </c>
      <c r="N278" s="35">
        <f t="shared" si="77"/>
        <v>8.1081081081081086E-2</v>
      </c>
      <c r="O278" s="27">
        <f t="shared" si="78"/>
        <v>15</v>
      </c>
      <c r="P278" s="27">
        <f t="shared" si="79"/>
        <v>4</v>
      </c>
      <c r="Q278" s="27">
        <f t="shared" si="80"/>
        <v>4</v>
      </c>
      <c r="R278" s="27">
        <f t="shared" si="81"/>
        <v>1</v>
      </c>
      <c r="S278" s="27">
        <f t="shared" si="82"/>
        <v>3</v>
      </c>
      <c r="T278" s="27">
        <f t="shared" si="83"/>
        <v>27</v>
      </c>
      <c r="U278" s="35">
        <f t="shared" si="84"/>
        <v>0.72972972972972971</v>
      </c>
      <c r="V278" s="10"/>
      <c r="W278" s="10"/>
    </row>
    <row r="279" spans="1:23" s="5" customFormat="1" x14ac:dyDescent="0.25">
      <c r="A279" s="27" t="s">
        <v>687</v>
      </c>
      <c r="B279" s="28" t="s">
        <v>903</v>
      </c>
      <c r="C279" s="27" t="s">
        <v>407</v>
      </c>
      <c r="D279" s="26" t="s">
        <v>555</v>
      </c>
      <c r="E279" s="27">
        <f t="shared" si="68"/>
        <v>37</v>
      </c>
      <c r="F279" s="27">
        <f t="shared" si="69"/>
        <v>0</v>
      </c>
      <c r="G279" s="27">
        <f t="shared" si="70"/>
        <v>2</v>
      </c>
      <c r="H279" s="27">
        <f t="shared" si="71"/>
        <v>0</v>
      </c>
      <c r="I279" s="27">
        <f t="shared" si="72"/>
        <v>0</v>
      </c>
      <c r="J279" s="27">
        <f t="shared" si="73"/>
        <v>0</v>
      </c>
      <c r="K279" s="27">
        <f t="shared" si="74"/>
        <v>2</v>
      </c>
      <c r="L279" s="27">
        <f t="shared" si="75"/>
        <v>0</v>
      </c>
      <c r="M279" s="27">
        <f t="shared" si="76"/>
        <v>2</v>
      </c>
      <c r="N279" s="35">
        <f t="shared" si="77"/>
        <v>5.4054054054054057E-2</v>
      </c>
      <c r="O279" s="27">
        <f t="shared" si="78"/>
        <v>13</v>
      </c>
      <c r="P279" s="27">
        <f t="shared" si="79"/>
        <v>6</v>
      </c>
      <c r="Q279" s="27">
        <f t="shared" si="80"/>
        <v>6</v>
      </c>
      <c r="R279" s="27">
        <f t="shared" si="81"/>
        <v>1</v>
      </c>
      <c r="S279" s="27">
        <f t="shared" si="82"/>
        <v>2</v>
      </c>
      <c r="T279" s="27">
        <f t="shared" si="83"/>
        <v>28</v>
      </c>
      <c r="U279" s="35">
        <f t="shared" si="84"/>
        <v>0.7567567567567568</v>
      </c>
      <c r="V279" s="10"/>
      <c r="W279" s="10"/>
    </row>
    <row r="280" spans="1:23" s="5" customFormat="1" x14ac:dyDescent="0.25">
      <c r="A280" s="27" t="s">
        <v>687</v>
      </c>
      <c r="B280" s="28" t="s">
        <v>876</v>
      </c>
      <c r="C280" s="27" t="s">
        <v>407</v>
      </c>
      <c r="D280" s="26" t="s">
        <v>619</v>
      </c>
      <c r="E280" s="27">
        <f t="shared" si="68"/>
        <v>37</v>
      </c>
      <c r="F280" s="27">
        <f t="shared" si="69"/>
        <v>0</v>
      </c>
      <c r="G280" s="27">
        <f t="shared" si="70"/>
        <v>6</v>
      </c>
      <c r="H280" s="27">
        <f t="shared" si="71"/>
        <v>0</v>
      </c>
      <c r="I280" s="27">
        <f t="shared" si="72"/>
        <v>0</v>
      </c>
      <c r="J280" s="27">
        <f t="shared" si="73"/>
        <v>0</v>
      </c>
      <c r="K280" s="27">
        <f t="shared" si="74"/>
        <v>6</v>
      </c>
      <c r="L280" s="27">
        <f t="shared" si="75"/>
        <v>0</v>
      </c>
      <c r="M280" s="27">
        <f t="shared" si="76"/>
        <v>6</v>
      </c>
      <c r="N280" s="35">
        <f t="shared" si="77"/>
        <v>0.16216216216216217</v>
      </c>
      <c r="O280" s="27">
        <f t="shared" si="78"/>
        <v>11</v>
      </c>
      <c r="P280" s="27">
        <f t="shared" si="79"/>
        <v>5</v>
      </c>
      <c r="Q280" s="27">
        <f t="shared" si="80"/>
        <v>6</v>
      </c>
      <c r="R280" s="27">
        <f t="shared" si="81"/>
        <v>0</v>
      </c>
      <c r="S280" s="27">
        <f t="shared" si="82"/>
        <v>3</v>
      </c>
      <c r="T280" s="27">
        <f t="shared" si="83"/>
        <v>25</v>
      </c>
      <c r="U280" s="35">
        <f t="shared" si="84"/>
        <v>0.67567567567567566</v>
      </c>
      <c r="V280" s="10"/>
      <c r="W280" s="10"/>
    </row>
    <row r="281" spans="1:23" s="5" customFormat="1" x14ac:dyDescent="0.25">
      <c r="A281" s="27" t="s">
        <v>687</v>
      </c>
      <c r="B281" s="28" t="s">
        <v>883</v>
      </c>
      <c r="C281" s="27" t="s">
        <v>407</v>
      </c>
      <c r="D281" s="26" t="s">
        <v>620</v>
      </c>
      <c r="E281" s="27">
        <f t="shared" si="68"/>
        <v>37</v>
      </c>
      <c r="F281" s="27">
        <f t="shared" si="69"/>
        <v>0</v>
      </c>
      <c r="G281" s="27">
        <f t="shared" si="70"/>
        <v>5</v>
      </c>
      <c r="H281" s="27">
        <f t="shared" si="71"/>
        <v>0</v>
      </c>
      <c r="I281" s="27">
        <f t="shared" si="72"/>
        <v>0</v>
      </c>
      <c r="J281" s="27">
        <f t="shared" si="73"/>
        <v>0</v>
      </c>
      <c r="K281" s="27">
        <f t="shared" si="74"/>
        <v>5</v>
      </c>
      <c r="L281" s="27">
        <f t="shared" si="75"/>
        <v>0</v>
      </c>
      <c r="M281" s="27">
        <f t="shared" si="76"/>
        <v>5</v>
      </c>
      <c r="N281" s="35">
        <f t="shared" si="77"/>
        <v>0.13513513513513514</v>
      </c>
      <c r="O281" s="27">
        <f t="shared" si="78"/>
        <v>14</v>
      </c>
      <c r="P281" s="27">
        <f t="shared" si="79"/>
        <v>5</v>
      </c>
      <c r="Q281" s="27">
        <f t="shared" si="80"/>
        <v>4</v>
      </c>
      <c r="R281" s="27">
        <f t="shared" si="81"/>
        <v>0</v>
      </c>
      <c r="S281" s="27">
        <f t="shared" si="82"/>
        <v>2</v>
      </c>
      <c r="T281" s="27">
        <f t="shared" si="83"/>
        <v>25</v>
      </c>
      <c r="U281" s="35">
        <f t="shared" si="84"/>
        <v>0.67567567567567566</v>
      </c>
      <c r="V281" s="10"/>
      <c r="W281" s="10"/>
    </row>
    <row r="282" spans="1:23" s="5" customFormat="1" x14ac:dyDescent="0.25">
      <c r="A282" s="27" t="s">
        <v>687</v>
      </c>
      <c r="B282" s="28" t="s">
        <v>886</v>
      </c>
      <c r="C282" s="27" t="s">
        <v>407</v>
      </c>
      <c r="D282" s="26" t="s">
        <v>621</v>
      </c>
      <c r="E282" s="27">
        <f t="shared" si="68"/>
        <v>37</v>
      </c>
      <c r="F282" s="27">
        <f t="shared" si="69"/>
        <v>0</v>
      </c>
      <c r="G282" s="27">
        <f t="shared" si="70"/>
        <v>5</v>
      </c>
      <c r="H282" s="27">
        <f t="shared" si="71"/>
        <v>0</v>
      </c>
      <c r="I282" s="27">
        <f t="shared" si="72"/>
        <v>0</v>
      </c>
      <c r="J282" s="27">
        <f t="shared" si="73"/>
        <v>0</v>
      </c>
      <c r="K282" s="27">
        <f t="shared" si="74"/>
        <v>5</v>
      </c>
      <c r="L282" s="27">
        <f t="shared" si="75"/>
        <v>0</v>
      </c>
      <c r="M282" s="27">
        <f t="shared" si="76"/>
        <v>5</v>
      </c>
      <c r="N282" s="35">
        <f t="shared" si="77"/>
        <v>0.13513513513513514</v>
      </c>
      <c r="O282" s="27">
        <f t="shared" si="78"/>
        <v>13</v>
      </c>
      <c r="P282" s="27">
        <f t="shared" si="79"/>
        <v>5</v>
      </c>
      <c r="Q282" s="27">
        <f t="shared" si="80"/>
        <v>5</v>
      </c>
      <c r="R282" s="27">
        <f t="shared" si="81"/>
        <v>1</v>
      </c>
      <c r="S282" s="27">
        <f t="shared" si="82"/>
        <v>2</v>
      </c>
      <c r="T282" s="27">
        <f t="shared" si="83"/>
        <v>26</v>
      </c>
      <c r="U282" s="35">
        <f t="shared" si="84"/>
        <v>0.70270270270270274</v>
      </c>
      <c r="V282" s="10"/>
      <c r="W282" s="10"/>
    </row>
    <row r="283" spans="1:23" s="5" customFormat="1" x14ac:dyDescent="0.25">
      <c r="A283" s="27" t="s">
        <v>687</v>
      </c>
      <c r="B283" s="28" t="s">
        <v>888</v>
      </c>
      <c r="C283" s="27" t="s">
        <v>407</v>
      </c>
      <c r="D283" s="26" t="s">
        <v>622</v>
      </c>
      <c r="E283" s="27">
        <f t="shared" si="68"/>
        <v>37</v>
      </c>
      <c r="F283" s="27">
        <f t="shared" si="69"/>
        <v>0</v>
      </c>
      <c r="G283" s="27">
        <f t="shared" si="70"/>
        <v>4</v>
      </c>
      <c r="H283" s="27">
        <f t="shared" si="71"/>
        <v>0</v>
      </c>
      <c r="I283" s="27">
        <f t="shared" si="72"/>
        <v>0</v>
      </c>
      <c r="J283" s="27">
        <f t="shared" si="73"/>
        <v>0</v>
      </c>
      <c r="K283" s="27">
        <f t="shared" si="74"/>
        <v>4</v>
      </c>
      <c r="L283" s="27">
        <f t="shared" si="75"/>
        <v>0</v>
      </c>
      <c r="M283" s="27">
        <f t="shared" si="76"/>
        <v>4</v>
      </c>
      <c r="N283" s="35">
        <f t="shared" si="77"/>
        <v>0.10810810810810811</v>
      </c>
      <c r="O283" s="27">
        <f t="shared" si="78"/>
        <v>14</v>
      </c>
      <c r="P283" s="27">
        <f t="shared" si="79"/>
        <v>5</v>
      </c>
      <c r="Q283" s="27">
        <f t="shared" si="80"/>
        <v>5</v>
      </c>
      <c r="R283" s="27">
        <f t="shared" si="81"/>
        <v>0</v>
      </c>
      <c r="S283" s="27">
        <f t="shared" si="82"/>
        <v>2</v>
      </c>
      <c r="T283" s="27">
        <f t="shared" si="83"/>
        <v>26</v>
      </c>
      <c r="U283" s="35">
        <f t="shared" si="84"/>
        <v>0.70270270270270274</v>
      </c>
      <c r="V283" s="10"/>
      <c r="W283" s="10"/>
    </row>
    <row r="284" spans="1:23" s="5" customFormat="1" x14ac:dyDescent="0.25">
      <c r="A284" s="27" t="s">
        <v>687</v>
      </c>
      <c r="B284" s="28" t="s">
        <v>891</v>
      </c>
      <c r="C284" s="27" t="s">
        <v>407</v>
      </c>
      <c r="D284" s="26" t="s">
        <v>622</v>
      </c>
      <c r="E284" s="27">
        <f t="shared" si="68"/>
        <v>37</v>
      </c>
      <c r="F284" s="27">
        <f t="shared" si="69"/>
        <v>0</v>
      </c>
      <c r="G284" s="27">
        <f t="shared" si="70"/>
        <v>4</v>
      </c>
      <c r="H284" s="27">
        <f t="shared" si="71"/>
        <v>0</v>
      </c>
      <c r="I284" s="27">
        <f t="shared" si="72"/>
        <v>0</v>
      </c>
      <c r="J284" s="27">
        <f t="shared" si="73"/>
        <v>0</v>
      </c>
      <c r="K284" s="27">
        <f t="shared" si="74"/>
        <v>4</v>
      </c>
      <c r="L284" s="27">
        <f t="shared" si="75"/>
        <v>0</v>
      </c>
      <c r="M284" s="27">
        <f t="shared" si="76"/>
        <v>4</v>
      </c>
      <c r="N284" s="35">
        <f t="shared" si="77"/>
        <v>0.10810810810810811</v>
      </c>
      <c r="O284" s="27">
        <f t="shared" si="78"/>
        <v>14</v>
      </c>
      <c r="P284" s="27">
        <f t="shared" si="79"/>
        <v>5</v>
      </c>
      <c r="Q284" s="27">
        <f t="shared" si="80"/>
        <v>5</v>
      </c>
      <c r="R284" s="27">
        <f t="shared" si="81"/>
        <v>0</v>
      </c>
      <c r="S284" s="27">
        <f t="shared" si="82"/>
        <v>2</v>
      </c>
      <c r="T284" s="27">
        <f t="shared" si="83"/>
        <v>26</v>
      </c>
      <c r="U284" s="35">
        <f t="shared" si="84"/>
        <v>0.70270270270270274</v>
      </c>
      <c r="V284" s="10"/>
      <c r="W284" s="10"/>
    </row>
    <row r="285" spans="1:23" s="5" customFormat="1" x14ac:dyDescent="0.25">
      <c r="A285" s="27" t="s">
        <v>687</v>
      </c>
      <c r="B285" s="28" t="s">
        <v>866</v>
      </c>
      <c r="C285" s="27" t="s">
        <v>453</v>
      </c>
      <c r="D285" s="26" t="s">
        <v>544</v>
      </c>
      <c r="E285" s="27">
        <f t="shared" si="68"/>
        <v>38</v>
      </c>
      <c r="F285" s="27">
        <f t="shared" si="69"/>
        <v>0</v>
      </c>
      <c r="G285" s="27">
        <f t="shared" si="70"/>
        <v>7</v>
      </c>
      <c r="H285" s="27">
        <f t="shared" si="71"/>
        <v>1</v>
      </c>
      <c r="I285" s="27">
        <f t="shared" si="72"/>
        <v>0</v>
      </c>
      <c r="J285" s="27">
        <f t="shared" si="73"/>
        <v>1</v>
      </c>
      <c r="K285" s="27">
        <f t="shared" si="74"/>
        <v>7</v>
      </c>
      <c r="L285" s="27">
        <f t="shared" si="75"/>
        <v>0</v>
      </c>
      <c r="M285" s="27">
        <f t="shared" si="76"/>
        <v>8</v>
      </c>
      <c r="N285" s="35">
        <f t="shared" si="77"/>
        <v>0.21052631578947367</v>
      </c>
      <c r="O285" s="27">
        <f t="shared" si="78"/>
        <v>5</v>
      </c>
      <c r="P285" s="27">
        <f t="shared" si="79"/>
        <v>1</v>
      </c>
      <c r="Q285" s="27">
        <f t="shared" si="80"/>
        <v>6</v>
      </c>
      <c r="R285" s="27">
        <f t="shared" si="81"/>
        <v>1</v>
      </c>
      <c r="S285" s="27">
        <f t="shared" si="82"/>
        <v>2</v>
      </c>
      <c r="T285" s="27">
        <f t="shared" si="83"/>
        <v>15</v>
      </c>
      <c r="U285" s="35">
        <f t="shared" si="84"/>
        <v>0.39473684210526316</v>
      </c>
      <c r="V285" s="10"/>
      <c r="W285" s="10"/>
    </row>
    <row r="286" spans="1:23" s="5" customFormat="1" x14ac:dyDescent="0.25">
      <c r="A286" s="27" t="s">
        <v>687</v>
      </c>
      <c r="B286" s="28" t="s">
        <v>867</v>
      </c>
      <c r="C286" s="27" t="s">
        <v>454</v>
      </c>
      <c r="D286" s="26" t="s">
        <v>545</v>
      </c>
      <c r="E286" s="27">
        <f t="shared" si="68"/>
        <v>38</v>
      </c>
      <c r="F286" s="27">
        <f t="shared" si="69"/>
        <v>0</v>
      </c>
      <c r="G286" s="27">
        <f t="shared" si="70"/>
        <v>2</v>
      </c>
      <c r="H286" s="27">
        <f t="shared" si="71"/>
        <v>1</v>
      </c>
      <c r="I286" s="27">
        <f t="shared" si="72"/>
        <v>0</v>
      </c>
      <c r="J286" s="27">
        <f t="shared" si="73"/>
        <v>1</v>
      </c>
      <c r="K286" s="27">
        <f t="shared" si="74"/>
        <v>2</v>
      </c>
      <c r="L286" s="27">
        <f t="shared" si="75"/>
        <v>0</v>
      </c>
      <c r="M286" s="27">
        <f t="shared" si="76"/>
        <v>3</v>
      </c>
      <c r="N286" s="35">
        <f t="shared" si="77"/>
        <v>7.8947368421052627E-2</v>
      </c>
      <c r="O286" s="27">
        <f t="shared" si="78"/>
        <v>12</v>
      </c>
      <c r="P286" s="27">
        <f t="shared" si="79"/>
        <v>7</v>
      </c>
      <c r="Q286" s="27">
        <f t="shared" si="80"/>
        <v>9</v>
      </c>
      <c r="R286" s="27">
        <f t="shared" si="81"/>
        <v>1</v>
      </c>
      <c r="S286" s="27">
        <f t="shared" si="82"/>
        <v>0</v>
      </c>
      <c r="T286" s="27">
        <f t="shared" si="83"/>
        <v>29</v>
      </c>
      <c r="U286" s="35">
        <f t="shared" si="84"/>
        <v>0.76315789473684215</v>
      </c>
      <c r="V286" s="10"/>
      <c r="W286" s="10"/>
    </row>
    <row r="287" spans="1:23" s="5" customFormat="1" x14ac:dyDescent="0.25">
      <c r="A287" s="27" t="s">
        <v>687</v>
      </c>
      <c r="B287" s="28" t="s">
        <v>907</v>
      </c>
      <c r="C287" s="27" t="s">
        <v>432</v>
      </c>
      <c r="D287" s="26" t="s">
        <v>662</v>
      </c>
      <c r="E287" s="27">
        <f t="shared" si="68"/>
        <v>38</v>
      </c>
      <c r="F287" s="27">
        <f t="shared" si="69"/>
        <v>3</v>
      </c>
      <c r="G287" s="27">
        <f t="shared" si="70"/>
        <v>5</v>
      </c>
      <c r="H287" s="27">
        <f t="shared" si="71"/>
        <v>0</v>
      </c>
      <c r="I287" s="27">
        <f t="shared" si="72"/>
        <v>0</v>
      </c>
      <c r="J287" s="27">
        <f t="shared" si="73"/>
        <v>0</v>
      </c>
      <c r="K287" s="27">
        <f t="shared" si="74"/>
        <v>7</v>
      </c>
      <c r="L287" s="27">
        <f t="shared" si="75"/>
        <v>0</v>
      </c>
      <c r="M287" s="27">
        <f t="shared" si="76"/>
        <v>7</v>
      </c>
      <c r="N287" s="35">
        <f t="shared" si="77"/>
        <v>0.18421052631578946</v>
      </c>
      <c r="O287" s="27">
        <f t="shared" si="78"/>
        <v>10</v>
      </c>
      <c r="P287" s="27">
        <f t="shared" si="79"/>
        <v>5</v>
      </c>
      <c r="Q287" s="27">
        <f t="shared" si="80"/>
        <v>4</v>
      </c>
      <c r="R287" s="27">
        <f t="shared" si="81"/>
        <v>0</v>
      </c>
      <c r="S287" s="27">
        <f t="shared" si="82"/>
        <v>3</v>
      </c>
      <c r="T287" s="27">
        <f t="shared" si="83"/>
        <v>22</v>
      </c>
      <c r="U287" s="35">
        <f t="shared" si="84"/>
        <v>0.57894736842105265</v>
      </c>
      <c r="V287" s="10"/>
      <c r="W287" s="10"/>
    </row>
    <row r="288" spans="1:23" s="5" customFormat="1" x14ac:dyDescent="0.25">
      <c r="A288" s="27" t="s">
        <v>687</v>
      </c>
      <c r="B288" s="28" t="s">
        <v>868</v>
      </c>
      <c r="C288" s="27" t="s">
        <v>432</v>
      </c>
      <c r="D288" s="26" t="s">
        <v>616</v>
      </c>
      <c r="E288" s="27">
        <f t="shared" si="68"/>
        <v>40</v>
      </c>
      <c r="F288" s="27">
        <f t="shared" si="69"/>
        <v>1</v>
      </c>
      <c r="G288" s="27">
        <f t="shared" si="70"/>
        <v>3</v>
      </c>
      <c r="H288" s="27">
        <f t="shared" si="71"/>
        <v>2</v>
      </c>
      <c r="I288" s="27">
        <f t="shared" si="72"/>
        <v>0</v>
      </c>
      <c r="J288" s="27">
        <f t="shared" si="73"/>
        <v>2</v>
      </c>
      <c r="K288" s="27">
        <f t="shared" si="74"/>
        <v>3</v>
      </c>
      <c r="L288" s="27">
        <f t="shared" si="75"/>
        <v>0</v>
      </c>
      <c r="M288" s="27">
        <f t="shared" si="76"/>
        <v>5</v>
      </c>
      <c r="N288" s="35">
        <f t="shared" si="77"/>
        <v>0.125</v>
      </c>
      <c r="O288" s="27">
        <f t="shared" si="78"/>
        <v>11</v>
      </c>
      <c r="P288" s="27">
        <f t="shared" si="79"/>
        <v>10</v>
      </c>
      <c r="Q288" s="27">
        <f t="shared" si="80"/>
        <v>5</v>
      </c>
      <c r="R288" s="27">
        <f t="shared" si="81"/>
        <v>3</v>
      </c>
      <c r="S288" s="27">
        <f t="shared" si="82"/>
        <v>1</v>
      </c>
      <c r="T288" s="27">
        <f t="shared" si="83"/>
        <v>30</v>
      </c>
      <c r="U288" s="35">
        <f t="shared" si="84"/>
        <v>0.75</v>
      </c>
      <c r="V288" s="10"/>
      <c r="W288" s="10"/>
    </row>
    <row r="289" spans="1:23" s="5" customFormat="1" x14ac:dyDescent="0.25">
      <c r="A289" s="27" t="s">
        <v>687</v>
      </c>
      <c r="B289" s="28" t="s">
        <v>862</v>
      </c>
      <c r="C289" s="27" t="s">
        <v>432</v>
      </c>
      <c r="D289" s="26" t="s">
        <v>540</v>
      </c>
      <c r="E289" s="27">
        <f t="shared" si="68"/>
        <v>52</v>
      </c>
      <c r="F289" s="27">
        <f t="shared" si="69"/>
        <v>7</v>
      </c>
      <c r="G289" s="27">
        <f t="shared" si="70"/>
        <v>10</v>
      </c>
      <c r="H289" s="27">
        <f t="shared" si="71"/>
        <v>1</v>
      </c>
      <c r="I289" s="27">
        <f t="shared" si="72"/>
        <v>0</v>
      </c>
      <c r="J289" s="27">
        <f t="shared" si="73"/>
        <v>1</v>
      </c>
      <c r="K289" s="27">
        <f t="shared" si="74"/>
        <v>16</v>
      </c>
      <c r="L289" s="27">
        <f t="shared" si="75"/>
        <v>0</v>
      </c>
      <c r="M289" s="27">
        <f t="shared" si="76"/>
        <v>17</v>
      </c>
      <c r="N289" s="35">
        <f t="shared" si="77"/>
        <v>0.32692307692307693</v>
      </c>
      <c r="O289" s="27">
        <f t="shared" si="78"/>
        <v>7</v>
      </c>
      <c r="P289" s="27">
        <f t="shared" si="79"/>
        <v>2</v>
      </c>
      <c r="Q289" s="27">
        <f t="shared" si="80"/>
        <v>6</v>
      </c>
      <c r="R289" s="27">
        <f t="shared" si="81"/>
        <v>2</v>
      </c>
      <c r="S289" s="27">
        <f t="shared" si="82"/>
        <v>1</v>
      </c>
      <c r="T289" s="27">
        <f t="shared" si="83"/>
        <v>18</v>
      </c>
      <c r="U289" s="35">
        <f t="shared" si="84"/>
        <v>0.34615384615384615</v>
      </c>
      <c r="V289" s="10"/>
      <c r="W289" s="10"/>
    </row>
    <row r="290" spans="1:23" s="5" customFormat="1" x14ac:dyDescent="0.25">
      <c r="A290" s="27" t="s">
        <v>687</v>
      </c>
      <c r="B290" s="28" t="s">
        <v>857</v>
      </c>
      <c r="C290" s="27" t="s">
        <v>451</v>
      </c>
      <c r="D290" s="26" t="s">
        <v>538</v>
      </c>
      <c r="E290" s="27">
        <f t="shared" si="68"/>
        <v>54</v>
      </c>
      <c r="F290" s="27">
        <f t="shared" si="69"/>
        <v>4</v>
      </c>
      <c r="G290" s="27">
        <f t="shared" si="70"/>
        <v>5</v>
      </c>
      <c r="H290" s="27">
        <f t="shared" si="71"/>
        <v>0</v>
      </c>
      <c r="I290" s="27">
        <f t="shared" si="72"/>
        <v>0</v>
      </c>
      <c r="J290" s="27">
        <f t="shared" si="73"/>
        <v>0</v>
      </c>
      <c r="K290" s="27">
        <f t="shared" si="74"/>
        <v>8</v>
      </c>
      <c r="L290" s="27">
        <f t="shared" si="75"/>
        <v>0</v>
      </c>
      <c r="M290" s="27">
        <f t="shared" si="76"/>
        <v>8</v>
      </c>
      <c r="N290" s="35">
        <f t="shared" si="77"/>
        <v>0.14814814814814814</v>
      </c>
      <c r="O290" s="27">
        <f t="shared" si="78"/>
        <v>8</v>
      </c>
      <c r="P290" s="27">
        <f t="shared" si="79"/>
        <v>8</v>
      </c>
      <c r="Q290" s="27">
        <f t="shared" si="80"/>
        <v>5</v>
      </c>
      <c r="R290" s="27">
        <f t="shared" si="81"/>
        <v>7</v>
      </c>
      <c r="S290" s="27">
        <f t="shared" si="82"/>
        <v>1</v>
      </c>
      <c r="T290" s="27">
        <f t="shared" si="83"/>
        <v>29</v>
      </c>
      <c r="U290" s="35">
        <f t="shared" si="84"/>
        <v>0.53703703703703709</v>
      </c>
      <c r="V290" s="10"/>
      <c r="W290" s="10"/>
    </row>
    <row r="291" spans="1:23" s="5" customFormat="1" x14ac:dyDescent="0.25">
      <c r="A291" s="27" t="s">
        <v>687</v>
      </c>
      <c r="B291" s="28" t="s">
        <v>873</v>
      </c>
      <c r="C291" s="27" t="s">
        <v>451</v>
      </c>
      <c r="D291" s="26" t="s">
        <v>556</v>
      </c>
      <c r="E291" s="27">
        <f t="shared" si="68"/>
        <v>54</v>
      </c>
      <c r="F291" s="27">
        <f t="shared" si="69"/>
        <v>3</v>
      </c>
      <c r="G291" s="27">
        <f t="shared" si="70"/>
        <v>4</v>
      </c>
      <c r="H291" s="27">
        <f t="shared" si="71"/>
        <v>0</v>
      </c>
      <c r="I291" s="27">
        <f t="shared" si="72"/>
        <v>0</v>
      </c>
      <c r="J291" s="27">
        <f t="shared" si="73"/>
        <v>0</v>
      </c>
      <c r="K291" s="27">
        <f t="shared" si="74"/>
        <v>6</v>
      </c>
      <c r="L291" s="27">
        <f t="shared" si="75"/>
        <v>0</v>
      </c>
      <c r="M291" s="27">
        <f t="shared" si="76"/>
        <v>6</v>
      </c>
      <c r="N291" s="35">
        <f t="shared" si="77"/>
        <v>0.1111111111111111</v>
      </c>
      <c r="O291" s="27">
        <f t="shared" si="78"/>
        <v>8</v>
      </c>
      <c r="P291" s="27">
        <f t="shared" si="79"/>
        <v>9</v>
      </c>
      <c r="Q291" s="27">
        <f t="shared" si="80"/>
        <v>6</v>
      </c>
      <c r="R291" s="27">
        <f t="shared" si="81"/>
        <v>6</v>
      </c>
      <c r="S291" s="27">
        <f t="shared" si="82"/>
        <v>0</v>
      </c>
      <c r="T291" s="27">
        <f t="shared" si="83"/>
        <v>29</v>
      </c>
      <c r="U291" s="35">
        <f t="shared" si="84"/>
        <v>0.53703703703703709</v>
      </c>
      <c r="V291" s="10"/>
      <c r="W291" s="10"/>
    </row>
    <row r="292" spans="1:23" s="5" customFormat="1" x14ac:dyDescent="0.25">
      <c r="A292" s="27" t="s">
        <v>687</v>
      </c>
      <c r="B292" s="28" t="s">
        <v>856</v>
      </c>
      <c r="C292" s="27" t="s">
        <v>451</v>
      </c>
      <c r="D292" s="26" t="s">
        <v>612</v>
      </c>
      <c r="E292" s="27">
        <f t="shared" si="68"/>
        <v>54</v>
      </c>
      <c r="F292" s="27">
        <f t="shared" si="69"/>
        <v>3</v>
      </c>
      <c r="G292" s="27">
        <f t="shared" si="70"/>
        <v>5</v>
      </c>
      <c r="H292" s="27">
        <f t="shared" si="71"/>
        <v>0</v>
      </c>
      <c r="I292" s="27">
        <f t="shared" si="72"/>
        <v>0</v>
      </c>
      <c r="J292" s="27">
        <f t="shared" si="73"/>
        <v>0</v>
      </c>
      <c r="K292" s="27">
        <f t="shared" si="74"/>
        <v>7</v>
      </c>
      <c r="L292" s="27">
        <f t="shared" si="75"/>
        <v>0</v>
      </c>
      <c r="M292" s="27">
        <f t="shared" si="76"/>
        <v>7</v>
      </c>
      <c r="N292" s="35">
        <f t="shared" si="77"/>
        <v>0.12962962962962962</v>
      </c>
      <c r="O292" s="27">
        <f t="shared" si="78"/>
        <v>8</v>
      </c>
      <c r="P292" s="27">
        <f t="shared" si="79"/>
        <v>9</v>
      </c>
      <c r="Q292" s="27">
        <f t="shared" si="80"/>
        <v>6</v>
      </c>
      <c r="R292" s="27">
        <f t="shared" si="81"/>
        <v>7</v>
      </c>
      <c r="S292" s="27">
        <f t="shared" si="82"/>
        <v>1</v>
      </c>
      <c r="T292" s="27">
        <f t="shared" si="83"/>
        <v>31</v>
      </c>
      <c r="U292" s="35">
        <f t="shared" si="84"/>
        <v>0.57407407407407407</v>
      </c>
      <c r="V292" s="10"/>
      <c r="W292" s="10"/>
    </row>
    <row r="293" spans="1:23" s="5" customFormat="1" x14ac:dyDescent="0.25">
      <c r="A293" s="27" t="s">
        <v>687</v>
      </c>
      <c r="B293" s="28" t="s">
        <v>869</v>
      </c>
      <c r="C293" s="27" t="s">
        <v>450</v>
      </c>
      <c r="D293" s="26" t="s">
        <v>546</v>
      </c>
      <c r="E293" s="27">
        <f t="shared" si="68"/>
        <v>55</v>
      </c>
      <c r="F293" s="27">
        <f t="shared" si="69"/>
        <v>3</v>
      </c>
      <c r="G293" s="27">
        <f t="shared" si="70"/>
        <v>6</v>
      </c>
      <c r="H293" s="27">
        <f t="shared" si="71"/>
        <v>0</v>
      </c>
      <c r="I293" s="27">
        <f t="shared" si="72"/>
        <v>0</v>
      </c>
      <c r="J293" s="27">
        <f t="shared" si="73"/>
        <v>0</v>
      </c>
      <c r="K293" s="27">
        <f t="shared" si="74"/>
        <v>8</v>
      </c>
      <c r="L293" s="27">
        <f t="shared" si="75"/>
        <v>0</v>
      </c>
      <c r="M293" s="27">
        <f t="shared" si="76"/>
        <v>8</v>
      </c>
      <c r="N293" s="35">
        <f t="shared" si="77"/>
        <v>0.14545454545454545</v>
      </c>
      <c r="O293" s="27">
        <f t="shared" si="78"/>
        <v>7</v>
      </c>
      <c r="P293" s="27">
        <f t="shared" si="79"/>
        <v>6</v>
      </c>
      <c r="Q293" s="27">
        <f t="shared" si="80"/>
        <v>6</v>
      </c>
      <c r="R293" s="27">
        <f t="shared" si="81"/>
        <v>4</v>
      </c>
      <c r="S293" s="27">
        <f t="shared" si="82"/>
        <v>0</v>
      </c>
      <c r="T293" s="27">
        <f t="shared" si="83"/>
        <v>23</v>
      </c>
      <c r="U293" s="35">
        <f t="shared" si="84"/>
        <v>0.41818181818181815</v>
      </c>
      <c r="V293" s="10"/>
      <c r="W293" s="10"/>
    </row>
    <row r="294" spans="1:23" s="5" customFormat="1" x14ac:dyDescent="0.25">
      <c r="A294" s="27" t="s">
        <v>687</v>
      </c>
      <c r="B294" s="28" t="s">
        <v>860</v>
      </c>
      <c r="C294" s="27" t="s">
        <v>615</v>
      </c>
      <c r="D294" s="26" t="s">
        <v>614</v>
      </c>
      <c r="E294" s="27">
        <f t="shared" si="68"/>
        <v>55</v>
      </c>
      <c r="F294" s="27">
        <f t="shared" si="69"/>
        <v>5</v>
      </c>
      <c r="G294" s="27">
        <f t="shared" si="70"/>
        <v>3</v>
      </c>
      <c r="H294" s="27">
        <f t="shared" si="71"/>
        <v>1</v>
      </c>
      <c r="I294" s="27">
        <f t="shared" si="72"/>
        <v>0</v>
      </c>
      <c r="J294" s="27">
        <f t="shared" si="73"/>
        <v>1</v>
      </c>
      <c r="K294" s="27">
        <f t="shared" si="74"/>
        <v>7</v>
      </c>
      <c r="L294" s="27">
        <f t="shared" si="75"/>
        <v>0</v>
      </c>
      <c r="M294" s="27">
        <f t="shared" si="76"/>
        <v>8</v>
      </c>
      <c r="N294" s="35">
        <f t="shared" si="77"/>
        <v>0.14545454545454545</v>
      </c>
      <c r="O294" s="27">
        <f t="shared" si="78"/>
        <v>11</v>
      </c>
      <c r="P294" s="27">
        <f t="shared" si="79"/>
        <v>7</v>
      </c>
      <c r="Q294" s="27">
        <f t="shared" si="80"/>
        <v>4</v>
      </c>
      <c r="R294" s="27">
        <f t="shared" si="81"/>
        <v>1</v>
      </c>
      <c r="S294" s="27">
        <f t="shared" si="82"/>
        <v>3</v>
      </c>
      <c r="T294" s="27">
        <f t="shared" si="83"/>
        <v>26</v>
      </c>
      <c r="U294" s="35">
        <f t="shared" si="84"/>
        <v>0.47272727272727272</v>
      </c>
      <c r="V294" s="10"/>
      <c r="W294" s="10"/>
    </row>
    <row r="295" spans="1:23" s="5" customFormat="1" x14ac:dyDescent="0.25">
      <c r="A295" s="27" t="s">
        <v>687</v>
      </c>
      <c r="B295" s="28" t="s">
        <v>853</v>
      </c>
      <c r="C295" s="27" t="s">
        <v>432</v>
      </c>
      <c r="D295" s="26" t="s">
        <v>536</v>
      </c>
      <c r="E295" s="27">
        <f t="shared" si="68"/>
        <v>57</v>
      </c>
      <c r="F295" s="27">
        <f t="shared" si="69"/>
        <v>5</v>
      </c>
      <c r="G295" s="27">
        <f t="shared" si="70"/>
        <v>5</v>
      </c>
      <c r="H295" s="27">
        <f t="shared" si="71"/>
        <v>0</v>
      </c>
      <c r="I295" s="27">
        <f t="shared" si="72"/>
        <v>0</v>
      </c>
      <c r="J295" s="27">
        <f t="shared" si="73"/>
        <v>0</v>
      </c>
      <c r="K295" s="27">
        <f t="shared" si="74"/>
        <v>9</v>
      </c>
      <c r="L295" s="27">
        <f t="shared" si="75"/>
        <v>0</v>
      </c>
      <c r="M295" s="27">
        <f t="shared" si="76"/>
        <v>9</v>
      </c>
      <c r="N295" s="35">
        <f t="shared" si="77"/>
        <v>0.15789473684210525</v>
      </c>
      <c r="O295" s="27">
        <f t="shared" si="78"/>
        <v>12</v>
      </c>
      <c r="P295" s="27">
        <f t="shared" si="79"/>
        <v>5</v>
      </c>
      <c r="Q295" s="27">
        <f t="shared" si="80"/>
        <v>5</v>
      </c>
      <c r="R295" s="27">
        <f t="shared" si="81"/>
        <v>3</v>
      </c>
      <c r="S295" s="27">
        <f t="shared" si="82"/>
        <v>3</v>
      </c>
      <c r="T295" s="27">
        <f t="shared" si="83"/>
        <v>28</v>
      </c>
      <c r="U295" s="35">
        <f t="shared" si="84"/>
        <v>0.49122807017543857</v>
      </c>
      <c r="V295" s="10"/>
      <c r="W295" s="10"/>
    </row>
    <row r="296" spans="1:23" s="5" customFormat="1" x14ac:dyDescent="0.25">
      <c r="A296" s="27" t="s">
        <v>687</v>
      </c>
      <c r="B296" s="28" t="s">
        <v>855</v>
      </c>
      <c r="C296" s="27" t="s">
        <v>432</v>
      </c>
      <c r="D296" s="26" t="s">
        <v>537</v>
      </c>
      <c r="E296" s="27">
        <f t="shared" si="68"/>
        <v>57</v>
      </c>
      <c r="F296" s="27">
        <f t="shared" si="69"/>
        <v>5</v>
      </c>
      <c r="G296" s="27">
        <f t="shared" si="70"/>
        <v>3</v>
      </c>
      <c r="H296" s="27">
        <f t="shared" si="71"/>
        <v>0</v>
      </c>
      <c r="I296" s="27">
        <f t="shared" si="72"/>
        <v>0</v>
      </c>
      <c r="J296" s="27">
        <f t="shared" si="73"/>
        <v>0</v>
      </c>
      <c r="K296" s="27">
        <f t="shared" si="74"/>
        <v>7</v>
      </c>
      <c r="L296" s="27">
        <f t="shared" si="75"/>
        <v>0</v>
      </c>
      <c r="M296" s="27">
        <f t="shared" si="76"/>
        <v>7</v>
      </c>
      <c r="N296" s="35">
        <f t="shared" si="77"/>
        <v>0.12280701754385964</v>
      </c>
      <c r="O296" s="27">
        <f t="shared" si="78"/>
        <v>9</v>
      </c>
      <c r="P296" s="27">
        <f t="shared" si="79"/>
        <v>7</v>
      </c>
      <c r="Q296" s="27">
        <f t="shared" si="80"/>
        <v>7</v>
      </c>
      <c r="R296" s="27">
        <f t="shared" si="81"/>
        <v>4</v>
      </c>
      <c r="S296" s="27">
        <f t="shared" si="82"/>
        <v>2</v>
      </c>
      <c r="T296" s="27">
        <f t="shared" si="83"/>
        <v>29</v>
      </c>
      <c r="U296" s="35">
        <f t="shared" si="84"/>
        <v>0.50877192982456143</v>
      </c>
      <c r="V296" s="10"/>
      <c r="W296" s="10"/>
    </row>
    <row r="297" spans="1:23" s="5" customFormat="1" x14ac:dyDescent="0.25">
      <c r="A297" s="27" t="s">
        <v>687</v>
      </c>
      <c r="B297" s="28" t="s">
        <v>871</v>
      </c>
      <c r="C297" s="27" t="s">
        <v>432</v>
      </c>
      <c r="D297" s="26" t="s">
        <v>547</v>
      </c>
      <c r="E297" s="27">
        <f t="shared" si="68"/>
        <v>57</v>
      </c>
      <c r="F297" s="27">
        <f t="shared" si="69"/>
        <v>5</v>
      </c>
      <c r="G297" s="27">
        <f t="shared" si="70"/>
        <v>5</v>
      </c>
      <c r="H297" s="27">
        <f t="shared" si="71"/>
        <v>0</v>
      </c>
      <c r="I297" s="27">
        <f t="shared" si="72"/>
        <v>0</v>
      </c>
      <c r="J297" s="27">
        <f t="shared" si="73"/>
        <v>0</v>
      </c>
      <c r="K297" s="27">
        <f t="shared" si="74"/>
        <v>9</v>
      </c>
      <c r="L297" s="27">
        <f t="shared" si="75"/>
        <v>0</v>
      </c>
      <c r="M297" s="27">
        <f t="shared" si="76"/>
        <v>9</v>
      </c>
      <c r="N297" s="35">
        <f t="shared" si="77"/>
        <v>0.15789473684210525</v>
      </c>
      <c r="O297" s="27">
        <f t="shared" si="78"/>
        <v>10</v>
      </c>
      <c r="P297" s="27">
        <f t="shared" si="79"/>
        <v>6</v>
      </c>
      <c r="Q297" s="27">
        <f t="shared" si="80"/>
        <v>6</v>
      </c>
      <c r="R297" s="27">
        <f t="shared" si="81"/>
        <v>3</v>
      </c>
      <c r="S297" s="27">
        <f t="shared" si="82"/>
        <v>2</v>
      </c>
      <c r="T297" s="27">
        <f t="shared" si="83"/>
        <v>27</v>
      </c>
      <c r="U297" s="35">
        <f t="shared" si="84"/>
        <v>0.47368421052631576</v>
      </c>
      <c r="V297" s="10"/>
      <c r="W297" s="10"/>
    </row>
    <row r="298" spans="1:23" s="5" customFormat="1" x14ac:dyDescent="0.25">
      <c r="A298" s="27" t="s">
        <v>687</v>
      </c>
      <c r="B298" s="28" t="s">
        <v>872</v>
      </c>
      <c r="C298" s="27" t="s">
        <v>432</v>
      </c>
      <c r="D298" s="26" t="s">
        <v>551</v>
      </c>
      <c r="E298" s="27">
        <f t="shared" si="68"/>
        <v>57</v>
      </c>
      <c r="F298" s="27">
        <f t="shared" si="69"/>
        <v>5</v>
      </c>
      <c r="G298" s="27">
        <f t="shared" si="70"/>
        <v>5</v>
      </c>
      <c r="H298" s="27">
        <f t="shared" si="71"/>
        <v>0</v>
      </c>
      <c r="I298" s="27">
        <f t="shared" si="72"/>
        <v>0</v>
      </c>
      <c r="J298" s="27">
        <f t="shared" si="73"/>
        <v>0</v>
      </c>
      <c r="K298" s="27">
        <f t="shared" si="74"/>
        <v>9</v>
      </c>
      <c r="L298" s="27">
        <f t="shared" si="75"/>
        <v>0</v>
      </c>
      <c r="M298" s="27">
        <f t="shared" si="76"/>
        <v>9</v>
      </c>
      <c r="N298" s="35">
        <f t="shared" si="77"/>
        <v>0.15789473684210525</v>
      </c>
      <c r="O298" s="27">
        <f t="shared" si="78"/>
        <v>10</v>
      </c>
      <c r="P298" s="27">
        <f t="shared" si="79"/>
        <v>6</v>
      </c>
      <c r="Q298" s="27">
        <f t="shared" si="80"/>
        <v>6</v>
      </c>
      <c r="R298" s="27">
        <f t="shared" si="81"/>
        <v>3</v>
      </c>
      <c r="S298" s="27">
        <f t="shared" si="82"/>
        <v>2</v>
      </c>
      <c r="T298" s="27">
        <f t="shared" si="83"/>
        <v>27</v>
      </c>
      <c r="U298" s="35">
        <f t="shared" si="84"/>
        <v>0.47368421052631576</v>
      </c>
      <c r="V298" s="10"/>
      <c r="W298" s="10"/>
    </row>
    <row r="299" spans="1:23" s="5" customFormat="1" x14ac:dyDescent="0.25">
      <c r="A299" s="27" t="s">
        <v>687</v>
      </c>
      <c r="B299" s="28" t="s">
        <v>871</v>
      </c>
      <c r="C299" s="27" t="s">
        <v>432</v>
      </c>
      <c r="D299" s="26" t="s">
        <v>547</v>
      </c>
      <c r="E299" s="27">
        <f t="shared" si="68"/>
        <v>57</v>
      </c>
      <c r="F299" s="27">
        <f t="shared" si="69"/>
        <v>5</v>
      </c>
      <c r="G299" s="27">
        <f t="shared" si="70"/>
        <v>5</v>
      </c>
      <c r="H299" s="27">
        <f t="shared" si="71"/>
        <v>0</v>
      </c>
      <c r="I299" s="27">
        <f t="shared" si="72"/>
        <v>0</v>
      </c>
      <c r="J299" s="27">
        <f t="shared" si="73"/>
        <v>0</v>
      </c>
      <c r="K299" s="27">
        <f t="shared" si="74"/>
        <v>9</v>
      </c>
      <c r="L299" s="27">
        <f t="shared" si="75"/>
        <v>0</v>
      </c>
      <c r="M299" s="27">
        <f t="shared" si="76"/>
        <v>9</v>
      </c>
      <c r="N299" s="35">
        <f t="shared" si="77"/>
        <v>0.15789473684210525</v>
      </c>
      <c r="O299" s="27">
        <f t="shared" si="78"/>
        <v>10</v>
      </c>
      <c r="P299" s="27">
        <f t="shared" si="79"/>
        <v>6</v>
      </c>
      <c r="Q299" s="27">
        <f t="shared" si="80"/>
        <v>6</v>
      </c>
      <c r="R299" s="27">
        <f t="shared" si="81"/>
        <v>3</v>
      </c>
      <c r="S299" s="27">
        <f t="shared" si="82"/>
        <v>2</v>
      </c>
      <c r="T299" s="27">
        <f t="shared" si="83"/>
        <v>27</v>
      </c>
      <c r="U299" s="35">
        <f t="shared" si="84"/>
        <v>0.47368421052631576</v>
      </c>
      <c r="V299" s="10"/>
      <c r="W299" s="10"/>
    </row>
    <row r="300" spans="1:23" s="5" customFormat="1" x14ac:dyDescent="0.25">
      <c r="A300" s="27" t="s">
        <v>687</v>
      </c>
      <c r="B300" s="28" t="s">
        <v>854</v>
      </c>
      <c r="C300" s="27" t="s">
        <v>432</v>
      </c>
      <c r="D300" s="26" t="s">
        <v>611</v>
      </c>
      <c r="E300" s="27">
        <f t="shared" si="68"/>
        <v>57</v>
      </c>
      <c r="F300" s="27">
        <f t="shared" si="69"/>
        <v>3</v>
      </c>
      <c r="G300" s="27">
        <f t="shared" si="70"/>
        <v>3</v>
      </c>
      <c r="H300" s="27">
        <f t="shared" si="71"/>
        <v>0</v>
      </c>
      <c r="I300" s="27">
        <f t="shared" si="72"/>
        <v>0</v>
      </c>
      <c r="J300" s="27">
        <f t="shared" si="73"/>
        <v>0</v>
      </c>
      <c r="K300" s="27">
        <f t="shared" si="74"/>
        <v>5</v>
      </c>
      <c r="L300" s="27">
        <f t="shared" si="75"/>
        <v>0</v>
      </c>
      <c r="M300" s="27">
        <f t="shared" si="76"/>
        <v>5</v>
      </c>
      <c r="N300" s="35">
        <f t="shared" si="77"/>
        <v>8.771929824561403E-2</v>
      </c>
      <c r="O300" s="27">
        <f t="shared" si="78"/>
        <v>14</v>
      </c>
      <c r="P300" s="27">
        <f t="shared" si="79"/>
        <v>7</v>
      </c>
      <c r="Q300" s="27">
        <f t="shared" si="80"/>
        <v>5</v>
      </c>
      <c r="R300" s="27">
        <f t="shared" si="81"/>
        <v>6</v>
      </c>
      <c r="S300" s="27">
        <f t="shared" si="82"/>
        <v>2</v>
      </c>
      <c r="T300" s="27">
        <f t="shared" si="83"/>
        <v>34</v>
      </c>
      <c r="U300" s="35">
        <f t="shared" si="84"/>
        <v>0.59649122807017541</v>
      </c>
      <c r="V300" s="10"/>
      <c r="W300" s="10"/>
    </row>
    <row r="301" spans="1:23" s="5" customFormat="1" x14ac:dyDescent="0.25">
      <c r="A301" s="27" t="s">
        <v>687</v>
      </c>
      <c r="B301" s="28" t="s">
        <v>858</v>
      </c>
      <c r="C301" s="27" t="s">
        <v>432</v>
      </c>
      <c r="D301" s="26" t="s">
        <v>613</v>
      </c>
      <c r="E301" s="27">
        <f t="shared" si="68"/>
        <v>57</v>
      </c>
      <c r="F301" s="27">
        <f t="shared" si="69"/>
        <v>6</v>
      </c>
      <c r="G301" s="27">
        <f t="shared" si="70"/>
        <v>3</v>
      </c>
      <c r="H301" s="27">
        <f t="shared" si="71"/>
        <v>0</v>
      </c>
      <c r="I301" s="27">
        <f t="shared" si="72"/>
        <v>0</v>
      </c>
      <c r="J301" s="27">
        <f t="shared" si="73"/>
        <v>0</v>
      </c>
      <c r="K301" s="27">
        <f t="shared" si="74"/>
        <v>8</v>
      </c>
      <c r="L301" s="27">
        <f t="shared" si="75"/>
        <v>0</v>
      </c>
      <c r="M301" s="27">
        <f t="shared" si="76"/>
        <v>8</v>
      </c>
      <c r="N301" s="35">
        <f t="shared" si="77"/>
        <v>0.14035087719298245</v>
      </c>
      <c r="O301" s="27">
        <f t="shared" si="78"/>
        <v>9</v>
      </c>
      <c r="P301" s="27">
        <f t="shared" si="79"/>
        <v>7</v>
      </c>
      <c r="Q301" s="27">
        <f t="shared" si="80"/>
        <v>7</v>
      </c>
      <c r="R301" s="27">
        <f t="shared" si="81"/>
        <v>4</v>
      </c>
      <c r="S301" s="27">
        <f t="shared" si="82"/>
        <v>2</v>
      </c>
      <c r="T301" s="27">
        <f t="shared" si="83"/>
        <v>29</v>
      </c>
      <c r="U301" s="35">
        <f t="shared" si="84"/>
        <v>0.50877192982456143</v>
      </c>
      <c r="V301" s="10"/>
      <c r="W301" s="10"/>
    </row>
    <row r="302" spans="1:23" s="5" customFormat="1" x14ac:dyDescent="0.25">
      <c r="A302" s="27" t="s">
        <v>687</v>
      </c>
      <c r="B302" s="28" t="s">
        <v>859</v>
      </c>
      <c r="C302" s="27" t="s">
        <v>452</v>
      </c>
      <c r="D302" s="26" t="s">
        <v>539</v>
      </c>
      <c r="E302" s="27">
        <f t="shared" si="68"/>
        <v>59</v>
      </c>
      <c r="F302" s="27">
        <f t="shared" si="69"/>
        <v>3</v>
      </c>
      <c r="G302" s="27">
        <f t="shared" si="70"/>
        <v>4</v>
      </c>
      <c r="H302" s="27">
        <f t="shared" si="71"/>
        <v>2</v>
      </c>
      <c r="I302" s="27">
        <f t="shared" si="72"/>
        <v>0</v>
      </c>
      <c r="J302" s="27">
        <f t="shared" si="73"/>
        <v>2</v>
      </c>
      <c r="K302" s="27">
        <f t="shared" si="74"/>
        <v>6</v>
      </c>
      <c r="L302" s="27">
        <f t="shared" si="75"/>
        <v>0</v>
      </c>
      <c r="M302" s="27">
        <f t="shared" si="76"/>
        <v>8</v>
      </c>
      <c r="N302" s="35">
        <f t="shared" si="77"/>
        <v>0.13559322033898305</v>
      </c>
      <c r="O302" s="27">
        <f t="shared" si="78"/>
        <v>9</v>
      </c>
      <c r="P302" s="27">
        <f t="shared" si="79"/>
        <v>7</v>
      </c>
      <c r="Q302" s="27">
        <f t="shared" si="80"/>
        <v>8</v>
      </c>
      <c r="R302" s="27">
        <f t="shared" si="81"/>
        <v>3</v>
      </c>
      <c r="S302" s="27">
        <f t="shared" si="82"/>
        <v>3</v>
      </c>
      <c r="T302" s="27">
        <f t="shared" si="83"/>
        <v>30</v>
      </c>
      <c r="U302" s="35">
        <f t="shared" si="84"/>
        <v>0.50847457627118642</v>
      </c>
      <c r="V302" s="10"/>
      <c r="W302" s="10"/>
    </row>
    <row r="303" spans="1:23" s="5" customFormat="1" x14ac:dyDescent="0.25">
      <c r="A303" s="27" t="s">
        <v>687</v>
      </c>
      <c r="B303" s="28" t="s">
        <v>870</v>
      </c>
      <c r="C303" s="27" t="s">
        <v>618</v>
      </c>
      <c r="D303" s="26" t="s">
        <v>617</v>
      </c>
      <c r="E303" s="27">
        <f t="shared" si="68"/>
        <v>60</v>
      </c>
      <c r="F303" s="27">
        <f t="shared" si="69"/>
        <v>1</v>
      </c>
      <c r="G303" s="27">
        <f t="shared" si="70"/>
        <v>3</v>
      </c>
      <c r="H303" s="27">
        <f t="shared" si="71"/>
        <v>2</v>
      </c>
      <c r="I303" s="27">
        <f t="shared" si="72"/>
        <v>0</v>
      </c>
      <c r="J303" s="27">
        <f t="shared" si="73"/>
        <v>2</v>
      </c>
      <c r="K303" s="27">
        <f t="shared" si="74"/>
        <v>3</v>
      </c>
      <c r="L303" s="27">
        <f t="shared" si="75"/>
        <v>0</v>
      </c>
      <c r="M303" s="27">
        <f t="shared" si="76"/>
        <v>5</v>
      </c>
      <c r="N303" s="35">
        <f t="shared" si="77"/>
        <v>8.3333333333333329E-2</v>
      </c>
      <c r="O303" s="27">
        <f t="shared" si="78"/>
        <v>9</v>
      </c>
      <c r="P303" s="27">
        <f t="shared" si="79"/>
        <v>11</v>
      </c>
      <c r="Q303" s="27">
        <f t="shared" si="80"/>
        <v>7</v>
      </c>
      <c r="R303" s="27">
        <f t="shared" si="81"/>
        <v>3</v>
      </c>
      <c r="S303" s="27">
        <f t="shared" si="82"/>
        <v>1</v>
      </c>
      <c r="T303" s="27">
        <f t="shared" si="83"/>
        <v>31</v>
      </c>
      <c r="U303" s="35">
        <f t="shared" si="84"/>
        <v>0.51666666666666672</v>
      </c>
      <c r="V303" s="10"/>
      <c r="W303" s="10"/>
    </row>
    <row r="304" spans="1:23" s="5" customFormat="1" x14ac:dyDescent="0.25">
      <c r="A304" s="27" t="s">
        <v>687</v>
      </c>
      <c r="B304" s="28" t="s">
        <v>861</v>
      </c>
      <c r="C304" s="27" t="s">
        <v>668</v>
      </c>
      <c r="D304" s="26" t="s">
        <v>669</v>
      </c>
      <c r="E304" s="27">
        <f t="shared" si="68"/>
        <v>70</v>
      </c>
      <c r="F304" s="27">
        <f t="shared" si="69"/>
        <v>2</v>
      </c>
      <c r="G304" s="27">
        <f t="shared" si="70"/>
        <v>6</v>
      </c>
      <c r="H304" s="27">
        <f t="shared" si="71"/>
        <v>2</v>
      </c>
      <c r="I304" s="27">
        <f t="shared" si="72"/>
        <v>0</v>
      </c>
      <c r="J304" s="27">
        <f t="shared" si="73"/>
        <v>2</v>
      </c>
      <c r="K304" s="27">
        <f t="shared" si="74"/>
        <v>7</v>
      </c>
      <c r="L304" s="27">
        <f t="shared" si="75"/>
        <v>0</v>
      </c>
      <c r="M304" s="27">
        <f t="shared" si="76"/>
        <v>9</v>
      </c>
      <c r="N304" s="35">
        <f t="shared" si="77"/>
        <v>0.12857142857142856</v>
      </c>
      <c r="O304" s="27">
        <f t="shared" si="78"/>
        <v>14</v>
      </c>
      <c r="P304" s="27">
        <f t="shared" si="79"/>
        <v>8</v>
      </c>
      <c r="Q304" s="27">
        <f t="shared" si="80"/>
        <v>5</v>
      </c>
      <c r="R304" s="27">
        <f t="shared" si="81"/>
        <v>7</v>
      </c>
      <c r="S304" s="27">
        <f t="shared" si="82"/>
        <v>2</v>
      </c>
      <c r="T304" s="27">
        <f t="shared" si="83"/>
        <v>36</v>
      </c>
      <c r="U304" s="35">
        <f t="shared" si="84"/>
        <v>0.51428571428571423</v>
      </c>
      <c r="V304" s="13"/>
      <c r="W304" s="13"/>
    </row>
    <row r="305" spans="1:25" x14ac:dyDescent="0.25">
      <c r="A305" s="27"/>
      <c r="B305" s="28"/>
      <c r="C305" s="28"/>
      <c r="D305" s="28"/>
      <c r="E305" s="27"/>
      <c r="F305" s="27"/>
      <c r="G305" s="27"/>
      <c r="H305" s="27"/>
      <c r="I305" s="27" t="str">
        <f t="shared" si="72"/>
        <v/>
      </c>
      <c r="J305" s="27" t="str">
        <f t="shared" si="73"/>
        <v/>
      </c>
      <c r="K305" s="27" t="str">
        <f t="shared" ref="K305:K351" si="85">IF(D305&lt;&gt;"", F305+G305-1,"")</f>
        <v/>
      </c>
      <c r="L305" s="27" t="str">
        <f t="shared" si="75"/>
        <v/>
      </c>
      <c r="M305" s="27"/>
      <c r="N305" s="35" t="str">
        <f t="shared" si="77"/>
        <v/>
      </c>
      <c r="O305" s="27"/>
      <c r="P305" s="27"/>
      <c r="Q305" s="27"/>
      <c r="R305" s="27"/>
      <c r="S305" s="27"/>
      <c r="T305" s="27"/>
      <c r="U305" s="27"/>
      <c r="V305" s="10"/>
      <c r="W305" s="10"/>
      <c r="Y305" s="5"/>
    </row>
    <row r="306" spans="1:25" x14ac:dyDescent="0.25">
      <c r="A306" s="27"/>
      <c r="B306" s="28"/>
      <c r="C306" s="28"/>
      <c r="D306" s="28"/>
      <c r="E306" s="27"/>
      <c r="F306" s="27"/>
      <c r="G306" s="27"/>
      <c r="H306" s="27"/>
      <c r="I306" s="27" t="str">
        <f t="shared" si="72"/>
        <v/>
      </c>
      <c r="J306" s="27" t="str">
        <f t="shared" si="73"/>
        <v/>
      </c>
      <c r="K306" s="27" t="str">
        <f t="shared" si="85"/>
        <v/>
      </c>
      <c r="L306" s="27" t="str">
        <f t="shared" si="75"/>
        <v/>
      </c>
      <c r="M306" s="27"/>
      <c r="N306" s="35" t="str">
        <f t="shared" si="77"/>
        <v/>
      </c>
      <c r="O306" s="27"/>
      <c r="P306" s="27"/>
      <c r="Q306" s="27"/>
      <c r="R306" s="27"/>
      <c r="S306" s="27"/>
      <c r="T306" s="27"/>
      <c r="U306" s="27"/>
      <c r="V306" s="10"/>
      <c r="W306" s="10"/>
      <c r="Y306" s="5"/>
    </row>
    <row r="307" spans="1:25" x14ac:dyDescent="0.25">
      <c r="A307" s="27"/>
      <c r="B307" s="28"/>
      <c r="C307" s="28"/>
      <c r="D307" s="28"/>
      <c r="E307" s="27"/>
      <c r="F307" s="27"/>
      <c r="G307" s="27"/>
      <c r="H307" s="27"/>
      <c r="I307" s="27" t="str">
        <f t="shared" si="72"/>
        <v/>
      </c>
      <c r="J307" s="27" t="str">
        <f t="shared" si="73"/>
        <v/>
      </c>
      <c r="K307" s="27" t="str">
        <f t="shared" si="85"/>
        <v/>
      </c>
      <c r="L307" s="27" t="str">
        <f t="shared" si="75"/>
        <v/>
      </c>
      <c r="M307" s="27"/>
      <c r="N307" s="35" t="str">
        <f t="shared" si="77"/>
        <v/>
      </c>
      <c r="O307" s="27"/>
      <c r="P307" s="27"/>
      <c r="Q307" s="27"/>
      <c r="R307" s="27"/>
      <c r="S307" s="27"/>
      <c r="T307" s="27"/>
      <c r="U307" s="27"/>
      <c r="V307" s="10"/>
      <c r="W307" s="10"/>
      <c r="Y307" s="5"/>
    </row>
    <row r="308" spans="1:25" x14ac:dyDescent="0.25">
      <c r="A308" s="27"/>
      <c r="B308" s="28"/>
      <c r="C308" s="28"/>
      <c r="D308" s="28"/>
      <c r="E308" s="27"/>
      <c r="F308" s="27"/>
      <c r="G308" s="27"/>
      <c r="H308" s="27"/>
      <c r="I308" s="27" t="str">
        <f t="shared" si="72"/>
        <v/>
      </c>
      <c r="J308" s="27" t="str">
        <f t="shared" si="73"/>
        <v/>
      </c>
      <c r="K308" s="27" t="str">
        <f t="shared" si="85"/>
        <v/>
      </c>
      <c r="L308" s="27" t="str">
        <f t="shared" si="75"/>
        <v/>
      </c>
      <c r="M308" s="27"/>
      <c r="N308" s="35" t="str">
        <f t="shared" si="77"/>
        <v/>
      </c>
      <c r="O308" s="27"/>
      <c r="P308" s="27"/>
      <c r="Q308" s="27"/>
      <c r="R308" s="27"/>
      <c r="S308" s="27"/>
      <c r="T308" s="27"/>
      <c r="U308" s="27"/>
      <c r="V308" s="10"/>
      <c r="W308" s="10"/>
      <c r="Y308" s="5"/>
    </row>
    <row r="309" spans="1:25" x14ac:dyDescent="0.25">
      <c r="A309" s="27"/>
      <c r="B309" s="28"/>
      <c r="C309" s="28"/>
      <c r="D309" s="28"/>
      <c r="E309" s="27"/>
      <c r="F309" s="27"/>
      <c r="G309" s="27"/>
      <c r="H309" s="27"/>
      <c r="I309" s="27" t="str">
        <f t="shared" si="72"/>
        <v/>
      </c>
      <c r="J309" s="27" t="str">
        <f t="shared" si="73"/>
        <v/>
      </c>
      <c r="K309" s="27" t="str">
        <f t="shared" si="85"/>
        <v/>
      </c>
      <c r="L309" s="27" t="str">
        <f t="shared" si="75"/>
        <v/>
      </c>
      <c r="M309" s="27"/>
      <c r="N309" s="35" t="str">
        <f t="shared" si="77"/>
        <v/>
      </c>
      <c r="O309" s="27"/>
      <c r="P309" s="27"/>
      <c r="Q309" s="27"/>
      <c r="R309" s="27"/>
      <c r="S309" s="27"/>
      <c r="T309" s="27"/>
      <c r="U309" s="27"/>
      <c r="V309" s="10"/>
      <c r="W309" s="10"/>
      <c r="Y309" s="5"/>
    </row>
    <row r="310" spans="1:25" x14ac:dyDescent="0.25">
      <c r="A310" s="27"/>
      <c r="B310" s="28"/>
      <c r="C310" s="28"/>
      <c r="D310" s="28"/>
      <c r="E310" s="27"/>
      <c r="F310" s="27"/>
      <c r="G310" s="27"/>
      <c r="H310" s="27"/>
      <c r="I310" s="27" t="str">
        <f t="shared" si="72"/>
        <v/>
      </c>
      <c r="J310" s="27" t="str">
        <f t="shared" si="73"/>
        <v/>
      </c>
      <c r="K310" s="27" t="str">
        <f t="shared" si="85"/>
        <v/>
      </c>
      <c r="L310" s="27" t="str">
        <f t="shared" si="75"/>
        <v/>
      </c>
      <c r="M310" s="27"/>
      <c r="N310" s="35" t="str">
        <f t="shared" si="77"/>
        <v/>
      </c>
      <c r="O310" s="27"/>
      <c r="P310" s="27"/>
      <c r="Q310" s="27"/>
      <c r="R310" s="27"/>
      <c r="S310" s="27"/>
      <c r="T310" s="27"/>
      <c r="U310" s="27"/>
      <c r="V310" s="10"/>
      <c r="W310" s="10"/>
      <c r="Y310" s="5"/>
    </row>
    <row r="311" spans="1:25" x14ac:dyDescent="0.25">
      <c r="A311" s="27"/>
      <c r="B311" s="28"/>
      <c r="C311" s="28"/>
      <c r="D311" s="28"/>
      <c r="E311" s="27"/>
      <c r="F311" s="27"/>
      <c r="G311" s="27"/>
      <c r="H311" s="27"/>
      <c r="I311" s="27" t="str">
        <f t="shared" si="72"/>
        <v/>
      </c>
      <c r="J311" s="27" t="str">
        <f t="shared" si="73"/>
        <v/>
      </c>
      <c r="K311" s="27" t="str">
        <f t="shared" si="85"/>
        <v/>
      </c>
      <c r="L311" s="27" t="str">
        <f t="shared" si="75"/>
        <v/>
      </c>
      <c r="M311" s="27"/>
      <c r="N311" s="35" t="str">
        <f t="shared" si="77"/>
        <v/>
      </c>
      <c r="O311" s="27"/>
      <c r="P311" s="27"/>
      <c r="Q311" s="27"/>
      <c r="R311" s="27"/>
      <c r="S311" s="27"/>
      <c r="T311" s="27"/>
      <c r="U311" s="27"/>
      <c r="V311" s="10"/>
      <c r="W311" s="10"/>
      <c r="Y311" s="5"/>
    </row>
    <row r="312" spans="1:25" x14ac:dyDescent="0.25">
      <c r="A312" s="27"/>
      <c r="B312" s="28"/>
      <c r="C312" s="28"/>
      <c r="D312" s="28"/>
      <c r="E312" s="27"/>
      <c r="F312" s="27"/>
      <c r="G312" s="27"/>
      <c r="H312" s="27"/>
      <c r="I312" s="27" t="str">
        <f t="shared" si="72"/>
        <v/>
      </c>
      <c r="J312" s="27" t="str">
        <f t="shared" si="73"/>
        <v/>
      </c>
      <c r="K312" s="27" t="str">
        <f t="shared" si="85"/>
        <v/>
      </c>
      <c r="L312" s="27" t="str">
        <f t="shared" si="75"/>
        <v/>
      </c>
      <c r="M312" s="27"/>
      <c r="N312" s="35" t="str">
        <f t="shared" si="77"/>
        <v/>
      </c>
      <c r="O312" s="27"/>
      <c r="P312" s="27"/>
      <c r="Q312" s="27"/>
      <c r="R312" s="27"/>
      <c r="S312" s="27"/>
      <c r="T312" s="27"/>
      <c r="U312" s="27"/>
      <c r="V312" s="10"/>
      <c r="W312" s="10"/>
      <c r="Y312" s="5"/>
    </row>
    <row r="313" spans="1:25" x14ac:dyDescent="0.25">
      <c r="A313" s="27"/>
      <c r="B313" s="28"/>
      <c r="C313" s="28"/>
      <c r="D313" s="28"/>
      <c r="E313" s="27"/>
      <c r="F313" s="27"/>
      <c r="G313" s="27"/>
      <c r="H313" s="27"/>
      <c r="I313" s="27" t="str">
        <f t="shared" si="72"/>
        <v/>
      </c>
      <c r="J313" s="27" t="str">
        <f t="shared" si="73"/>
        <v/>
      </c>
      <c r="K313" s="27" t="str">
        <f t="shared" si="85"/>
        <v/>
      </c>
      <c r="L313" s="27" t="str">
        <f t="shared" si="75"/>
        <v/>
      </c>
      <c r="M313" s="27"/>
      <c r="N313" s="35" t="str">
        <f t="shared" si="77"/>
        <v/>
      </c>
      <c r="O313" s="27"/>
      <c r="P313" s="27"/>
      <c r="Q313" s="27"/>
      <c r="R313" s="27"/>
      <c r="S313" s="27"/>
      <c r="T313" s="27"/>
      <c r="U313" s="27"/>
      <c r="V313" s="10"/>
      <c r="W313" s="10"/>
      <c r="Y313" s="5"/>
    </row>
    <row r="314" spans="1:25" x14ac:dyDescent="0.25">
      <c r="A314" s="27"/>
      <c r="B314" s="28"/>
      <c r="C314" s="28"/>
      <c r="D314" s="28"/>
      <c r="E314" s="27"/>
      <c r="F314" s="27"/>
      <c r="G314" s="27"/>
      <c r="H314" s="27"/>
      <c r="I314" s="27" t="str">
        <f t="shared" si="72"/>
        <v/>
      </c>
      <c r="J314" s="27" t="str">
        <f t="shared" si="73"/>
        <v/>
      </c>
      <c r="K314" s="27" t="str">
        <f t="shared" si="85"/>
        <v/>
      </c>
      <c r="L314" s="27" t="str">
        <f t="shared" si="75"/>
        <v/>
      </c>
      <c r="M314" s="27"/>
      <c r="N314" s="35" t="str">
        <f t="shared" si="77"/>
        <v/>
      </c>
      <c r="O314" s="27"/>
      <c r="P314" s="27"/>
      <c r="Q314" s="27"/>
      <c r="R314" s="27"/>
      <c r="S314" s="27"/>
      <c r="T314" s="27"/>
      <c r="U314" s="27"/>
      <c r="V314" s="10"/>
      <c r="W314" s="10"/>
      <c r="Y314" s="5"/>
    </row>
    <row r="315" spans="1:25" x14ac:dyDescent="0.25">
      <c r="A315" s="27"/>
      <c r="B315" s="28"/>
      <c r="C315" s="28"/>
      <c r="D315" s="28"/>
      <c r="E315" s="27"/>
      <c r="F315" s="27"/>
      <c r="G315" s="27"/>
      <c r="H315" s="27"/>
      <c r="I315" s="27" t="str">
        <f t="shared" si="72"/>
        <v/>
      </c>
      <c r="J315" s="27" t="str">
        <f t="shared" si="73"/>
        <v/>
      </c>
      <c r="K315" s="27" t="str">
        <f t="shared" si="85"/>
        <v/>
      </c>
      <c r="L315" s="27" t="str">
        <f t="shared" si="75"/>
        <v/>
      </c>
      <c r="M315" s="27"/>
      <c r="N315" s="35" t="str">
        <f t="shared" si="77"/>
        <v/>
      </c>
      <c r="O315" s="27"/>
      <c r="P315" s="27"/>
      <c r="Q315" s="27"/>
      <c r="R315" s="27"/>
      <c r="S315" s="27"/>
      <c r="T315" s="27"/>
      <c r="U315" s="27"/>
      <c r="V315" s="10"/>
      <c r="W315" s="10"/>
      <c r="Y315" s="5"/>
    </row>
    <row r="316" spans="1:25" x14ac:dyDescent="0.25">
      <c r="A316" s="27"/>
      <c r="B316" s="28"/>
      <c r="C316" s="28"/>
      <c r="D316" s="28"/>
      <c r="E316" s="27"/>
      <c r="F316" s="27"/>
      <c r="G316" s="27"/>
      <c r="H316" s="27"/>
      <c r="I316" s="27" t="str">
        <f t="shared" si="72"/>
        <v/>
      </c>
      <c r="J316" s="27" t="str">
        <f t="shared" si="73"/>
        <v/>
      </c>
      <c r="K316" s="27" t="str">
        <f t="shared" si="85"/>
        <v/>
      </c>
      <c r="L316" s="27" t="str">
        <f t="shared" si="75"/>
        <v/>
      </c>
      <c r="M316" s="27"/>
      <c r="N316" s="35" t="str">
        <f t="shared" si="77"/>
        <v/>
      </c>
      <c r="O316" s="27"/>
      <c r="P316" s="27"/>
      <c r="Q316" s="27"/>
      <c r="R316" s="27"/>
      <c r="S316" s="27"/>
      <c r="T316" s="27"/>
      <c r="U316" s="27"/>
      <c r="V316" s="10"/>
      <c r="W316" s="10"/>
      <c r="Y316" s="5"/>
    </row>
    <row r="317" spans="1:25" x14ac:dyDescent="0.25">
      <c r="A317" s="27"/>
      <c r="B317" s="28"/>
      <c r="C317" s="28"/>
      <c r="D317" s="28"/>
      <c r="E317" s="27"/>
      <c r="F317" s="27"/>
      <c r="G317" s="27"/>
      <c r="H317" s="27"/>
      <c r="I317" s="27" t="str">
        <f t="shared" si="72"/>
        <v/>
      </c>
      <c r="J317" s="27" t="str">
        <f t="shared" si="73"/>
        <v/>
      </c>
      <c r="K317" s="27" t="str">
        <f t="shared" si="85"/>
        <v/>
      </c>
      <c r="L317" s="27" t="str">
        <f t="shared" si="75"/>
        <v/>
      </c>
      <c r="M317" s="27"/>
      <c r="N317" s="35" t="str">
        <f t="shared" si="77"/>
        <v/>
      </c>
      <c r="O317" s="27"/>
      <c r="P317" s="27"/>
      <c r="Q317" s="27"/>
      <c r="R317" s="27"/>
      <c r="S317" s="27"/>
      <c r="T317" s="27"/>
      <c r="U317" s="27"/>
      <c r="V317" s="10"/>
      <c r="W317" s="10"/>
      <c r="Y317" s="5"/>
    </row>
    <row r="318" spans="1:25" x14ac:dyDescent="0.25">
      <c r="A318" s="27"/>
      <c r="B318" s="28"/>
      <c r="C318" s="28"/>
      <c r="D318" s="28"/>
      <c r="E318" s="27"/>
      <c r="F318" s="27"/>
      <c r="G318" s="27"/>
      <c r="H318" s="27"/>
      <c r="I318" s="27" t="str">
        <f t="shared" si="72"/>
        <v/>
      </c>
      <c r="J318" s="27" t="str">
        <f t="shared" si="73"/>
        <v/>
      </c>
      <c r="K318" s="27" t="str">
        <f t="shared" si="85"/>
        <v/>
      </c>
      <c r="L318" s="27" t="str">
        <f t="shared" si="75"/>
        <v/>
      </c>
      <c r="M318" s="27"/>
      <c r="N318" s="35" t="str">
        <f t="shared" si="77"/>
        <v/>
      </c>
      <c r="O318" s="27"/>
      <c r="P318" s="27"/>
      <c r="Q318" s="27"/>
      <c r="R318" s="27"/>
      <c r="S318" s="27"/>
      <c r="T318" s="27"/>
      <c r="U318" s="27"/>
      <c r="V318" s="10"/>
      <c r="W318" s="10"/>
      <c r="Y318" s="5"/>
    </row>
    <row r="319" spans="1:25" x14ac:dyDescent="0.25">
      <c r="A319" s="27"/>
      <c r="B319" s="28"/>
      <c r="C319" s="28"/>
      <c r="D319" s="28"/>
      <c r="E319" s="27"/>
      <c r="F319" s="27"/>
      <c r="G319" s="27"/>
      <c r="H319" s="27"/>
      <c r="I319" s="27" t="str">
        <f t="shared" si="72"/>
        <v/>
      </c>
      <c r="J319" s="27" t="str">
        <f t="shared" si="73"/>
        <v/>
      </c>
      <c r="K319" s="27" t="str">
        <f t="shared" si="85"/>
        <v/>
      </c>
      <c r="L319" s="27" t="str">
        <f t="shared" si="75"/>
        <v/>
      </c>
      <c r="M319" s="27"/>
      <c r="N319" s="35" t="str">
        <f t="shared" si="77"/>
        <v/>
      </c>
      <c r="O319" s="27"/>
      <c r="P319" s="27"/>
      <c r="Q319" s="27"/>
      <c r="R319" s="27"/>
      <c r="S319" s="27"/>
      <c r="T319" s="27"/>
      <c r="U319" s="27"/>
      <c r="V319" s="10"/>
      <c r="W319" s="10"/>
      <c r="Y319" s="5"/>
    </row>
    <row r="320" spans="1:25" x14ac:dyDescent="0.25">
      <c r="A320" s="27"/>
      <c r="B320" s="28"/>
      <c r="C320" s="28"/>
      <c r="D320" s="28"/>
      <c r="E320" s="27"/>
      <c r="F320" s="27"/>
      <c r="G320" s="27"/>
      <c r="H320" s="27"/>
      <c r="I320" s="27" t="str">
        <f t="shared" si="72"/>
        <v/>
      </c>
      <c r="J320" s="27" t="str">
        <f t="shared" si="73"/>
        <v/>
      </c>
      <c r="K320" s="27" t="str">
        <f t="shared" si="85"/>
        <v/>
      </c>
      <c r="L320" s="27" t="str">
        <f t="shared" si="75"/>
        <v/>
      </c>
      <c r="M320" s="27"/>
      <c r="N320" s="35" t="str">
        <f t="shared" si="77"/>
        <v/>
      </c>
      <c r="O320" s="27"/>
      <c r="P320" s="27"/>
      <c r="Q320" s="27"/>
      <c r="R320" s="27"/>
      <c r="S320" s="27"/>
      <c r="T320" s="27"/>
      <c r="U320" s="27"/>
      <c r="V320" s="10"/>
      <c r="W320" s="10"/>
      <c r="Y320" s="5"/>
    </row>
    <row r="321" spans="1:25" x14ac:dyDescent="0.25">
      <c r="A321" s="27"/>
      <c r="B321" s="28"/>
      <c r="C321" s="28"/>
      <c r="D321" s="28"/>
      <c r="E321" s="27"/>
      <c r="F321" s="27"/>
      <c r="G321" s="27"/>
      <c r="H321" s="27"/>
      <c r="I321" s="27" t="str">
        <f t="shared" si="72"/>
        <v/>
      </c>
      <c r="J321" s="27" t="str">
        <f t="shared" si="73"/>
        <v/>
      </c>
      <c r="K321" s="27" t="str">
        <f t="shared" si="85"/>
        <v/>
      </c>
      <c r="L321" s="27" t="str">
        <f t="shared" si="75"/>
        <v/>
      </c>
      <c r="M321" s="27"/>
      <c r="N321" s="35" t="str">
        <f t="shared" si="77"/>
        <v/>
      </c>
      <c r="O321" s="27"/>
      <c r="P321" s="27"/>
      <c r="Q321" s="27"/>
      <c r="R321" s="27"/>
      <c r="S321" s="27"/>
      <c r="T321" s="27"/>
      <c r="U321" s="27"/>
      <c r="V321" s="10"/>
      <c r="W321" s="10"/>
      <c r="Y321" s="5"/>
    </row>
    <row r="322" spans="1:25" x14ac:dyDescent="0.25">
      <c r="A322" s="27"/>
      <c r="B322" s="28"/>
      <c r="C322" s="28"/>
      <c r="D322" s="28"/>
      <c r="E322" s="27"/>
      <c r="F322" s="27"/>
      <c r="G322" s="27"/>
      <c r="H322" s="27"/>
      <c r="I322" s="27" t="str">
        <f t="shared" ref="I322:I351" si="86">IF(D322&lt;&gt;"",IF(RIGHT(D322,1)="C",1,0),"")</f>
        <v/>
      </c>
      <c r="J322" s="27" t="str">
        <f t="shared" ref="J322:J351" si="87">IF(D322&lt;&gt;"",H322-I322,"")</f>
        <v/>
      </c>
      <c r="K322" s="27" t="str">
        <f t="shared" si="85"/>
        <v/>
      </c>
      <c r="L322" s="27" t="str">
        <f t="shared" ref="L322:L351" si="88">IF(D322&lt;&gt;0,I322,"")</f>
        <v/>
      </c>
      <c r="M322" s="27"/>
      <c r="N322" s="35" t="str">
        <f t="shared" ref="N322:N351" si="89">IF(D322&lt;&gt;0,(J322+K322+L322)/E322,"")</f>
        <v/>
      </c>
      <c r="O322" s="27"/>
      <c r="P322" s="27"/>
      <c r="Q322" s="27"/>
      <c r="R322" s="27"/>
      <c r="S322" s="27"/>
      <c r="T322" s="27"/>
      <c r="U322" s="27"/>
      <c r="V322" s="10"/>
      <c r="W322" s="10"/>
      <c r="Y322" s="5"/>
    </row>
    <row r="323" spans="1:25" x14ac:dyDescent="0.25">
      <c r="A323" s="27"/>
      <c r="B323" s="28"/>
      <c r="C323" s="28"/>
      <c r="D323" s="28"/>
      <c r="E323" s="27"/>
      <c r="F323" s="27"/>
      <c r="G323" s="27"/>
      <c r="H323" s="27"/>
      <c r="I323" s="27" t="str">
        <f t="shared" si="86"/>
        <v/>
      </c>
      <c r="J323" s="27" t="str">
        <f t="shared" si="87"/>
        <v/>
      </c>
      <c r="K323" s="27" t="str">
        <f t="shared" si="85"/>
        <v/>
      </c>
      <c r="L323" s="27" t="str">
        <f t="shared" si="88"/>
        <v/>
      </c>
      <c r="M323" s="27"/>
      <c r="N323" s="35" t="str">
        <f t="shared" si="89"/>
        <v/>
      </c>
      <c r="O323" s="27"/>
      <c r="P323" s="27"/>
      <c r="Q323" s="27"/>
      <c r="R323" s="27"/>
      <c r="S323" s="27"/>
      <c r="T323" s="27"/>
      <c r="U323" s="27"/>
      <c r="V323" s="10"/>
      <c r="W323" s="10"/>
      <c r="Y323" s="5"/>
    </row>
    <row r="324" spans="1:25" x14ac:dyDescent="0.25">
      <c r="A324" s="27"/>
      <c r="B324" s="28"/>
      <c r="C324" s="28"/>
      <c r="D324" s="28"/>
      <c r="E324" s="27"/>
      <c r="F324" s="27"/>
      <c r="G324" s="27"/>
      <c r="H324" s="27"/>
      <c r="I324" s="27" t="str">
        <f t="shared" si="86"/>
        <v/>
      </c>
      <c r="J324" s="27" t="str">
        <f t="shared" si="87"/>
        <v/>
      </c>
      <c r="K324" s="27" t="str">
        <f t="shared" si="85"/>
        <v/>
      </c>
      <c r="L324" s="27" t="str">
        <f t="shared" si="88"/>
        <v/>
      </c>
      <c r="M324" s="27"/>
      <c r="N324" s="35" t="str">
        <f t="shared" si="89"/>
        <v/>
      </c>
      <c r="O324" s="27"/>
      <c r="P324" s="27"/>
      <c r="Q324" s="27"/>
      <c r="R324" s="27"/>
      <c r="S324" s="27"/>
      <c r="T324" s="27"/>
      <c r="U324" s="27"/>
      <c r="V324" s="10"/>
      <c r="W324" s="10"/>
      <c r="Y324" s="5"/>
    </row>
    <row r="325" spans="1:25" x14ac:dyDescent="0.25">
      <c r="A325" s="27"/>
      <c r="B325" s="28"/>
      <c r="C325" s="28"/>
      <c r="D325" s="28"/>
      <c r="E325" s="27"/>
      <c r="F325" s="27"/>
      <c r="G325" s="27"/>
      <c r="H325" s="27"/>
      <c r="I325" s="27" t="str">
        <f t="shared" si="86"/>
        <v/>
      </c>
      <c r="J325" s="27" t="str">
        <f t="shared" si="87"/>
        <v/>
      </c>
      <c r="K325" s="27" t="str">
        <f t="shared" si="85"/>
        <v/>
      </c>
      <c r="L325" s="27" t="str">
        <f t="shared" si="88"/>
        <v/>
      </c>
      <c r="M325" s="27"/>
      <c r="N325" s="35" t="str">
        <f t="shared" si="89"/>
        <v/>
      </c>
      <c r="O325" s="27"/>
      <c r="P325" s="27"/>
      <c r="Q325" s="27"/>
      <c r="R325" s="27"/>
      <c r="S325" s="27"/>
      <c r="T325" s="27"/>
      <c r="U325" s="27"/>
      <c r="V325" s="10"/>
      <c r="W325" s="10"/>
      <c r="Y325" s="5"/>
    </row>
    <row r="326" spans="1:25" x14ac:dyDescent="0.25">
      <c r="A326" s="27"/>
      <c r="B326" s="28"/>
      <c r="C326" s="28"/>
      <c r="D326" s="28"/>
      <c r="E326" s="27"/>
      <c r="F326" s="27"/>
      <c r="G326" s="27"/>
      <c r="H326" s="27"/>
      <c r="I326" s="27" t="str">
        <f t="shared" si="86"/>
        <v/>
      </c>
      <c r="J326" s="27" t="str">
        <f t="shared" si="87"/>
        <v/>
      </c>
      <c r="K326" s="27" t="str">
        <f t="shared" si="85"/>
        <v/>
      </c>
      <c r="L326" s="27" t="str">
        <f t="shared" si="88"/>
        <v/>
      </c>
      <c r="M326" s="27"/>
      <c r="N326" s="35" t="str">
        <f t="shared" si="89"/>
        <v/>
      </c>
      <c r="O326" s="27"/>
      <c r="P326" s="27"/>
      <c r="Q326" s="27"/>
      <c r="R326" s="27"/>
      <c r="S326" s="27"/>
      <c r="T326" s="27"/>
      <c r="U326" s="27"/>
      <c r="V326" s="10"/>
      <c r="W326" s="10"/>
      <c r="Y326" s="5"/>
    </row>
    <row r="327" spans="1:25" x14ac:dyDescent="0.25">
      <c r="A327" s="27"/>
      <c r="B327" s="28"/>
      <c r="C327" s="28"/>
      <c r="D327" s="28"/>
      <c r="E327" s="27"/>
      <c r="F327" s="27"/>
      <c r="G327" s="27"/>
      <c r="H327" s="27"/>
      <c r="I327" s="27" t="str">
        <f t="shared" si="86"/>
        <v/>
      </c>
      <c r="J327" s="27" t="str">
        <f t="shared" si="87"/>
        <v/>
      </c>
      <c r="K327" s="27" t="str">
        <f t="shared" si="85"/>
        <v/>
      </c>
      <c r="L327" s="27" t="str">
        <f t="shared" si="88"/>
        <v/>
      </c>
      <c r="M327" s="27"/>
      <c r="N327" s="35" t="str">
        <f t="shared" si="89"/>
        <v/>
      </c>
      <c r="O327" s="27"/>
      <c r="P327" s="27"/>
      <c r="Q327" s="27"/>
      <c r="R327" s="27"/>
      <c r="S327" s="27"/>
      <c r="T327" s="27"/>
      <c r="U327" s="27"/>
      <c r="V327" s="10"/>
      <c r="W327" s="10"/>
      <c r="Y327" s="5"/>
    </row>
    <row r="328" spans="1:25" x14ac:dyDescent="0.25">
      <c r="A328" s="27"/>
      <c r="B328" s="28"/>
      <c r="C328" s="28"/>
      <c r="D328" s="28"/>
      <c r="E328" s="27"/>
      <c r="F328" s="27"/>
      <c r="G328" s="27"/>
      <c r="H328" s="27"/>
      <c r="I328" s="27" t="str">
        <f t="shared" si="86"/>
        <v/>
      </c>
      <c r="J328" s="27" t="str">
        <f t="shared" si="87"/>
        <v/>
      </c>
      <c r="K328" s="27" t="str">
        <f t="shared" si="85"/>
        <v/>
      </c>
      <c r="L328" s="27" t="str">
        <f t="shared" si="88"/>
        <v/>
      </c>
      <c r="M328" s="27"/>
      <c r="N328" s="35" t="str">
        <f t="shared" si="89"/>
        <v/>
      </c>
      <c r="O328" s="27"/>
      <c r="P328" s="27"/>
      <c r="Q328" s="27"/>
      <c r="R328" s="27"/>
      <c r="S328" s="27"/>
      <c r="T328" s="27"/>
      <c r="U328" s="27"/>
      <c r="V328" s="10"/>
      <c r="W328" s="10"/>
      <c r="Y328" s="5"/>
    </row>
    <row r="329" spans="1:25" x14ac:dyDescent="0.25">
      <c r="A329" s="27"/>
      <c r="B329" s="28"/>
      <c r="C329" s="28"/>
      <c r="D329" s="28"/>
      <c r="E329" s="27"/>
      <c r="F329" s="27"/>
      <c r="G329" s="27"/>
      <c r="H329" s="27"/>
      <c r="I329" s="27" t="str">
        <f t="shared" si="86"/>
        <v/>
      </c>
      <c r="J329" s="27" t="str">
        <f t="shared" si="87"/>
        <v/>
      </c>
      <c r="K329" s="27" t="str">
        <f t="shared" si="85"/>
        <v/>
      </c>
      <c r="L329" s="27" t="str">
        <f t="shared" si="88"/>
        <v/>
      </c>
      <c r="M329" s="27"/>
      <c r="N329" s="35" t="str">
        <f t="shared" si="89"/>
        <v/>
      </c>
      <c r="O329" s="27"/>
      <c r="P329" s="27"/>
      <c r="Q329" s="27"/>
      <c r="R329" s="27"/>
      <c r="S329" s="27"/>
      <c r="T329" s="27"/>
      <c r="U329" s="27"/>
      <c r="V329" s="10"/>
      <c r="W329" s="10"/>
      <c r="Y329" s="5"/>
    </row>
    <row r="330" spans="1:25" x14ac:dyDescent="0.25">
      <c r="A330" s="27"/>
      <c r="B330" s="28"/>
      <c r="C330" s="28"/>
      <c r="D330" s="28"/>
      <c r="E330" s="27"/>
      <c r="F330" s="27"/>
      <c r="G330" s="27"/>
      <c r="H330" s="27"/>
      <c r="I330" s="27" t="str">
        <f t="shared" si="86"/>
        <v/>
      </c>
      <c r="J330" s="27" t="str">
        <f t="shared" si="87"/>
        <v/>
      </c>
      <c r="K330" s="27" t="str">
        <f t="shared" si="85"/>
        <v/>
      </c>
      <c r="L330" s="27" t="str">
        <f t="shared" si="88"/>
        <v/>
      </c>
      <c r="M330" s="27"/>
      <c r="N330" s="35" t="str">
        <f t="shared" si="89"/>
        <v/>
      </c>
      <c r="O330" s="27"/>
      <c r="P330" s="27"/>
      <c r="Q330" s="27"/>
      <c r="R330" s="27"/>
      <c r="S330" s="27"/>
      <c r="T330" s="27"/>
      <c r="U330" s="27"/>
      <c r="V330" s="10"/>
      <c r="W330" s="10"/>
      <c r="Y330" s="5"/>
    </row>
    <row r="331" spans="1:25" x14ac:dyDescent="0.25">
      <c r="A331" s="27"/>
      <c r="B331" s="28"/>
      <c r="C331" s="28"/>
      <c r="D331" s="28"/>
      <c r="E331" s="27"/>
      <c r="F331" s="27"/>
      <c r="G331" s="27"/>
      <c r="H331" s="27"/>
      <c r="I331" s="27" t="str">
        <f t="shared" si="86"/>
        <v/>
      </c>
      <c r="J331" s="27" t="str">
        <f t="shared" si="87"/>
        <v/>
      </c>
      <c r="K331" s="27" t="str">
        <f t="shared" si="85"/>
        <v/>
      </c>
      <c r="L331" s="27" t="str">
        <f t="shared" si="88"/>
        <v/>
      </c>
      <c r="M331" s="27"/>
      <c r="N331" s="35" t="str">
        <f t="shared" si="89"/>
        <v/>
      </c>
      <c r="O331" s="27"/>
      <c r="P331" s="27"/>
      <c r="Q331" s="27"/>
      <c r="R331" s="27"/>
      <c r="S331" s="27"/>
      <c r="T331" s="27"/>
      <c r="U331" s="27"/>
      <c r="V331" s="10"/>
      <c r="W331" s="10"/>
      <c r="Y331" s="5"/>
    </row>
    <row r="332" spans="1:25" x14ac:dyDescent="0.25">
      <c r="A332" s="27"/>
      <c r="B332" s="28"/>
      <c r="C332" s="28"/>
      <c r="D332" s="28"/>
      <c r="E332" s="27"/>
      <c r="F332" s="27"/>
      <c r="G332" s="27"/>
      <c r="H332" s="27"/>
      <c r="I332" s="27" t="str">
        <f t="shared" si="86"/>
        <v/>
      </c>
      <c r="J332" s="27" t="str">
        <f t="shared" si="87"/>
        <v/>
      </c>
      <c r="K332" s="27" t="str">
        <f t="shared" si="85"/>
        <v/>
      </c>
      <c r="L332" s="27" t="str">
        <f t="shared" si="88"/>
        <v/>
      </c>
      <c r="M332" s="27"/>
      <c r="N332" s="35" t="str">
        <f t="shared" si="89"/>
        <v/>
      </c>
      <c r="O332" s="27"/>
      <c r="P332" s="27"/>
      <c r="Q332" s="27"/>
      <c r="R332" s="27"/>
      <c r="S332" s="27"/>
      <c r="T332" s="27"/>
      <c r="U332" s="27"/>
      <c r="V332" s="10"/>
      <c r="W332" s="10"/>
      <c r="Y332" s="5"/>
    </row>
    <row r="333" spans="1:25" x14ac:dyDescent="0.25">
      <c r="A333" s="27"/>
      <c r="B333" s="28"/>
      <c r="C333" s="28"/>
      <c r="D333" s="28"/>
      <c r="E333" s="27"/>
      <c r="F333" s="27"/>
      <c r="G333" s="27"/>
      <c r="H333" s="27"/>
      <c r="I333" s="27" t="str">
        <f t="shared" si="86"/>
        <v/>
      </c>
      <c r="J333" s="27" t="str">
        <f t="shared" si="87"/>
        <v/>
      </c>
      <c r="K333" s="27" t="str">
        <f t="shared" si="85"/>
        <v/>
      </c>
      <c r="L333" s="27" t="str">
        <f t="shared" si="88"/>
        <v/>
      </c>
      <c r="M333" s="27"/>
      <c r="N333" s="35" t="str">
        <f t="shared" si="89"/>
        <v/>
      </c>
      <c r="O333" s="27"/>
      <c r="P333" s="27"/>
      <c r="Q333" s="27"/>
      <c r="R333" s="27"/>
      <c r="S333" s="27"/>
      <c r="T333" s="27"/>
      <c r="U333" s="27"/>
      <c r="V333" s="10"/>
      <c r="W333" s="10"/>
      <c r="Y333" s="5"/>
    </row>
    <row r="334" spans="1:25" x14ac:dyDescent="0.25">
      <c r="A334" s="27"/>
      <c r="B334" s="28"/>
      <c r="C334" s="28"/>
      <c r="D334" s="28"/>
      <c r="E334" s="27"/>
      <c r="F334" s="27"/>
      <c r="G334" s="27"/>
      <c r="H334" s="27"/>
      <c r="I334" s="27" t="str">
        <f t="shared" si="86"/>
        <v/>
      </c>
      <c r="J334" s="27" t="str">
        <f t="shared" si="87"/>
        <v/>
      </c>
      <c r="K334" s="27" t="str">
        <f t="shared" si="85"/>
        <v/>
      </c>
      <c r="L334" s="27" t="str">
        <f t="shared" si="88"/>
        <v/>
      </c>
      <c r="M334" s="27"/>
      <c r="N334" s="35" t="str">
        <f t="shared" si="89"/>
        <v/>
      </c>
      <c r="O334" s="27"/>
      <c r="P334" s="27"/>
      <c r="Q334" s="27"/>
      <c r="R334" s="27"/>
      <c r="S334" s="27"/>
      <c r="T334" s="27"/>
      <c r="U334" s="27"/>
      <c r="V334" s="10"/>
      <c r="W334" s="10"/>
      <c r="Y334" s="5"/>
    </row>
    <row r="335" spans="1:25" x14ac:dyDescent="0.25">
      <c r="A335" s="27"/>
      <c r="B335" s="28"/>
      <c r="C335" s="28"/>
      <c r="D335" s="28"/>
      <c r="E335" s="27"/>
      <c r="F335" s="27"/>
      <c r="G335" s="27"/>
      <c r="H335" s="27"/>
      <c r="I335" s="27" t="str">
        <f t="shared" si="86"/>
        <v/>
      </c>
      <c r="J335" s="27" t="str">
        <f t="shared" si="87"/>
        <v/>
      </c>
      <c r="K335" s="27" t="str">
        <f t="shared" si="85"/>
        <v/>
      </c>
      <c r="L335" s="27" t="str">
        <f t="shared" si="88"/>
        <v/>
      </c>
      <c r="M335" s="27"/>
      <c r="N335" s="35" t="str">
        <f t="shared" si="89"/>
        <v/>
      </c>
      <c r="O335" s="27"/>
      <c r="P335" s="27"/>
      <c r="Q335" s="27"/>
      <c r="R335" s="27"/>
      <c r="S335" s="27"/>
      <c r="T335" s="27"/>
      <c r="U335" s="27"/>
      <c r="V335" s="10"/>
      <c r="W335" s="10"/>
      <c r="Y335" s="5"/>
    </row>
    <row r="336" spans="1:25" x14ac:dyDescent="0.25">
      <c r="A336" s="27"/>
      <c r="B336" s="28"/>
      <c r="C336" s="28"/>
      <c r="D336" s="28"/>
      <c r="E336" s="27"/>
      <c r="F336" s="27"/>
      <c r="G336" s="27"/>
      <c r="H336" s="27"/>
      <c r="I336" s="27" t="str">
        <f t="shared" si="86"/>
        <v/>
      </c>
      <c r="J336" s="27" t="str">
        <f t="shared" si="87"/>
        <v/>
      </c>
      <c r="K336" s="27" t="str">
        <f t="shared" si="85"/>
        <v/>
      </c>
      <c r="L336" s="27" t="str">
        <f t="shared" si="88"/>
        <v/>
      </c>
      <c r="M336" s="27"/>
      <c r="N336" s="35" t="str">
        <f t="shared" si="89"/>
        <v/>
      </c>
      <c r="O336" s="27"/>
      <c r="P336" s="27"/>
      <c r="Q336" s="27"/>
      <c r="R336" s="27"/>
      <c r="S336" s="27"/>
      <c r="T336" s="27"/>
      <c r="U336" s="27"/>
      <c r="V336" s="10"/>
      <c r="W336" s="10"/>
      <c r="Y336" s="5"/>
    </row>
    <row r="337" spans="1:25" x14ac:dyDescent="0.25">
      <c r="A337" s="27"/>
      <c r="B337" s="28"/>
      <c r="C337" s="28"/>
      <c r="D337" s="28"/>
      <c r="E337" s="27"/>
      <c r="F337" s="27"/>
      <c r="G337" s="27"/>
      <c r="H337" s="27"/>
      <c r="I337" s="27" t="str">
        <f t="shared" si="86"/>
        <v/>
      </c>
      <c r="J337" s="27" t="str">
        <f t="shared" si="87"/>
        <v/>
      </c>
      <c r="K337" s="27" t="str">
        <f t="shared" si="85"/>
        <v/>
      </c>
      <c r="L337" s="27" t="str">
        <f t="shared" si="88"/>
        <v/>
      </c>
      <c r="M337" s="27"/>
      <c r="N337" s="35" t="str">
        <f t="shared" si="89"/>
        <v/>
      </c>
      <c r="O337" s="27"/>
      <c r="P337" s="27"/>
      <c r="Q337" s="27"/>
      <c r="R337" s="27"/>
      <c r="S337" s="27"/>
      <c r="T337" s="27"/>
      <c r="U337" s="27"/>
      <c r="V337" s="10"/>
      <c r="W337" s="10"/>
      <c r="Y337" s="5"/>
    </row>
    <row r="338" spans="1:25" x14ac:dyDescent="0.25">
      <c r="A338" s="27"/>
      <c r="B338" s="28"/>
      <c r="C338" s="28"/>
      <c r="D338" s="28"/>
      <c r="E338" s="27"/>
      <c r="F338" s="27"/>
      <c r="G338" s="27"/>
      <c r="H338" s="27"/>
      <c r="I338" s="27" t="str">
        <f t="shared" si="86"/>
        <v/>
      </c>
      <c r="J338" s="27" t="str">
        <f t="shared" si="87"/>
        <v/>
      </c>
      <c r="K338" s="27" t="str">
        <f t="shared" si="85"/>
        <v/>
      </c>
      <c r="L338" s="27" t="str">
        <f t="shared" si="88"/>
        <v/>
      </c>
      <c r="M338" s="27"/>
      <c r="N338" s="35" t="str">
        <f t="shared" si="89"/>
        <v/>
      </c>
      <c r="O338" s="27"/>
      <c r="P338" s="27"/>
      <c r="Q338" s="27"/>
      <c r="R338" s="27"/>
      <c r="S338" s="27"/>
      <c r="T338" s="27"/>
      <c r="U338" s="27"/>
      <c r="V338" s="10"/>
      <c r="W338" s="10"/>
      <c r="Y338" s="5"/>
    </row>
    <row r="339" spans="1:25" x14ac:dyDescent="0.25">
      <c r="A339" s="27"/>
      <c r="B339" s="28"/>
      <c r="C339" s="28"/>
      <c r="D339" s="28"/>
      <c r="E339" s="27"/>
      <c r="F339" s="27"/>
      <c r="G339" s="27"/>
      <c r="H339" s="27"/>
      <c r="I339" s="27" t="str">
        <f t="shared" si="86"/>
        <v/>
      </c>
      <c r="J339" s="27" t="str">
        <f t="shared" si="87"/>
        <v/>
      </c>
      <c r="K339" s="27" t="str">
        <f t="shared" si="85"/>
        <v/>
      </c>
      <c r="L339" s="27" t="str">
        <f t="shared" si="88"/>
        <v/>
      </c>
      <c r="M339" s="27"/>
      <c r="N339" s="35" t="str">
        <f t="shared" si="89"/>
        <v/>
      </c>
      <c r="O339" s="27"/>
      <c r="P339" s="27"/>
      <c r="Q339" s="27"/>
      <c r="R339" s="27"/>
      <c r="S339" s="27"/>
      <c r="T339" s="27"/>
      <c r="U339" s="27"/>
      <c r="V339" s="10"/>
      <c r="W339" s="10"/>
      <c r="Y339" s="5"/>
    </row>
    <row r="340" spans="1:25" x14ac:dyDescent="0.25">
      <c r="A340" s="27"/>
      <c r="B340" s="28"/>
      <c r="C340" s="28"/>
      <c r="D340" s="28"/>
      <c r="E340" s="27"/>
      <c r="F340" s="27"/>
      <c r="G340" s="27"/>
      <c r="H340" s="27"/>
      <c r="I340" s="27" t="str">
        <f t="shared" si="86"/>
        <v/>
      </c>
      <c r="J340" s="27" t="str">
        <f t="shared" si="87"/>
        <v/>
      </c>
      <c r="K340" s="27" t="str">
        <f t="shared" si="85"/>
        <v/>
      </c>
      <c r="L340" s="27" t="str">
        <f t="shared" si="88"/>
        <v/>
      </c>
      <c r="M340" s="27"/>
      <c r="N340" s="35" t="str">
        <f t="shared" si="89"/>
        <v/>
      </c>
      <c r="O340" s="27"/>
      <c r="P340" s="27"/>
      <c r="Q340" s="27"/>
      <c r="R340" s="27"/>
      <c r="S340" s="27"/>
      <c r="T340" s="27"/>
      <c r="U340" s="27"/>
      <c r="V340" s="10"/>
      <c r="W340" s="10"/>
      <c r="Y340" s="5"/>
    </row>
    <row r="341" spans="1:25" x14ac:dyDescent="0.25">
      <c r="A341" s="27"/>
      <c r="B341" s="28"/>
      <c r="C341" s="28"/>
      <c r="D341" s="28"/>
      <c r="E341" s="27"/>
      <c r="F341" s="27"/>
      <c r="G341" s="27"/>
      <c r="H341" s="27"/>
      <c r="I341" s="27" t="str">
        <f t="shared" si="86"/>
        <v/>
      </c>
      <c r="J341" s="27" t="str">
        <f t="shared" si="87"/>
        <v/>
      </c>
      <c r="K341" s="27" t="str">
        <f t="shared" si="85"/>
        <v/>
      </c>
      <c r="L341" s="27" t="str">
        <f t="shared" si="88"/>
        <v/>
      </c>
      <c r="M341" s="27"/>
      <c r="N341" s="35" t="str">
        <f t="shared" si="89"/>
        <v/>
      </c>
      <c r="O341" s="27"/>
      <c r="P341" s="27"/>
      <c r="Q341" s="27"/>
      <c r="R341" s="27"/>
      <c r="S341" s="27"/>
      <c r="T341" s="27"/>
      <c r="U341" s="27"/>
      <c r="V341" s="10"/>
      <c r="W341" s="10"/>
      <c r="Y341" s="5"/>
    </row>
    <row r="342" spans="1:25" x14ac:dyDescent="0.25">
      <c r="A342" s="27"/>
      <c r="B342" s="28"/>
      <c r="C342" s="28"/>
      <c r="D342" s="28"/>
      <c r="E342" s="27"/>
      <c r="F342" s="27"/>
      <c r="G342" s="27"/>
      <c r="H342" s="27"/>
      <c r="I342" s="27" t="str">
        <f t="shared" si="86"/>
        <v/>
      </c>
      <c r="J342" s="27" t="str">
        <f t="shared" si="87"/>
        <v/>
      </c>
      <c r="K342" s="27" t="str">
        <f t="shared" si="85"/>
        <v/>
      </c>
      <c r="L342" s="27" t="str">
        <f t="shared" si="88"/>
        <v/>
      </c>
      <c r="M342" s="27"/>
      <c r="N342" s="35" t="str">
        <f t="shared" si="89"/>
        <v/>
      </c>
      <c r="O342" s="27"/>
      <c r="P342" s="27"/>
      <c r="Q342" s="27"/>
      <c r="R342" s="27"/>
      <c r="S342" s="27"/>
      <c r="T342" s="27"/>
      <c r="U342" s="27"/>
      <c r="V342" s="10"/>
      <c r="W342" s="10"/>
      <c r="Y342" s="5"/>
    </row>
    <row r="343" spans="1:25" x14ac:dyDescent="0.25">
      <c r="A343" s="27"/>
      <c r="B343" s="28"/>
      <c r="C343" s="28"/>
      <c r="D343" s="28"/>
      <c r="E343" s="27"/>
      <c r="F343" s="27"/>
      <c r="G343" s="27"/>
      <c r="H343" s="27"/>
      <c r="I343" s="27" t="str">
        <f t="shared" si="86"/>
        <v/>
      </c>
      <c r="J343" s="27" t="str">
        <f t="shared" si="87"/>
        <v/>
      </c>
      <c r="K343" s="27" t="str">
        <f t="shared" si="85"/>
        <v/>
      </c>
      <c r="L343" s="27" t="str">
        <f t="shared" si="88"/>
        <v/>
      </c>
      <c r="M343" s="27"/>
      <c r="N343" s="35" t="str">
        <f t="shared" si="89"/>
        <v/>
      </c>
      <c r="O343" s="27"/>
      <c r="P343" s="27"/>
      <c r="Q343" s="27"/>
      <c r="R343" s="27"/>
      <c r="S343" s="27"/>
      <c r="T343" s="27"/>
      <c r="U343" s="27"/>
      <c r="V343" s="10"/>
      <c r="W343" s="10"/>
      <c r="Y343" s="5"/>
    </row>
    <row r="344" spans="1:25" x14ac:dyDescent="0.25">
      <c r="A344" s="27"/>
      <c r="B344" s="28"/>
      <c r="C344" s="28"/>
      <c r="D344" s="28"/>
      <c r="E344" s="27"/>
      <c r="F344" s="27"/>
      <c r="G344" s="27"/>
      <c r="H344" s="27"/>
      <c r="I344" s="27" t="str">
        <f t="shared" si="86"/>
        <v/>
      </c>
      <c r="J344" s="27" t="str">
        <f t="shared" si="87"/>
        <v/>
      </c>
      <c r="K344" s="27" t="str">
        <f t="shared" si="85"/>
        <v/>
      </c>
      <c r="L344" s="27" t="str">
        <f t="shared" si="88"/>
        <v/>
      </c>
      <c r="M344" s="27"/>
      <c r="N344" s="35" t="str">
        <f t="shared" si="89"/>
        <v/>
      </c>
      <c r="O344" s="27"/>
      <c r="P344" s="27"/>
      <c r="Q344" s="27"/>
      <c r="R344" s="27"/>
      <c r="S344" s="27"/>
      <c r="T344" s="27"/>
      <c r="U344" s="27"/>
      <c r="V344" s="10"/>
      <c r="W344" s="10"/>
      <c r="Y344" s="5"/>
    </row>
    <row r="345" spans="1:25" x14ac:dyDescent="0.25">
      <c r="A345" s="27"/>
      <c r="B345" s="28"/>
      <c r="C345" s="28"/>
      <c r="D345" s="28"/>
      <c r="E345" s="27"/>
      <c r="F345" s="27"/>
      <c r="G345" s="27"/>
      <c r="H345" s="27"/>
      <c r="I345" s="27" t="str">
        <f t="shared" si="86"/>
        <v/>
      </c>
      <c r="J345" s="27" t="str">
        <f t="shared" si="87"/>
        <v/>
      </c>
      <c r="K345" s="27" t="str">
        <f t="shared" si="85"/>
        <v/>
      </c>
      <c r="L345" s="27" t="str">
        <f t="shared" si="88"/>
        <v/>
      </c>
      <c r="M345" s="27"/>
      <c r="N345" s="35" t="str">
        <f t="shared" si="89"/>
        <v/>
      </c>
      <c r="O345" s="27"/>
      <c r="P345" s="27"/>
      <c r="Q345" s="27"/>
      <c r="R345" s="27"/>
      <c r="S345" s="27"/>
      <c r="T345" s="27"/>
      <c r="U345" s="27"/>
      <c r="V345" s="10"/>
      <c r="W345" s="10"/>
      <c r="Y345" s="5"/>
    </row>
    <row r="346" spans="1:25" x14ac:dyDescent="0.25">
      <c r="A346" s="27"/>
      <c r="B346" s="28"/>
      <c r="C346" s="28"/>
      <c r="D346" s="28"/>
      <c r="E346" s="27"/>
      <c r="F346" s="27"/>
      <c r="G346" s="27"/>
      <c r="H346" s="27"/>
      <c r="I346" s="27" t="str">
        <f t="shared" si="86"/>
        <v/>
      </c>
      <c r="J346" s="27" t="str">
        <f t="shared" si="87"/>
        <v/>
      </c>
      <c r="K346" s="27" t="str">
        <f t="shared" si="85"/>
        <v/>
      </c>
      <c r="L346" s="27" t="str">
        <f t="shared" si="88"/>
        <v/>
      </c>
      <c r="M346" s="27"/>
      <c r="N346" s="35" t="str">
        <f t="shared" si="89"/>
        <v/>
      </c>
      <c r="O346" s="27"/>
      <c r="P346" s="27"/>
      <c r="Q346" s="27"/>
      <c r="R346" s="27"/>
      <c r="S346" s="27"/>
      <c r="T346" s="27"/>
      <c r="U346" s="27"/>
      <c r="V346" s="10"/>
      <c r="W346" s="10"/>
      <c r="Y346" s="5"/>
    </row>
    <row r="347" spans="1:25" x14ac:dyDescent="0.25">
      <c r="A347" s="27"/>
      <c r="B347" s="28"/>
      <c r="C347" s="28"/>
      <c r="D347" s="28"/>
      <c r="E347" s="27"/>
      <c r="F347" s="27"/>
      <c r="G347" s="27"/>
      <c r="H347" s="27"/>
      <c r="I347" s="27" t="str">
        <f t="shared" si="86"/>
        <v/>
      </c>
      <c r="J347" s="27" t="str">
        <f t="shared" si="87"/>
        <v/>
      </c>
      <c r="K347" s="27" t="str">
        <f t="shared" si="85"/>
        <v/>
      </c>
      <c r="L347" s="27" t="str">
        <f t="shared" si="88"/>
        <v/>
      </c>
      <c r="M347" s="27"/>
      <c r="N347" s="35" t="str">
        <f t="shared" si="89"/>
        <v/>
      </c>
      <c r="O347" s="27"/>
      <c r="P347" s="27"/>
      <c r="Q347" s="27"/>
      <c r="R347" s="27"/>
      <c r="S347" s="27"/>
      <c r="T347" s="27"/>
      <c r="U347" s="27"/>
      <c r="V347" s="10"/>
      <c r="W347" s="10"/>
      <c r="Y347" s="5"/>
    </row>
    <row r="348" spans="1:25" x14ac:dyDescent="0.25">
      <c r="A348" s="27"/>
      <c r="B348" s="28"/>
      <c r="C348" s="28"/>
      <c r="D348" s="28"/>
      <c r="E348" s="27"/>
      <c r="F348" s="27"/>
      <c r="G348" s="27"/>
      <c r="H348" s="27"/>
      <c r="I348" s="27" t="str">
        <f t="shared" si="86"/>
        <v/>
      </c>
      <c r="J348" s="27" t="str">
        <f t="shared" si="87"/>
        <v/>
      </c>
      <c r="K348" s="27" t="str">
        <f t="shared" si="85"/>
        <v/>
      </c>
      <c r="L348" s="27" t="str">
        <f t="shared" si="88"/>
        <v/>
      </c>
      <c r="M348" s="27"/>
      <c r="N348" s="35" t="str">
        <f t="shared" si="89"/>
        <v/>
      </c>
      <c r="O348" s="27"/>
      <c r="P348" s="27"/>
      <c r="Q348" s="27"/>
      <c r="R348" s="27"/>
      <c r="S348" s="27"/>
      <c r="T348" s="27"/>
      <c r="U348" s="27"/>
      <c r="V348" s="10"/>
      <c r="W348" s="10"/>
      <c r="Y348" s="5"/>
    </row>
    <row r="349" spans="1:25" x14ac:dyDescent="0.25">
      <c r="A349" s="27"/>
      <c r="B349" s="28"/>
      <c r="C349" s="28"/>
      <c r="D349" s="28"/>
      <c r="E349" s="27"/>
      <c r="F349" s="27"/>
      <c r="G349" s="27"/>
      <c r="H349" s="27"/>
      <c r="I349" s="27" t="str">
        <f t="shared" si="86"/>
        <v/>
      </c>
      <c r="J349" s="27" t="str">
        <f t="shared" si="87"/>
        <v/>
      </c>
      <c r="K349" s="27" t="str">
        <f t="shared" si="85"/>
        <v/>
      </c>
      <c r="L349" s="27" t="str">
        <f t="shared" si="88"/>
        <v/>
      </c>
      <c r="M349" s="27"/>
      <c r="N349" s="35" t="str">
        <f t="shared" si="89"/>
        <v/>
      </c>
      <c r="O349" s="27"/>
      <c r="P349" s="27"/>
      <c r="Q349" s="27"/>
      <c r="R349" s="27"/>
      <c r="S349" s="27"/>
      <c r="T349" s="27"/>
      <c r="U349" s="27"/>
      <c r="V349" s="10"/>
      <c r="W349" s="10"/>
      <c r="Y349" s="5"/>
    </row>
    <row r="350" spans="1:25" x14ac:dyDescent="0.25">
      <c r="A350" s="27"/>
      <c r="B350" s="28"/>
      <c r="C350" s="28"/>
      <c r="D350" s="28"/>
      <c r="E350" s="27"/>
      <c r="F350" s="27"/>
      <c r="G350" s="27"/>
      <c r="H350" s="27"/>
      <c r="I350" s="27" t="str">
        <f t="shared" si="86"/>
        <v/>
      </c>
      <c r="J350" s="27" t="str">
        <f t="shared" si="87"/>
        <v/>
      </c>
      <c r="K350" s="27" t="str">
        <f t="shared" si="85"/>
        <v/>
      </c>
      <c r="L350" s="27" t="str">
        <f t="shared" si="88"/>
        <v/>
      </c>
      <c r="M350" s="27"/>
      <c r="N350" s="35" t="str">
        <f t="shared" si="89"/>
        <v/>
      </c>
      <c r="O350" s="27"/>
      <c r="P350" s="27"/>
      <c r="Q350" s="27"/>
      <c r="R350" s="27"/>
      <c r="S350" s="27"/>
      <c r="T350" s="27"/>
      <c r="U350" s="27"/>
      <c r="V350" s="10"/>
      <c r="W350" s="10"/>
      <c r="Y350" s="5"/>
    </row>
    <row r="351" spans="1:25" x14ac:dyDescent="0.25">
      <c r="A351" s="27"/>
      <c r="B351" s="28"/>
      <c r="C351" s="28"/>
      <c r="D351" s="28"/>
      <c r="E351" s="27"/>
      <c r="F351" s="27"/>
      <c r="G351" s="27"/>
      <c r="H351" s="27"/>
      <c r="I351" s="27" t="str">
        <f t="shared" si="86"/>
        <v/>
      </c>
      <c r="J351" s="27" t="str">
        <f t="shared" si="87"/>
        <v/>
      </c>
      <c r="K351" s="27" t="str">
        <f t="shared" si="85"/>
        <v/>
      </c>
      <c r="L351" s="27" t="str">
        <f t="shared" si="88"/>
        <v/>
      </c>
      <c r="M351" s="27"/>
      <c r="N351" s="35" t="str">
        <f t="shared" si="89"/>
        <v/>
      </c>
      <c r="O351" s="27"/>
      <c r="P351" s="27"/>
      <c r="Q351" s="27"/>
      <c r="R351" s="27"/>
      <c r="S351" s="27"/>
      <c r="T351" s="27"/>
      <c r="U351" s="27"/>
      <c r="V351" s="10"/>
      <c r="W351" s="10"/>
      <c r="Y351" s="5"/>
    </row>
    <row r="352" spans="1:25" x14ac:dyDescent="0.25">
      <c r="A352" s="27"/>
      <c r="B352" s="28"/>
      <c r="C352" s="28"/>
      <c r="D352" s="28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 t="str">
        <f t="shared" ref="T352:T357" si="90">IF(O352&lt;&gt;"",IF(RIGHT(O352,1)="C",1,0),"")</f>
        <v/>
      </c>
      <c r="U352" s="27"/>
      <c r="V352" s="10"/>
      <c r="W352" s="10"/>
      <c r="Y352" s="5"/>
    </row>
    <row r="353" spans="1:25" x14ac:dyDescent="0.25">
      <c r="A353" s="27"/>
      <c r="B353" s="28"/>
      <c r="C353" s="28"/>
      <c r="D353" s="28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 t="str">
        <f t="shared" si="90"/>
        <v/>
      </c>
      <c r="U353" s="27"/>
      <c r="V353" s="10"/>
      <c r="W353" s="10"/>
      <c r="Y353" s="5"/>
    </row>
    <row r="354" spans="1:25" x14ac:dyDescent="0.25">
      <c r="A354" s="27"/>
      <c r="B354" s="28"/>
      <c r="C354" s="28"/>
      <c r="D354" s="28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 t="str">
        <f t="shared" si="90"/>
        <v/>
      </c>
      <c r="U354" s="27"/>
      <c r="V354" s="10"/>
      <c r="W354" s="10"/>
      <c r="Y354" s="5"/>
    </row>
    <row r="355" spans="1:25" x14ac:dyDescent="0.25">
      <c r="A355" s="27"/>
      <c r="B355" s="28"/>
      <c r="C355" s="28"/>
      <c r="D355" s="28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 t="str">
        <f t="shared" si="90"/>
        <v/>
      </c>
      <c r="U355" s="27"/>
      <c r="V355" s="10"/>
      <c r="W355" s="10"/>
      <c r="Y355" s="5"/>
    </row>
    <row r="356" spans="1:25" x14ac:dyDescent="0.25">
      <c r="A356" s="27"/>
      <c r="B356" s="28"/>
      <c r="C356" s="28"/>
      <c r="D356" s="28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 t="str">
        <f t="shared" si="90"/>
        <v/>
      </c>
      <c r="U356" s="27"/>
      <c r="V356" s="10"/>
      <c r="W356" s="10"/>
      <c r="Y356" s="5"/>
    </row>
    <row r="357" spans="1:25" x14ac:dyDescent="0.25">
      <c r="A357" s="27"/>
      <c r="B357" s="28"/>
      <c r="C357" s="28"/>
      <c r="D357" s="28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 t="str">
        <f t="shared" si="90"/>
        <v/>
      </c>
      <c r="U357" s="27"/>
      <c r="V357" s="10"/>
      <c r="W357" s="10"/>
      <c r="Y357" s="5"/>
    </row>
    <row r="358" spans="1:25" x14ac:dyDescent="0.25">
      <c r="U358" s="10"/>
      <c r="V358" s="10"/>
      <c r="W358" s="10"/>
      <c r="Y358" s="5"/>
    </row>
    <row r="359" spans="1:25" x14ac:dyDescent="0.25">
      <c r="U359" s="10"/>
      <c r="V359" s="10"/>
      <c r="W359" s="10"/>
      <c r="Y359" s="5"/>
    </row>
    <row r="360" spans="1:25" x14ac:dyDescent="0.25">
      <c r="U360" s="10"/>
      <c r="V360" s="10"/>
      <c r="W360" s="10"/>
      <c r="Y360" s="5"/>
    </row>
    <row r="361" spans="1:25" x14ac:dyDescent="0.25">
      <c r="U361" s="10"/>
      <c r="V361" s="10"/>
      <c r="W361" s="10"/>
      <c r="Y361" s="5"/>
    </row>
    <row r="362" spans="1:25" x14ac:dyDescent="0.25">
      <c r="U362" s="10"/>
      <c r="V362" s="10"/>
      <c r="W362" s="10"/>
      <c r="Y362" s="5"/>
    </row>
    <row r="363" spans="1:25" x14ac:dyDescent="0.25">
      <c r="U363" s="10"/>
      <c r="V363" s="10"/>
      <c r="W363" s="10"/>
      <c r="Y363" s="5"/>
    </row>
    <row r="364" spans="1:25" x14ac:dyDescent="0.25">
      <c r="U364" s="10"/>
      <c r="V364" s="10"/>
      <c r="W364" s="10"/>
      <c r="Y364" s="5"/>
    </row>
    <row r="365" spans="1:25" x14ac:dyDescent="0.25">
      <c r="U365" s="10"/>
      <c r="V365" s="10"/>
      <c r="W365" s="10"/>
      <c r="Y365" s="5"/>
    </row>
    <row r="366" spans="1:25" x14ac:dyDescent="0.25">
      <c r="U366" s="10"/>
      <c r="V366" s="10"/>
      <c r="W366" s="10"/>
      <c r="Y366" s="5"/>
    </row>
    <row r="367" spans="1:25" x14ac:dyDescent="0.25">
      <c r="U367" s="10"/>
      <c r="V367" s="10"/>
      <c r="W367" s="10"/>
      <c r="Y367" s="5"/>
    </row>
    <row r="368" spans="1:25" x14ac:dyDescent="0.25">
      <c r="U368" s="10"/>
      <c r="V368" s="10"/>
      <c r="W368" s="10"/>
      <c r="Y368" s="5"/>
    </row>
    <row r="369" spans="21:25" x14ac:dyDescent="0.25">
      <c r="U369" s="10"/>
      <c r="V369" s="10"/>
      <c r="W369" s="10"/>
      <c r="Y369" s="5"/>
    </row>
    <row r="370" spans="21:25" x14ac:dyDescent="0.25">
      <c r="U370" s="10"/>
      <c r="V370" s="10"/>
      <c r="W370" s="10"/>
      <c r="Y370" s="5"/>
    </row>
    <row r="371" spans="21:25" x14ac:dyDescent="0.25">
      <c r="U371" s="10"/>
      <c r="V371" s="10"/>
      <c r="W371" s="10"/>
      <c r="Y371" s="5"/>
    </row>
    <row r="372" spans="21:25" x14ac:dyDescent="0.25">
      <c r="U372" s="10"/>
      <c r="V372" s="10"/>
      <c r="W372" s="10"/>
      <c r="Y372" s="5"/>
    </row>
    <row r="373" spans="21:25" x14ac:dyDescent="0.25">
      <c r="U373" s="10"/>
      <c r="V373" s="10"/>
      <c r="W373" s="10"/>
      <c r="Y373" s="5"/>
    </row>
    <row r="374" spans="21:25" x14ac:dyDescent="0.25">
      <c r="U374" s="10"/>
      <c r="V374" s="10"/>
      <c r="W374" s="10"/>
      <c r="Y374" s="5"/>
    </row>
    <row r="375" spans="21:25" x14ac:dyDescent="0.25">
      <c r="U375" s="10"/>
      <c r="V375" s="10"/>
      <c r="W375" s="10"/>
      <c r="Y375" s="5"/>
    </row>
    <row r="376" spans="21:25" x14ac:dyDescent="0.25">
      <c r="U376" s="10"/>
      <c r="V376" s="10"/>
      <c r="W376" s="10"/>
      <c r="Y376" s="5"/>
    </row>
    <row r="377" spans="21:25" x14ac:dyDescent="0.25">
      <c r="U377" s="10"/>
      <c r="V377" s="10"/>
      <c r="W377" s="10"/>
      <c r="Y377" s="5"/>
    </row>
    <row r="378" spans="21:25" x14ac:dyDescent="0.25">
      <c r="U378" s="10"/>
      <c r="V378" s="10"/>
      <c r="W378" s="10"/>
      <c r="Y378" s="5"/>
    </row>
    <row r="379" spans="21:25" x14ac:dyDescent="0.25">
      <c r="U379" s="10"/>
      <c r="V379" s="10"/>
      <c r="W379" s="10"/>
      <c r="Y379" s="5"/>
    </row>
    <row r="380" spans="21:25" x14ac:dyDescent="0.25">
      <c r="U380" s="10"/>
      <c r="V380" s="10"/>
      <c r="W380" s="10"/>
      <c r="Y380" s="5"/>
    </row>
    <row r="381" spans="21:25" x14ac:dyDescent="0.25">
      <c r="U381" s="10"/>
      <c r="V381" s="10"/>
      <c r="W381" s="10"/>
      <c r="Y381" s="5"/>
    </row>
    <row r="382" spans="21:25" x14ac:dyDescent="0.25">
      <c r="U382" s="10"/>
      <c r="V382" s="10"/>
      <c r="W382" s="10"/>
      <c r="Y382" s="5"/>
    </row>
    <row r="383" spans="21:25" x14ac:dyDescent="0.25">
      <c r="U383" s="10"/>
      <c r="V383" s="10"/>
      <c r="W383" s="10"/>
      <c r="Y383" s="5"/>
    </row>
    <row r="384" spans="21:25" x14ac:dyDescent="0.25">
      <c r="U384" s="10"/>
      <c r="V384" s="10"/>
      <c r="W384" s="10"/>
      <c r="Y384" s="5"/>
    </row>
    <row r="385" spans="21:25" x14ac:dyDescent="0.25">
      <c r="U385" s="10"/>
      <c r="V385" s="10"/>
      <c r="W385" s="10"/>
      <c r="Y385" s="5"/>
    </row>
    <row r="386" spans="21:25" x14ac:dyDescent="0.25">
      <c r="U386" s="10"/>
      <c r="V386" s="10"/>
      <c r="W386" s="10"/>
      <c r="Y386" s="5"/>
    </row>
    <row r="387" spans="21:25" x14ac:dyDescent="0.25">
      <c r="U387" s="10"/>
      <c r="V387" s="10"/>
      <c r="W387" s="10"/>
      <c r="Y387" s="5"/>
    </row>
    <row r="388" spans="21:25" x14ac:dyDescent="0.25">
      <c r="U388" s="10"/>
      <c r="V388" s="10"/>
      <c r="W388" s="10"/>
      <c r="Y388" s="5"/>
    </row>
    <row r="389" spans="21:25" x14ac:dyDescent="0.25">
      <c r="U389" s="10"/>
      <c r="V389" s="10"/>
      <c r="W389" s="10"/>
      <c r="Y389" s="5"/>
    </row>
    <row r="390" spans="21:25" x14ac:dyDescent="0.25">
      <c r="U390" s="10"/>
      <c r="V390" s="10"/>
      <c r="W390" s="10"/>
      <c r="Y390" s="5"/>
    </row>
    <row r="391" spans="21:25" x14ac:dyDescent="0.25">
      <c r="U391" s="10"/>
      <c r="V391" s="10"/>
      <c r="W391" s="10"/>
      <c r="Y391" s="5"/>
    </row>
    <row r="392" spans="21:25" x14ac:dyDescent="0.25">
      <c r="U392" s="10"/>
      <c r="V392" s="10"/>
      <c r="W392" s="10"/>
      <c r="Y392" s="5"/>
    </row>
  </sheetData>
  <sortState xmlns:xlrd2="http://schemas.microsoft.com/office/spreadsheetml/2017/richdata2" ref="A2:N351">
    <sortCondition ref="A2:A351" customList="1,1 Sub,2,3,3 Sub"/>
    <sortCondition ref="E2:E351"/>
  </sortState>
  <phoneticPr fontId="28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</vt:lpstr>
      <vt:lpstr>Type A linaridin</vt:lpstr>
      <vt:lpstr>Type B linaridin</vt:lpstr>
      <vt:lpstr>Type C linaridin</vt:lpstr>
      <vt:lpstr>Linaridin modification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Suze Ma</dc:creator>
  <cp:lastModifiedBy>qizhang_chem</cp:lastModifiedBy>
  <dcterms:created xsi:type="dcterms:W3CDTF">2020-03-28T04:18:47Z</dcterms:created>
  <dcterms:modified xsi:type="dcterms:W3CDTF">2020-03-28T04:18:47Z</dcterms:modified>
</cp:coreProperties>
</file>