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255" yWindow="-75" windowWidth="21840" windowHeight="13740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6" i="1"/>
  <c r="M35"/>
  <c r="N73"/>
  <c r="N72"/>
  <c r="N71"/>
  <c r="N70"/>
  <c r="N69"/>
  <c r="N68"/>
  <c r="N66"/>
  <c r="N65"/>
  <c r="N64"/>
  <c r="N63"/>
  <c r="N62"/>
  <c r="N61"/>
  <c r="N60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3"/>
  <c r="N22"/>
  <c r="N20"/>
  <c r="N19"/>
  <c r="N18"/>
  <c r="N17"/>
  <c r="N16"/>
  <c r="N15"/>
  <c r="N14"/>
  <c r="N13"/>
  <c r="N12"/>
  <c r="N11"/>
  <c r="N10"/>
  <c r="N9"/>
  <c r="N8"/>
  <c r="N7"/>
  <c r="N6"/>
  <c r="N5"/>
  <c r="M50"/>
  <c r="M23"/>
  <c r="M42"/>
  <c r="M41"/>
  <c r="M22"/>
  <c r="M21"/>
  <c r="M59"/>
  <c r="M66"/>
  <c r="M40"/>
  <c r="M70"/>
  <c r="M72"/>
  <c r="M34"/>
  <c r="M56"/>
  <c r="M55"/>
  <c r="M54"/>
  <c r="M58"/>
  <c r="M65"/>
  <c r="M62"/>
  <c r="M64"/>
  <c r="M69"/>
  <c r="M33"/>
  <c r="M32"/>
  <c r="M49"/>
  <c r="M20"/>
  <c r="M31"/>
  <c r="M30"/>
  <c r="M19"/>
  <c r="M29"/>
  <c r="M28"/>
  <c r="M18"/>
  <c r="M27"/>
  <c r="M26"/>
  <c r="M25"/>
  <c r="M57"/>
  <c r="M74"/>
  <c r="M75"/>
  <c r="M17"/>
  <c r="M61"/>
  <c r="M60"/>
  <c r="M73"/>
  <c r="M71"/>
  <c r="M43"/>
  <c r="M16"/>
  <c r="M39"/>
  <c r="M15"/>
  <c r="M38"/>
  <c r="M63"/>
  <c r="M14"/>
  <c r="M48"/>
  <c r="M13"/>
  <c r="M47"/>
  <c r="M53"/>
  <c r="M37"/>
  <c r="M10"/>
  <c r="M46"/>
  <c r="M68"/>
  <c r="M9"/>
  <c r="M52"/>
  <c r="M45"/>
  <c r="M24"/>
  <c r="M51"/>
  <c r="M8"/>
  <c r="M67"/>
  <c r="M44"/>
  <c r="M7"/>
  <c r="M6"/>
  <c r="M5"/>
  <c r="A32"/>
  <c r="A33"/>
  <c r="A69"/>
  <c r="A64"/>
  <c r="A62"/>
  <c r="A65"/>
  <c r="A58"/>
  <c r="A76"/>
  <c r="A78"/>
  <c r="A54"/>
  <c r="A55"/>
  <c r="A56"/>
  <c r="A34"/>
  <c r="A72"/>
  <c r="A70"/>
  <c r="A79"/>
  <c r="A40"/>
  <c r="A66"/>
  <c r="A59"/>
  <c r="A77"/>
</calcChain>
</file>

<file path=xl/sharedStrings.xml><?xml version="1.0" encoding="utf-8"?>
<sst xmlns="http://schemas.openxmlformats.org/spreadsheetml/2006/main" count="482" uniqueCount="265">
  <si>
    <r>
      <t>PM2.5 emission rate</t>
    </r>
    <r>
      <rPr>
        <vertAlign val="superscript"/>
        <sz val="10"/>
        <rFont val="Verdana"/>
        <family val="2"/>
      </rPr>
      <t>d</t>
    </r>
    <r>
      <rPr>
        <sz val="10"/>
        <rFont val="Verdana"/>
      </rPr>
      <t xml:space="preserve"> (mg/min)</t>
    </r>
    <phoneticPr fontId="2" type="noConversion"/>
  </si>
  <si>
    <r>
      <t>PM2.5 emission factor</t>
    </r>
    <r>
      <rPr>
        <vertAlign val="superscript"/>
        <sz val="10"/>
        <rFont val="Verdana"/>
        <family val="2"/>
      </rPr>
      <t>e</t>
    </r>
    <r>
      <rPr>
        <sz val="10"/>
        <rFont val="Verdana"/>
      </rPr>
      <t xml:space="preserve"> (mg/g)</t>
    </r>
    <phoneticPr fontId="2" type="noConversion"/>
  </si>
  <si>
    <r>
      <t>4</t>
    </r>
    <r>
      <rPr>
        <vertAlign val="superscript"/>
        <sz val="10"/>
        <rFont val="Verdana"/>
        <family val="2"/>
      </rPr>
      <t>f</t>
    </r>
    <phoneticPr fontId="2" type="noConversion"/>
  </si>
  <si>
    <r>
      <t>3</t>
    </r>
    <r>
      <rPr>
        <vertAlign val="superscript"/>
        <sz val="10"/>
        <rFont val="Verdana"/>
        <family val="2"/>
      </rPr>
      <t>f</t>
    </r>
    <phoneticPr fontId="2" type="noConversion"/>
  </si>
  <si>
    <r>
      <t>1</t>
    </r>
    <r>
      <rPr>
        <vertAlign val="superscript"/>
        <sz val="10"/>
        <rFont val="Verdana"/>
        <family val="2"/>
      </rPr>
      <t>f</t>
    </r>
    <phoneticPr fontId="2" type="noConversion"/>
  </si>
  <si>
    <r>
      <t>NA</t>
    </r>
    <r>
      <rPr>
        <vertAlign val="superscript"/>
        <sz val="10"/>
        <rFont val="Verdana"/>
        <family val="2"/>
      </rPr>
      <t>g</t>
    </r>
    <phoneticPr fontId="2" type="noConversion"/>
  </si>
  <si>
    <r>
      <t>0.79</t>
    </r>
    <r>
      <rPr>
        <vertAlign val="superscript"/>
        <sz val="10"/>
        <rFont val="Verdana"/>
        <family val="2"/>
      </rPr>
      <t>h</t>
    </r>
    <phoneticPr fontId="2" type="noConversion"/>
  </si>
  <si>
    <r>
      <t>open</t>
    </r>
    <r>
      <rPr>
        <vertAlign val="superscript"/>
        <sz val="10"/>
        <rFont val="Verdana"/>
        <family val="2"/>
      </rPr>
      <t>h</t>
    </r>
    <phoneticPr fontId="2" type="noConversion"/>
  </si>
  <si>
    <r>
      <t>27.8</t>
    </r>
    <r>
      <rPr>
        <vertAlign val="superscript"/>
        <sz val="10"/>
        <rFont val="Verdana"/>
        <family val="2"/>
      </rPr>
      <t>i</t>
    </r>
    <phoneticPr fontId="2" type="noConversion"/>
  </si>
  <si>
    <r>
      <t>1.9</t>
    </r>
    <r>
      <rPr>
        <vertAlign val="superscript"/>
        <sz val="10"/>
        <rFont val="Verdana"/>
        <family val="2"/>
      </rPr>
      <t>i</t>
    </r>
    <phoneticPr fontId="2" type="noConversion"/>
  </si>
  <si>
    <r>
      <t>0.07</t>
    </r>
    <r>
      <rPr>
        <vertAlign val="superscript"/>
        <sz val="10"/>
        <rFont val="Verdana"/>
        <family val="2"/>
      </rPr>
      <t>i</t>
    </r>
    <phoneticPr fontId="2" type="noConversion"/>
  </si>
  <si>
    <r>
      <t>1.4</t>
    </r>
    <r>
      <rPr>
        <vertAlign val="superscript"/>
        <sz val="10"/>
        <rFont val="Verdana"/>
        <family val="2"/>
      </rPr>
      <t>j</t>
    </r>
    <phoneticPr fontId="2" type="noConversion"/>
  </si>
  <si>
    <r>
      <t>NA</t>
    </r>
    <r>
      <rPr>
        <vertAlign val="superscript"/>
        <sz val="10"/>
        <rFont val="Verdana"/>
        <family val="2"/>
      </rPr>
      <t>k</t>
    </r>
    <phoneticPr fontId="2" type="noConversion"/>
  </si>
  <si>
    <r>
      <t>NA</t>
    </r>
    <r>
      <rPr>
        <vertAlign val="superscript"/>
        <sz val="10"/>
        <rFont val="Verdana"/>
        <family val="2"/>
      </rPr>
      <t>l</t>
    </r>
    <phoneticPr fontId="2" type="noConversion"/>
  </si>
  <si>
    <t>gas oven set at 290 C; temp was 200 C when pans went in.</t>
    <phoneticPr fontId="2" type="noConversion"/>
  </si>
  <si>
    <t># gravimetric samples (each in duplicate)</t>
    <phoneticPr fontId="2" type="noConversion"/>
  </si>
  <si>
    <r>
      <t>e</t>
    </r>
    <r>
      <rPr>
        <sz val="10"/>
        <rFont val="Verdana"/>
      </rPr>
      <t>Emission factors for cigarettes and incense are per mass consumed; emission factors for cooking are per pre-cooked mass.</t>
    </r>
    <phoneticPr fontId="2" type="noConversion"/>
  </si>
  <si>
    <r>
      <t>f</t>
    </r>
    <r>
      <rPr>
        <sz val="10"/>
        <rFont val="Verdana"/>
      </rPr>
      <t>S</t>
    </r>
    <r>
      <rPr>
        <sz val="10"/>
        <rFont val="Verdana"/>
      </rPr>
      <t>ample includes mixed emissions from two sources.</t>
    </r>
    <phoneticPr fontId="2" type="noConversion"/>
  </si>
  <si>
    <r>
      <t>g</t>
    </r>
    <r>
      <rPr>
        <sz val="10"/>
        <rFont val="Verdana"/>
      </rPr>
      <t>Emission rate NA for these experiments because smoked and smoldered cigarettes had different burn times.</t>
    </r>
    <phoneticPr fontId="2" type="noConversion"/>
  </si>
  <si>
    <r>
      <rPr>
        <vertAlign val="superscript"/>
        <sz val="10"/>
        <rFont val="Verdana"/>
        <family val="2"/>
      </rPr>
      <t>h</t>
    </r>
    <r>
      <rPr>
        <sz val="10"/>
        <rFont val="Verdana"/>
      </rPr>
      <t>One window found open ~halfway through period of analysis, then closed.  After closure, air exchange rate reduced to 0.26.</t>
    </r>
    <phoneticPr fontId="2" type="noConversion"/>
  </si>
  <si>
    <r>
      <t>i</t>
    </r>
    <r>
      <rPr>
        <sz val="10"/>
        <rFont val="Verdana"/>
      </rPr>
      <t>Gas oven was not properly cleaned prior to pizza experiment; thus, some of these emissions may not be due to pizza.  However, this experiment shows the emissions that can come from a slightly soiled oven.</t>
    </r>
    <phoneticPr fontId="2" type="noConversion"/>
  </si>
  <si>
    <r>
      <t>j</t>
    </r>
    <r>
      <rPr>
        <sz val="10"/>
        <rFont val="Verdana"/>
      </rPr>
      <t>Electric oven was cleaned prior to experiment.</t>
    </r>
    <phoneticPr fontId="2" type="noConversion"/>
  </si>
  <si>
    <r>
      <t>k</t>
    </r>
    <r>
      <rPr>
        <sz val="10"/>
        <rFont val="Verdana"/>
      </rPr>
      <t>Due to extremely high emissions, experiment stopped and door opened for 3 min after source period to partially clear air; thus, source strength calculation not possible.</t>
    </r>
    <phoneticPr fontId="2" type="noConversion"/>
  </si>
  <si>
    <r>
      <t>l</t>
    </r>
    <r>
      <rPr>
        <sz val="10"/>
        <rFont val="Verdana"/>
      </rPr>
      <t>Source strength not calculated due to lack of gravimetric sample, and difficulty of determining end of source period (see text).</t>
    </r>
    <phoneticPr fontId="2" type="noConversion"/>
  </si>
  <si>
    <t>smoked: 5 smold:12.5</t>
    <phoneticPr fontId="2" type="noConversion"/>
  </si>
  <si>
    <t>smoked: 5   smold:12.8</t>
    <phoneticPr fontId="2" type="noConversion"/>
  </si>
  <si>
    <r>
      <t>air exchange rate      (h</t>
    </r>
    <r>
      <rPr>
        <vertAlign val="superscript"/>
        <sz val="10"/>
        <rFont val="Verdana"/>
        <family val="2"/>
      </rPr>
      <t>-1</t>
    </r>
    <r>
      <rPr>
        <sz val="10"/>
        <rFont val="Verdana"/>
      </rPr>
      <t>)</t>
    </r>
    <phoneticPr fontId="2" type="noConversion"/>
  </si>
  <si>
    <r>
      <t>mass basis</t>
    </r>
    <r>
      <rPr>
        <vertAlign val="superscript"/>
        <sz val="10"/>
        <rFont val="Verdana"/>
        <family val="2"/>
      </rPr>
      <t>c</t>
    </r>
    <r>
      <rPr>
        <sz val="10"/>
        <rFont val="Verdana"/>
      </rPr>
      <t xml:space="preserve">  (g)</t>
    </r>
    <phoneticPr fontId="2" type="noConversion"/>
  </si>
  <si>
    <r>
      <t>c</t>
    </r>
    <r>
      <rPr>
        <sz val="10"/>
        <rFont val="Verdana"/>
      </rPr>
      <t>Mass basis for cigarettes &amp; incense is mass consumed; for cooking, it is the pre-cooked mass of food.</t>
    </r>
    <phoneticPr fontId="2" type="noConversion"/>
  </si>
  <si>
    <r>
      <t>d</t>
    </r>
    <r>
      <rPr>
        <sz val="10"/>
        <rFont val="Verdana"/>
      </rPr>
      <t>Emission rates for cigarettes are per cigarette per minute; emission rates for incense are per stick/cone per minute.</t>
    </r>
    <phoneticPr fontId="2" type="noConversion"/>
  </si>
  <si>
    <r>
      <rPr>
        <vertAlign val="superscript"/>
        <sz val="10"/>
        <rFont val="Verdana"/>
        <family val="2"/>
      </rPr>
      <t>a</t>
    </r>
    <r>
      <rPr>
        <sz val="10"/>
        <rFont val="Verdana"/>
      </rPr>
      <t xml:space="preserve">This table lists 66 experiments total.  </t>
    </r>
    <r>
      <rPr>
        <sz val="10"/>
        <rFont val="Verdana"/>
      </rPr>
      <t>Experiment #10 was SF6 tracer study only and is not included here; however, we repeated #34 as #34A.  Thus, total is 66.</t>
    </r>
    <phoneticPr fontId="2" type="noConversion"/>
  </si>
  <si>
    <r>
      <t>Expt #</t>
    </r>
    <r>
      <rPr>
        <vertAlign val="superscript"/>
        <sz val="10"/>
        <rFont val="Verdana"/>
        <family val="2"/>
      </rPr>
      <t>a</t>
    </r>
    <phoneticPr fontId="2" type="noConversion"/>
  </si>
  <si>
    <r>
      <t>source notes</t>
    </r>
    <r>
      <rPr>
        <vertAlign val="superscript"/>
        <sz val="10"/>
        <rFont val="Verdana"/>
        <family val="2"/>
      </rPr>
      <t>b</t>
    </r>
    <phoneticPr fontId="2" type="noConversion"/>
  </si>
  <si>
    <t>1 stick (0.99g) Auromere Incense Mattipal "peace" scent. Auromere Imports Lodi CA (1st srce)</t>
    <phoneticPr fontId="2" type="noConversion"/>
  </si>
  <si>
    <t>1 cone (1.60g) Triloka Premium Incense, Royal Sandalwood, Windrose Trading Co. Madison VA (1st srce)</t>
    <phoneticPr fontId="2" type="noConversion"/>
  </si>
  <si>
    <t>1 stick (1.28g) Ancient Aromas, Ancient Skywatcher "Clarity," American Indians Herb Co., Jamul CA (1st srce)</t>
    <phoneticPr fontId="2" type="noConversion"/>
  </si>
  <si>
    <t>2 sticks (2.37g) Ancient Aromas, Ancient Skywatcher "Clarity," American Indians Herb Co., Jamul CA (1st srce)</t>
    <phoneticPr fontId="2" type="noConversion"/>
  </si>
  <si>
    <t>705g chicken (2 bone-in thighs &amp; 3 drumsticks, with skin), 10g olive oil, fried (1st srce)</t>
    <phoneticPr fontId="2" type="noConversion"/>
  </si>
  <si>
    <t>116g bacon (5 strips), fried (1st srce)</t>
    <phoneticPr fontId="2" type="noConversion"/>
  </si>
  <si>
    <t>96g bacon (4 strips), fried (1st srce)</t>
    <phoneticPr fontId="2" type="noConversion"/>
  </si>
  <si>
    <t>burger (mix: burger &amp; cigarette)</t>
    <phoneticPr fontId="2" type="noConversion"/>
  </si>
  <si>
    <t>221g hamburger (2 x 110g patties), fried (1st srce)</t>
    <phoneticPr fontId="2" type="noConversion"/>
  </si>
  <si>
    <t>37g bread (1 slice Orowheat Whole Grain 100% Whole Wheat Bread), bread &gt;90% charred (1st srce)</t>
    <phoneticPr fontId="2" type="noConversion"/>
  </si>
  <si>
    <t>1 Marlboro Gold, volunteer smoker (2nd srce, 2 min after srce 1)</t>
    <phoneticPr fontId="2" type="noConversion"/>
  </si>
  <si>
    <t>34A</t>
    <phoneticPr fontId="2" type="noConversion"/>
  </si>
  <si>
    <t>bacon</t>
    <phoneticPr fontId="2" type="noConversion"/>
  </si>
  <si>
    <t>bacon (mix: bacon &amp; cigarette)</t>
    <phoneticPr fontId="2" type="noConversion"/>
  </si>
  <si>
    <t>toast, burned (mix: toast &amp; cigarette)</t>
    <phoneticPr fontId="2" type="noConversion"/>
  </si>
  <si>
    <t>1 Marlboro Gold, volunteer smoker (2nd srce, 5 min after srce 1)</t>
    <phoneticPr fontId="2" type="noConversion"/>
  </si>
  <si>
    <t xml:space="preserve">3 Marlboro Gold: 1 smoked, 2 smoldered (2nd srce, 5 min after srce 1) </t>
    <phoneticPr fontId="2" type="noConversion"/>
  </si>
  <si>
    <t>1 Marlboro Gold, volunteer smoker (2nd srce, 6.5 min after srce 1)</t>
    <phoneticPr fontId="2" type="noConversion"/>
  </si>
  <si>
    <t>1 Marlboro Gold, volunteer smoker (2nd srce, 6 min after srce 1)</t>
    <phoneticPr fontId="2" type="noConversion"/>
  </si>
  <si>
    <t xml:space="preserve">1 Marlboro Gold, volunteer smoker (2nd srce, 30 min after srce 1) </t>
    <phoneticPr fontId="2" type="noConversion"/>
  </si>
  <si>
    <t>1 Marlboro Gold, volunteer smoker (2nd srce, 2 min after srce 1)</t>
    <phoneticPr fontId="2" type="noConversion"/>
  </si>
  <si>
    <t>1 Marlboro Gold, volunteer smoker (2nd srce, 2 min after srce 1)</t>
    <phoneticPr fontId="2" type="noConversion"/>
  </si>
  <si>
    <t>1 Marlboro Gold, volunteer smoker (2nd srce, 1 min after srce 1)</t>
    <phoneticPr fontId="2" type="noConversion"/>
  </si>
  <si>
    <t>cigarette</t>
    <phoneticPr fontId="2" type="noConversion"/>
  </si>
  <si>
    <t>cigarette (mix: chicken &amp; cigarette)</t>
    <phoneticPr fontId="2" type="noConversion"/>
  </si>
  <si>
    <t>cigarette (mix: toast, burned &amp; cigarette)</t>
    <phoneticPr fontId="2" type="noConversion"/>
  </si>
  <si>
    <t>cigarette (mix: incense Type 1 &amp; cigarette)</t>
    <phoneticPr fontId="2" type="noConversion"/>
  </si>
  <si>
    <t>cigarette (mix: incense Type 2 &amp; cigarette)</t>
    <phoneticPr fontId="2" type="noConversion"/>
  </si>
  <si>
    <t>cigarette (mix: incense Type 3 &amp; cigarette)</t>
    <phoneticPr fontId="2" type="noConversion"/>
  </si>
  <si>
    <t>cigarette (mix: cigarette &amp; incense Type 3)</t>
    <phoneticPr fontId="2" type="noConversion"/>
  </si>
  <si>
    <t>chicken</t>
    <phoneticPr fontId="2" type="noConversion"/>
  </si>
  <si>
    <t>chicken</t>
    <phoneticPr fontId="2" type="noConversion"/>
  </si>
  <si>
    <t>incense type 1 (stick)</t>
    <phoneticPr fontId="2" type="noConversion"/>
  </si>
  <si>
    <t>incense type 4 (stick)</t>
    <phoneticPr fontId="2" type="noConversion"/>
  </si>
  <si>
    <t>incense type 1 (stick)</t>
    <phoneticPr fontId="2" type="noConversion"/>
  </si>
  <si>
    <t>incense type 1 (mix: incense &amp; cigarette)</t>
    <phoneticPr fontId="2" type="noConversion"/>
  </si>
  <si>
    <t>incense type 2 (cone)</t>
    <phoneticPr fontId="2" type="noConversion"/>
  </si>
  <si>
    <t>incense type 2 (mix: incense &amp; cigarette)</t>
    <phoneticPr fontId="2" type="noConversion"/>
  </si>
  <si>
    <t>incense type 3 (stick)</t>
    <phoneticPr fontId="2" type="noConversion"/>
  </si>
  <si>
    <t>incense type 3 (mix: incense &amp; cigarette)</t>
    <phoneticPr fontId="2" type="noConversion"/>
  </si>
  <si>
    <t>incense type 1 (stick)</t>
    <phoneticPr fontId="2" type="noConversion"/>
  </si>
  <si>
    <t>incense type 3 (stick)</t>
    <phoneticPr fontId="2" type="noConversion"/>
  </si>
  <si>
    <t>incense type 3 (stick)</t>
    <phoneticPr fontId="2" type="noConversion"/>
  </si>
  <si>
    <t>incense type 3 (mix: incense &amp; cigarette)</t>
    <phoneticPr fontId="2" type="noConversion"/>
  </si>
  <si>
    <t>chicken (mix: chicken &amp; cigarette)</t>
    <phoneticPr fontId="2" type="noConversion"/>
  </si>
  <si>
    <t>66b</t>
    <phoneticPr fontId="2" type="noConversion"/>
  </si>
  <si>
    <t>NA</t>
    <phoneticPr fontId="2" type="noConversion"/>
  </si>
  <si>
    <t>NA</t>
    <phoneticPr fontId="2" type="noConversion"/>
  </si>
  <si>
    <t>NA</t>
    <phoneticPr fontId="2" type="noConversion"/>
  </si>
  <si>
    <t>NA</t>
    <phoneticPr fontId="2" type="noConversion"/>
  </si>
  <si>
    <t>NA</t>
    <phoneticPr fontId="2" type="noConversion"/>
  </si>
  <si>
    <t>NA</t>
    <phoneticPr fontId="2" type="noConversion"/>
  </si>
  <si>
    <t>NA</t>
    <phoneticPr fontId="2" type="noConversion"/>
  </si>
  <si>
    <t>cigarette (mix: bacon &amp; cigarette)</t>
    <phoneticPr fontId="2" type="noConversion"/>
  </si>
  <si>
    <t>cigarette (mix: burger &amp; cigarette)</t>
    <phoneticPr fontId="2" type="noConversion"/>
  </si>
  <si>
    <t>21a</t>
    <phoneticPr fontId="2" type="noConversion"/>
  </si>
  <si>
    <t>21b</t>
    <phoneticPr fontId="2" type="noConversion"/>
  </si>
  <si>
    <t>25a</t>
    <phoneticPr fontId="2" type="noConversion"/>
  </si>
  <si>
    <t>25b</t>
    <phoneticPr fontId="2" type="noConversion"/>
  </si>
  <si>
    <t>30a</t>
    <phoneticPr fontId="2" type="noConversion"/>
  </si>
  <si>
    <t>30b</t>
    <phoneticPr fontId="2" type="noConversion"/>
  </si>
  <si>
    <t>35a</t>
    <phoneticPr fontId="2" type="noConversion"/>
  </si>
  <si>
    <t>35b</t>
    <phoneticPr fontId="2" type="noConversion"/>
  </si>
  <si>
    <t>37a</t>
    <phoneticPr fontId="2" type="noConversion"/>
  </si>
  <si>
    <t>37b</t>
    <phoneticPr fontId="2" type="noConversion"/>
  </si>
  <si>
    <t>39b</t>
    <phoneticPr fontId="2" type="noConversion"/>
  </si>
  <si>
    <t>39a</t>
    <phoneticPr fontId="2" type="noConversion"/>
  </si>
  <si>
    <t>66a</t>
    <phoneticPr fontId="2" type="noConversion"/>
  </si>
  <si>
    <t>PM2.5 source strength (mg)</t>
  </si>
  <si>
    <t>NA</t>
  </si>
  <si>
    <t>312g hamburger (2 x ~150g patties), 93% lean, fried</t>
  </si>
  <si>
    <t>15a</t>
    <phoneticPr fontId="2" type="noConversion"/>
  </si>
  <si>
    <t>15b</t>
    <phoneticPr fontId="2" type="noConversion"/>
  </si>
  <si>
    <t>18a</t>
    <phoneticPr fontId="2" type="noConversion"/>
  </si>
  <si>
    <t>18b</t>
    <phoneticPr fontId="2" type="noConversion"/>
  </si>
  <si>
    <t>Black &amp; Decker "Classic Line" Toaster Oven</t>
  </si>
  <si>
    <t>4 Glade candles, 114g net wt each (lavender &amp; vanilla, Hawaiian Breeze, French Vanilla, Cool Serenity); 20 min burn followed by 3 relighting cycles in final 9 minutes</t>
  </si>
  <si>
    <t>28g cherry pie filling, 28g tomato sauce, &amp; 8g olive oil baked onto oven at 175 C for 1 hour prior to experiment; cherry pie and tomato sauce spread on bottom of oven, oil sides. Then excess scraped off and room ventilated prior to cleaning.  Oven soiling based on Fortmann (2001).</t>
    <phoneticPr fontId="2" type="noConversion"/>
  </si>
  <si>
    <t>electric stove, 7.6 L hard anodized aluminum stock pot</t>
  </si>
  <si>
    <t>636g sliced potatoes in 1464g peanut oil, deep fried,fried in oil at 160 C for 20 min, 190 C for 1 min</t>
  </si>
  <si>
    <t>gas stove</t>
  </si>
  <si>
    <t>388g chicken (2 bone-in thighs, with skin), 10g olive oil, fried</t>
  </si>
  <si>
    <t>349g chicken (2 bone-in thighs, with skin), 10g olive oil, fried</t>
  </si>
  <si>
    <r>
      <rPr>
        <b/>
        <u/>
        <sz val="14"/>
        <rFont val="Verdana"/>
        <family val="2"/>
      </rPr>
      <t>Table S1</t>
    </r>
    <r>
      <rPr>
        <b/>
        <sz val="14"/>
        <rFont val="Verdana"/>
        <family val="2"/>
      </rPr>
      <t>: Experimental details</t>
    </r>
  </si>
  <si>
    <t>Real-time particle monitor calibration factors and PM2.5 emission factors for multiple indoor sources</t>
  </si>
  <si>
    <t>cherry wood (several small logs plus kindling) in fireplace; newspaper used as tinder and to prime flue; doused with water and fireplace front sealed, but some emissions from dousing entered room</t>
  </si>
  <si>
    <t>electric hot plate,              27 cm hard anodized aluminum frying pan</t>
    <phoneticPr fontId="2" type="noConversion"/>
  </si>
  <si>
    <t>electric hot plate,              27 cm hard anodized aluminum frying pan</t>
    <phoneticPr fontId="2" type="noConversion"/>
  </si>
  <si>
    <t>electric stove,                   27 cm hard anodized aluminum pan</t>
    <phoneticPr fontId="2" type="noConversion"/>
  </si>
  <si>
    <t>gas stove,                        25 cm stainless steel pan</t>
    <phoneticPr fontId="2" type="noConversion"/>
  </si>
  <si>
    <t>gas oven at 190 deg C</t>
    <phoneticPr fontId="2" type="noConversion"/>
  </si>
  <si>
    <r>
      <t>closed</t>
    </r>
    <r>
      <rPr>
        <vertAlign val="superscript"/>
        <sz val="10"/>
        <rFont val="Verdana"/>
        <family val="2"/>
      </rPr>
      <t>h</t>
    </r>
  </si>
  <si>
    <t>11-Aug-11 #2</t>
  </si>
  <si>
    <t>11-Aug-11 #3</t>
  </si>
  <si>
    <t>15-Aug-11 #1</t>
  </si>
  <si>
    <t>15-Aug-11 #2</t>
  </si>
  <si>
    <t>15-Aug-11 #3</t>
  </si>
  <si>
    <t>16-Aug-11 #1</t>
  </si>
  <si>
    <t>16-Aug-11 #2</t>
  </si>
  <si>
    <t>16-Aug-11 #3</t>
  </si>
  <si>
    <t>16-Aug-11 #4</t>
  </si>
  <si>
    <t>17-Aug-11 #1</t>
  </si>
  <si>
    <t>17-Aug-11 #2</t>
  </si>
  <si>
    <t>17-Aug-11 #3</t>
  </si>
  <si>
    <t>17-Aug-11 #4</t>
  </si>
  <si>
    <t>213g bacon strips, fried</t>
  </si>
  <si>
    <t>~100g bacon (5 strips), fried</t>
  </si>
  <si>
    <t>~230g hamburger (2 x ~115g patties), 80% lean, fried</t>
  </si>
  <si>
    <t>~230g hamburger (2 x ~115g patties), 93% lean, fried</t>
  </si>
  <si>
    <t>673g chicken (4 bone-in thighs, with skin), ~10g olive oil, fried</t>
  </si>
  <si>
    <r>
      <rPr>
        <vertAlign val="superscript"/>
        <sz val="10"/>
        <rFont val="Verdana"/>
        <family val="2"/>
      </rPr>
      <t>b</t>
    </r>
    <r>
      <rPr>
        <sz val="10"/>
        <rFont val="Verdana"/>
      </rPr>
      <t xml:space="preserve">Source lit with lighter in all incense, cigarette, fireplace, and candle experiments </t>
    </r>
  </si>
  <si>
    <t xml:space="preserve">Microwave: Sharp Carousel Model R-209AK (manuf. Aug 97); 9A  120V; popcorn burned </t>
  </si>
  <si>
    <t>126g (3 strips) Jimmy Dean thick sliced premium bacon</t>
  </si>
  <si>
    <t>573g ground beef (broken up), 10g olive oil, 4g spices (cumin, salt, pepper, dried garlic), fried</t>
  </si>
  <si>
    <t>322g pork chops (2 bone-in chops), 10g olive oil, fried</t>
  </si>
  <si>
    <t>26g bread (1 slice Udi's Gluten Free Whole Grain Bread), &gt;95% charred</t>
  </si>
  <si>
    <t>94g bacon (4 strips), fried</t>
  </si>
  <si>
    <t>326g pork chops (2 bone-in chops), 10g olive oil, fried</t>
  </si>
  <si>
    <t>728g chicken (2 bone-in thighs &amp; 3 drumsticks, with skin), 10g olive oil, fried</t>
  </si>
  <si>
    <t>~200-300g boneless skinless chicken breast (cut into 1-3cm chunks), ~250-300g cutup vegetables (zucchini, broccoli, garlic, celery, pea pods), ~40g soy sauce, ~10g olive oil</t>
  </si>
  <si>
    <t>328g chicken (2 boneless skinless breasts), 10g olive oil, fried</t>
  </si>
  <si>
    <t>456g chicken (2 boneless skinless breasts), 10g olive oil, fried, 25-50% blackened</t>
  </si>
  <si>
    <t>1 bag Orville Redenbacher's Gourmet Popping Corn "Butter" Flavor, popcorn burned (~20% charred)</t>
  </si>
  <si>
    <t>oven drippings</t>
    <phoneticPr fontId="2" type="noConversion"/>
  </si>
  <si>
    <t>sausage</t>
    <phoneticPr fontId="2" type="noConversion"/>
  </si>
  <si>
    <t>ground beef</t>
    <phoneticPr fontId="2" type="noConversion"/>
  </si>
  <si>
    <t>oven cleaning</t>
    <phoneticPr fontId="2" type="noConversion"/>
  </si>
  <si>
    <t>french fries</t>
    <phoneticPr fontId="2" type="noConversion"/>
  </si>
  <si>
    <t>candles, scented</t>
    <phoneticPr fontId="2" type="noConversion"/>
  </si>
  <si>
    <t>location</t>
    <phoneticPr fontId="2" type="noConversion"/>
  </si>
  <si>
    <t>date</t>
    <phoneticPr fontId="2" type="noConversion"/>
  </si>
  <si>
    <t>Los Altos living room</t>
  </si>
  <si>
    <t>Los Altos kitchen</t>
  </si>
  <si>
    <t>window position</t>
  </si>
  <si>
    <t>source</t>
  </si>
  <si>
    <t>cigarette</t>
  </si>
  <si>
    <t>pizza, frozen</t>
  </si>
  <si>
    <t>fireplace: synthetic log</t>
  </si>
  <si>
    <t>fireplace: wood smoke</t>
  </si>
  <si>
    <t>chicken</t>
  </si>
  <si>
    <t>emission period (min)</t>
  </si>
  <si>
    <t>28g cherry pie filling, 28g tomato sauce, 28g olive oil spread on 2 foil-covered pans.  Protocol based on oven soiling experiment from Fortmann (2001)</t>
  </si>
  <si>
    <t>cherry wood (several small logs plus kindling) in fireplace; newspaper used as tinder and to prime flue; doused with water and fireplace front sealed</t>
  </si>
  <si>
    <t>french fries</t>
    <phoneticPr fontId="2" type="noConversion"/>
  </si>
  <si>
    <t>candles, scented</t>
    <phoneticPr fontId="2" type="noConversion"/>
  </si>
  <si>
    <t>4 Glade candles, 114g net wt each (lavender &amp; vanilla, Hawaiian Breeze, French Vanilla, Cool Serenity); 10 min burn followed by 3 relighting cycles in final 3 min</t>
    <phoneticPr fontId="2" type="noConversion"/>
  </si>
  <si>
    <t xml:space="preserve">electric oven at 190 C </t>
    <phoneticPr fontId="2" type="noConversion"/>
  </si>
  <si>
    <t>2 sticks (2.46g) Ancient Aromas, Ancient Skywatcher "Clarity," American Indians Herb Co., Jamul CA</t>
    <phoneticPr fontId="2" type="noConversion"/>
  </si>
  <si>
    <t>chicken</t>
    <phoneticPr fontId="2" type="noConversion"/>
  </si>
  <si>
    <t>396g frozen pizza (Amy's Rice Crust Cheese Pizza), baked</t>
  </si>
  <si>
    <t>388g frozen pizza (Amy's Rice Crust Cheese Pizza), baked</t>
  </si>
  <si>
    <t>19-Oct-10 #1</t>
  </si>
  <si>
    <t>19-Oct-10 #2</t>
  </si>
  <si>
    <t>20-Oct-10 #1</t>
  </si>
  <si>
    <t>20-Oct-10 #2</t>
  </si>
  <si>
    <t>28-Jun-11 #1</t>
  </si>
  <si>
    <t>28-Jun-11 #2</t>
  </si>
  <si>
    <t>5-Jul-11 #1</t>
  </si>
  <si>
    <t>5-Jul-11 #2</t>
  </si>
  <si>
    <t>12-Jul-11 #1</t>
  </si>
  <si>
    <t>12-Jul-11 #2</t>
  </si>
  <si>
    <t>14-Jul-11 #1</t>
  </si>
  <si>
    <t>14-Jul-11 #2</t>
  </si>
  <si>
    <t>20-Jul-11 #1</t>
  </si>
  <si>
    <t>20-Jul-11 #2</t>
  </si>
  <si>
    <t>26-Jul-11 #1</t>
  </si>
  <si>
    <t>26-Jul-11 #2</t>
  </si>
  <si>
    <t>2-Aug-11 #1</t>
  </si>
  <si>
    <t>2-Aug-11 #2</t>
  </si>
  <si>
    <t>3-Aug-11 #1</t>
  </si>
  <si>
    <t>3-Aug-11 #2</t>
  </si>
  <si>
    <t>9-Aug-11 #1</t>
  </si>
  <si>
    <t>9-Aug-11 #2</t>
  </si>
  <si>
    <t>9-Aug-11 #3</t>
  </si>
  <si>
    <t>2.7 kg Synthetic Log (Duraflame) in fireplace; newspaper burned for 30 sec and held in flue prior to log ignition; doused with water and fireplace front sealed with plastic</t>
  </si>
  <si>
    <t>526g ground beef (broken up), 5g olive oil, fried</t>
  </si>
  <si>
    <t>340g sausage (links, Saag's Fully Cooked Smoked Brats), 5 g olive oil, fried</t>
  </si>
  <si>
    <t>352g chicken (2 bone-in thighs, with skin), 5g olive oil, fried</t>
  </si>
  <si>
    <t>864g potatoes in peanut oil, deep fried,fried in oil at 160 C for 10 min, 190 C for 2-4 min</t>
  </si>
  <si>
    <t>10-Aug-11 #2</t>
  </si>
  <si>
    <t>10-Aug-11 #3</t>
  </si>
  <si>
    <t>11-Aug-11 #1</t>
  </si>
  <si>
    <t>1 stick (0.98g) Auromere Incense Mattipal "peace" scent. Auromere Imports Lodi CA</t>
    <phoneticPr fontId="2" type="noConversion"/>
  </si>
  <si>
    <t>1 stick (1.24g) Auromere Incense Mattipal "peace" scent. Auromere Imports Lodi CA</t>
    <phoneticPr fontId="2" type="noConversion"/>
  </si>
  <si>
    <t>additional cooking notes</t>
    <phoneticPr fontId="2" type="noConversion"/>
  </si>
  <si>
    <t>1 stick incense, brand unknown</t>
    <phoneticPr fontId="2" type="noConversion"/>
  </si>
  <si>
    <t>closed</t>
    <phoneticPr fontId="2" type="noConversion"/>
  </si>
  <si>
    <t>Stanford</t>
    <phoneticPr fontId="2" type="noConversion"/>
  </si>
  <si>
    <t>Stanford</t>
    <phoneticPr fontId="2" type="noConversion"/>
  </si>
  <si>
    <t>Menlo Park Apt</t>
    <phoneticPr fontId="2" type="noConversion"/>
  </si>
  <si>
    <t>Stanford</t>
    <phoneticPr fontId="2" type="noConversion"/>
  </si>
  <si>
    <t>cigarette</t>
    <phoneticPr fontId="2" type="noConversion"/>
  </si>
  <si>
    <t>burger</t>
    <phoneticPr fontId="2" type="noConversion"/>
  </si>
  <si>
    <t>bacon</t>
    <phoneticPr fontId="2" type="noConversion"/>
  </si>
  <si>
    <t>Philip J. Dacunto, Kai-Chung Cheng, Viviana Acevedo-Bolton, Ruo-Ting Jiang, Neil E. Klepeis, James L. Repace, Wayne R. Ott, and Lynn M. Hildemann</t>
    <phoneticPr fontId="2" type="noConversion"/>
  </si>
  <si>
    <t>9-Aug-11 #4</t>
  </si>
  <si>
    <t>10-Aug-11 #1</t>
  </si>
  <si>
    <t>1 stick (1.39g) Ancient Aromas, Ancient Skywatcher "Clarity," American Indians Herb Co., Jamul CA</t>
    <phoneticPr fontId="2" type="noConversion"/>
  </si>
  <si>
    <t>1 stick (1.34g) Ancient Aromas, Ancient Skywatcher "Clarity," American Indians Herb Co., Jamul CA</t>
    <phoneticPr fontId="2" type="noConversion"/>
  </si>
  <si>
    <t>electric oven, 2-hour self cleaning cycle</t>
    <phoneticPr fontId="2" type="noConversion"/>
  </si>
  <si>
    <t>1 cone (1.65g) Triloka Premium Incense, Royal Sandalwood, Windrose Trading Co. Madison VA</t>
    <phoneticPr fontId="2" type="noConversion"/>
  </si>
  <si>
    <t>4 Glade candles, 114g net wt each (lavender &amp; vanilla, Hawaiian Breeze, French Vanilla, Cool Serenity); 15 min burn followed by 3 relighting cycles in final 7 min</t>
    <phoneticPr fontId="2" type="noConversion"/>
  </si>
  <si>
    <t>1 cone (1.53g) Triloka Premium Incense, Royal Sandalwood, Windrose Trading Co. Madison VA</t>
    <phoneticPr fontId="2" type="noConversion"/>
  </si>
  <si>
    <t>315g boneless skinless chicken breast (cut into 1-3 cm chunks), 236g zucchini &amp; garlic, 40g soy sauce, ~10g olive oil</t>
    <phoneticPr fontId="2" type="noConversion"/>
  </si>
  <si>
    <t>chicken stir-fry</t>
    <phoneticPr fontId="2" type="noConversion"/>
  </si>
  <si>
    <t>cigarette</t>
    <phoneticPr fontId="2" type="noConversion"/>
  </si>
  <si>
    <t>bacon</t>
    <phoneticPr fontId="2" type="noConversion"/>
  </si>
  <si>
    <t>burger</t>
    <phoneticPr fontId="2" type="noConversion"/>
  </si>
  <si>
    <t>cigarette</t>
    <phoneticPr fontId="2" type="noConversion"/>
  </si>
  <si>
    <t>chicken stir-fry</t>
    <phoneticPr fontId="2" type="noConversion"/>
  </si>
  <si>
    <t>3 Marlboro Gold: 1 smoked, 2 smoldered</t>
    <phoneticPr fontId="2" type="noConversion"/>
  </si>
  <si>
    <t>na</t>
    <phoneticPr fontId="2" type="noConversion"/>
  </si>
  <si>
    <t>open</t>
    <phoneticPr fontId="2" type="noConversion"/>
  </si>
  <si>
    <t>open</t>
    <phoneticPr fontId="2" type="noConversion"/>
  </si>
  <si>
    <t>1 Marlboro Gold, volunteer smoker</t>
    <phoneticPr fontId="2" type="noConversion"/>
  </si>
  <si>
    <t>pork chops</t>
    <phoneticPr fontId="2" type="noConversion"/>
  </si>
  <si>
    <t>chicken</t>
    <phoneticPr fontId="2" type="noConversion"/>
  </si>
  <si>
    <t>chicken, burned</t>
    <phoneticPr fontId="2" type="noConversion"/>
  </si>
  <si>
    <t>fish</t>
    <phoneticPr fontId="2" type="noConversion"/>
  </si>
  <si>
    <t>toast, burned</t>
    <phoneticPr fontId="2" type="noConversion"/>
  </si>
  <si>
    <t>microwaved popcorn</t>
    <phoneticPr fontId="2" type="noConversion"/>
  </si>
  <si>
    <t>microwaved popcorn, burned</t>
    <phoneticPr fontId="2" type="noConversion"/>
  </si>
  <si>
    <t>candles, scented</t>
    <phoneticPr fontId="2" type="noConversion"/>
  </si>
  <si>
    <t>bacon</t>
    <phoneticPr fontId="2" type="noConversion"/>
  </si>
  <si>
    <t>ground beef</t>
    <phoneticPr fontId="2" type="noConversion"/>
  </si>
  <si>
    <t>466g salmon (2 filets), 10g olive oil, fried</t>
  </si>
  <si>
    <t>Oster toaster set to 7 (max)</t>
  </si>
  <si>
    <t>68g bread (2 slices Orowheat Whole Grain 100% Whole Wheat Bread), bread &gt;90% charred</t>
  </si>
  <si>
    <t>2 bags Orville Redenbacher's Gourmet Popping Corn "Butter" Flavor, popcorn properly cooked</t>
  </si>
  <si>
    <t xml:space="preserve">Microwave: Sharp Carousel Model R-209AK (manuf. Aug 97); 9A  120V; </t>
  </si>
  <si>
    <t>pork chops</t>
    <phoneticPr fontId="2" type="noConversion"/>
  </si>
  <si>
    <t>toast, burned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</si>
</sst>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0"/>
      <name val="Verdana"/>
    </font>
    <font>
      <sz val="10"/>
      <name val="Verdana"/>
    </font>
    <font>
      <sz val="8"/>
      <name val="Verdana"/>
    </font>
    <font>
      <vertAlign val="superscript"/>
      <sz val="10"/>
      <name val="Verdana"/>
      <family val="2"/>
    </font>
    <font>
      <sz val="10"/>
      <name val="Verdana"/>
    </font>
    <font>
      <b/>
      <sz val="14"/>
      <name val="Verdana"/>
      <family val="2"/>
    </font>
    <font>
      <b/>
      <u/>
      <sz val="14"/>
      <name val="Verdana"/>
      <family val="2"/>
    </font>
    <font>
      <sz val="11"/>
      <name val="Verdana"/>
    </font>
    <font>
      <i/>
      <sz val="11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0" xfId="0" applyFont="1" applyFill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3" xfId="0" applyBorder="1" applyAlignment="1">
      <alignment wrapText="1"/>
    </xf>
    <xf numFmtId="0" fontId="0" fillId="0" borderId="1" xfId="0" applyBorder="1" applyAlignment="1">
      <alignment horizontal="left" vertical="top"/>
    </xf>
    <xf numFmtId="15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5" fontId="0" fillId="0" borderId="2" xfId="0" applyNumberForma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Fill="1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16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0" fillId="0" borderId="3" xfId="0" applyBorder="1" applyAlignment="1">
      <alignment vertical="top" wrapText="1"/>
    </xf>
    <xf numFmtId="164" fontId="0" fillId="0" borderId="1" xfId="0" applyNumberForma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91"/>
  <sheetViews>
    <sheetView tabSelected="1" topLeftCell="C74" workbookViewId="0">
      <selection activeCell="E77" sqref="E77"/>
    </sheetView>
  </sheetViews>
  <sheetFormatPr defaultColWidth="11" defaultRowHeight="12.75"/>
  <cols>
    <col min="1" max="1" width="4.625" customWidth="1"/>
    <col min="2" max="2" width="11.25" customWidth="1"/>
    <col min="3" max="3" width="13.875" customWidth="1"/>
    <col min="4" max="4" width="7.875" customWidth="1"/>
    <col min="5" max="5" width="7.125" customWidth="1"/>
    <col min="6" max="6" width="33.875" customWidth="1"/>
    <col min="7" max="7" width="36.75" customWidth="1"/>
    <col min="8" max="8" width="9" customWidth="1"/>
    <col min="9" max="9" width="15.75" customWidth="1"/>
    <col min="10" max="10" width="11.375" customWidth="1"/>
    <col min="11" max="11" width="10" customWidth="1"/>
    <col min="12" max="12" width="7.75" customWidth="1"/>
    <col min="13" max="13" width="8.25" customWidth="1"/>
    <col min="14" max="14" width="8.125" customWidth="1"/>
  </cols>
  <sheetData>
    <row r="1" spans="1:14" ht="18">
      <c r="B1" s="7" t="s">
        <v>116</v>
      </c>
      <c r="I1" s="7"/>
    </row>
    <row r="2" spans="1:14" ht="14.25">
      <c r="B2" s="8" t="s">
        <v>117</v>
      </c>
      <c r="I2" s="8"/>
    </row>
    <row r="3" spans="1:14" ht="15" customHeight="1">
      <c r="B3" s="9" t="s">
        <v>227</v>
      </c>
      <c r="I3" s="9"/>
    </row>
    <row r="4" spans="1:14" s="1" customFormat="1" ht="80.099999999999994" customHeight="1">
      <c r="A4" s="3" t="s">
        <v>31</v>
      </c>
      <c r="B4" s="3" t="s">
        <v>163</v>
      </c>
      <c r="C4" s="3" t="s">
        <v>162</v>
      </c>
      <c r="D4" s="3" t="s">
        <v>26</v>
      </c>
      <c r="E4" s="4" t="s">
        <v>166</v>
      </c>
      <c r="F4" s="4" t="s">
        <v>167</v>
      </c>
      <c r="G4" s="4" t="s">
        <v>32</v>
      </c>
      <c r="H4" s="3" t="s">
        <v>173</v>
      </c>
      <c r="I4" s="10" t="s">
        <v>217</v>
      </c>
      <c r="J4" s="5" t="s">
        <v>15</v>
      </c>
      <c r="K4" s="3" t="s">
        <v>27</v>
      </c>
      <c r="L4" s="3" t="s">
        <v>101</v>
      </c>
      <c r="M4" s="3" t="s">
        <v>0</v>
      </c>
      <c r="N4" s="3" t="s">
        <v>1</v>
      </c>
    </row>
    <row r="5" spans="1:14">
      <c r="A5" s="11">
        <v>1</v>
      </c>
      <c r="B5" s="12">
        <v>38924</v>
      </c>
      <c r="C5" s="11" t="s">
        <v>221</v>
      </c>
      <c r="D5" s="11" t="s">
        <v>244</v>
      </c>
      <c r="E5" s="11" t="s">
        <v>219</v>
      </c>
      <c r="F5" s="13" t="s">
        <v>224</v>
      </c>
      <c r="G5" s="14" t="s">
        <v>247</v>
      </c>
      <c r="H5" s="38">
        <v>5.83</v>
      </c>
      <c r="I5" s="41"/>
      <c r="J5" s="11">
        <v>1</v>
      </c>
      <c r="K5" s="30">
        <v>0.60699999999999998</v>
      </c>
      <c r="L5" s="31">
        <v>21.666112411419949</v>
      </c>
      <c r="M5" s="30">
        <f t="shared" ref="M5:M10" si="0">L5/H5</f>
        <v>3.7163143072761491</v>
      </c>
      <c r="N5" s="31">
        <f>L5/K5</f>
        <v>35.693760150609471</v>
      </c>
    </row>
    <row r="6" spans="1:14">
      <c r="A6" s="11">
        <v>2</v>
      </c>
      <c r="B6" s="12">
        <v>38925</v>
      </c>
      <c r="C6" s="11" t="s">
        <v>220</v>
      </c>
      <c r="D6" s="11">
        <v>0.33</v>
      </c>
      <c r="E6" s="11" t="s">
        <v>219</v>
      </c>
      <c r="F6" s="13" t="s">
        <v>224</v>
      </c>
      <c r="G6" s="14" t="s">
        <v>247</v>
      </c>
      <c r="H6" s="38">
        <v>5.5</v>
      </c>
      <c r="I6" s="41"/>
      <c r="J6" s="11">
        <v>1</v>
      </c>
      <c r="K6" s="30">
        <v>0.58699999999999997</v>
      </c>
      <c r="L6" s="31">
        <v>17.826484396478552</v>
      </c>
      <c r="M6" s="30">
        <f t="shared" si="0"/>
        <v>3.2411789811779186</v>
      </c>
      <c r="N6" s="31">
        <f t="shared" ref="N6:N69" si="1">L6/K6</f>
        <v>30.368797949707925</v>
      </c>
    </row>
    <row r="7" spans="1:14">
      <c r="A7" s="11">
        <v>3</v>
      </c>
      <c r="B7" s="12">
        <v>38926</v>
      </c>
      <c r="C7" s="11" t="s">
        <v>220</v>
      </c>
      <c r="D7" s="11">
        <v>0.28999999999999998</v>
      </c>
      <c r="E7" s="11" t="s">
        <v>219</v>
      </c>
      <c r="F7" s="13" t="s">
        <v>224</v>
      </c>
      <c r="G7" s="14" t="s">
        <v>247</v>
      </c>
      <c r="H7" s="38">
        <v>5.9</v>
      </c>
      <c r="I7" s="41"/>
      <c r="J7" s="11">
        <v>1</v>
      </c>
      <c r="K7" s="30">
        <v>0.61899999999999999</v>
      </c>
      <c r="L7" s="31">
        <v>19.765932678179574</v>
      </c>
      <c r="M7" s="30">
        <f t="shared" si="0"/>
        <v>3.3501580810473852</v>
      </c>
      <c r="N7" s="31">
        <f t="shared" si="1"/>
        <v>31.932039867818375</v>
      </c>
    </row>
    <row r="8" spans="1:14">
      <c r="A8" s="11">
        <v>7</v>
      </c>
      <c r="B8" s="12">
        <v>38959</v>
      </c>
      <c r="C8" s="11" t="s">
        <v>220</v>
      </c>
      <c r="D8" s="11">
        <v>0.18</v>
      </c>
      <c r="E8" s="11" t="s">
        <v>219</v>
      </c>
      <c r="F8" s="13" t="s">
        <v>238</v>
      </c>
      <c r="G8" s="14" t="s">
        <v>247</v>
      </c>
      <c r="H8" s="38">
        <v>5</v>
      </c>
      <c r="I8" s="42"/>
      <c r="J8" s="11">
        <v>1</v>
      </c>
      <c r="K8" s="30">
        <v>0.55700000000000005</v>
      </c>
      <c r="L8" s="31">
        <v>16.9040341443445</v>
      </c>
      <c r="M8" s="30">
        <f t="shared" si="0"/>
        <v>3.3808068288688999</v>
      </c>
      <c r="N8" s="31">
        <f t="shared" si="1"/>
        <v>30.348355734909333</v>
      </c>
    </row>
    <row r="9" spans="1:14">
      <c r="A9" s="11">
        <v>13</v>
      </c>
      <c r="B9" s="15" t="s">
        <v>186</v>
      </c>
      <c r="C9" s="11" t="s">
        <v>220</v>
      </c>
      <c r="D9" s="16">
        <v>4.2</v>
      </c>
      <c r="E9" s="11" t="s">
        <v>246</v>
      </c>
      <c r="F9" s="13" t="s">
        <v>241</v>
      </c>
      <c r="G9" s="14" t="s">
        <v>247</v>
      </c>
      <c r="H9" s="38">
        <v>5.2</v>
      </c>
      <c r="I9" s="42"/>
      <c r="J9" s="11">
        <v>0</v>
      </c>
      <c r="K9" s="30">
        <v>0.49700000000000005</v>
      </c>
      <c r="L9" s="31">
        <v>15.42077502471161</v>
      </c>
      <c r="M9" s="30">
        <f t="shared" si="0"/>
        <v>2.9655336585983862</v>
      </c>
      <c r="N9" s="31">
        <f t="shared" si="1"/>
        <v>31.027716347508264</v>
      </c>
    </row>
    <row r="10" spans="1:14" ht="25.5">
      <c r="A10" s="17" t="s">
        <v>105</v>
      </c>
      <c r="B10" s="18">
        <v>39010</v>
      </c>
      <c r="C10" s="17" t="s">
        <v>220</v>
      </c>
      <c r="D10" s="17">
        <v>0.26</v>
      </c>
      <c r="E10" s="17" t="s">
        <v>219</v>
      </c>
      <c r="F10" s="19" t="s">
        <v>86</v>
      </c>
      <c r="G10" s="14" t="s">
        <v>48</v>
      </c>
      <c r="H10" s="38">
        <v>4.75</v>
      </c>
      <c r="I10" s="42"/>
      <c r="J10" s="11" t="s">
        <v>2</v>
      </c>
      <c r="K10" s="30">
        <v>0.49200000000000005</v>
      </c>
      <c r="L10" s="31">
        <v>21.811070439822974</v>
      </c>
      <c r="M10" s="30">
        <f t="shared" si="0"/>
        <v>4.5918043031206262</v>
      </c>
      <c r="N10" s="31">
        <f t="shared" si="1"/>
        <v>44.331443983380026</v>
      </c>
    </row>
    <row r="11" spans="1:14" ht="51">
      <c r="A11" s="11">
        <v>17</v>
      </c>
      <c r="B11" s="12">
        <v>39057</v>
      </c>
      <c r="C11" s="11" t="s">
        <v>220</v>
      </c>
      <c r="D11" s="11">
        <v>0.16</v>
      </c>
      <c r="E11" s="11" t="s">
        <v>219</v>
      </c>
      <c r="F11" s="20" t="s">
        <v>168</v>
      </c>
      <c r="G11" s="14" t="s">
        <v>243</v>
      </c>
      <c r="H11" s="39" t="s">
        <v>24</v>
      </c>
      <c r="I11" s="42"/>
      <c r="J11" s="11">
        <v>4</v>
      </c>
      <c r="K11" s="30">
        <v>1.5000000000000002</v>
      </c>
      <c r="L11" s="31">
        <v>37.580640546407963</v>
      </c>
      <c r="M11" s="30" t="s">
        <v>5</v>
      </c>
      <c r="N11" s="31">
        <f t="shared" si="1"/>
        <v>25.053760364271973</v>
      </c>
    </row>
    <row r="12" spans="1:14" ht="51">
      <c r="A12" s="17" t="s">
        <v>107</v>
      </c>
      <c r="B12" s="18">
        <v>39058</v>
      </c>
      <c r="C12" s="17" t="s">
        <v>220</v>
      </c>
      <c r="D12" s="17">
        <v>0.15</v>
      </c>
      <c r="E12" s="17" t="s">
        <v>219</v>
      </c>
      <c r="F12" s="19" t="s">
        <v>87</v>
      </c>
      <c r="G12" s="14" t="s">
        <v>49</v>
      </c>
      <c r="H12" s="39" t="s">
        <v>25</v>
      </c>
      <c r="I12" s="42"/>
      <c r="J12" s="11">
        <v>0</v>
      </c>
      <c r="K12" s="30">
        <v>1.4500000000000002</v>
      </c>
      <c r="L12" s="31">
        <v>42.315473074940414</v>
      </c>
      <c r="M12" s="30" t="s">
        <v>5</v>
      </c>
      <c r="N12" s="31">
        <f t="shared" si="1"/>
        <v>29.183084879269249</v>
      </c>
    </row>
    <row r="13" spans="1:14">
      <c r="A13" s="11">
        <v>20</v>
      </c>
      <c r="B13" s="15" t="s">
        <v>189</v>
      </c>
      <c r="C13" s="11" t="s">
        <v>220</v>
      </c>
      <c r="D13" s="13">
        <v>0.28999999999999998</v>
      </c>
      <c r="E13" s="11" t="s">
        <v>219</v>
      </c>
      <c r="F13" s="13" t="s">
        <v>241</v>
      </c>
      <c r="G13" s="14" t="s">
        <v>247</v>
      </c>
      <c r="H13" s="38">
        <v>6.08</v>
      </c>
      <c r="I13" s="42"/>
      <c r="J13" s="11">
        <v>1</v>
      </c>
      <c r="K13" s="30">
        <v>0.62000000000000011</v>
      </c>
      <c r="L13" s="31">
        <v>19.291891119083292</v>
      </c>
      <c r="M13" s="30">
        <f t="shared" ref="M13:M34" si="2">L13/H13</f>
        <v>3.1730084077439624</v>
      </c>
      <c r="N13" s="31">
        <f t="shared" si="1"/>
        <v>31.115953417876273</v>
      </c>
    </row>
    <row r="14" spans="1:14" ht="25.5">
      <c r="A14" s="17" t="s">
        <v>89</v>
      </c>
      <c r="B14" s="18">
        <v>39261</v>
      </c>
      <c r="C14" s="17" t="s">
        <v>220</v>
      </c>
      <c r="D14" s="21">
        <v>0.31</v>
      </c>
      <c r="E14" s="17" t="s">
        <v>219</v>
      </c>
      <c r="F14" s="19" t="s">
        <v>86</v>
      </c>
      <c r="G14" s="14" t="s">
        <v>50</v>
      </c>
      <c r="H14" s="38">
        <v>5.58</v>
      </c>
      <c r="I14" s="42"/>
      <c r="J14" s="11" t="s">
        <v>2</v>
      </c>
      <c r="K14" s="30">
        <v>0.60000000000000009</v>
      </c>
      <c r="L14" s="31">
        <v>18.736462111037433</v>
      </c>
      <c r="M14" s="30">
        <f t="shared" si="2"/>
        <v>3.3577889087880703</v>
      </c>
      <c r="N14" s="31">
        <f t="shared" si="1"/>
        <v>31.227436851729049</v>
      </c>
    </row>
    <row r="15" spans="1:14">
      <c r="A15" s="11">
        <v>24</v>
      </c>
      <c r="B15" s="15" t="s">
        <v>191</v>
      </c>
      <c r="C15" s="11" t="s">
        <v>220</v>
      </c>
      <c r="D15" s="11">
        <v>0.19</v>
      </c>
      <c r="E15" s="11" t="s">
        <v>219</v>
      </c>
      <c r="F15" s="13" t="s">
        <v>241</v>
      </c>
      <c r="G15" s="14" t="s">
        <v>247</v>
      </c>
      <c r="H15" s="38">
        <v>5.42</v>
      </c>
      <c r="I15" s="42"/>
      <c r="J15" s="11">
        <v>1</v>
      </c>
      <c r="K15" s="30">
        <v>0.5</v>
      </c>
      <c r="L15" s="31">
        <v>15.619847721723199</v>
      </c>
      <c r="M15" s="30">
        <f t="shared" si="2"/>
        <v>2.8818907235651658</v>
      </c>
      <c r="N15" s="31">
        <f t="shared" si="1"/>
        <v>31.239695443446397</v>
      </c>
    </row>
    <row r="16" spans="1:14" ht="25.5">
      <c r="A16" s="17" t="s">
        <v>91</v>
      </c>
      <c r="B16" s="18">
        <v>39268</v>
      </c>
      <c r="C16" s="17" t="s">
        <v>220</v>
      </c>
      <c r="D16" s="17">
        <v>0.26</v>
      </c>
      <c r="E16" s="17" t="s">
        <v>219</v>
      </c>
      <c r="F16" s="19" t="s">
        <v>57</v>
      </c>
      <c r="G16" s="14" t="s">
        <v>51</v>
      </c>
      <c r="H16" s="38">
        <v>7.17</v>
      </c>
      <c r="I16" s="42"/>
      <c r="J16" s="11" t="s">
        <v>2</v>
      </c>
      <c r="K16" s="30">
        <v>0.53</v>
      </c>
      <c r="L16" s="31">
        <v>18.45184547184288</v>
      </c>
      <c r="M16" s="30">
        <f t="shared" si="2"/>
        <v>2.573479145305841</v>
      </c>
      <c r="N16" s="31">
        <f t="shared" si="1"/>
        <v>34.814802777062035</v>
      </c>
    </row>
    <row r="17" spans="1:14" ht="25.5">
      <c r="A17" s="17" t="s">
        <v>93</v>
      </c>
      <c r="B17" s="22" t="s">
        <v>195</v>
      </c>
      <c r="C17" s="17" t="s">
        <v>220</v>
      </c>
      <c r="D17" s="17">
        <v>0.45</v>
      </c>
      <c r="E17" s="17" t="s">
        <v>219</v>
      </c>
      <c r="F17" s="19" t="s">
        <v>58</v>
      </c>
      <c r="G17" s="14" t="s">
        <v>52</v>
      </c>
      <c r="H17" s="38">
        <v>6</v>
      </c>
      <c r="I17" s="42"/>
      <c r="J17" s="11" t="s">
        <v>3</v>
      </c>
      <c r="K17" s="30">
        <v>0.58000000000000007</v>
      </c>
      <c r="L17" s="31">
        <v>17.85358899910894</v>
      </c>
      <c r="M17" s="30">
        <f t="shared" si="2"/>
        <v>2.9755981665181568</v>
      </c>
      <c r="N17" s="31">
        <f t="shared" si="1"/>
        <v>30.782049998463684</v>
      </c>
    </row>
    <row r="18" spans="1:14" ht="25.5">
      <c r="A18" s="17" t="s">
        <v>95</v>
      </c>
      <c r="B18" s="18">
        <v>39289</v>
      </c>
      <c r="C18" s="17" t="s">
        <v>220</v>
      </c>
      <c r="D18" s="17">
        <v>0.23</v>
      </c>
      <c r="E18" s="17" t="s">
        <v>219</v>
      </c>
      <c r="F18" s="19" t="s">
        <v>59</v>
      </c>
      <c r="G18" s="14" t="s">
        <v>53</v>
      </c>
      <c r="H18" s="38">
        <v>5.75</v>
      </c>
      <c r="I18" s="42"/>
      <c r="J18" s="11" t="s">
        <v>2</v>
      </c>
      <c r="K18" s="30">
        <v>0.49999999999999994</v>
      </c>
      <c r="L18" s="31">
        <v>19.958206480334663</v>
      </c>
      <c r="M18" s="30">
        <f t="shared" si="2"/>
        <v>3.47099243136255</v>
      </c>
      <c r="N18" s="31">
        <f t="shared" si="1"/>
        <v>39.916412960669334</v>
      </c>
    </row>
    <row r="19" spans="1:14" ht="25.5">
      <c r="A19" s="17" t="s">
        <v>97</v>
      </c>
      <c r="B19" s="22" t="s">
        <v>201</v>
      </c>
      <c r="C19" s="17" t="s">
        <v>220</v>
      </c>
      <c r="D19" s="17">
        <v>0.31</v>
      </c>
      <c r="E19" s="17" t="s">
        <v>219</v>
      </c>
      <c r="F19" s="19" t="s">
        <v>60</v>
      </c>
      <c r="G19" s="14" t="s">
        <v>54</v>
      </c>
      <c r="H19" s="38">
        <v>5.08</v>
      </c>
      <c r="I19" s="42"/>
      <c r="J19" s="11" t="s">
        <v>4</v>
      </c>
      <c r="K19" s="30">
        <v>0.5</v>
      </c>
      <c r="L19" s="31">
        <v>21.838977370314005</v>
      </c>
      <c r="M19" s="30">
        <f t="shared" si="2"/>
        <v>4.2990112933688982</v>
      </c>
      <c r="N19" s="31">
        <f t="shared" si="1"/>
        <v>43.67795474062801</v>
      </c>
    </row>
    <row r="20" spans="1:14" ht="25.5">
      <c r="A20" s="17" t="s">
        <v>98</v>
      </c>
      <c r="B20" s="22" t="s">
        <v>203</v>
      </c>
      <c r="C20" s="17" t="s">
        <v>220</v>
      </c>
      <c r="D20" s="17">
        <v>0.27</v>
      </c>
      <c r="E20" s="17" t="s">
        <v>219</v>
      </c>
      <c r="F20" s="19" t="s">
        <v>61</v>
      </c>
      <c r="G20" s="14" t="s">
        <v>55</v>
      </c>
      <c r="H20" s="38">
        <v>4.33</v>
      </c>
      <c r="I20" s="42"/>
      <c r="J20" s="11" t="s">
        <v>4</v>
      </c>
      <c r="K20" s="30">
        <v>0.49</v>
      </c>
      <c r="L20" s="31">
        <v>18.395135808720951</v>
      </c>
      <c r="M20" s="30">
        <f t="shared" si="2"/>
        <v>4.2482992629840535</v>
      </c>
      <c r="N20" s="31">
        <f t="shared" si="1"/>
        <v>37.541093487185613</v>
      </c>
    </row>
    <row r="21" spans="1:14">
      <c r="A21" s="11">
        <v>61</v>
      </c>
      <c r="B21" s="12">
        <v>39422</v>
      </c>
      <c r="C21" s="11" t="s">
        <v>223</v>
      </c>
      <c r="D21" s="11">
        <v>0.57999999999999996</v>
      </c>
      <c r="E21" s="11" t="s">
        <v>219</v>
      </c>
      <c r="F21" s="23" t="s">
        <v>56</v>
      </c>
      <c r="G21" s="14" t="s">
        <v>247</v>
      </c>
      <c r="H21" s="38">
        <v>4.5999999999999996</v>
      </c>
      <c r="I21" s="43"/>
      <c r="J21" s="11">
        <v>0</v>
      </c>
      <c r="K21" s="30" t="s">
        <v>102</v>
      </c>
      <c r="L21" s="31">
        <v>25.293062295950065</v>
      </c>
      <c r="M21" s="30">
        <f t="shared" si="2"/>
        <v>5.498491803467406</v>
      </c>
      <c r="N21" s="31" t="s">
        <v>79</v>
      </c>
    </row>
    <row r="22" spans="1:14">
      <c r="A22" s="11">
        <v>62</v>
      </c>
      <c r="B22" s="12">
        <v>39423</v>
      </c>
      <c r="C22" s="11" t="s">
        <v>223</v>
      </c>
      <c r="D22" s="11">
        <v>0.56999999999999995</v>
      </c>
      <c r="E22" s="11" t="s">
        <v>219</v>
      </c>
      <c r="F22" s="23" t="s">
        <v>56</v>
      </c>
      <c r="G22" s="14" t="s">
        <v>247</v>
      </c>
      <c r="H22" s="38">
        <v>4.4000000000000004</v>
      </c>
      <c r="I22" s="43"/>
      <c r="J22" s="11">
        <v>1</v>
      </c>
      <c r="K22" s="30">
        <v>0.45999999999999996</v>
      </c>
      <c r="L22" s="31">
        <v>22.765181774942683</v>
      </c>
      <c r="M22" s="30">
        <f t="shared" si="2"/>
        <v>5.173904948850609</v>
      </c>
      <c r="N22" s="31">
        <f t="shared" si="1"/>
        <v>49.489525597701487</v>
      </c>
    </row>
    <row r="23" spans="1:14" ht="25.5">
      <c r="A23" s="11" t="s">
        <v>78</v>
      </c>
      <c r="B23" s="12">
        <v>39429</v>
      </c>
      <c r="C23" s="11" t="s">
        <v>223</v>
      </c>
      <c r="D23" s="11">
        <v>0.53</v>
      </c>
      <c r="E23" s="11" t="s">
        <v>219</v>
      </c>
      <c r="F23" s="23" t="s">
        <v>62</v>
      </c>
      <c r="G23" s="14" t="s">
        <v>43</v>
      </c>
      <c r="H23" s="31">
        <v>5</v>
      </c>
      <c r="I23" s="37"/>
      <c r="J23" s="11" t="s">
        <v>4</v>
      </c>
      <c r="K23" s="30">
        <v>0.51</v>
      </c>
      <c r="L23" s="31">
        <v>26.979329665667649</v>
      </c>
      <c r="M23" s="30">
        <f t="shared" si="2"/>
        <v>5.3958659331335301</v>
      </c>
      <c r="N23" s="31">
        <f t="shared" si="1"/>
        <v>52.900646403269896</v>
      </c>
    </row>
    <row r="24" spans="1:14">
      <c r="A24" s="11">
        <v>9</v>
      </c>
      <c r="B24" s="12">
        <v>38961</v>
      </c>
      <c r="C24" s="11" t="s">
        <v>220</v>
      </c>
      <c r="D24" s="16">
        <v>0.2</v>
      </c>
      <c r="E24" s="11" t="s">
        <v>219</v>
      </c>
      <c r="F24" s="20" t="s">
        <v>66</v>
      </c>
      <c r="G24" s="14" t="s">
        <v>218</v>
      </c>
      <c r="H24" s="38">
        <v>11.5</v>
      </c>
      <c r="I24" s="29"/>
      <c r="J24" s="11">
        <v>1</v>
      </c>
      <c r="K24" s="30" t="s">
        <v>102</v>
      </c>
      <c r="L24" s="31">
        <v>12.545684443658731</v>
      </c>
      <c r="M24" s="30">
        <f t="shared" si="2"/>
        <v>1.090929082057281</v>
      </c>
      <c r="N24" s="31" t="s">
        <v>80</v>
      </c>
    </row>
    <row r="25" spans="1:14" ht="25.5">
      <c r="A25" s="11">
        <v>34</v>
      </c>
      <c r="B25" s="15" t="s">
        <v>198</v>
      </c>
      <c r="C25" s="11" t="s">
        <v>220</v>
      </c>
      <c r="D25" s="15" t="s">
        <v>6</v>
      </c>
      <c r="E25" s="15" t="s">
        <v>7</v>
      </c>
      <c r="F25" s="20" t="s">
        <v>65</v>
      </c>
      <c r="G25" s="14" t="s">
        <v>215</v>
      </c>
      <c r="H25" s="38">
        <v>10</v>
      </c>
      <c r="I25" s="29"/>
      <c r="J25" s="11">
        <v>2</v>
      </c>
      <c r="K25" s="30">
        <v>0.25</v>
      </c>
      <c r="L25" s="31">
        <v>16.994079675406478</v>
      </c>
      <c r="M25" s="30">
        <f t="shared" si="2"/>
        <v>1.6994079675406479</v>
      </c>
      <c r="N25" s="31">
        <f t="shared" si="1"/>
        <v>67.976318701625914</v>
      </c>
    </row>
    <row r="26" spans="1:14" ht="25.5">
      <c r="A26" s="15" t="s">
        <v>44</v>
      </c>
      <c r="B26" s="15" t="s">
        <v>199</v>
      </c>
      <c r="C26" s="11" t="s">
        <v>220</v>
      </c>
      <c r="D26" s="11">
        <v>0.28999999999999998</v>
      </c>
      <c r="E26" s="11" t="s">
        <v>219</v>
      </c>
      <c r="F26" s="20" t="s">
        <v>67</v>
      </c>
      <c r="G26" s="14" t="s">
        <v>216</v>
      </c>
      <c r="H26" s="38">
        <v>10</v>
      </c>
      <c r="I26" s="29"/>
      <c r="J26" s="11">
        <v>2</v>
      </c>
      <c r="K26" s="30">
        <v>0.27</v>
      </c>
      <c r="L26" s="31">
        <v>20.576137597259127</v>
      </c>
      <c r="M26" s="30">
        <f t="shared" si="2"/>
        <v>2.0576137597259128</v>
      </c>
      <c r="N26" s="31">
        <f t="shared" si="1"/>
        <v>76.207917026885653</v>
      </c>
    </row>
    <row r="27" spans="1:14" ht="38.25">
      <c r="A27" s="17" t="s">
        <v>94</v>
      </c>
      <c r="B27" s="18">
        <v>39289</v>
      </c>
      <c r="C27" s="17" t="s">
        <v>220</v>
      </c>
      <c r="D27" s="17">
        <v>0.23</v>
      </c>
      <c r="E27" s="17" t="s">
        <v>219</v>
      </c>
      <c r="F27" s="19" t="s">
        <v>68</v>
      </c>
      <c r="G27" s="14" t="s">
        <v>33</v>
      </c>
      <c r="H27" s="38">
        <v>10</v>
      </c>
      <c r="I27" s="29"/>
      <c r="J27" s="11" t="s">
        <v>2</v>
      </c>
      <c r="K27" s="30">
        <v>0.27</v>
      </c>
      <c r="L27" s="31">
        <v>17.271118091424256</v>
      </c>
      <c r="M27" s="30">
        <f t="shared" si="2"/>
        <v>1.7271118091424256</v>
      </c>
      <c r="N27" s="31">
        <f t="shared" si="1"/>
        <v>63.967104042312059</v>
      </c>
    </row>
    <row r="28" spans="1:14" ht="38.25">
      <c r="A28" s="11">
        <v>36</v>
      </c>
      <c r="B28" s="15" t="s">
        <v>200</v>
      </c>
      <c r="C28" s="11" t="s">
        <v>220</v>
      </c>
      <c r="D28" s="16">
        <v>0.2</v>
      </c>
      <c r="E28" s="11" t="s">
        <v>219</v>
      </c>
      <c r="F28" s="23" t="s">
        <v>69</v>
      </c>
      <c r="G28" s="14" t="s">
        <v>235</v>
      </c>
      <c r="H28" s="38">
        <v>16</v>
      </c>
      <c r="I28" s="29"/>
      <c r="J28" s="11">
        <v>1</v>
      </c>
      <c r="K28" s="30">
        <v>1.08</v>
      </c>
      <c r="L28" s="31">
        <v>12.54667361566916</v>
      </c>
      <c r="M28" s="30">
        <f t="shared" si="2"/>
        <v>0.78416710097932252</v>
      </c>
      <c r="N28" s="31">
        <f t="shared" si="1"/>
        <v>11.617290384878851</v>
      </c>
    </row>
    <row r="29" spans="1:14" ht="38.25">
      <c r="A29" s="17" t="s">
        <v>96</v>
      </c>
      <c r="B29" s="22" t="s">
        <v>201</v>
      </c>
      <c r="C29" s="17" t="s">
        <v>220</v>
      </c>
      <c r="D29" s="17">
        <v>0.31</v>
      </c>
      <c r="E29" s="17" t="s">
        <v>219</v>
      </c>
      <c r="F29" s="19" t="s">
        <v>70</v>
      </c>
      <c r="G29" s="14" t="s">
        <v>34</v>
      </c>
      <c r="H29" s="38">
        <v>16</v>
      </c>
      <c r="I29" s="29"/>
      <c r="J29" s="11" t="s">
        <v>4</v>
      </c>
      <c r="K29" s="30">
        <v>0.98000000000000009</v>
      </c>
      <c r="L29" s="31">
        <v>20.744340562315248</v>
      </c>
      <c r="M29" s="30">
        <f t="shared" si="2"/>
        <v>1.296521285144703</v>
      </c>
      <c r="N29" s="31">
        <f t="shared" si="1"/>
        <v>21.167694451342086</v>
      </c>
    </row>
    <row r="30" spans="1:14" ht="38.25">
      <c r="A30" s="11">
        <v>38</v>
      </c>
      <c r="B30" s="15" t="s">
        <v>202</v>
      </c>
      <c r="C30" s="11" t="s">
        <v>220</v>
      </c>
      <c r="D30" s="11">
        <v>0.17</v>
      </c>
      <c r="E30" s="11" t="s">
        <v>219</v>
      </c>
      <c r="F30" s="23" t="s">
        <v>71</v>
      </c>
      <c r="G30" s="14" t="s">
        <v>230</v>
      </c>
      <c r="H30" s="38">
        <v>16</v>
      </c>
      <c r="I30" s="29"/>
      <c r="J30" s="11">
        <v>1</v>
      </c>
      <c r="K30" s="30">
        <v>0.44999999999999996</v>
      </c>
      <c r="L30" s="31">
        <v>8.8495856844801075</v>
      </c>
      <c r="M30" s="30">
        <f t="shared" si="2"/>
        <v>0.55309910528000672</v>
      </c>
      <c r="N30" s="31">
        <f t="shared" si="1"/>
        <v>19.665745965511352</v>
      </c>
    </row>
    <row r="31" spans="1:14" ht="38.25">
      <c r="A31" s="17" t="s">
        <v>99</v>
      </c>
      <c r="B31" s="22" t="s">
        <v>203</v>
      </c>
      <c r="C31" s="17" t="s">
        <v>220</v>
      </c>
      <c r="D31" s="17">
        <v>0.27</v>
      </c>
      <c r="E31" s="17" t="s">
        <v>219</v>
      </c>
      <c r="F31" s="19" t="s">
        <v>72</v>
      </c>
      <c r="G31" s="14" t="s">
        <v>35</v>
      </c>
      <c r="H31" s="38">
        <v>16</v>
      </c>
      <c r="I31" s="29"/>
      <c r="J31" s="11" t="s">
        <v>4</v>
      </c>
      <c r="K31" s="30">
        <v>0.46000000000000008</v>
      </c>
      <c r="L31" s="31">
        <v>13.272954552090166</v>
      </c>
      <c r="M31" s="30">
        <f t="shared" si="2"/>
        <v>0.82955965950563537</v>
      </c>
      <c r="N31" s="31">
        <f t="shared" si="1"/>
        <v>28.854249026282965</v>
      </c>
    </row>
    <row r="32" spans="1:14" ht="25.5">
      <c r="A32" s="11">
        <f>A49+1</f>
        <v>41</v>
      </c>
      <c r="B32" s="15" t="s">
        <v>205</v>
      </c>
      <c r="C32" s="27" t="s">
        <v>222</v>
      </c>
      <c r="D32" s="11">
        <v>0.59</v>
      </c>
      <c r="E32" s="11" t="s">
        <v>219</v>
      </c>
      <c r="F32" s="23" t="s">
        <v>73</v>
      </c>
      <c r="G32" s="14" t="s">
        <v>215</v>
      </c>
      <c r="H32" s="38">
        <v>9</v>
      </c>
      <c r="I32" s="29"/>
      <c r="J32" s="11">
        <v>1</v>
      </c>
      <c r="K32" s="30">
        <v>0.26</v>
      </c>
      <c r="L32" s="31">
        <v>24.518983035658756</v>
      </c>
      <c r="M32" s="30">
        <f t="shared" si="2"/>
        <v>2.7243314484065286</v>
      </c>
      <c r="N32" s="31">
        <f t="shared" si="1"/>
        <v>94.303780906379828</v>
      </c>
    </row>
    <row r="33" spans="1:14" ht="38.25">
      <c r="A33" s="11">
        <f>A32+1</f>
        <v>42</v>
      </c>
      <c r="B33" s="15" t="s">
        <v>206</v>
      </c>
      <c r="C33" s="27" t="s">
        <v>222</v>
      </c>
      <c r="D33" s="11">
        <v>0.62</v>
      </c>
      <c r="E33" s="11" t="s">
        <v>219</v>
      </c>
      <c r="F33" s="23" t="s">
        <v>74</v>
      </c>
      <c r="G33" s="14" t="s">
        <v>231</v>
      </c>
      <c r="H33" s="38">
        <v>15</v>
      </c>
      <c r="I33" s="29"/>
      <c r="J33" s="11">
        <v>1</v>
      </c>
      <c r="K33" s="30">
        <v>0.48000000000000009</v>
      </c>
      <c r="L33" s="31">
        <v>15.184038016248739</v>
      </c>
      <c r="M33" s="30">
        <f t="shared" si="2"/>
        <v>1.0122692010832492</v>
      </c>
      <c r="N33" s="31">
        <f t="shared" si="1"/>
        <v>31.633412533851534</v>
      </c>
    </row>
    <row r="34" spans="1:14" ht="38.25">
      <c r="A34" s="11">
        <f>A56+1</f>
        <v>53</v>
      </c>
      <c r="B34" s="15" t="s">
        <v>130</v>
      </c>
      <c r="C34" s="27" t="s">
        <v>165</v>
      </c>
      <c r="D34" s="11">
        <v>1.1599999999999999</v>
      </c>
      <c r="E34" s="11" t="s">
        <v>219</v>
      </c>
      <c r="F34" s="23" t="s">
        <v>69</v>
      </c>
      <c r="G34" s="14" t="s">
        <v>233</v>
      </c>
      <c r="H34" s="38">
        <v>15</v>
      </c>
      <c r="I34" s="29"/>
      <c r="J34" s="11">
        <v>2</v>
      </c>
      <c r="K34" s="30">
        <v>1.0899999999999999</v>
      </c>
      <c r="L34" s="31">
        <v>22.25260966461731</v>
      </c>
      <c r="M34" s="30">
        <f t="shared" si="2"/>
        <v>1.4835073109744874</v>
      </c>
      <c r="N34" s="31">
        <f t="shared" si="1"/>
        <v>20.415238224419554</v>
      </c>
    </row>
    <row r="35" spans="1:14" ht="38.25">
      <c r="A35" s="11">
        <v>63</v>
      </c>
      <c r="B35" s="12">
        <v>39424</v>
      </c>
      <c r="C35" s="27" t="s">
        <v>223</v>
      </c>
      <c r="D35" s="11">
        <v>0.55000000000000004</v>
      </c>
      <c r="E35" s="11" t="s">
        <v>219</v>
      </c>
      <c r="F35" s="23" t="s">
        <v>75</v>
      </c>
      <c r="G35" s="14" t="s">
        <v>180</v>
      </c>
      <c r="H35" s="38">
        <v>12</v>
      </c>
      <c r="I35" s="37"/>
      <c r="J35" s="11">
        <v>1</v>
      </c>
      <c r="K35" s="30">
        <v>0.67999999999999994</v>
      </c>
      <c r="L35" s="31">
        <v>22.661468346797054</v>
      </c>
      <c r="M35" s="30">
        <f>(L35/2)/H35</f>
        <v>0.94422784778321056</v>
      </c>
      <c r="N35" s="31">
        <f t="shared" si="1"/>
        <v>33.325688745289789</v>
      </c>
    </row>
    <row r="36" spans="1:14" ht="38.25">
      <c r="A36" s="17" t="s">
        <v>100</v>
      </c>
      <c r="B36" s="18">
        <v>39429</v>
      </c>
      <c r="C36" s="28" t="s">
        <v>223</v>
      </c>
      <c r="D36" s="17">
        <v>0.53</v>
      </c>
      <c r="E36" s="17" t="s">
        <v>219</v>
      </c>
      <c r="F36" s="19" t="s">
        <v>76</v>
      </c>
      <c r="G36" s="14" t="s">
        <v>36</v>
      </c>
      <c r="H36" s="38">
        <v>10</v>
      </c>
      <c r="I36" s="37"/>
      <c r="J36" s="11" t="s">
        <v>4</v>
      </c>
      <c r="K36" s="30">
        <v>0.55000000000000004</v>
      </c>
      <c r="L36" s="31">
        <v>12.859627661396768</v>
      </c>
      <c r="M36" s="30">
        <f>(L36/2)/H36</f>
        <v>0.64298138306983843</v>
      </c>
      <c r="N36" s="31">
        <f t="shared" si="1"/>
        <v>23.381141202539578</v>
      </c>
    </row>
    <row r="37" spans="1:14" ht="76.5">
      <c r="A37" s="11">
        <v>16</v>
      </c>
      <c r="B37" s="12">
        <v>39056</v>
      </c>
      <c r="C37" s="27" t="s">
        <v>220</v>
      </c>
      <c r="D37" s="11">
        <v>0.22</v>
      </c>
      <c r="E37" s="11" t="s">
        <v>219</v>
      </c>
      <c r="F37" s="23" t="s">
        <v>63</v>
      </c>
      <c r="G37" s="14" t="s">
        <v>142</v>
      </c>
      <c r="H37" s="38">
        <v>25</v>
      </c>
      <c r="I37" s="29" t="s">
        <v>119</v>
      </c>
      <c r="J37" s="11">
        <v>4</v>
      </c>
      <c r="K37" s="32">
        <v>673</v>
      </c>
      <c r="L37" s="31">
        <v>42.85603098886024</v>
      </c>
      <c r="M37" s="30">
        <f t="shared" ref="M37:M75" si="3">L37/H37</f>
        <v>1.7142412395544095</v>
      </c>
      <c r="N37" s="33">
        <f t="shared" si="1"/>
        <v>6.3679095080030071E-2</v>
      </c>
    </row>
    <row r="38" spans="1:14" ht="76.5">
      <c r="A38" s="11">
        <v>23</v>
      </c>
      <c r="B38" s="15" t="s">
        <v>190</v>
      </c>
      <c r="C38" s="27" t="s">
        <v>220</v>
      </c>
      <c r="D38" s="11">
        <v>0.28000000000000003</v>
      </c>
      <c r="E38" s="11" t="s">
        <v>219</v>
      </c>
      <c r="F38" s="23" t="s">
        <v>64</v>
      </c>
      <c r="G38" s="14" t="s">
        <v>151</v>
      </c>
      <c r="H38" s="38">
        <v>24.67</v>
      </c>
      <c r="I38" s="29" t="s">
        <v>119</v>
      </c>
      <c r="J38" s="11">
        <v>1</v>
      </c>
      <c r="K38" s="32">
        <v>728</v>
      </c>
      <c r="L38" s="31">
        <v>38.973029153439853</v>
      </c>
      <c r="M38" s="30">
        <f t="shared" si="3"/>
        <v>1.5797741853846716</v>
      </c>
      <c r="N38" s="33">
        <f t="shared" si="1"/>
        <v>5.3534380705274526E-2</v>
      </c>
    </row>
    <row r="39" spans="1:14" ht="76.5">
      <c r="A39" s="17" t="s">
        <v>90</v>
      </c>
      <c r="B39" s="18">
        <v>39268</v>
      </c>
      <c r="C39" s="28" t="s">
        <v>220</v>
      </c>
      <c r="D39" s="17">
        <v>0.26</v>
      </c>
      <c r="E39" s="17" t="s">
        <v>219</v>
      </c>
      <c r="F39" s="19" t="s">
        <v>77</v>
      </c>
      <c r="G39" s="14" t="s">
        <v>37</v>
      </c>
      <c r="H39" s="38">
        <v>30.25</v>
      </c>
      <c r="I39" s="29" t="s">
        <v>119</v>
      </c>
      <c r="J39" s="11" t="s">
        <v>2</v>
      </c>
      <c r="K39" s="32">
        <v>705</v>
      </c>
      <c r="L39" s="31">
        <v>67.036817234441415</v>
      </c>
      <c r="M39" s="30">
        <f t="shared" si="3"/>
        <v>2.2160931317170718</v>
      </c>
      <c r="N39" s="33">
        <f t="shared" si="1"/>
        <v>9.5087684020484273E-2</v>
      </c>
    </row>
    <row r="40" spans="1:14" ht="51">
      <c r="A40" s="11">
        <f>A79+1</f>
        <v>57</v>
      </c>
      <c r="B40" s="15" t="s">
        <v>134</v>
      </c>
      <c r="C40" s="27" t="s">
        <v>165</v>
      </c>
      <c r="D40" s="11">
        <v>1.1499999999999999</v>
      </c>
      <c r="E40" s="11" t="s">
        <v>219</v>
      </c>
      <c r="F40" s="20" t="s">
        <v>172</v>
      </c>
      <c r="G40" s="14" t="s">
        <v>210</v>
      </c>
      <c r="H40" s="38">
        <v>21</v>
      </c>
      <c r="I40" s="29" t="s">
        <v>121</v>
      </c>
      <c r="J40" s="11">
        <v>0</v>
      </c>
      <c r="K40" s="32">
        <v>352</v>
      </c>
      <c r="L40" s="31">
        <v>77.822516871990032</v>
      </c>
      <c r="M40" s="30">
        <f t="shared" si="3"/>
        <v>3.70583413676143</v>
      </c>
      <c r="N40" s="33">
        <f t="shared" si="1"/>
        <v>0.22108669565906258</v>
      </c>
    </row>
    <row r="41" spans="1:14" ht="76.5">
      <c r="A41" s="11">
        <v>64</v>
      </c>
      <c r="B41" s="12">
        <v>39427</v>
      </c>
      <c r="C41" s="27" t="s">
        <v>223</v>
      </c>
      <c r="D41" s="11">
        <v>0.68</v>
      </c>
      <c r="E41" s="11" t="s">
        <v>219</v>
      </c>
      <c r="F41" s="13" t="s">
        <v>181</v>
      </c>
      <c r="G41" s="14" t="s">
        <v>114</v>
      </c>
      <c r="H41" s="38">
        <v>21.5</v>
      </c>
      <c r="I41" s="29" t="s">
        <v>120</v>
      </c>
      <c r="J41" s="11">
        <v>1</v>
      </c>
      <c r="K41" s="32">
        <v>388</v>
      </c>
      <c r="L41" s="31">
        <v>75.015753335622009</v>
      </c>
      <c r="M41" s="30">
        <f t="shared" si="3"/>
        <v>3.4891048063080006</v>
      </c>
      <c r="N41" s="33">
        <f t="shared" si="1"/>
        <v>0.19333957045263403</v>
      </c>
    </row>
    <row r="42" spans="1:14" ht="76.5">
      <c r="A42" s="11">
        <v>65</v>
      </c>
      <c r="B42" s="12">
        <v>39428</v>
      </c>
      <c r="C42" s="27" t="s">
        <v>223</v>
      </c>
      <c r="D42" s="11">
        <v>0.55000000000000004</v>
      </c>
      <c r="E42" s="11" t="s">
        <v>219</v>
      </c>
      <c r="F42" s="13" t="s">
        <v>181</v>
      </c>
      <c r="G42" s="14" t="s">
        <v>115</v>
      </c>
      <c r="H42" s="38">
        <v>28</v>
      </c>
      <c r="I42" s="29" t="s">
        <v>119</v>
      </c>
      <c r="J42" s="11">
        <v>1</v>
      </c>
      <c r="K42" s="32">
        <v>349</v>
      </c>
      <c r="L42" s="31">
        <v>71.384300886622981</v>
      </c>
      <c r="M42" s="30">
        <f t="shared" si="3"/>
        <v>2.5494393173793921</v>
      </c>
      <c r="N42" s="33">
        <f t="shared" si="1"/>
        <v>0.20453954408774494</v>
      </c>
    </row>
    <row r="43" spans="1:14" ht="76.5">
      <c r="A43" s="11">
        <v>26</v>
      </c>
      <c r="B43" s="15" t="s">
        <v>192</v>
      </c>
      <c r="C43" s="27" t="s">
        <v>220</v>
      </c>
      <c r="D43" s="11">
        <v>0.18</v>
      </c>
      <c r="E43" s="11" t="s">
        <v>219</v>
      </c>
      <c r="F43" s="13" t="s">
        <v>249</v>
      </c>
      <c r="G43" s="14" t="s">
        <v>153</v>
      </c>
      <c r="H43" s="38">
        <v>16.3</v>
      </c>
      <c r="I43" s="29" t="s">
        <v>119</v>
      </c>
      <c r="J43" s="11">
        <v>1</v>
      </c>
      <c r="K43" s="32">
        <v>328</v>
      </c>
      <c r="L43" s="31">
        <v>19.142459686725694</v>
      </c>
      <c r="M43" s="30">
        <f t="shared" si="3"/>
        <v>1.174384029860472</v>
      </c>
      <c r="N43" s="33">
        <f t="shared" si="1"/>
        <v>5.8361157581480777E-2</v>
      </c>
    </row>
    <row r="44" spans="1:14" ht="76.5">
      <c r="A44" s="11">
        <v>5</v>
      </c>
      <c r="B44" s="12">
        <v>38946</v>
      </c>
      <c r="C44" s="27" t="s">
        <v>220</v>
      </c>
      <c r="D44" s="11">
        <v>0.28000000000000003</v>
      </c>
      <c r="E44" s="11" t="s">
        <v>219</v>
      </c>
      <c r="F44" s="13" t="s">
        <v>226</v>
      </c>
      <c r="G44" s="14" t="s">
        <v>138</v>
      </c>
      <c r="H44" s="38">
        <v>10.25</v>
      </c>
      <c r="I44" s="29" t="s">
        <v>119</v>
      </c>
      <c r="J44" s="11">
        <v>1</v>
      </c>
      <c r="K44" s="32">
        <v>213</v>
      </c>
      <c r="L44" s="31">
        <v>29.200744351854869</v>
      </c>
      <c r="M44" s="30">
        <f t="shared" si="3"/>
        <v>2.8488531074980359</v>
      </c>
      <c r="N44" s="33">
        <f t="shared" si="1"/>
        <v>0.13709269648758154</v>
      </c>
    </row>
    <row r="45" spans="1:14" ht="76.5">
      <c r="A45" s="15">
        <v>11</v>
      </c>
      <c r="B45" s="15" t="s">
        <v>184</v>
      </c>
      <c r="C45" s="27" t="s">
        <v>220</v>
      </c>
      <c r="D45" s="11">
        <v>2.5099999999999998</v>
      </c>
      <c r="E45" s="11" t="s">
        <v>245</v>
      </c>
      <c r="F45" s="13" t="s">
        <v>239</v>
      </c>
      <c r="G45" s="14" t="s">
        <v>139</v>
      </c>
      <c r="H45" s="38">
        <v>8.5</v>
      </c>
      <c r="I45" s="29" t="s">
        <v>119</v>
      </c>
      <c r="J45" s="11">
        <v>4</v>
      </c>
      <c r="K45" s="32">
        <v>100</v>
      </c>
      <c r="L45" s="31">
        <v>65.567939219934587</v>
      </c>
      <c r="M45" s="30">
        <f t="shared" si="3"/>
        <v>7.7138752023452453</v>
      </c>
      <c r="N45" s="33">
        <f t="shared" si="1"/>
        <v>0.6556793921993459</v>
      </c>
    </row>
    <row r="46" spans="1:14" ht="76.5">
      <c r="A46" s="17" t="s">
        <v>104</v>
      </c>
      <c r="B46" s="18">
        <v>39010</v>
      </c>
      <c r="C46" s="28" t="s">
        <v>220</v>
      </c>
      <c r="D46" s="17">
        <v>0.26</v>
      </c>
      <c r="E46" s="17" t="s">
        <v>219</v>
      </c>
      <c r="F46" s="19" t="s">
        <v>46</v>
      </c>
      <c r="G46" s="14" t="s">
        <v>38</v>
      </c>
      <c r="H46" s="38">
        <v>11</v>
      </c>
      <c r="I46" s="29" t="s">
        <v>119</v>
      </c>
      <c r="J46" s="11" t="s">
        <v>2</v>
      </c>
      <c r="K46" s="32">
        <v>116.235</v>
      </c>
      <c r="L46" s="31">
        <v>9.4402974317266004</v>
      </c>
      <c r="M46" s="30">
        <f t="shared" si="3"/>
        <v>0.858208857429691</v>
      </c>
      <c r="N46" s="33">
        <f t="shared" si="1"/>
        <v>8.121733928443757E-2</v>
      </c>
    </row>
    <row r="47" spans="1:14" ht="76.5">
      <c r="A47" s="11">
        <v>19</v>
      </c>
      <c r="B47" s="15" t="s">
        <v>188</v>
      </c>
      <c r="C47" s="27" t="s">
        <v>220</v>
      </c>
      <c r="D47" s="13">
        <v>0.26</v>
      </c>
      <c r="E47" s="11" t="s">
        <v>219</v>
      </c>
      <c r="F47" s="23" t="s">
        <v>45</v>
      </c>
      <c r="G47" s="14" t="s">
        <v>149</v>
      </c>
      <c r="H47" s="38">
        <v>10.220000000000001</v>
      </c>
      <c r="I47" s="29" t="s">
        <v>119</v>
      </c>
      <c r="J47" s="11">
        <v>1</v>
      </c>
      <c r="K47" s="32">
        <v>94</v>
      </c>
      <c r="L47" s="31">
        <v>28.345100630928147</v>
      </c>
      <c r="M47" s="30">
        <f t="shared" si="3"/>
        <v>2.7734932124195839</v>
      </c>
      <c r="N47" s="33">
        <f t="shared" si="1"/>
        <v>0.30154362373327814</v>
      </c>
    </row>
    <row r="48" spans="1:14" ht="76.5">
      <c r="A48" s="17" t="s">
        <v>88</v>
      </c>
      <c r="B48" s="18">
        <v>39261</v>
      </c>
      <c r="C48" s="28" t="s">
        <v>220</v>
      </c>
      <c r="D48" s="21">
        <v>0.31</v>
      </c>
      <c r="E48" s="17" t="s">
        <v>219</v>
      </c>
      <c r="F48" s="19" t="s">
        <v>46</v>
      </c>
      <c r="G48" s="14" t="s">
        <v>39</v>
      </c>
      <c r="H48" s="38">
        <v>11.75</v>
      </c>
      <c r="I48" s="29" t="s">
        <v>119</v>
      </c>
      <c r="J48" s="11" t="s">
        <v>2</v>
      </c>
      <c r="K48" s="32">
        <v>96</v>
      </c>
      <c r="L48" s="31">
        <v>11.623980547963258</v>
      </c>
      <c r="M48" s="30">
        <f t="shared" si="3"/>
        <v>0.9892749402521922</v>
      </c>
      <c r="N48" s="33">
        <f t="shared" si="1"/>
        <v>0.12108313070795061</v>
      </c>
    </row>
    <row r="49" spans="1:14" ht="38.25">
      <c r="A49" s="11">
        <v>40</v>
      </c>
      <c r="B49" s="15" t="s">
        <v>204</v>
      </c>
      <c r="C49" s="27" t="s">
        <v>222</v>
      </c>
      <c r="D49" s="11">
        <v>0.61</v>
      </c>
      <c r="E49" s="11" t="s">
        <v>219</v>
      </c>
      <c r="F49" s="13" t="s">
        <v>256</v>
      </c>
      <c r="G49" s="14" t="s">
        <v>145</v>
      </c>
      <c r="H49" s="38">
        <v>12.5</v>
      </c>
      <c r="I49" s="29" t="s">
        <v>122</v>
      </c>
      <c r="J49" s="11">
        <v>1</v>
      </c>
      <c r="K49" s="32">
        <v>126</v>
      </c>
      <c r="L49" s="31">
        <v>75.601081041129021</v>
      </c>
      <c r="M49" s="30">
        <f t="shared" si="3"/>
        <v>6.0480864832903221</v>
      </c>
      <c r="N49" s="33">
        <f t="shared" si="1"/>
        <v>0.60000857969150012</v>
      </c>
    </row>
    <row r="50" spans="1:14" ht="76.5">
      <c r="A50" s="11">
        <v>4</v>
      </c>
      <c r="B50" s="12">
        <v>38945</v>
      </c>
      <c r="C50" s="27" t="s">
        <v>220</v>
      </c>
      <c r="D50" s="11">
        <v>0.27</v>
      </c>
      <c r="E50" s="11" t="s">
        <v>219</v>
      </c>
      <c r="F50" s="13" t="s">
        <v>225</v>
      </c>
      <c r="G50" s="14" t="s">
        <v>140</v>
      </c>
      <c r="H50" s="38">
        <v>8.4</v>
      </c>
      <c r="I50" s="29" t="s">
        <v>119</v>
      </c>
      <c r="J50" s="11">
        <v>1</v>
      </c>
      <c r="K50" s="32">
        <v>227</v>
      </c>
      <c r="L50" s="31">
        <v>24.603129270809259</v>
      </c>
      <c r="M50" s="30">
        <f t="shared" si="3"/>
        <v>2.928943960810626</v>
      </c>
      <c r="N50" s="33">
        <f t="shared" si="1"/>
        <v>0.10838382938682493</v>
      </c>
    </row>
    <row r="51" spans="1:14" ht="76.5">
      <c r="A51" s="11">
        <v>8</v>
      </c>
      <c r="B51" s="12">
        <v>38960</v>
      </c>
      <c r="C51" s="27" t="s">
        <v>220</v>
      </c>
      <c r="D51" s="11">
        <v>0.22</v>
      </c>
      <c r="E51" s="11" t="s">
        <v>219</v>
      </c>
      <c r="F51" s="13" t="s">
        <v>225</v>
      </c>
      <c r="G51" s="14" t="s">
        <v>141</v>
      </c>
      <c r="H51" s="38">
        <v>8</v>
      </c>
      <c r="I51" s="29" t="s">
        <v>119</v>
      </c>
      <c r="J51" s="11">
        <v>4</v>
      </c>
      <c r="K51" s="32">
        <v>227</v>
      </c>
      <c r="L51" s="31">
        <v>64.121462906132848</v>
      </c>
      <c r="M51" s="30">
        <f t="shared" si="3"/>
        <v>8.015182863266606</v>
      </c>
      <c r="N51" s="33">
        <f t="shared" si="1"/>
        <v>0.28247340487283196</v>
      </c>
    </row>
    <row r="52" spans="1:14" ht="76.5">
      <c r="A52" s="11">
        <v>12</v>
      </c>
      <c r="B52" s="15" t="s">
        <v>185</v>
      </c>
      <c r="C52" s="27" t="s">
        <v>220</v>
      </c>
      <c r="D52" s="11">
        <v>1.56</v>
      </c>
      <c r="E52" s="11" t="s">
        <v>245</v>
      </c>
      <c r="F52" s="13" t="s">
        <v>240</v>
      </c>
      <c r="G52" s="14" t="s">
        <v>103</v>
      </c>
      <c r="H52" s="38">
        <v>9</v>
      </c>
      <c r="I52" s="29" t="s">
        <v>119</v>
      </c>
      <c r="J52" s="11">
        <v>4</v>
      </c>
      <c r="K52" s="32">
        <v>312</v>
      </c>
      <c r="L52" s="31">
        <v>9.6283206354912618</v>
      </c>
      <c r="M52" s="30">
        <f t="shared" si="3"/>
        <v>1.0698134039434735</v>
      </c>
      <c r="N52" s="33">
        <f t="shared" si="1"/>
        <v>3.0860002036830966E-2</v>
      </c>
    </row>
    <row r="53" spans="1:14" ht="76.5">
      <c r="A53" s="17" t="s">
        <v>106</v>
      </c>
      <c r="B53" s="18">
        <v>39058</v>
      </c>
      <c r="C53" s="28" t="s">
        <v>220</v>
      </c>
      <c r="D53" s="17">
        <v>0.15</v>
      </c>
      <c r="E53" s="17" t="s">
        <v>219</v>
      </c>
      <c r="F53" s="19" t="s">
        <v>40</v>
      </c>
      <c r="G53" s="14" t="s">
        <v>41</v>
      </c>
      <c r="H53" s="38">
        <v>12.4</v>
      </c>
      <c r="I53" s="29" t="s">
        <v>119</v>
      </c>
      <c r="J53" s="11">
        <v>0</v>
      </c>
      <c r="K53" s="32">
        <v>221.13</v>
      </c>
      <c r="L53" s="31">
        <v>64.162239907409656</v>
      </c>
      <c r="M53" s="30">
        <f t="shared" si="3"/>
        <v>5.1743741860814234</v>
      </c>
      <c r="N53" s="33">
        <f t="shared" si="1"/>
        <v>0.29015619729303876</v>
      </c>
    </row>
    <row r="54" spans="1:14" ht="63.75">
      <c r="A54" s="11">
        <f>A78+1</f>
        <v>50</v>
      </c>
      <c r="B54" s="15" t="s">
        <v>127</v>
      </c>
      <c r="C54" s="27" t="s">
        <v>164</v>
      </c>
      <c r="D54" s="11">
        <v>0.56000000000000005</v>
      </c>
      <c r="E54" s="11" t="s">
        <v>219</v>
      </c>
      <c r="F54" s="20" t="s">
        <v>170</v>
      </c>
      <c r="G54" s="14" t="s">
        <v>207</v>
      </c>
      <c r="H54" s="38">
        <v>17.5</v>
      </c>
      <c r="I54" s="29"/>
      <c r="J54" s="11">
        <v>4</v>
      </c>
      <c r="K54" s="32" t="s">
        <v>82</v>
      </c>
      <c r="L54" s="31">
        <v>276.47748570293663</v>
      </c>
      <c r="M54" s="30">
        <f t="shared" si="3"/>
        <v>15.798713468739237</v>
      </c>
      <c r="N54" s="33" t="s">
        <v>102</v>
      </c>
    </row>
    <row r="55" spans="1:14" ht="51">
      <c r="A55" s="11">
        <f>A54+1</f>
        <v>51</v>
      </c>
      <c r="B55" s="15" t="s">
        <v>128</v>
      </c>
      <c r="C55" s="27" t="s">
        <v>164</v>
      </c>
      <c r="D55" s="11">
        <v>0.54</v>
      </c>
      <c r="E55" s="11" t="s">
        <v>219</v>
      </c>
      <c r="F55" s="20" t="s">
        <v>171</v>
      </c>
      <c r="G55" s="14" t="s">
        <v>175</v>
      </c>
      <c r="H55" s="38">
        <v>12</v>
      </c>
      <c r="I55" s="29"/>
      <c r="J55" s="11">
        <v>4</v>
      </c>
      <c r="K55" s="32" t="s">
        <v>102</v>
      </c>
      <c r="L55" s="31">
        <v>211.13513242507236</v>
      </c>
      <c r="M55" s="30">
        <f t="shared" si="3"/>
        <v>17.594594368756031</v>
      </c>
      <c r="N55" s="33" t="s">
        <v>81</v>
      </c>
    </row>
    <row r="56" spans="1:14" ht="76.5">
      <c r="A56" s="11">
        <f>A55+1</f>
        <v>52</v>
      </c>
      <c r="B56" s="15" t="s">
        <v>129</v>
      </c>
      <c r="C56" s="27" t="s">
        <v>164</v>
      </c>
      <c r="D56" s="11">
        <v>0.67</v>
      </c>
      <c r="E56" s="11" t="s">
        <v>219</v>
      </c>
      <c r="F56" s="20" t="s">
        <v>171</v>
      </c>
      <c r="G56" s="14" t="s">
        <v>118</v>
      </c>
      <c r="H56" s="38">
        <v>10</v>
      </c>
      <c r="I56" s="29"/>
      <c r="J56" s="11">
        <v>1</v>
      </c>
      <c r="K56" s="32" t="s">
        <v>102</v>
      </c>
      <c r="L56" s="31">
        <v>158.67087144119233</v>
      </c>
      <c r="M56" s="30">
        <f t="shared" si="3"/>
        <v>15.867087144119234</v>
      </c>
      <c r="N56" s="33" t="s">
        <v>81</v>
      </c>
    </row>
    <row r="57" spans="1:14" ht="63.75">
      <c r="A57" s="11">
        <v>33</v>
      </c>
      <c r="B57" s="12">
        <v>39283</v>
      </c>
      <c r="C57" s="27" t="s">
        <v>220</v>
      </c>
      <c r="D57" s="11">
        <v>0.26</v>
      </c>
      <c r="E57" s="11" t="s">
        <v>219</v>
      </c>
      <c r="F57" s="13" t="s">
        <v>255</v>
      </c>
      <c r="G57" s="14" t="s">
        <v>109</v>
      </c>
      <c r="H57" s="38">
        <v>29</v>
      </c>
      <c r="I57" s="29"/>
      <c r="J57" s="11">
        <v>1</v>
      </c>
      <c r="K57" s="32" t="s">
        <v>102</v>
      </c>
      <c r="L57" s="31">
        <v>8.0934315387175939</v>
      </c>
      <c r="M57" s="30">
        <f t="shared" si="3"/>
        <v>0.27908384616267568</v>
      </c>
      <c r="N57" s="33" t="s">
        <v>81</v>
      </c>
    </row>
    <row r="58" spans="1:14" ht="63.75">
      <c r="A58" s="11">
        <f>A65+1</f>
        <v>47</v>
      </c>
      <c r="B58" s="15" t="s">
        <v>214</v>
      </c>
      <c r="C58" s="27" t="s">
        <v>222</v>
      </c>
      <c r="D58" s="11">
        <v>0.71</v>
      </c>
      <c r="E58" s="11" t="s">
        <v>219</v>
      </c>
      <c r="F58" s="13" t="s">
        <v>177</v>
      </c>
      <c r="G58" s="14" t="s">
        <v>234</v>
      </c>
      <c r="H58" s="38">
        <v>22</v>
      </c>
      <c r="I58" s="44"/>
      <c r="J58" s="11">
        <v>1</v>
      </c>
      <c r="K58" s="32" t="s">
        <v>82</v>
      </c>
      <c r="L58" s="31">
        <v>13.419205484872228</v>
      </c>
      <c r="M58" s="30">
        <f t="shared" si="3"/>
        <v>0.60996388567601034</v>
      </c>
      <c r="N58" s="33" t="s">
        <v>84</v>
      </c>
    </row>
    <row r="59" spans="1:14" ht="63.75">
      <c r="A59" s="11">
        <f>A66+1</f>
        <v>59</v>
      </c>
      <c r="B59" s="15" t="s">
        <v>136</v>
      </c>
      <c r="C59" s="27" t="s">
        <v>165</v>
      </c>
      <c r="D59" s="16">
        <v>1.3</v>
      </c>
      <c r="E59" s="11" t="s">
        <v>219</v>
      </c>
      <c r="F59" s="13" t="s">
        <v>161</v>
      </c>
      <c r="G59" s="14" t="s">
        <v>178</v>
      </c>
      <c r="H59" s="38">
        <v>13</v>
      </c>
      <c r="I59" s="29"/>
      <c r="J59" s="11">
        <v>0</v>
      </c>
      <c r="K59" s="32" t="s">
        <v>82</v>
      </c>
      <c r="L59" s="31">
        <v>7.4287988762636861</v>
      </c>
      <c r="M59" s="30">
        <f t="shared" si="3"/>
        <v>0.57144606740489889</v>
      </c>
      <c r="N59" s="33" t="s">
        <v>83</v>
      </c>
    </row>
    <row r="60" spans="1:14" ht="38.25">
      <c r="A60" s="11">
        <v>29</v>
      </c>
      <c r="B60" s="15" t="s">
        <v>194</v>
      </c>
      <c r="C60" s="27" t="s">
        <v>220</v>
      </c>
      <c r="D60" s="11">
        <v>0.27</v>
      </c>
      <c r="E60" s="11" t="s">
        <v>219</v>
      </c>
      <c r="F60" s="13" t="s">
        <v>252</v>
      </c>
      <c r="G60" s="14" t="s">
        <v>260</v>
      </c>
      <c r="H60" s="38">
        <v>7</v>
      </c>
      <c r="I60" s="29" t="s">
        <v>259</v>
      </c>
      <c r="J60" s="11">
        <v>3</v>
      </c>
      <c r="K60" s="32">
        <v>67.5</v>
      </c>
      <c r="L60" s="31">
        <v>307.88688547026345</v>
      </c>
      <c r="M60" s="30">
        <f t="shared" si="3"/>
        <v>43.983840781466206</v>
      </c>
      <c r="N60" s="33">
        <f t="shared" si="1"/>
        <v>4.5612871921520508</v>
      </c>
    </row>
    <row r="61" spans="1:14" ht="38.25">
      <c r="A61" s="17" t="s">
        <v>92</v>
      </c>
      <c r="B61" s="22" t="s">
        <v>195</v>
      </c>
      <c r="C61" s="28" t="s">
        <v>220</v>
      </c>
      <c r="D61" s="17">
        <v>0.45</v>
      </c>
      <c r="E61" s="17" t="s">
        <v>219</v>
      </c>
      <c r="F61" s="19" t="s">
        <v>47</v>
      </c>
      <c r="G61" s="14" t="s">
        <v>42</v>
      </c>
      <c r="H61" s="38">
        <v>6</v>
      </c>
      <c r="I61" s="29" t="s">
        <v>259</v>
      </c>
      <c r="J61" s="11" t="s">
        <v>3</v>
      </c>
      <c r="K61" s="32">
        <v>37</v>
      </c>
      <c r="L61" s="31">
        <v>22.494589329551335</v>
      </c>
      <c r="M61" s="30">
        <f t="shared" si="3"/>
        <v>3.7490982215918893</v>
      </c>
      <c r="N61" s="33">
        <f t="shared" si="1"/>
        <v>0.60796187377165767</v>
      </c>
    </row>
    <row r="62" spans="1:14" ht="38.25">
      <c r="A62" s="11">
        <f>A64+1</f>
        <v>45</v>
      </c>
      <c r="B62" s="15" t="s">
        <v>212</v>
      </c>
      <c r="C62" s="27" t="s">
        <v>222</v>
      </c>
      <c r="D62" s="11">
        <v>0.67</v>
      </c>
      <c r="E62" s="11" t="s">
        <v>219</v>
      </c>
      <c r="F62" s="13" t="s">
        <v>264</v>
      </c>
      <c r="G62" s="14" t="s">
        <v>148</v>
      </c>
      <c r="H62" s="38">
        <v>14.5</v>
      </c>
      <c r="I62" s="29" t="s">
        <v>108</v>
      </c>
      <c r="J62" s="11">
        <v>1</v>
      </c>
      <c r="K62" s="32">
        <v>26</v>
      </c>
      <c r="L62" s="31">
        <v>40.64284607002395</v>
      </c>
      <c r="M62" s="30">
        <f t="shared" si="3"/>
        <v>2.802954901380962</v>
      </c>
      <c r="N62" s="33">
        <f t="shared" si="1"/>
        <v>1.5631863873086134</v>
      </c>
    </row>
    <row r="63" spans="1:14" ht="76.5">
      <c r="A63" s="11">
        <v>22</v>
      </c>
      <c r="B63" s="12">
        <v>39262</v>
      </c>
      <c r="C63" s="27" t="s">
        <v>220</v>
      </c>
      <c r="D63" s="13">
        <v>0.15</v>
      </c>
      <c r="E63" s="11" t="s">
        <v>219</v>
      </c>
      <c r="F63" s="13" t="s">
        <v>248</v>
      </c>
      <c r="G63" s="14" t="s">
        <v>150</v>
      </c>
      <c r="H63" s="38">
        <v>10</v>
      </c>
      <c r="I63" s="29" t="s">
        <v>119</v>
      </c>
      <c r="J63" s="11">
        <v>4</v>
      </c>
      <c r="K63" s="32">
        <v>325.89999999999998</v>
      </c>
      <c r="L63" s="31">
        <v>19.218039178560371</v>
      </c>
      <c r="M63" s="30">
        <f t="shared" si="3"/>
        <v>1.9218039178560371</v>
      </c>
      <c r="N63" s="33">
        <f t="shared" si="1"/>
        <v>5.8969129114944376E-2</v>
      </c>
    </row>
    <row r="64" spans="1:14" ht="25.5">
      <c r="A64" s="11">
        <f>A69+1</f>
        <v>44</v>
      </c>
      <c r="B64" s="15" t="s">
        <v>229</v>
      </c>
      <c r="C64" s="27" t="s">
        <v>222</v>
      </c>
      <c r="D64" s="11">
        <v>0.63</v>
      </c>
      <c r="E64" s="11" t="s">
        <v>219</v>
      </c>
      <c r="F64" s="13" t="s">
        <v>263</v>
      </c>
      <c r="G64" s="14" t="s">
        <v>147</v>
      </c>
      <c r="H64" s="38">
        <v>12.5</v>
      </c>
      <c r="I64" s="29"/>
      <c r="J64" s="11">
        <v>1</v>
      </c>
      <c r="K64" s="32">
        <v>322</v>
      </c>
      <c r="L64" s="31">
        <v>29.301549363322003</v>
      </c>
      <c r="M64" s="30">
        <f t="shared" si="3"/>
        <v>2.3441239490657604</v>
      </c>
      <c r="N64" s="33">
        <f t="shared" si="1"/>
        <v>9.0998600507211189E-2</v>
      </c>
    </row>
    <row r="65" spans="1:14" ht="38.25">
      <c r="A65" s="11">
        <f>A62+1</f>
        <v>46</v>
      </c>
      <c r="B65" s="15" t="s">
        <v>213</v>
      </c>
      <c r="C65" s="27" t="s">
        <v>222</v>
      </c>
      <c r="D65" s="11">
        <v>0.73</v>
      </c>
      <c r="E65" s="11" t="s">
        <v>219</v>
      </c>
      <c r="F65" s="13" t="s">
        <v>176</v>
      </c>
      <c r="G65" s="14" t="s">
        <v>112</v>
      </c>
      <c r="H65" s="38">
        <v>28</v>
      </c>
      <c r="I65" s="29" t="s">
        <v>113</v>
      </c>
      <c r="J65" s="11">
        <v>1</v>
      </c>
      <c r="K65" s="32">
        <v>636</v>
      </c>
      <c r="L65" s="31">
        <v>10.141620469690157</v>
      </c>
      <c r="M65" s="30">
        <f t="shared" si="3"/>
        <v>0.36220073106036271</v>
      </c>
      <c r="N65" s="33">
        <f t="shared" si="1"/>
        <v>1.5945944134732951E-2</v>
      </c>
    </row>
    <row r="66" spans="1:14" ht="63.75">
      <c r="A66" s="11">
        <f>A40+1</f>
        <v>58</v>
      </c>
      <c r="B66" s="15" t="s">
        <v>135</v>
      </c>
      <c r="C66" s="27" t="s">
        <v>165</v>
      </c>
      <c r="D66" s="11">
        <v>1.37</v>
      </c>
      <c r="E66" s="11" t="s">
        <v>219</v>
      </c>
      <c r="F66" s="13" t="s">
        <v>160</v>
      </c>
      <c r="G66" s="14" t="s">
        <v>211</v>
      </c>
      <c r="H66" s="38">
        <v>21</v>
      </c>
      <c r="I66" s="29" t="s">
        <v>111</v>
      </c>
      <c r="J66" s="11">
        <v>1</v>
      </c>
      <c r="K66" s="32">
        <v>864</v>
      </c>
      <c r="L66" s="31">
        <v>6.7514439985973782</v>
      </c>
      <c r="M66" s="30">
        <f t="shared" si="3"/>
        <v>0.32149733326654184</v>
      </c>
      <c r="N66" s="33">
        <f t="shared" si="1"/>
        <v>7.814171294672892E-3</v>
      </c>
    </row>
    <row r="67" spans="1:14" ht="76.5">
      <c r="A67" s="11">
        <v>6</v>
      </c>
      <c r="B67" s="12">
        <v>38947</v>
      </c>
      <c r="C67" s="27" t="s">
        <v>220</v>
      </c>
      <c r="D67" s="11">
        <v>0.14000000000000001</v>
      </c>
      <c r="E67" s="11" t="s">
        <v>219</v>
      </c>
      <c r="F67" s="13" t="s">
        <v>237</v>
      </c>
      <c r="G67" s="24" t="s">
        <v>152</v>
      </c>
      <c r="H67" s="38">
        <v>17.329999999999998</v>
      </c>
      <c r="I67" s="29" t="s">
        <v>119</v>
      </c>
      <c r="J67" s="11">
        <v>1</v>
      </c>
      <c r="K67" s="32" t="s">
        <v>102</v>
      </c>
      <c r="L67" s="31">
        <v>4.0856942435300416</v>
      </c>
      <c r="M67" s="30">
        <f t="shared" si="3"/>
        <v>0.23575846760127189</v>
      </c>
      <c r="N67" s="33" t="s">
        <v>82</v>
      </c>
    </row>
    <row r="68" spans="1:14" ht="76.5">
      <c r="A68" s="11">
        <v>14</v>
      </c>
      <c r="B68" s="15" t="s">
        <v>187</v>
      </c>
      <c r="C68" s="27" t="s">
        <v>220</v>
      </c>
      <c r="D68" s="11">
        <v>1.48</v>
      </c>
      <c r="E68" s="11" t="s">
        <v>246</v>
      </c>
      <c r="F68" s="13" t="s">
        <v>242</v>
      </c>
      <c r="G68" s="14" t="s">
        <v>236</v>
      </c>
      <c r="H68" s="38">
        <v>14.75</v>
      </c>
      <c r="I68" s="29" t="s">
        <v>119</v>
      </c>
      <c r="J68" s="11">
        <v>2</v>
      </c>
      <c r="K68" s="32">
        <v>590</v>
      </c>
      <c r="L68" s="31">
        <v>7.432739804376066</v>
      </c>
      <c r="M68" s="30">
        <f t="shared" si="3"/>
        <v>0.50391456300854687</v>
      </c>
      <c r="N68" s="33">
        <f t="shared" si="1"/>
        <v>1.2597864075213671E-2</v>
      </c>
    </row>
    <row r="69" spans="1:14" ht="38.25">
      <c r="A69" s="11">
        <f>A33+1</f>
        <v>43</v>
      </c>
      <c r="B69" s="15" t="s">
        <v>228</v>
      </c>
      <c r="C69" s="27" t="s">
        <v>222</v>
      </c>
      <c r="D69" s="11">
        <v>0.69</v>
      </c>
      <c r="E69" s="11" t="s">
        <v>219</v>
      </c>
      <c r="F69" s="13" t="s">
        <v>257</v>
      </c>
      <c r="G69" s="14" t="s">
        <v>146</v>
      </c>
      <c r="H69" s="38">
        <v>10</v>
      </c>
      <c r="I69" s="29" t="s">
        <v>122</v>
      </c>
      <c r="J69" s="11">
        <v>1</v>
      </c>
      <c r="K69" s="32">
        <v>573</v>
      </c>
      <c r="L69" s="31">
        <v>1.371647753168961</v>
      </c>
      <c r="M69" s="30">
        <f t="shared" si="3"/>
        <v>0.13716477531689611</v>
      </c>
      <c r="N69" s="34">
        <f t="shared" si="1"/>
        <v>2.3938006163507172E-3</v>
      </c>
    </row>
    <row r="70" spans="1:14" ht="51">
      <c r="A70" s="11">
        <f>A72+1</f>
        <v>55</v>
      </c>
      <c r="B70" s="15" t="s">
        <v>132</v>
      </c>
      <c r="C70" s="27" t="s">
        <v>165</v>
      </c>
      <c r="D70" s="11">
        <v>1.1399999999999999</v>
      </c>
      <c r="E70" s="11" t="s">
        <v>219</v>
      </c>
      <c r="F70" s="13" t="s">
        <v>158</v>
      </c>
      <c r="G70" s="14" t="s">
        <v>208</v>
      </c>
      <c r="H70" s="38">
        <v>12</v>
      </c>
      <c r="I70" s="29" t="s">
        <v>121</v>
      </c>
      <c r="J70" s="11">
        <v>1</v>
      </c>
      <c r="K70" s="32">
        <v>526</v>
      </c>
      <c r="L70" s="31">
        <v>2.5082369646715477</v>
      </c>
      <c r="M70" s="30">
        <f t="shared" si="3"/>
        <v>0.2090197470559623</v>
      </c>
      <c r="N70" s="34">
        <f t="shared" ref="N70:N73" si="4">L70/K70</f>
        <v>4.7685113396797483E-3</v>
      </c>
    </row>
    <row r="71" spans="1:14" ht="76.5">
      <c r="A71" s="11">
        <v>27</v>
      </c>
      <c r="B71" s="15" t="s">
        <v>193</v>
      </c>
      <c r="C71" s="27" t="s">
        <v>220</v>
      </c>
      <c r="D71" s="11">
        <v>0.41</v>
      </c>
      <c r="E71" s="11" t="s">
        <v>219</v>
      </c>
      <c r="F71" s="13" t="s">
        <v>250</v>
      </c>
      <c r="G71" s="14" t="s">
        <v>154</v>
      </c>
      <c r="H71" s="38">
        <v>19</v>
      </c>
      <c r="I71" s="29" t="s">
        <v>119</v>
      </c>
      <c r="J71" s="11">
        <v>1</v>
      </c>
      <c r="K71" s="32">
        <v>456</v>
      </c>
      <c r="L71" s="31">
        <v>289.02649623137364</v>
      </c>
      <c r="M71" s="30">
        <f t="shared" si="3"/>
        <v>15.211920854282823</v>
      </c>
      <c r="N71" s="33">
        <f t="shared" si="4"/>
        <v>0.63383003559511764</v>
      </c>
    </row>
    <row r="72" spans="1:14" ht="51">
      <c r="A72" s="11">
        <f>A34+1</f>
        <v>54</v>
      </c>
      <c r="B72" s="15" t="s">
        <v>131</v>
      </c>
      <c r="C72" s="27" t="s">
        <v>165</v>
      </c>
      <c r="D72" s="11">
        <v>1.18</v>
      </c>
      <c r="E72" s="11" t="s">
        <v>219</v>
      </c>
      <c r="F72" s="13" t="s">
        <v>157</v>
      </c>
      <c r="G72" s="14" t="s">
        <v>209</v>
      </c>
      <c r="H72" s="38">
        <v>10</v>
      </c>
      <c r="I72" s="29" t="s">
        <v>121</v>
      </c>
      <c r="J72" s="11">
        <v>1</v>
      </c>
      <c r="K72" s="32">
        <v>340</v>
      </c>
      <c r="L72" s="31">
        <v>53.96056840694802</v>
      </c>
      <c r="M72" s="30">
        <f t="shared" si="3"/>
        <v>5.3960568406948024</v>
      </c>
      <c r="N72" s="33">
        <f t="shared" si="4"/>
        <v>0.15870755413808241</v>
      </c>
    </row>
    <row r="73" spans="1:14" ht="76.5">
      <c r="A73" s="11">
        <v>28</v>
      </c>
      <c r="B73" s="12">
        <v>39275</v>
      </c>
      <c r="C73" s="27" t="s">
        <v>220</v>
      </c>
      <c r="D73" s="11">
        <v>0.28999999999999998</v>
      </c>
      <c r="E73" s="11" t="s">
        <v>219</v>
      </c>
      <c r="F73" s="13" t="s">
        <v>251</v>
      </c>
      <c r="G73" s="14" t="s">
        <v>258</v>
      </c>
      <c r="H73" s="38">
        <v>11.7</v>
      </c>
      <c r="I73" s="29" t="s">
        <v>119</v>
      </c>
      <c r="J73" s="11">
        <v>4</v>
      </c>
      <c r="K73" s="32">
        <v>466</v>
      </c>
      <c r="L73" s="31">
        <v>18.317477773411596</v>
      </c>
      <c r="M73" s="30">
        <f t="shared" si="3"/>
        <v>1.5655963908898802</v>
      </c>
      <c r="N73" s="33">
        <f t="shared" si="4"/>
        <v>3.9307892217621453E-2</v>
      </c>
    </row>
    <row r="74" spans="1:14" ht="76.5">
      <c r="A74" s="11">
        <v>32</v>
      </c>
      <c r="B74" s="15" t="s">
        <v>197</v>
      </c>
      <c r="C74" s="27" t="s">
        <v>220</v>
      </c>
      <c r="D74" s="16">
        <v>0.3</v>
      </c>
      <c r="E74" s="11" t="s">
        <v>219</v>
      </c>
      <c r="F74" s="13" t="s">
        <v>254</v>
      </c>
      <c r="G74" s="14" t="s">
        <v>155</v>
      </c>
      <c r="H74" s="38">
        <v>5</v>
      </c>
      <c r="I74" s="29" t="s">
        <v>144</v>
      </c>
      <c r="J74" s="11">
        <v>1</v>
      </c>
      <c r="K74" s="32" t="s">
        <v>82</v>
      </c>
      <c r="L74" s="31">
        <v>23.523576989791767</v>
      </c>
      <c r="M74" s="30">
        <f t="shared" si="3"/>
        <v>4.7047153979583536</v>
      </c>
      <c r="N74" s="33" t="s">
        <v>85</v>
      </c>
    </row>
    <row r="75" spans="1:14" ht="63.75">
      <c r="A75" s="11">
        <v>31</v>
      </c>
      <c r="B75" s="15" t="s">
        <v>196</v>
      </c>
      <c r="C75" s="27" t="s">
        <v>220</v>
      </c>
      <c r="D75" s="11">
        <v>0.13</v>
      </c>
      <c r="E75" s="11" t="s">
        <v>219</v>
      </c>
      <c r="F75" s="13" t="s">
        <v>253</v>
      </c>
      <c r="G75" s="14" t="s">
        <v>261</v>
      </c>
      <c r="H75" s="38">
        <v>6</v>
      </c>
      <c r="I75" s="29" t="s">
        <v>262</v>
      </c>
      <c r="J75" s="11">
        <v>1</v>
      </c>
      <c r="K75" s="32" t="s">
        <v>82</v>
      </c>
      <c r="L75" s="31">
        <v>4.9531655071902332</v>
      </c>
      <c r="M75" s="30">
        <f t="shared" si="3"/>
        <v>0.82552758453170549</v>
      </c>
      <c r="N75" s="33" t="s">
        <v>82</v>
      </c>
    </row>
    <row r="76" spans="1:14" ht="25.5">
      <c r="A76" s="11">
        <f>A58+1</f>
        <v>48</v>
      </c>
      <c r="B76" s="15" t="s">
        <v>125</v>
      </c>
      <c r="C76" s="27" t="s">
        <v>222</v>
      </c>
      <c r="D76" s="11">
        <v>0.76</v>
      </c>
      <c r="E76" s="11" t="s">
        <v>219</v>
      </c>
      <c r="F76" s="20" t="s">
        <v>169</v>
      </c>
      <c r="G76" s="14" t="s">
        <v>182</v>
      </c>
      <c r="H76" s="38">
        <v>15</v>
      </c>
      <c r="I76" s="29" t="s">
        <v>123</v>
      </c>
      <c r="J76" s="11">
        <v>1</v>
      </c>
      <c r="K76" s="32">
        <v>396</v>
      </c>
      <c r="L76" s="31" t="s">
        <v>8</v>
      </c>
      <c r="M76" s="30" t="s">
        <v>9</v>
      </c>
      <c r="N76" s="33" t="s">
        <v>10</v>
      </c>
    </row>
    <row r="77" spans="1:14" ht="25.5">
      <c r="A77" s="11">
        <f>A59+1</f>
        <v>60</v>
      </c>
      <c r="B77" s="15" t="s">
        <v>137</v>
      </c>
      <c r="C77" s="27" t="s">
        <v>165</v>
      </c>
      <c r="D77" s="11">
        <v>1.1399999999999999</v>
      </c>
      <c r="E77" s="11" t="s">
        <v>219</v>
      </c>
      <c r="F77" s="20" t="s">
        <v>169</v>
      </c>
      <c r="G77" s="14" t="s">
        <v>183</v>
      </c>
      <c r="H77" s="38">
        <v>15</v>
      </c>
      <c r="I77" s="29" t="s">
        <v>179</v>
      </c>
      <c r="J77" s="11">
        <v>0</v>
      </c>
      <c r="K77" s="32">
        <v>388</v>
      </c>
      <c r="L77" s="31" t="s">
        <v>11</v>
      </c>
      <c r="M77" s="35">
        <v>0.1</v>
      </c>
      <c r="N77" s="34">
        <v>4.0000000000000001E-3</v>
      </c>
    </row>
    <row r="78" spans="1:14" ht="51">
      <c r="A78" s="11">
        <f t="shared" ref="A78" si="5">A76+1</f>
        <v>49</v>
      </c>
      <c r="B78" s="15" t="s">
        <v>126</v>
      </c>
      <c r="C78" s="27" t="s">
        <v>222</v>
      </c>
      <c r="D78" s="11">
        <v>0.76</v>
      </c>
      <c r="E78" s="15" t="s">
        <v>124</v>
      </c>
      <c r="F78" s="13" t="s">
        <v>156</v>
      </c>
      <c r="G78" s="14" t="s">
        <v>174</v>
      </c>
      <c r="H78" s="38">
        <v>5</v>
      </c>
      <c r="I78" s="40" t="s">
        <v>14</v>
      </c>
      <c r="J78" s="11">
        <v>1</v>
      </c>
      <c r="K78" s="32">
        <v>84</v>
      </c>
      <c r="L78" s="31" t="s">
        <v>12</v>
      </c>
      <c r="M78" s="16" t="s">
        <v>83</v>
      </c>
      <c r="N78" s="31" t="s">
        <v>82</v>
      </c>
    </row>
    <row r="79" spans="1:14" ht="89.25">
      <c r="A79" s="11">
        <f>A70+1</f>
        <v>56</v>
      </c>
      <c r="B79" s="15" t="s">
        <v>133</v>
      </c>
      <c r="C79" s="27" t="s">
        <v>165</v>
      </c>
      <c r="D79" s="11">
        <v>1.47</v>
      </c>
      <c r="E79" s="11" t="s">
        <v>219</v>
      </c>
      <c r="F79" s="13" t="s">
        <v>159</v>
      </c>
      <c r="G79" s="14" t="s">
        <v>110</v>
      </c>
      <c r="H79" s="38">
        <v>120</v>
      </c>
      <c r="I79" s="29" t="s">
        <v>232</v>
      </c>
      <c r="J79" s="11">
        <v>0</v>
      </c>
      <c r="K79" s="36">
        <v>64</v>
      </c>
      <c r="L79" s="31" t="s">
        <v>13</v>
      </c>
      <c r="M79" s="16" t="s">
        <v>82</v>
      </c>
      <c r="N79" s="31" t="s">
        <v>81</v>
      </c>
    </row>
    <row r="80" spans="1:14" ht="15">
      <c r="A80" s="6" t="s">
        <v>30</v>
      </c>
    </row>
    <row r="81" spans="1:1" ht="15">
      <c r="A81" s="2" t="s">
        <v>143</v>
      </c>
    </row>
    <row r="82" spans="1:1" ht="15">
      <c r="A82" s="25" t="s">
        <v>28</v>
      </c>
    </row>
    <row r="83" spans="1:1" ht="15">
      <c r="A83" s="25" t="s">
        <v>29</v>
      </c>
    </row>
    <row r="84" spans="1:1" ht="15">
      <c r="A84" s="25" t="s">
        <v>16</v>
      </c>
    </row>
    <row r="85" spans="1:1" ht="15">
      <c r="A85" s="26" t="s">
        <v>17</v>
      </c>
    </row>
    <row r="86" spans="1:1" ht="15">
      <c r="A86" s="26" t="s">
        <v>18</v>
      </c>
    </row>
    <row r="87" spans="1:1" ht="15">
      <c r="A87" s="6" t="s">
        <v>19</v>
      </c>
    </row>
    <row r="88" spans="1:1" ht="15">
      <c r="A88" s="26" t="s">
        <v>20</v>
      </c>
    </row>
    <row r="89" spans="1:1" ht="15">
      <c r="A89" s="26" t="s">
        <v>21</v>
      </c>
    </row>
    <row r="90" spans="1:1" ht="15">
      <c r="A90" s="26" t="s">
        <v>22</v>
      </c>
    </row>
    <row r="91" spans="1:1" ht="15">
      <c r="A91" s="26" t="s">
        <v>23</v>
      </c>
    </row>
  </sheetData>
  <phoneticPr fontId="2" type="noConversion"/>
  <pageMargins left="0.75" right="0.75" top="0.5" bottom="0.5" header="0.5" footer="0.5"/>
  <pageSetup scale="52" fitToHeight="4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Stanford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Dacunto</dc:creator>
  <cp:lastModifiedBy>Dacuntos</cp:lastModifiedBy>
  <cp:lastPrinted>2013-01-30T19:14:17Z</cp:lastPrinted>
  <dcterms:created xsi:type="dcterms:W3CDTF">2013-01-22T18:58:39Z</dcterms:created>
  <dcterms:modified xsi:type="dcterms:W3CDTF">2013-02-01T06:35:52Z</dcterms:modified>
</cp:coreProperties>
</file>