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Elemental concentrations" sheetId="5" r:id="rId1"/>
  </sheets>
  <calcPr calcId="145621"/>
</workbook>
</file>

<file path=xl/calcChain.xml><?xml version="1.0" encoding="utf-8"?>
<calcChain xmlns="http://schemas.openxmlformats.org/spreadsheetml/2006/main">
  <c r="J117" i="5" l="1"/>
  <c r="F113" i="5"/>
  <c r="E113" i="5"/>
  <c r="D113" i="5"/>
  <c r="C113" i="5"/>
  <c r="F112" i="5"/>
  <c r="E112" i="5"/>
  <c r="D112" i="5"/>
  <c r="C112" i="5"/>
  <c r="K101" i="5"/>
  <c r="F97" i="5"/>
  <c r="E97" i="5"/>
  <c r="D97" i="5"/>
  <c r="C97" i="5"/>
  <c r="F96" i="5"/>
  <c r="E96" i="5"/>
  <c r="D96" i="5"/>
  <c r="C96" i="5"/>
  <c r="E48" i="5" l="1"/>
  <c r="F49" i="5"/>
  <c r="F48" i="5"/>
  <c r="E49" i="5"/>
  <c r="K52" i="5"/>
  <c r="D49" i="5"/>
  <c r="D48" i="5"/>
  <c r="C49" i="5"/>
  <c r="C48" i="5"/>
</calcChain>
</file>

<file path=xl/comments1.xml><?xml version="1.0" encoding="utf-8"?>
<comments xmlns="http://schemas.openxmlformats.org/spreadsheetml/2006/main">
  <authors>
    <author>Melanie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Slight localisation to granulosa cells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Slight localisation to granulosa cells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Localised to granulosa cells (as above)</t>
        </r>
      </text>
    </comment>
    <comment ref="E94" authorId="0">
      <text>
        <r>
          <rPr>
            <b/>
            <sz val="9"/>
            <color indexed="81"/>
            <rFont val="Tahoma"/>
            <family val="2"/>
          </rPr>
          <t>Melanie:</t>
        </r>
        <r>
          <rPr>
            <sz val="9"/>
            <color indexed="81"/>
            <rFont val="Tahoma"/>
            <family val="2"/>
          </rPr>
          <t xml:space="preserve">
Slight localisation to granulosa cells</t>
        </r>
      </text>
    </comment>
  </commentList>
</comments>
</file>

<file path=xl/sharedStrings.xml><?xml version="1.0" encoding="utf-8"?>
<sst xmlns="http://schemas.openxmlformats.org/spreadsheetml/2006/main" count="138" uniqueCount="65">
  <si>
    <r>
      <t xml:space="preserve">Percentage of large (&gt;10mm) healthy follicles showing a </t>
    </r>
    <r>
      <rPr>
        <b/>
        <u/>
        <sz val="11"/>
        <color theme="1"/>
        <rFont val="Calibri"/>
        <family val="2"/>
        <scheme val="minor"/>
      </rPr>
      <t>distinct pattern of Se in the granulosa cells</t>
    </r>
    <r>
      <rPr>
        <b/>
        <sz val="11"/>
        <color theme="1"/>
        <rFont val="Calibri"/>
        <family val="2"/>
        <scheme val="minor"/>
      </rPr>
      <t xml:space="preserve">: </t>
    </r>
  </si>
  <si>
    <t>STANDARD DEV</t>
  </si>
  <si>
    <t>MEAN</t>
  </si>
  <si>
    <t>Fe-Fe</t>
  </si>
  <si>
    <t>Se-Se</t>
  </si>
  <si>
    <t>Zn-Zn</t>
  </si>
  <si>
    <t>12/R31 Area 2 (#42415) small</t>
  </si>
  <si>
    <t>12/R41 Area 1 (#42412) small</t>
  </si>
  <si>
    <t>&gt;16mm</t>
  </si>
  <si>
    <t>P</t>
  </si>
  <si>
    <t xml:space="preserve">Preovulatory </t>
  </si>
  <si>
    <t>10-16mm</t>
  </si>
  <si>
    <t>L</t>
  </si>
  <si>
    <t>Large</t>
  </si>
  <si>
    <t>12/R36 Area 2 (#42445) FINE 13mm</t>
  </si>
  <si>
    <t>8-10mm</t>
  </si>
  <si>
    <t>ML</t>
  </si>
  <si>
    <t>Medium-large</t>
  </si>
  <si>
    <t>4-8mm</t>
  </si>
  <si>
    <t>SM</t>
  </si>
  <si>
    <t>Small-medium</t>
  </si>
  <si>
    <t>&lt;4mm</t>
  </si>
  <si>
    <t>S</t>
  </si>
  <si>
    <t>Small</t>
  </si>
  <si>
    <t>12/R24 (#42406) FINE 15mm</t>
  </si>
  <si>
    <t>Br</t>
  </si>
  <si>
    <t>Se</t>
  </si>
  <si>
    <t>Zn</t>
  </si>
  <si>
    <t>Fe</t>
  </si>
  <si>
    <t>Image</t>
  </si>
  <si>
    <t>#</t>
  </si>
  <si>
    <t>Healthy</t>
  </si>
  <si>
    <t>12/R26 (#42421) FINE 15mm</t>
  </si>
  <si>
    <t>12/R27 (#42446) FINE 18mm</t>
  </si>
  <si>
    <t>12/R31 Area 1 (#42414) 15mm</t>
  </si>
  <si>
    <t>12/R32 (#42405) FINE 18mm</t>
  </si>
  <si>
    <t>12/R33 (#42442)13mm FINE</t>
  </si>
  <si>
    <t>12/R38 (#42427) 12mm</t>
  </si>
  <si>
    <t>12/R42 (#42429) 13.5mm</t>
  </si>
  <si>
    <t>12/R48 (#42435) 12mm</t>
  </si>
  <si>
    <t>12/R55 (#42428) 9mm</t>
  </si>
  <si>
    <t>12/R56b Area 2 (#42431) 5mm</t>
  </si>
  <si>
    <t>Atretic</t>
  </si>
  <si>
    <t>12/R28 (#42396) 21mm</t>
  </si>
  <si>
    <t>12/R29 AVERAGE #42401,#42402 15mm</t>
  </si>
  <si>
    <t>12/R30 Area 2 (#42410) 15mm</t>
  </si>
  <si>
    <t>12/R34  (#42420) FINE 19mm</t>
  </si>
  <si>
    <t>12/R41 Area 2 (#42413) 17mm</t>
  </si>
  <si>
    <t>12/R43 (#42418) 16mm</t>
  </si>
  <si>
    <t>12/R44 (#42441) FINE 11mm</t>
  </si>
  <si>
    <t>12/R45 (#42407) 14mm</t>
  </si>
  <si>
    <t>12/R47 Area 1 (#42433) 11mm</t>
  </si>
  <si>
    <t>12/R47 Area 2 (#42434) edge of follicle</t>
  </si>
  <si>
    <t>12/R49 (#42436) 10mm</t>
  </si>
  <si>
    <t>12/R50 (#42426) 11mm</t>
  </si>
  <si>
    <t>12/R56b Area 1 (#42430) 7mm</t>
  </si>
  <si>
    <r>
      <t xml:space="preserve">Percentage of large (&gt;10mm) atretic follicles showing a </t>
    </r>
    <r>
      <rPr>
        <b/>
        <u/>
        <sz val="11"/>
        <color theme="1"/>
        <rFont val="Calibri"/>
        <family val="2"/>
        <scheme val="minor"/>
      </rPr>
      <t>distinct pattern of Se in the granulosa cells</t>
    </r>
    <r>
      <rPr>
        <b/>
        <sz val="11"/>
        <color theme="1"/>
        <rFont val="Calibri"/>
        <family val="2"/>
        <scheme val="minor"/>
      </rPr>
      <t xml:space="preserve">: </t>
    </r>
  </si>
  <si>
    <t>Regressing</t>
  </si>
  <si>
    <t>12/R35 (#42419) 17mm</t>
  </si>
  <si>
    <t>12/R39 (#42422) FINE 15mm</t>
  </si>
  <si>
    <r>
      <t xml:space="preserve">Percentage of regressing follicles showing a </t>
    </r>
    <r>
      <rPr>
        <b/>
        <u/>
        <sz val="11"/>
        <color theme="1"/>
        <rFont val="Calibri"/>
        <family val="2"/>
        <scheme val="minor"/>
      </rPr>
      <t>distinct pattern of Se in the granulosa cells</t>
    </r>
    <r>
      <rPr>
        <b/>
        <sz val="11"/>
        <color theme="1"/>
        <rFont val="Calibri"/>
        <family val="2"/>
        <scheme val="minor"/>
      </rPr>
      <t xml:space="preserve">: </t>
    </r>
  </si>
  <si>
    <t>Size classifications</t>
  </si>
  <si>
    <t>Total number of follicles (n=14), total number of large follicles (n=10)</t>
  </si>
  <si>
    <t>Total number of follicles (n=13), total number of large follicles (n=10)</t>
  </si>
  <si>
    <t>Total number of follicles (n=2), total number of large follicles (n=2)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</si>
</sst>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0" xfId="0" applyFont="1" applyFill="1" applyBorder="1"/>
    <xf numFmtId="164" fontId="0" fillId="0" borderId="1" xfId="0" applyNumberFormat="1" applyBorder="1"/>
    <xf numFmtId="0" fontId="0" fillId="0" borderId="1" xfId="0" applyBorder="1"/>
    <xf numFmtId="0" fontId="2" fillId="0" borderId="2" xfId="0" applyFont="1" applyBorder="1"/>
    <xf numFmtId="164" fontId="0" fillId="0" borderId="3" xfId="0" applyNumberFormat="1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0" fontId="0" fillId="2" borderId="6" xfId="0" applyFill="1" applyBorder="1"/>
    <xf numFmtId="0" fontId="0" fillId="2" borderId="0" xfId="0" applyFill="1" applyBorder="1"/>
    <xf numFmtId="0" fontId="0" fillId="3" borderId="8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" xfId="0" applyFill="1" applyBorder="1"/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0" xfId="0" applyFill="1"/>
    <xf numFmtId="0" fontId="2" fillId="0" borderId="3" xfId="0" applyFont="1" applyBorder="1"/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0" xfId="0" applyNumberFormat="1" applyBorder="1"/>
    <xf numFmtId="164" fontId="0" fillId="2" borderId="0" xfId="0" applyNumberFormat="1" applyFill="1" applyBorder="1"/>
    <xf numFmtId="164" fontId="0" fillId="0" borderId="5" xfId="0" applyNumberFormat="1" applyBorder="1"/>
    <xf numFmtId="0" fontId="0" fillId="3" borderId="0" xfId="0" applyFill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5" borderId="17" xfId="0" applyFont="1" applyFill="1" applyBorder="1"/>
    <xf numFmtId="0" fontId="2" fillId="5" borderId="16" xfId="0" applyFont="1" applyFill="1" applyBorder="1"/>
    <xf numFmtId="0" fontId="2" fillId="5" borderId="15" xfId="0" applyFont="1" applyFill="1" applyBorder="1"/>
    <xf numFmtId="0" fontId="6" fillId="0" borderId="0" xfId="0" applyFont="1"/>
    <xf numFmtId="0" fontId="0" fillId="2" borderId="5" xfId="0" applyFill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17"/>
  <sheetViews>
    <sheetView tabSelected="1" workbookViewId="0">
      <selection activeCell="J117" sqref="J117"/>
    </sheetView>
  </sheetViews>
  <sheetFormatPr defaultRowHeight="15" x14ac:dyDescent="0.25"/>
  <cols>
    <col min="6" max="6" width="10.5703125" bestFit="1" customWidth="1"/>
    <col min="8" max="8" width="14.140625" bestFit="1" customWidth="1"/>
    <col min="9" max="9" width="3.7109375" bestFit="1" customWidth="1"/>
    <col min="14" max="14" width="14.140625" bestFit="1" customWidth="1"/>
    <col min="15" max="15" width="3.7109375" bestFit="1" customWidth="1"/>
    <col min="16" max="16" width="11.42578125" bestFit="1" customWidth="1"/>
  </cols>
  <sheetData>
    <row r="1" spans="1:18" ht="15.75" thickBot="1" x14ac:dyDescent="0.3">
      <c r="A1" s="50" t="s">
        <v>31</v>
      </c>
      <c r="B1" s="51"/>
      <c r="C1" s="51"/>
      <c r="D1" s="51"/>
      <c r="E1" s="51"/>
      <c r="F1" s="51"/>
      <c r="G1" s="38"/>
      <c r="H1" s="47" t="s">
        <v>61</v>
      </c>
      <c r="I1" s="48"/>
      <c r="J1" s="49"/>
      <c r="K1" s="38"/>
      <c r="L1" s="38"/>
      <c r="M1" s="13"/>
      <c r="N1" s="43"/>
      <c r="O1" s="43"/>
      <c r="P1" s="43"/>
      <c r="Q1" s="43"/>
      <c r="R1" s="43"/>
    </row>
    <row r="2" spans="1:18" ht="15.75" thickBot="1" x14ac:dyDescent="0.3">
      <c r="A2" s="40" t="s">
        <v>30</v>
      </c>
      <c r="B2" s="41" t="s">
        <v>29</v>
      </c>
      <c r="C2" s="41" t="s">
        <v>28</v>
      </c>
      <c r="D2" s="41" t="s">
        <v>27</v>
      </c>
      <c r="E2" s="41" t="s">
        <v>26</v>
      </c>
      <c r="F2" s="42" t="s">
        <v>25</v>
      </c>
      <c r="H2" s="28" t="s">
        <v>23</v>
      </c>
      <c r="I2" s="27" t="s">
        <v>22</v>
      </c>
      <c r="J2" s="26" t="s">
        <v>21</v>
      </c>
    </row>
    <row r="3" spans="1:18" x14ac:dyDescent="0.25">
      <c r="A3" s="20" t="s">
        <v>24</v>
      </c>
      <c r="B3" s="19"/>
      <c r="C3" s="19"/>
      <c r="D3" s="19"/>
      <c r="E3" s="19"/>
      <c r="F3" s="18"/>
      <c r="H3" s="28" t="s">
        <v>20</v>
      </c>
      <c r="I3" s="27" t="s">
        <v>19</v>
      </c>
      <c r="J3" s="26" t="s">
        <v>18</v>
      </c>
    </row>
    <row r="4" spans="1:18" x14ac:dyDescent="0.25">
      <c r="A4" s="14"/>
      <c r="B4" s="13" t="s">
        <v>5</v>
      </c>
      <c r="C4" s="17">
        <v>13.2</v>
      </c>
      <c r="D4" s="17">
        <v>22.3</v>
      </c>
      <c r="E4" s="13">
        <v>0.01</v>
      </c>
      <c r="F4" s="16">
        <v>13.87</v>
      </c>
      <c r="H4" s="28" t="s">
        <v>17</v>
      </c>
      <c r="I4" s="27" t="s">
        <v>16</v>
      </c>
      <c r="J4" s="26" t="s">
        <v>15</v>
      </c>
    </row>
    <row r="5" spans="1:18" ht="15.75" thickBot="1" x14ac:dyDescent="0.3">
      <c r="A5" s="11">
        <v>2</v>
      </c>
      <c r="B5" s="5" t="s">
        <v>4</v>
      </c>
      <c r="C5" s="5">
        <v>70.8</v>
      </c>
      <c r="D5" s="5">
        <v>12.2</v>
      </c>
      <c r="E5" s="22">
        <v>4.24</v>
      </c>
      <c r="F5" s="10">
        <v>10.7</v>
      </c>
      <c r="H5" s="28" t="s">
        <v>13</v>
      </c>
      <c r="I5" s="27" t="s">
        <v>12</v>
      </c>
      <c r="J5" s="26" t="s">
        <v>11</v>
      </c>
    </row>
    <row r="6" spans="1:18" ht="15.75" thickBot="1" x14ac:dyDescent="0.3">
      <c r="A6" s="20" t="s">
        <v>14</v>
      </c>
      <c r="B6" s="19"/>
      <c r="C6" s="19"/>
      <c r="D6" s="19"/>
      <c r="E6" s="19"/>
      <c r="F6" s="18"/>
      <c r="H6" s="25" t="s">
        <v>10</v>
      </c>
      <c r="I6" s="24" t="s">
        <v>9</v>
      </c>
      <c r="J6" s="23" t="s">
        <v>8</v>
      </c>
    </row>
    <row r="7" spans="1:18" x14ac:dyDescent="0.25">
      <c r="A7" s="14"/>
      <c r="B7" s="13" t="s">
        <v>5</v>
      </c>
      <c r="C7" s="17">
        <v>12.299999999999997</v>
      </c>
      <c r="D7" s="17">
        <v>28</v>
      </c>
      <c r="E7" s="13">
        <v>6.5500000000000007</v>
      </c>
      <c r="F7" s="16">
        <v>27</v>
      </c>
    </row>
    <row r="8" spans="1:18" ht="15.75" thickBot="1" x14ac:dyDescent="0.3">
      <c r="A8" s="11">
        <v>2</v>
      </c>
      <c r="B8" s="5" t="s">
        <v>4</v>
      </c>
      <c r="C8" s="5">
        <v>74.5</v>
      </c>
      <c r="D8" s="5">
        <v>26.3</v>
      </c>
      <c r="E8" s="22">
        <v>7.59</v>
      </c>
      <c r="F8" s="10">
        <v>26.9</v>
      </c>
      <c r="H8" s="39"/>
      <c r="I8" s="39"/>
      <c r="J8" s="39"/>
    </row>
    <row r="9" spans="1:18" x14ac:dyDescent="0.25">
      <c r="A9" s="20" t="s">
        <v>7</v>
      </c>
      <c r="B9" s="19"/>
      <c r="C9" s="19"/>
      <c r="D9" s="19"/>
      <c r="E9" s="19"/>
      <c r="F9" s="18"/>
      <c r="H9" s="15"/>
      <c r="I9" s="15"/>
      <c r="J9" s="15"/>
    </row>
    <row r="10" spans="1:18" x14ac:dyDescent="0.25">
      <c r="A10" s="14"/>
      <c r="B10" s="13" t="s">
        <v>5</v>
      </c>
      <c r="C10" s="17">
        <v>0</v>
      </c>
      <c r="D10" s="17">
        <v>15.5</v>
      </c>
      <c r="E10" s="13">
        <v>0</v>
      </c>
      <c r="F10" s="16">
        <v>3.73</v>
      </c>
      <c r="H10" s="15"/>
      <c r="I10" s="15"/>
      <c r="J10" s="15"/>
    </row>
    <row r="11" spans="1:18" ht="15.75" thickBot="1" x14ac:dyDescent="0.3">
      <c r="A11" s="11">
        <v>2</v>
      </c>
      <c r="B11" s="5" t="s">
        <v>4</v>
      </c>
      <c r="C11" s="5">
        <v>106</v>
      </c>
      <c r="D11" s="5">
        <v>2.72</v>
      </c>
      <c r="E11" s="21">
        <v>1.76</v>
      </c>
      <c r="F11" s="10">
        <v>2.59</v>
      </c>
      <c r="H11" s="15"/>
      <c r="I11" s="15"/>
      <c r="J11" s="15"/>
    </row>
    <row r="12" spans="1:18" x14ac:dyDescent="0.25">
      <c r="A12" s="20" t="s">
        <v>6</v>
      </c>
      <c r="B12" s="19"/>
      <c r="C12" s="19"/>
      <c r="D12" s="19"/>
      <c r="E12" s="19"/>
      <c r="F12" s="18"/>
      <c r="H12" s="15"/>
      <c r="I12" s="15"/>
      <c r="J12" s="15"/>
    </row>
    <row r="13" spans="1:18" x14ac:dyDescent="0.25">
      <c r="A13" s="14"/>
      <c r="B13" s="13" t="s">
        <v>5</v>
      </c>
      <c r="C13" s="17">
        <v>9.3000000000000007</v>
      </c>
      <c r="D13" s="17">
        <v>17.399999999999999</v>
      </c>
      <c r="E13" s="13">
        <v>0</v>
      </c>
      <c r="F13" s="16">
        <v>5.53</v>
      </c>
      <c r="H13" s="15"/>
      <c r="I13" s="15"/>
      <c r="J13" s="15"/>
    </row>
    <row r="14" spans="1:18" x14ac:dyDescent="0.25">
      <c r="A14" s="14">
        <v>2</v>
      </c>
      <c r="B14" s="13" t="s">
        <v>4</v>
      </c>
      <c r="C14" s="13">
        <v>67.400000000000006</v>
      </c>
      <c r="D14" s="13">
        <v>5.28</v>
      </c>
      <c r="E14" s="17">
        <v>1</v>
      </c>
      <c r="F14" s="12">
        <v>4.59</v>
      </c>
    </row>
    <row r="15" spans="1:18" x14ac:dyDescent="0.25">
      <c r="A15" s="14">
        <v>4</v>
      </c>
      <c r="B15" s="13" t="s">
        <v>3</v>
      </c>
      <c r="C15" s="13">
        <v>80.7</v>
      </c>
      <c r="D15" s="13">
        <v>6.86</v>
      </c>
      <c r="E15" s="13">
        <v>-1.33</v>
      </c>
      <c r="F15" s="12">
        <v>5.55</v>
      </c>
    </row>
    <row r="16" spans="1:18" ht="15.75" thickBot="1" x14ac:dyDescent="0.3">
      <c r="A16" s="11">
        <v>5</v>
      </c>
      <c r="B16" s="5" t="s">
        <v>3</v>
      </c>
      <c r="C16" s="5">
        <v>48.5</v>
      </c>
      <c r="D16" s="5">
        <v>3</v>
      </c>
      <c r="E16" s="5">
        <v>-1.78</v>
      </c>
      <c r="F16" s="10">
        <v>5.09</v>
      </c>
    </row>
    <row r="17" spans="1:6" x14ac:dyDescent="0.25">
      <c r="A17" s="20" t="s">
        <v>32</v>
      </c>
      <c r="B17" s="19"/>
      <c r="C17" s="19"/>
      <c r="D17" s="19"/>
      <c r="E17" s="19"/>
      <c r="F17" s="18"/>
    </row>
    <row r="18" spans="1:6" x14ac:dyDescent="0.25">
      <c r="A18" s="14"/>
      <c r="B18" s="13" t="s">
        <v>5</v>
      </c>
      <c r="C18" s="17">
        <v>7.1000000000000014</v>
      </c>
      <c r="D18" s="17">
        <v>13.9</v>
      </c>
      <c r="E18" s="13">
        <v>0.57999999999999996</v>
      </c>
      <c r="F18" s="16">
        <v>8.7100000000000009</v>
      </c>
    </row>
    <row r="19" spans="1:6" ht="15.75" thickBot="1" x14ac:dyDescent="0.3">
      <c r="A19" s="11">
        <v>2</v>
      </c>
      <c r="B19" s="5" t="s">
        <v>4</v>
      </c>
      <c r="C19" s="5">
        <v>69.099999999999994</v>
      </c>
      <c r="D19" s="5">
        <v>8.91</v>
      </c>
      <c r="E19" s="22">
        <v>2.0499999999999998</v>
      </c>
      <c r="F19" s="10">
        <v>10.1</v>
      </c>
    </row>
    <row r="20" spans="1:6" x14ac:dyDescent="0.25">
      <c r="A20" s="20" t="s">
        <v>33</v>
      </c>
      <c r="B20" s="19"/>
      <c r="C20" s="19"/>
      <c r="D20" s="19"/>
      <c r="E20" s="19"/>
      <c r="F20" s="18"/>
    </row>
    <row r="21" spans="1:6" x14ac:dyDescent="0.25">
      <c r="A21" s="14"/>
      <c r="B21" s="13" t="s">
        <v>5</v>
      </c>
      <c r="C21" s="17">
        <v>10</v>
      </c>
      <c r="D21" s="17">
        <v>16.2</v>
      </c>
      <c r="E21" s="13">
        <v>0.44</v>
      </c>
      <c r="F21" s="16">
        <v>13.48</v>
      </c>
    </row>
    <row r="22" spans="1:6" ht="15.75" thickBot="1" x14ac:dyDescent="0.3">
      <c r="A22" s="11">
        <v>2</v>
      </c>
      <c r="B22" s="5" t="s">
        <v>4</v>
      </c>
      <c r="C22" s="5">
        <v>73.5</v>
      </c>
      <c r="D22" s="5">
        <v>10.5</v>
      </c>
      <c r="E22" s="22">
        <v>2.33</v>
      </c>
      <c r="F22" s="10">
        <v>15.8</v>
      </c>
    </row>
    <row r="23" spans="1:6" x14ac:dyDescent="0.25">
      <c r="A23" s="20" t="s">
        <v>34</v>
      </c>
      <c r="B23" s="19"/>
      <c r="C23" s="19"/>
      <c r="D23" s="19"/>
      <c r="E23" s="19"/>
      <c r="F23" s="18"/>
    </row>
    <row r="24" spans="1:6" x14ac:dyDescent="0.25">
      <c r="A24" s="14"/>
      <c r="B24" s="13" t="s">
        <v>5</v>
      </c>
      <c r="C24" s="17">
        <v>8.8000000000000007</v>
      </c>
      <c r="D24" s="17">
        <v>15.2</v>
      </c>
      <c r="E24" s="13">
        <v>0.62</v>
      </c>
      <c r="F24" s="16">
        <v>9.51</v>
      </c>
    </row>
    <row r="25" spans="1:6" ht="15.75" thickBot="1" x14ac:dyDescent="0.3">
      <c r="A25" s="11">
        <v>2</v>
      </c>
      <c r="B25" s="5" t="s">
        <v>4</v>
      </c>
      <c r="C25" s="5">
        <v>71.2</v>
      </c>
      <c r="D25" s="5">
        <v>7.74</v>
      </c>
      <c r="E25" s="22">
        <v>4.3099999999999996</v>
      </c>
      <c r="F25" s="10">
        <v>11.6</v>
      </c>
    </row>
    <row r="26" spans="1:6" x14ac:dyDescent="0.25">
      <c r="A26" s="20" t="s">
        <v>35</v>
      </c>
      <c r="B26" s="19"/>
      <c r="C26" s="19"/>
      <c r="D26" s="19"/>
      <c r="E26" s="19"/>
      <c r="F26" s="18"/>
    </row>
    <row r="27" spans="1:6" x14ac:dyDescent="0.25">
      <c r="A27" s="14"/>
      <c r="B27" s="13" t="s">
        <v>5</v>
      </c>
      <c r="C27" s="17">
        <v>19.099999999999994</v>
      </c>
      <c r="D27" s="17">
        <v>19.899999999999999</v>
      </c>
      <c r="E27" s="13">
        <v>0</v>
      </c>
      <c r="F27" s="16">
        <v>22.78</v>
      </c>
    </row>
    <row r="28" spans="1:6" ht="15.75" thickBot="1" x14ac:dyDescent="0.3">
      <c r="A28" s="11">
        <v>2</v>
      </c>
      <c r="B28" s="5" t="s">
        <v>4</v>
      </c>
      <c r="C28" s="5">
        <v>72.900000000000006</v>
      </c>
      <c r="D28" s="5">
        <v>10</v>
      </c>
      <c r="E28" s="22">
        <v>1.17</v>
      </c>
      <c r="F28" s="10">
        <v>12.7</v>
      </c>
    </row>
    <row r="29" spans="1:6" x14ac:dyDescent="0.25">
      <c r="A29" s="20" t="s">
        <v>36</v>
      </c>
      <c r="B29" s="19"/>
      <c r="C29" s="19"/>
      <c r="D29" s="19"/>
      <c r="E29" s="19"/>
      <c r="F29" s="18"/>
    </row>
    <row r="30" spans="1:6" x14ac:dyDescent="0.25">
      <c r="A30" s="14"/>
      <c r="B30" s="13" t="s">
        <v>5</v>
      </c>
      <c r="C30" s="17">
        <v>10.699999999999989</v>
      </c>
      <c r="D30" s="17">
        <v>16.600000000000001</v>
      </c>
      <c r="E30" s="15">
        <v>0.44999999999999996</v>
      </c>
      <c r="F30" s="16">
        <v>10.77</v>
      </c>
    </row>
    <row r="31" spans="1:6" ht="15.75" thickBot="1" x14ac:dyDescent="0.3">
      <c r="A31" s="11">
        <v>2</v>
      </c>
      <c r="B31" s="5" t="s">
        <v>4</v>
      </c>
      <c r="C31" s="5">
        <v>76.900000000000006</v>
      </c>
      <c r="D31" s="5">
        <v>10.4</v>
      </c>
      <c r="E31" s="22">
        <v>2.89</v>
      </c>
      <c r="F31" s="10">
        <v>8.1199999999999992</v>
      </c>
    </row>
    <row r="32" spans="1:6" x14ac:dyDescent="0.25">
      <c r="A32" s="20" t="s">
        <v>37</v>
      </c>
      <c r="B32" s="19"/>
      <c r="C32" s="19"/>
      <c r="D32" s="19"/>
      <c r="E32" s="19"/>
      <c r="F32" s="18"/>
    </row>
    <row r="33" spans="1:6" x14ac:dyDescent="0.25">
      <c r="A33" s="14"/>
      <c r="B33" s="13" t="s">
        <v>5</v>
      </c>
      <c r="C33" s="17">
        <v>23.5</v>
      </c>
      <c r="D33" s="17">
        <v>16.3</v>
      </c>
      <c r="E33" s="13">
        <v>0.18</v>
      </c>
      <c r="F33" s="12">
        <v>0</v>
      </c>
    </row>
    <row r="34" spans="1:6" ht="15.75" thickBot="1" x14ac:dyDescent="0.3">
      <c r="A34" s="11">
        <v>2</v>
      </c>
      <c r="B34" s="5" t="s">
        <v>4</v>
      </c>
      <c r="C34" s="5">
        <v>80.599999999999994</v>
      </c>
      <c r="D34" s="5">
        <v>7.42</v>
      </c>
      <c r="E34" s="22">
        <v>3.2</v>
      </c>
      <c r="F34" s="44">
        <v>5.33</v>
      </c>
    </row>
    <row r="35" spans="1:6" x14ac:dyDescent="0.25">
      <c r="A35" s="20" t="s">
        <v>38</v>
      </c>
      <c r="B35" s="19"/>
      <c r="C35" s="19"/>
      <c r="D35" s="19"/>
      <c r="E35" s="19"/>
      <c r="F35" s="18"/>
    </row>
    <row r="36" spans="1:6" x14ac:dyDescent="0.25">
      <c r="A36" s="14"/>
      <c r="B36" s="13" t="s">
        <v>5</v>
      </c>
      <c r="C36" s="17">
        <v>15.700000000000003</v>
      </c>
      <c r="D36" s="17">
        <v>24.4</v>
      </c>
      <c r="E36" s="13">
        <v>0.59</v>
      </c>
      <c r="F36" s="16">
        <v>13.310000000000002</v>
      </c>
    </row>
    <row r="37" spans="1:6" ht="15.75" thickBot="1" x14ac:dyDescent="0.3">
      <c r="A37" s="11">
        <v>2</v>
      </c>
      <c r="B37" s="5" t="s">
        <v>4</v>
      </c>
      <c r="C37" s="5">
        <v>104</v>
      </c>
      <c r="D37" s="5">
        <v>13.2</v>
      </c>
      <c r="E37" s="22">
        <v>6.1</v>
      </c>
      <c r="F37" s="10">
        <v>18</v>
      </c>
    </row>
    <row r="38" spans="1:6" x14ac:dyDescent="0.25">
      <c r="A38" s="20" t="s">
        <v>39</v>
      </c>
      <c r="B38" s="19"/>
      <c r="C38" s="19"/>
      <c r="D38" s="19"/>
      <c r="E38" s="19"/>
      <c r="F38" s="18"/>
    </row>
    <row r="39" spans="1:6" x14ac:dyDescent="0.25">
      <c r="A39" s="14"/>
      <c r="B39" s="13" t="s">
        <v>5</v>
      </c>
      <c r="C39" s="17">
        <v>26.799999999999997</v>
      </c>
      <c r="D39" s="17">
        <v>17.899999999999999</v>
      </c>
      <c r="E39" s="13">
        <v>0.30000000000000004</v>
      </c>
      <c r="F39" s="16">
        <v>13.799999999999999</v>
      </c>
    </row>
    <row r="40" spans="1:6" ht="15.75" thickBot="1" x14ac:dyDescent="0.3">
      <c r="A40" s="11">
        <v>2</v>
      </c>
      <c r="B40" s="5" t="s">
        <v>4</v>
      </c>
      <c r="C40" s="5">
        <v>92.9</v>
      </c>
      <c r="D40" s="5">
        <v>7.68</v>
      </c>
      <c r="E40" s="46">
        <v>2.96</v>
      </c>
      <c r="F40" s="10">
        <v>8.31</v>
      </c>
    </row>
    <row r="41" spans="1:6" x14ac:dyDescent="0.25">
      <c r="A41" s="20" t="s">
        <v>40</v>
      </c>
      <c r="B41" s="19"/>
      <c r="C41" s="19"/>
      <c r="D41" s="19"/>
      <c r="E41" s="19"/>
      <c r="F41" s="18"/>
    </row>
    <row r="42" spans="1:6" x14ac:dyDescent="0.25">
      <c r="A42" s="14"/>
      <c r="B42" s="13" t="s">
        <v>5</v>
      </c>
      <c r="C42" s="17">
        <v>0</v>
      </c>
      <c r="D42" s="17">
        <v>23</v>
      </c>
      <c r="E42" s="13">
        <v>0</v>
      </c>
      <c r="F42" s="16">
        <v>3.39</v>
      </c>
    </row>
    <row r="43" spans="1:6" ht="15.75" thickBot="1" x14ac:dyDescent="0.3">
      <c r="A43" s="11">
        <v>2</v>
      </c>
      <c r="B43" s="5" t="s">
        <v>4</v>
      </c>
      <c r="C43" s="5">
        <v>74.8</v>
      </c>
      <c r="D43" s="5">
        <v>9.8699999999999992</v>
      </c>
      <c r="E43" s="21">
        <v>1.3</v>
      </c>
      <c r="F43" s="10">
        <v>2.75</v>
      </c>
    </row>
    <row r="44" spans="1:6" x14ac:dyDescent="0.25">
      <c r="A44" s="20" t="s">
        <v>41</v>
      </c>
      <c r="B44" s="19"/>
      <c r="C44" s="19"/>
      <c r="D44" s="19"/>
      <c r="E44" s="19"/>
      <c r="F44" s="18"/>
    </row>
    <row r="45" spans="1:6" x14ac:dyDescent="0.25">
      <c r="A45" s="14"/>
      <c r="B45" s="13" t="s">
        <v>5</v>
      </c>
      <c r="C45" s="17">
        <v>13.900000000000006</v>
      </c>
      <c r="D45" s="17">
        <v>34</v>
      </c>
      <c r="E45" s="13">
        <v>0</v>
      </c>
      <c r="F45" s="16">
        <v>23.130000000000003</v>
      </c>
    </row>
    <row r="46" spans="1:6" ht="15.75" thickBot="1" x14ac:dyDescent="0.3">
      <c r="A46" s="11">
        <v>2</v>
      </c>
      <c r="B46" s="5" t="s">
        <v>4</v>
      </c>
      <c r="C46" s="5">
        <v>98.9</v>
      </c>
      <c r="D46" s="5">
        <v>13.7</v>
      </c>
      <c r="E46" s="21">
        <v>2.4300000000000002</v>
      </c>
      <c r="F46" s="10">
        <v>13.9</v>
      </c>
    </row>
    <row r="47" spans="1:6" ht="15.75" thickBot="1" x14ac:dyDescent="0.3"/>
    <row r="48" spans="1:6" x14ac:dyDescent="0.25">
      <c r="A48" s="9" t="s">
        <v>2</v>
      </c>
      <c r="B48" s="8"/>
      <c r="C48" s="7">
        <f>AVERAGE(C4,C7,C10,C13,C18,C21,C24,C27,C30,C33,C36,C39,C42,C45)</f>
        <v>12.171428571428573</v>
      </c>
      <c r="D48" s="7">
        <f>AVERAGE(D4,D7,D10,D13,D18,D21,D24,D27,D30,D33,D36,D39,D42,D45)</f>
        <v>20.042857142857144</v>
      </c>
      <c r="E48" s="7">
        <f>AVERAGE(E5,E8,E11,E14,E19,E22,E25,E28,E31,E34,E37,E40,E43,E46)</f>
        <v>3.0949999999999993</v>
      </c>
      <c r="F48" s="7">
        <f>AVERAGE(F4,F7,F10,F13,F18,F21,F24,F34,F27,F30,F36,F39,F42,F45)</f>
        <v>12.452857142857141</v>
      </c>
    </row>
    <row r="49" spans="1:11" ht="15.75" thickBot="1" x14ac:dyDescent="0.3">
      <c r="A49" s="6" t="s">
        <v>1</v>
      </c>
      <c r="B49" s="5"/>
      <c r="C49" s="4">
        <f>STDEV(C4,C7,C10,C13,C18,C21,C24,C27,C30,C33,C36,C39,C42,C45)</f>
        <v>7.6225806826649078</v>
      </c>
      <c r="D49" s="4">
        <f>STDEV(D4,D7,D10,D13,D18,D21,D24,D27,D30,D33,D36,D39,D42,D45)</f>
        <v>5.7176803103940683</v>
      </c>
      <c r="E49" s="46">
        <f>STDEV(E5,E8,E11,E14,E19,E22,E25,E28,E31,E34,E37,E40,E43,E46)</f>
        <v>1.9077161133750413</v>
      </c>
      <c r="F49" s="4">
        <f>STDEV(F4,F7,F10,F13,F18,F21,F24,F34,F27,F30,F36,F39,F42,F45)</f>
        <v>7.4434766779338482</v>
      </c>
    </row>
    <row r="50" spans="1:11" x14ac:dyDescent="0.25">
      <c r="A50" s="1" t="s">
        <v>62</v>
      </c>
    </row>
    <row r="52" spans="1:11" x14ac:dyDescent="0.25">
      <c r="A52" s="3" t="s">
        <v>0</v>
      </c>
      <c r="K52" s="1">
        <f>10/10*100</f>
        <v>100</v>
      </c>
    </row>
    <row r="54" spans="1:11" ht="15.75" thickBot="1" x14ac:dyDescent="0.3">
      <c r="A54" s="52" t="s">
        <v>42</v>
      </c>
      <c r="B54" s="52"/>
      <c r="C54" s="52"/>
      <c r="D54" s="52"/>
      <c r="E54" s="52"/>
      <c r="F54" s="52"/>
    </row>
    <row r="55" spans="1:11" ht="15.75" thickBot="1" x14ac:dyDescent="0.3">
      <c r="A55" s="40" t="s">
        <v>30</v>
      </c>
      <c r="B55" s="41" t="s">
        <v>29</v>
      </c>
      <c r="C55" s="41" t="s">
        <v>28</v>
      </c>
      <c r="D55" s="41" t="s">
        <v>27</v>
      </c>
      <c r="E55" s="41" t="s">
        <v>26</v>
      </c>
      <c r="F55" s="42" t="s">
        <v>25</v>
      </c>
    </row>
    <row r="56" spans="1:11" x14ac:dyDescent="0.25">
      <c r="A56" s="20" t="s">
        <v>43</v>
      </c>
      <c r="B56" s="19"/>
      <c r="C56" s="19"/>
      <c r="D56" s="19"/>
      <c r="E56" s="19"/>
      <c r="F56" s="18"/>
    </row>
    <row r="57" spans="1:11" x14ac:dyDescent="0.25">
      <c r="A57" s="14"/>
      <c r="B57" s="13" t="s">
        <v>5</v>
      </c>
      <c r="C57" s="17">
        <v>10.799999999999997</v>
      </c>
      <c r="D57" s="17">
        <v>12.1</v>
      </c>
      <c r="E57" s="13">
        <v>0</v>
      </c>
      <c r="F57" s="16">
        <v>17.650000000000002</v>
      </c>
    </row>
    <row r="58" spans="1:11" ht="15.75" thickBot="1" x14ac:dyDescent="0.3">
      <c r="A58" s="11">
        <v>0</v>
      </c>
      <c r="B58" s="5" t="s">
        <v>4</v>
      </c>
      <c r="C58" s="5">
        <v>80</v>
      </c>
      <c r="D58" s="5">
        <v>2.73</v>
      </c>
      <c r="E58" s="46">
        <v>1.26</v>
      </c>
      <c r="F58" s="10">
        <v>6.33</v>
      </c>
    </row>
    <row r="59" spans="1:11" x14ac:dyDescent="0.25">
      <c r="A59" s="20" t="s">
        <v>44</v>
      </c>
      <c r="B59" s="19"/>
      <c r="C59" s="19"/>
      <c r="D59" s="19"/>
      <c r="E59" s="19"/>
      <c r="F59" s="18"/>
    </row>
    <row r="60" spans="1:11" x14ac:dyDescent="0.25">
      <c r="A60" s="14">
        <v>1</v>
      </c>
      <c r="B60" s="13" t="s">
        <v>5</v>
      </c>
      <c r="C60" s="35">
        <v>7.8499999999999979</v>
      </c>
      <c r="D60" s="35">
        <v>15.75</v>
      </c>
      <c r="E60" s="34">
        <v>0</v>
      </c>
      <c r="F60" s="35">
        <v>13.215</v>
      </c>
    </row>
    <row r="61" spans="1:11" ht="15.75" thickBot="1" x14ac:dyDescent="0.3">
      <c r="A61" s="11">
        <v>2</v>
      </c>
      <c r="B61" s="5" t="s">
        <v>4</v>
      </c>
      <c r="C61" s="4">
        <v>66.349999999999994</v>
      </c>
      <c r="D61" s="4">
        <v>3.92</v>
      </c>
      <c r="E61" s="45">
        <v>1.2050000000000001</v>
      </c>
      <c r="F61" s="36">
        <v>7.2149999999999999</v>
      </c>
    </row>
    <row r="62" spans="1:11" x14ac:dyDescent="0.25">
      <c r="A62" s="20" t="s">
        <v>45</v>
      </c>
      <c r="B62" s="19"/>
      <c r="C62" s="19"/>
      <c r="D62" s="19"/>
      <c r="E62" s="19"/>
      <c r="F62" s="18"/>
    </row>
    <row r="63" spans="1:11" x14ac:dyDescent="0.25">
      <c r="A63" s="14"/>
      <c r="B63" s="13" t="s">
        <v>5</v>
      </c>
      <c r="C63" s="17">
        <v>9.7000000000000028</v>
      </c>
      <c r="D63" s="17">
        <v>16.2</v>
      </c>
      <c r="E63" s="13">
        <v>0</v>
      </c>
      <c r="F63" s="16">
        <v>12.68</v>
      </c>
    </row>
    <row r="64" spans="1:11" ht="15.75" thickBot="1" x14ac:dyDescent="0.3">
      <c r="A64" s="11">
        <v>2</v>
      </c>
      <c r="B64" s="5" t="s">
        <v>4</v>
      </c>
      <c r="C64" s="5">
        <v>69.5</v>
      </c>
      <c r="D64" s="5">
        <v>5.46</v>
      </c>
      <c r="E64" s="22">
        <v>2</v>
      </c>
      <c r="F64" s="10">
        <v>5.34</v>
      </c>
    </row>
    <row r="65" spans="1:9" x14ac:dyDescent="0.25">
      <c r="A65" s="20" t="s">
        <v>46</v>
      </c>
      <c r="B65" s="19"/>
      <c r="C65" s="19"/>
      <c r="D65" s="19"/>
      <c r="E65" s="19"/>
      <c r="F65" s="18"/>
    </row>
    <row r="66" spans="1:9" x14ac:dyDescent="0.25">
      <c r="A66" s="14"/>
      <c r="B66" s="13" t="s">
        <v>5</v>
      </c>
      <c r="C66" s="17">
        <v>9.2000000000000028</v>
      </c>
      <c r="D66" s="17">
        <v>19</v>
      </c>
      <c r="E66" s="13">
        <v>3.01</v>
      </c>
      <c r="F66" s="16">
        <v>10.310000000000002</v>
      </c>
    </row>
    <row r="67" spans="1:9" ht="15.75" thickBot="1" x14ac:dyDescent="0.3">
      <c r="A67" s="11">
        <v>2</v>
      </c>
      <c r="B67" s="5" t="s">
        <v>4</v>
      </c>
      <c r="C67" s="5">
        <v>69.2</v>
      </c>
      <c r="D67" s="5">
        <v>19.7</v>
      </c>
      <c r="E67" s="46">
        <v>4.8899999999999997</v>
      </c>
      <c r="F67" s="10">
        <v>21.2</v>
      </c>
    </row>
    <row r="68" spans="1:9" x14ac:dyDescent="0.25">
      <c r="A68" s="20" t="s">
        <v>47</v>
      </c>
      <c r="B68" s="19"/>
      <c r="C68" s="19"/>
      <c r="D68" s="19"/>
      <c r="E68" s="19"/>
      <c r="F68" s="18"/>
    </row>
    <row r="69" spans="1:9" x14ac:dyDescent="0.25">
      <c r="A69" s="14"/>
      <c r="B69" s="13" t="s">
        <v>5</v>
      </c>
      <c r="C69" s="17">
        <v>5.8000000000000114</v>
      </c>
      <c r="D69" s="17">
        <v>16.5</v>
      </c>
      <c r="E69" s="13">
        <v>0</v>
      </c>
      <c r="F69" s="16">
        <v>5.49</v>
      </c>
    </row>
    <row r="70" spans="1:9" ht="15.75" thickBot="1" x14ac:dyDescent="0.3">
      <c r="A70" s="11">
        <v>2</v>
      </c>
      <c r="B70" s="5" t="s">
        <v>4</v>
      </c>
      <c r="C70" s="5">
        <v>67.599999999999994</v>
      </c>
      <c r="D70" s="5">
        <v>2.92</v>
      </c>
      <c r="E70" s="46">
        <v>0.56000000000000005</v>
      </c>
      <c r="F70" s="10">
        <v>2.68</v>
      </c>
      <c r="I70" s="2"/>
    </row>
    <row r="71" spans="1:9" x14ac:dyDescent="0.25">
      <c r="A71" s="20" t="s">
        <v>48</v>
      </c>
      <c r="B71" s="19"/>
      <c r="C71" s="19"/>
      <c r="D71" s="19"/>
      <c r="E71" s="19"/>
      <c r="F71" s="18"/>
    </row>
    <row r="72" spans="1:9" x14ac:dyDescent="0.25">
      <c r="A72" s="14"/>
      <c r="B72" s="13" t="s">
        <v>5</v>
      </c>
      <c r="C72" s="17">
        <v>16.3</v>
      </c>
      <c r="D72" s="17">
        <v>21.9</v>
      </c>
      <c r="E72" s="13">
        <v>1.1100000000000001</v>
      </c>
      <c r="F72" s="16">
        <v>12.85</v>
      </c>
    </row>
    <row r="73" spans="1:9" ht="15.75" thickBot="1" x14ac:dyDescent="0.3">
      <c r="A73" s="11">
        <v>2</v>
      </c>
      <c r="B73" s="5" t="s">
        <v>4</v>
      </c>
      <c r="C73" s="5">
        <v>74.8</v>
      </c>
      <c r="D73" s="5">
        <v>11.6</v>
      </c>
      <c r="E73" s="22">
        <v>6.48</v>
      </c>
      <c r="F73" s="10">
        <v>14.6</v>
      </c>
    </row>
    <row r="74" spans="1:9" x14ac:dyDescent="0.25">
      <c r="A74" s="20" t="s">
        <v>49</v>
      </c>
      <c r="B74" s="19"/>
      <c r="C74" s="19"/>
      <c r="D74" s="19"/>
      <c r="E74" s="19"/>
      <c r="F74" s="18"/>
    </row>
    <row r="75" spans="1:9" x14ac:dyDescent="0.25">
      <c r="A75" s="14"/>
      <c r="B75" s="13" t="s">
        <v>5</v>
      </c>
      <c r="C75" s="13">
        <v>0</v>
      </c>
      <c r="D75" s="17">
        <v>11.9</v>
      </c>
      <c r="E75" s="13">
        <v>1.19</v>
      </c>
      <c r="F75" s="16">
        <v>4.57</v>
      </c>
    </row>
    <row r="76" spans="1:9" ht="15.75" thickBot="1" x14ac:dyDescent="0.3">
      <c r="A76" s="11">
        <v>2</v>
      </c>
      <c r="B76" s="5" t="s">
        <v>4</v>
      </c>
      <c r="C76" s="5">
        <v>81.8</v>
      </c>
      <c r="D76" s="5">
        <v>9.23</v>
      </c>
      <c r="E76" s="22">
        <v>4</v>
      </c>
      <c r="F76" s="10">
        <v>5.64</v>
      </c>
    </row>
    <row r="77" spans="1:9" x14ac:dyDescent="0.25">
      <c r="A77" s="20" t="s">
        <v>50</v>
      </c>
      <c r="B77" s="19"/>
      <c r="C77" s="19"/>
      <c r="D77" s="19"/>
      <c r="E77" s="19"/>
      <c r="F77" s="18"/>
    </row>
    <row r="78" spans="1:9" x14ac:dyDescent="0.25">
      <c r="A78" s="14"/>
      <c r="B78" s="13" t="s">
        <v>5</v>
      </c>
      <c r="C78" s="17">
        <v>8.7999999999999972</v>
      </c>
      <c r="D78" s="17">
        <v>21</v>
      </c>
      <c r="E78" s="13">
        <v>0</v>
      </c>
      <c r="F78" s="16">
        <v>11.649999999999999</v>
      </c>
    </row>
    <row r="79" spans="1:9" ht="15.75" thickBot="1" x14ac:dyDescent="0.3">
      <c r="A79" s="11">
        <v>2</v>
      </c>
      <c r="B79" s="5" t="s">
        <v>4</v>
      </c>
      <c r="C79" s="5">
        <v>69.8</v>
      </c>
      <c r="D79" s="5">
        <v>8.01</v>
      </c>
      <c r="E79" s="22">
        <v>2.0499999999999998</v>
      </c>
      <c r="F79" s="10">
        <v>5.44</v>
      </c>
    </row>
    <row r="80" spans="1:9" x14ac:dyDescent="0.25">
      <c r="A80" s="20" t="s">
        <v>51</v>
      </c>
      <c r="B80" s="19"/>
      <c r="C80" s="19"/>
      <c r="D80" s="19"/>
      <c r="E80" s="19"/>
      <c r="F80" s="18"/>
    </row>
    <row r="81" spans="1:6" x14ac:dyDescent="0.25">
      <c r="A81" s="14"/>
      <c r="B81" s="13" t="s">
        <v>5</v>
      </c>
      <c r="C81" s="17">
        <v>12.200000000000003</v>
      </c>
      <c r="D81" s="17">
        <v>14.6</v>
      </c>
      <c r="E81" s="13">
        <v>0</v>
      </c>
      <c r="F81" s="16">
        <v>7.8400000000000007</v>
      </c>
    </row>
    <row r="82" spans="1:6" ht="15.75" thickBot="1" x14ac:dyDescent="0.3">
      <c r="A82" s="11">
        <v>2</v>
      </c>
      <c r="B82" s="5" t="s">
        <v>4</v>
      </c>
      <c r="C82" s="5">
        <v>95.2</v>
      </c>
      <c r="D82" s="5">
        <v>5.96</v>
      </c>
      <c r="E82" s="22">
        <v>2.8</v>
      </c>
      <c r="F82" s="10">
        <v>6.1</v>
      </c>
    </row>
    <row r="83" spans="1:6" x14ac:dyDescent="0.25">
      <c r="A83" s="37" t="s">
        <v>52</v>
      </c>
      <c r="B83" s="37"/>
      <c r="C83" s="37"/>
      <c r="D83" s="37"/>
      <c r="E83" s="37"/>
      <c r="F83" s="37"/>
    </row>
    <row r="84" spans="1:6" x14ac:dyDescent="0.25">
      <c r="B84" t="s">
        <v>5</v>
      </c>
      <c r="C84" s="29">
        <v>23</v>
      </c>
      <c r="D84" s="29">
        <v>18.8</v>
      </c>
      <c r="E84">
        <v>0</v>
      </c>
      <c r="F84" s="29">
        <v>10.399999999999999</v>
      </c>
    </row>
    <row r="85" spans="1:6" ht="15.75" thickBot="1" x14ac:dyDescent="0.3">
      <c r="A85">
        <v>2</v>
      </c>
      <c r="B85" t="s">
        <v>4</v>
      </c>
      <c r="C85">
        <v>96.7</v>
      </c>
      <c r="D85">
        <v>9.1</v>
      </c>
      <c r="E85" s="22">
        <v>2.5499999999999998</v>
      </c>
      <c r="F85">
        <v>4.9400000000000004</v>
      </c>
    </row>
    <row r="86" spans="1:6" x14ac:dyDescent="0.25">
      <c r="A86" s="20" t="s">
        <v>53</v>
      </c>
      <c r="B86" s="19"/>
      <c r="C86" s="19"/>
      <c r="D86" s="19"/>
      <c r="E86" s="19"/>
      <c r="F86" s="18"/>
    </row>
    <row r="87" spans="1:6" x14ac:dyDescent="0.25">
      <c r="A87" s="14"/>
      <c r="B87" s="13" t="s">
        <v>5</v>
      </c>
      <c r="C87" s="17">
        <v>8.2000000000000028</v>
      </c>
      <c r="D87" s="17">
        <v>20.5</v>
      </c>
      <c r="E87" s="13">
        <v>0</v>
      </c>
      <c r="F87" s="16">
        <v>8.4499999999999993</v>
      </c>
    </row>
    <row r="88" spans="1:6" ht="15.75" thickBot="1" x14ac:dyDescent="0.3">
      <c r="A88" s="11">
        <v>2</v>
      </c>
      <c r="B88" s="5" t="s">
        <v>4</v>
      </c>
      <c r="C88" s="5">
        <v>87.7</v>
      </c>
      <c r="D88" s="5">
        <v>7.57</v>
      </c>
      <c r="E88" s="22">
        <v>2.25</v>
      </c>
      <c r="F88" s="10">
        <v>5.24</v>
      </c>
    </row>
    <row r="89" spans="1:6" x14ac:dyDescent="0.25">
      <c r="A89" s="20" t="s">
        <v>54</v>
      </c>
      <c r="B89" s="19"/>
      <c r="C89" s="19"/>
      <c r="D89" s="19"/>
      <c r="E89" s="19"/>
      <c r="F89" s="18"/>
    </row>
    <row r="90" spans="1:6" x14ac:dyDescent="0.25">
      <c r="A90" s="14"/>
      <c r="B90" s="13" t="s">
        <v>5</v>
      </c>
      <c r="C90" s="17">
        <v>10</v>
      </c>
      <c r="D90" s="17">
        <v>16.2</v>
      </c>
      <c r="E90" s="13">
        <v>0.43999999999999995</v>
      </c>
      <c r="F90" s="16">
        <v>13.48</v>
      </c>
    </row>
    <row r="91" spans="1:6" ht="15.75" thickBot="1" x14ac:dyDescent="0.3">
      <c r="A91" s="11">
        <v>2</v>
      </c>
      <c r="B91" s="5" t="s">
        <v>4</v>
      </c>
      <c r="C91" s="5">
        <v>73.5</v>
      </c>
      <c r="D91" s="5">
        <v>10.5</v>
      </c>
      <c r="E91" s="22">
        <v>2.33</v>
      </c>
      <c r="F91" s="10">
        <v>15.8</v>
      </c>
    </row>
    <row r="92" spans="1:6" x14ac:dyDescent="0.25">
      <c r="A92" s="20" t="s">
        <v>55</v>
      </c>
      <c r="B92" s="19"/>
      <c r="C92" s="19"/>
      <c r="D92" s="19"/>
      <c r="E92" s="19"/>
      <c r="F92" s="18"/>
    </row>
    <row r="93" spans="1:6" x14ac:dyDescent="0.25">
      <c r="A93" s="14"/>
      <c r="B93" s="13" t="s">
        <v>5</v>
      </c>
      <c r="C93" s="17">
        <v>2.0999999999999943</v>
      </c>
      <c r="D93" s="17">
        <v>34.1</v>
      </c>
      <c r="E93" s="13">
        <v>0</v>
      </c>
      <c r="F93" s="16">
        <v>9.5</v>
      </c>
    </row>
    <row r="94" spans="1:6" ht="15.75" thickBot="1" x14ac:dyDescent="0.3">
      <c r="A94" s="11">
        <v>2</v>
      </c>
      <c r="B94" s="5" t="s">
        <v>4</v>
      </c>
      <c r="C94" s="5">
        <v>99.5</v>
      </c>
      <c r="D94" s="5">
        <v>13.9</v>
      </c>
      <c r="E94" s="22">
        <v>2.86</v>
      </c>
      <c r="F94" s="10">
        <v>11.8</v>
      </c>
    </row>
    <row r="95" spans="1:6" ht="15.75" thickBot="1" x14ac:dyDescent="0.3"/>
    <row r="96" spans="1:6" x14ac:dyDescent="0.25">
      <c r="A96" s="9" t="s">
        <v>2</v>
      </c>
      <c r="B96" s="30"/>
      <c r="C96" s="31">
        <f>AVERAGE(C57,C60,C63,C66,C69,C72,C75,C78,C81,C84,C87,C90,C93)</f>
        <v>9.5346153846153854</v>
      </c>
      <c r="D96" s="31">
        <f>AVERAGE(D57,D60,D63,D66,D69,D72,D75,D78,D81,D84,D87,D90,D93)</f>
        <v>18.349999999999998</v>
      </c>
      <c r="E96" s="31">
        <f>AVERAGE(E58,E61,E64,E67,E70,E73,E76,E79,E82,E85,E88,E91,E94)</f>
        <v>2.7103846153846161</v>
      </c>
      <c r="F96" s="31">
        <f>AVERAGE(F57,F60,F63,F66,F69,F72,F75,F78,F81,F84,F87,F90,F93)</f>
        <v>10.62192307692308</v>
      </c>
    </row>
    <row r="97" spans="1:11" ht="15.75" thickBot="1" x14ac:dyDescent="0.3">
      <c r="A97" s="6" t="s">
        <v>1</v>
      </c>
      <c r="B97" s="32"/>
      <c r="C97" s="33">
        <f>STDEV(C57,C60,C63,C66,C69,C72,C75,C78,C81,C84,C87,C90,C93)</f>
        <v>5.7838634945058081</v>
      </c>
      <c r="D97" s="33">
        <f>STDEV(D57,D60,D63,D66,D69,D72,D75,D78,D81,D84,D87,D90,D93)</f>
        <v>5.6795686455927283</v>
      </c>
      <c r="E97" s="33">
        <f>STDEV(E58,E61,E64,E67,E70,E73,E76,E79,E82,E85,E88,E91,E94)</f>
        <v>1.6065315402268288</v>
      </c>
      <c r="F97" s="33">
        <f>STDEV(F57,F60,F63,F66,F69,F72,F75,F78,F81,F84,F87,F90,F93)</f>
        <v>3.5516132123665045</v>
      </c>
    </row>
    <row r="98" spans="1:11" x14ac:dyDescent="0.25">
      <c r="A98" s="1"/>
      <c r="B98" s="1"/>
      <c r="C98" s="1"/>
      <c r="D98" s="1"/>
      <c r="E98" s="1"/>
      <c r="F98" s="1"/>
    </row>
    <row r="99" spans="1:11" x14ac:dyDescent="0.25">
      <c r="A99" s="1" t="s">
        <v>63</v>
      </c>
      <c r="B99" s="1"/>
      <c r="C99" s="1"/>
      <c r="D99" s="1"/>
      <c r="E99" s="1"/>
      <c r="F99" s="1"/>
    </row>
    <row r="101" spans="1:11" x14ac:dyDescent="0.25">
      <c r="A101" s="1" t="s">
        <v>56</v>
      </c>
      <c r="K101" s="2">
        <f>3/10*100</f>
        <v>30</v>
      </c>
    </row>
    <row r="103" spans="1:11" ht="15.75" thickBot="1" x14ac:dyDescent="0.3">
      <c r="A103" s="52" t="s">
        <v>57</v>
      </c>
      <c r="B103" s="52"/>
      <c r="C103" s="52"/>
      <c r="D103" s="52"/>
      <c r="E103" s="52"/>
      <c r="F103" s="52"/>
    </row>
    <row r="104" spans="1:11" ht="15.75" thickBot="1" x14ac:dyDescent="0.3">
      <c r="A104" s="40" t="s">
        <v>30</v>
      </c>
      <c r="B104" s="41" t="s">
        <v>29</v>
      </c>
      <c r="C104" s="41" t="s">
        <v>28</v>
      </c>
      <c r="D104" s="41" t="s">
        <v>27</v>
      </c>
      <c r="E104" s="41" t="s">
        <v>26</v>
      </c>
      <c r="F104" s="42" t="s">
        <v>25</v>
      </c>
    </row>
    <row r="105" spans="1:11" x14ac:dyDescent="0.25">
      <c r="A105" s="20" t="s">
        <v>58</v>
      </c>
      <c r="B105" s="19"/>
      <c r="C105" s="19"/>
      <c r="D105" s="19"/>
      <c r="E105" s="19"/>
      <c r="F105" s="18"/>
    </row>
    <row r="106" spans="1:11" x14ac:dyDescent="0.25">
      <c r="A106" s="14"/>
      <c r="B106" s="13" t="s">
        <v>5</v>
      </c>
      <c r="C106" s="17">
        <v>0.90000000000000568</v>
      </c>
      <c r="D106" s="17">
        <v>14.2</v>
      </c>
      <c r="E106" s="13">
        <v>0</v>
      </c>
      <c r="F106" s="16">
        <v>7.2</v>
      </c>
    </row>
    <row r="107" spans="1:11" ht="15.75" thickBot="1" x14ac:dyDescent="0.3">
      <c r="A107" s="11">
        <v>2</v>
      </c>
      <c r="B107" s="5" t="s">
        <v>4</v>
      </c>
      <c r="C107" s="5">
        <v>68.400000000000006</v>
      </c>
      <c r="D107" s="5">
        <v>4</v>
      </c>
      <c r="E107" s="17">
        <v>1.29</v>
      </c>
      <c r="F107" s="10">
        <v>4.51</v>
      </c>
    </row>
    <row r="108" spans="1:11" x14ac:dyDescent="0.25">
      <c r="A108" s="20" t="s">
        <v>59</v>
      </c>
      <c r="B108" s="19"/>
      <c r="C108" s="19"/>
      <c r="D108" s="19"/>
      <c r="E108" s="19"/>
      <c r="F108" s="18"/>
    </row>
    <row r="109" spans="1:11" x14ac:dyDescent="0.25">
      <c r="A109" s="14"/>
      <c r="B109" s="13" t="s">
        <v>5</v>
      </c>
      <c r="C109" s="17">
        <v>6.7000000000000028</v>
      </c>
      <c r="D109" s="17">
        <v>23.8</v>
      </c>
      <c r="E109" s="13">
        <v>0</v>
      </c>
      <c r="F109" s="16">
        <v>4.5600000000000005</v>
      </c>
    </row>
    <row r="110" spans="1:11" ht="15.75" thickBot="1" x14ac:dyDescent="0.3">
      <c r="A110" s="11">
        <v>2</v>
      </c>
      <c r="B110" s="5" t="s">
        <v>4</v>
      </c>
      <c r="C110" s="5">
        <v>66.099999999999994</v>
      </c>
      <c r="D110" s="5">
        <v>3.83</v>
      </c>
      <c r="E110" s="22">
        <v>0.17</v>
      </c>
      <c r="F110" s="10">
        <v>0.97</v>
      </c>
    </row>
    <row r="111" spans="1:11" ht="15.75" thickBot="1" x14ac:dyDescent="0.3"/>
    <row r="112" spans="1:11" x14ac:dyDescent="0.25">
      <c r="A112" s="9" t="s">
        <v>2</v>
      </c>
      <c r="B112" s="30"/>
      <c r="C112" s="31">
        <f>AVERAGE(C106,C109)</f>
        <v>3.8000000000000043</v>
      </c>
      <c r="D112" s="31">
        <f>AVERAGE(D106,D109)</f>
        <v>19</v>
      </c>
      <c r="E112" s="31">
        <f>AVERAGE(E107,E110)</f>
        <v>0.73</v>
      </c>
      <c r="F112" s="31">
        <f>AVERAGE(F106,F109)</f>
        <v>5.8800000000000008</v>
      </c>
    </row>
    <row r="113" spans="1:10" ht="15.75" thickBot="1" x14ac:dyDescent="0.3">
      <c r="A113" s="6" t="s">
        <v>1</v>
      </c>
      <c r="B113" s="32"/>
      <c r="C113" s="33">
        <f>STDEV(C106,C109)</f>
        <v>4.1012193308819729</v>
      </c>
      <c r="D113" s="33">
        <f>STDEV(D106,D109)</f>
        <v>6.7882250993908588</v>
      </c>
      <c r="E113" s="33">
        <f>STDEV(E107,E110)</f>
        <v>0.79195959492893331</v>
      </c>
      <c r="F113" s="33">
        <f>STDEV(F106,F109)</f>
        <v>1.8667619023324797</v>
      </c>
    </row>
    <row r="114" spans="1:10" x14ac:dyDescent="0.25">
      <c r="A114" s="1"/>
      <c r="B114" s="1"/>
      <c r="C114" s="1"/>
      <c r="D114" s="1"/>
      <c r="E114" s="1"/>
      <c r="F114" s="1"/>
    </row>
    <row r="115" spans="1:10" x14ac:dyDescent="0.25">
      <c r="A115" s="1" t="s">
        <v>64</v>
      </c>
      <c r="B115" s="1"/>
      <c r="C115" s="1"/>
      <c r="D115" s="1"/>
      <c r="E115" s="1"/>
      <c r="F115" s="1"/>
    </row>
    <row r="117" spans="1:10" x14ac:dyDescent="0.25">
      <c r="A117" s="1" t="s">
        <v>60</v>
      </c>
      <c r="J117" s="2">
        <f>0/2*100</f>
        <v>0</v>
      </c>
    </row>
  </sheetData>
  <mergeCells count="4">
    <mergeCell ref="H1:J1"/>
    <mergeCell ref="A1:F1"/>
    <mergeCell ref="A54:F54"/>
    <mergeCell ref="A103:F103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Elemental concentrations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Melanie</cp:lastModifiedBy>
  <dcterms:created xsi:type="dcterms:W3CDTF">2014-05-05T13:02:23Z</dcterms:created>
  <dcterms:modified xsi:type="dcterms:W3CDTF">2014-05-07T04:04:12Z</dcterms:modified>
</cp:coreProperties>
</file>