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885" yWindow="-30" windowWidth="10815" windowHeight="11640"/>
  </bookViews>
  <sheets>
    <sheet name="Equations" sheetId="1" r:id="rId1"/>
    <sheet name="Data" sheetId="3" r:id="rId2"/>
  </sheets>
  <calcPr calcId="125725"/>
</workbook>
</file>

<file path=xl/calcChain.xml><?xml version="1.0" encoding="utf-8"?>
<calcChain xmlns="http://schemas.openxmlformats.org/spreadsheetml/2006/main">
  <c r="BH185" i="3"/>
  <c r="BF185"/>
  <c r="AK185"/>
  <c r="AG185"/>
  <c r="AC185"/>
  <c r="AB185"/>
  <c r="W185"/>
  <c r="V185"/>
  <c r="Q185"/>
  <c r="M185"/>
  <c r="L185"/>
  <c r="G185"/>
  <c r="BH180"/>
  <c r="BF180"/>
  <c r="AK180"/>
  <c r="AG180"/>
  <c r="AC180"/>
  <c r="AB180"/>
  <c r="W180"/>
  <c r="V180"/>
  <c r="Q180"/>
  <c r="M180"/>
  <c r="L180"/>
  <c r="G180"/>
  <c r="BH175"/>
  <c r="BF175"/>
  <c r="AK175"/>
  <c r="AG175"/>
  <c r="AC175"/>
  <c r="AB175"/>
  <c r="W175"/>
  <c r="V175"/>
  <c r="Q175"/>
  <c r="M175"/>
  <c r="L175"/>
  <c r="G175"/>
  <c r="BH170" l="1"/>
  <c r="BF170"/>
  <c r="AK170"/>
  <c r="AG170"/>
  <c r="AC170"/>
  <c r="AB170"/>
  <c r="W170"/>
  <c r="V170"/>
  <c r="Q170"/>
  <c r="M170"/>
  <c r="L170"/>
  <c r="G170"/>
  <c r="BH165"/>
  <c r="BF165"/>
  <c r="AK165"/>
  <c r="AG165"/>
  <c r="AC165"/>
  <c r="AB165"/>
  <c r="W165"/>
  <c r="V165"/>
  <c r="Q165"/>
  <c r="M165"/>
  <c r="L165"/>
  <c r="G165"/>
  <c r="BH160"/>
  <c r="BF160"/>
  <c r="AK160"/>
  <c r="AG160"/>
  <c r="AC160"/>
  <c r="AB160"/>
  <c r="W160"/>
  <c r="V160"/>
  <c r="Q160"/>
  <c r="M160"/>
  <c r="L160"/>
  <c r="G160"/>
  <c r="BH155" l="1"/>
  <c r="BF155"/>
  <c r="AK155"/>
  <c r="AG155"/>
  <c r="AC155"/>
  <c r="AB155"/>
  <c r="W155"/>
  <c r="V155"/>
  <c r="Q155"/>
  <c r="M155"/>
  <c r="L155"/>
  <c r="G155"/>
  <c r="BH150"/>
  <c r="BF150"/>
  <c r="AK150"/>
  <c r="AG150"/>
  <c r="AC150"/>
  <c r="AB150"/>
  <c r="W150"/>
  <c r="V150"/>
  <c r="Q150"/>
  <c r="M150"/>
  <c r="L150"/>
  <c r="G150"/>
  <c r="AK145" l="1"/>
  <c r="AG145"/>
  <c r="AC145"/>
  <c r="AB145"/>
  <c r="W145"/>
  <c r="V145"/>
  <c r="Q145"/>
  <c r="M145"/>
  <c r="L145"/>
  <c r="G145"/>
  <c r="BH145" l="1"/>
  <c r="BF145"/>
  <c r="BH137" l="1"/>
  <c r="BF137"/>
  <c r="AK137"/>
  <c r="AG137"/>
  <c r="AC137"/>
  <c r="AB137"/>
  <c r="W137"/>
  <c r="V137"/>
  <c r="Q137"/>
  <c r="M137"/>
  <c r="L137"/>
  <c r="G137"/>
  <c r="BH132"/>
  <c r="BF132"/>
  <c r="AK132"/>
  <c r="AG132"/>
  <c r="AC132"/>
  <c r="AB132"/>
  <c r="W132"/>
  <c r="V132"/>
  <c r="Q132"/>
  <c r="M132"/>
  <c r="L132"/>
  <c r="G132"/>
  <c r="BH127"/>
  <c r="BF127"/>
  <c r="AK127"/>
  <c r="AG127"/>
  <c r="AC127"/>
  <c r="AB127"/>
  <c r="W127"/>
  <c r="V127"/>
  <c r="Q127"/>
  <c r="M127"/>
  <c r="L127"/>
  <c r="G127"/>
  <c r="BH122"/>
  <c r="BF122"/>
  <c r="AK122"/>
  <c r="AG122"/>
  <c r="AC122"/>
  <c r="AB122"/>
  <c r="W122"/>
  <c r="V122"/>
  <c r="Q122"/>
  <c r="M122"/>
  <c r="L122"/>
  <c r="G122"/>
  <c r="BH117"/>
  <c r="BF117"/>
  <c r="AK117"/>
  <c r="AG117"/>
  <c r="AC117"/>
  <c r="AB117"/>
  <c r="W117"/>
  <c r="V117"/>
  <c r="Q117"/>
  <c r="M117"/>
  <c r="L117"/>
  <c r="G117"/>
  <c r="BH112"/>
  <c r="BF112"/>
  <c r="AK112"/>
  <c r="AG112"/>
  <c r="AC112"/>
  <c r="AB112"/>
  <c r="W112"/>
  <c r="V112"/>
  <c r="Q112"/>
  <c r="M112"/>
  <c r="L112"/>
  <c r="G112"/>
  <c r="BH107"/>
  <c r="BF107"/>
  <c r="AK107"/>
  <c r="AG107"/>
  <c r="AC107"/>
  <c r="AB107"/>
  <c r="W107"/>
  <c r="V107"/>
  <c r="Q107"/>
  <c r="M107"/>
  <c r="L107"/>
  <c r="G107"/>
  <c r="BH102" l="1"/>
  <c r="BF102"/>
  <c r="AK102"/>
  <c r="AG102"/>
  <c r="AC102"/>
  <c r="AB102"/>
  <c r="W102"/>
  <c r="V102"/>
  <c r="Q102"/>
  <c r="M102"/>
  <c r="L102"/>
  <c r="G102"/>
  <c r="BH94" l="1"/>
  <c r="BF94"/>
  <c r="AK94"/>
  <c r="AG94"/>
  <c r="AC94"/>
  <c r="AB94"/>
  <c r="W94"/>
  <c r="V94"/>
  <c r="Q94"/>
  <c r="M94"/>
  <c r="L94"/>
  <c r="G94"/>
  <c r="BH89"/>
  <c r="BF89"/>
  <c r="AK89"/>
  <c r="AG89"/>
  <c r="AC89"/>
  <c r="AB89"/>
  <c r="W89"/>
  <c r="V89"/>
  <c r="Q89"/>
  <c r="M89"/>
  <c r="L89"/>
  <c r="G89"/>
  <c r="BH84"/>
  <c r="BF84"/>
  <c r="AK84"/>
  <c r="AG84"/>
  <c r="AC84"/>
  <c r="AB84"/>
  <c r="W84"/>
  <c r="V84"/>
  <c r="Q84"/>
  <c r="M84"/>
  <c r="L84"/>
  <c r="G84"/>
  <c r="BH79" l="1"/>
  <c r="BF79"/>
  <c r="AK79"/>
  <c r="AG79"/>
  <c r="AC79"/>
  <c r="AB79"/>
  <c r="W79"/>
  <c r="V79"/>
  <c r="Q79"/>
  <c r="M79"/>
  <c r="L79"/>
  <c r="G79"/>
  <c r="BH74"/>
  <c r="BF74"/>
  <c r="AK74"/>
  <c r="AG74"/>
  <c r="AC74"/>
  <c r="AB74"/>
  <c r="W74"/>
  <c r="V74"/>
  <c r="Q74"/>
  <c r="M74"/>
  <c r="L74"/>
  <c r="G74"/>
  <c r="BH69"/>
  <c r="BF69"/>
  <c r="AK69"/>
  <c r="AG69"/>
  <c r="AC69"/>
  <c r="AB69"/>
  <c r="W69"/>
  <c r="V69"/>
  <c r="Q69"/>
  <c r="M69"/>
  <c r="L69"/>
  <c r="G69"/>
  <c r="BH64" l="1"/>
  <c r="BF64"/>
  <c r="AK64"/>
  <c r="AG64"/>
  <c r="AC64"/>
  <c r="AB64"/>
  <c r="W64"/>
  <c r="V64"/>
  <c r="Q64"/>
  <c r="M64"/>
  <c r="L64"/>
  <c r="G64"/>
  <c r="BH59"/>
  <c r="BF59"/>
  <c r="AK59"/>
  <c r="AG59"/>
  <c r="AC59"/>
  <c r="AB59"/>
  <c r="W59"/>
  <c r="V59"/>
  <c r="Q59"/>
  <c r="M59"/>
  <c r="L59"/>
  <c r="G59"/>
  <c r="BH54"/>
  <c r="BF54"/>
  <c r="AK54"/>
  <c r="AG54"/>
  <c r="AC54"/>
  <c r="AB54"/>
  <c r="W54"/>
  <c r="V54"/>
  <c r="Q54"/>
  <c r="M54"/>
  <c r="L54"/>
  <c r="G54"/>
  <c r="BH49" l="1"/>
  <c r="BF49"/>
  <c r="AK49"/>
  <c r="AG49"/>
  <c r="AC49"/>
  <c r="AB49"/>
  <c r="W49"/>
  <c r="V49"/>
  <c r="Q49"/>
  <c r="M49"/>
  <c r="L49"/>
  <c r="G49"/>
  <c r="BH44" l="1"/>
  <c r="BF44"/>
  <c r="AK44"/>
  <c r="AG44"/>
  <c r="AC44"/>
  <c r="AB44"/>
  <c r="W44"/>
  <c r="V44"/>
  <c r="Q44"/>
  <c r="M44"/>
  <c r="L44"/>
  <c r="G44"/>
  <c r="BF36"/>
  <c r="G36"/>
  <c r="BF31"/>
  <c r="BH16" l="1"/>
  <c r="AG16" l="1"/>
  <c r="M16" l="1"/>
  <c r="L16"/>
  <c r="AK11" l="1"/>
  <c r="AG11"/>
  <c r="W11"/>
  <c r="V11"/>
  <c r="Q11"/>
  <c r="M11"/>
  <c r="L11"/>
  <c r="G11" l="1"/>
  <c r="BH26" l="1"/>
  <c r="BH36"/>
  <c r="BH31"/>
  <c r="BF26"/>
  <c r="AK36"/>
  <c r="AG36"/>
  <c r="AC36"/>
  <c r="AB36"/>
  <c r="W36"/>
  <c r="V36"/>
  <c r="Q36"/>
  <c r="M36"/>
  <c r="L36"/>
  <c r="AK31"/>
  <c r="AG31"/>
  <c r="AC31"/>
  <c r="AB31"/>
  <c r="W31"/>
  <c r="V31"/>
  <c r="Q31"/>
  <c r="M31"/>
  <c r="L31"/>
  <c r="G31"/>
  <c r="AK26"/>
  <c r="AG26"/>
  <c r="AC26"/>
  <c r="AB26"/>
  <c r="W26"/>
  <c r="V26"/>
  <c r="Q26"/>
  <c r="M26"/>
  <c r="L26"/>
  <c r="G26"/>
  <c r="Q21" l="1"/>
  <c r="BH21" l="1"/>
  <c r="BF21"/>
  <c r="AK21"/>
  <c r="AG21"/>
  <c r="AC21"/>
  <c r="AB21"/>
  <c r="W21"/>
  <c r="V21"/>
  <c r="M21"/>
  <c r="L21"/>
  <c r="G21"/>
  <c r="BF16"/>
  <c r="BF11"/>
  <c r="G16" l="1"/>
  <c r="AK16"/>
  <c r="AC16"/>
  <c r="AB16"/>
  <c r="W16"/>
  <c r="V16"/>
  <c r="Q16"/>
  <c r="BH11"/>
  <c r="AC11" l="1"/>
  <c r="AB11"/>
</calcChain>
</file>

<file path=xl/sharedStrings.xml><?xml version="1.0" encoding="utf-8"?>
<sst xmlns="http://schemas.openxmlformats.org/spreadsheetml/2006/main" count="1607" uniqueCount="146">
  <si>
    <t>Symbol</t>
    <phoneticPr fontId="1" type="noConversion"/>
  </si>
  <si>
    <t>a.</t>
    <phoneticPr fontId="1" type="noConversion"/>
  </si>
  <si>
    <r>
      <rPr>
        <i/>
        <sz val="20"/>
        <color rgb="FFFF0000"/>
        <rFont val="Times New Roman"/>
        <family val="1"/>
      </rPr>
      <t>K</t>
    </r>
    <r>
      <rPr>
        <sz val="20"/>
        <color rgb="FFFF0000"/>
        <rFont val="Times New Roman"/>
        <family val="1"/>
      </rPr>
      <t xml:space="preserve"> factors</t>
    </r>
    <phoneticPr fontId="1" type="noConversion"/>
  </si>
  <si>
    <t>b.</t>
    <phoneticPr fontId="1" type="noConversion"/>
  </si>
  <si>
    <t>isotope ratio correction</t>
    <phoneticPr fontId="1" type="noConversion"/>
  </si>
  <si>
    <r>
      <t>M(</t>
    </r>
    <r>
      <rPr>
        <i/>
        <vertAlign val="superscript"/>
        <sz val="18"/>
        <color theme="1"/>
        <rFont val="Times New Roman"/>
        <family val="1"/>
      </rPr>
      <t>28</t>
    </r>
    <r>
      <rPr>
        <i/>
        <sz val="18"/>
        <color theme="1"/>
        <rFont val="Times New Roman"/>
        <family val="1"/>
      </rPr>
      <t>Si)</t>
    </r>
    <phoneticPr fontId="1" type="noConversion"/>
  </si>
  <si>
    <r>
      <t>M(</t>
    </r>
    <r>
      <rPr>
        <i/>
        <vertAlign val="superscript"/>
        <sz val="18"/>
        <color theme="1"/>
        <rFont val="Times New Roman"/>
        <family val="1"/>
      </rPr>
      <t>29</t>
    </r>
    <r>
      <rPr>
        <i/>
        <sz val="18"/>
        <color theme="1"/>
        <rFont val="Times New Roman"/>
        <family val="1"/>
      </rPr>
      <t>Si)</t>
    </r>
    <phoneticPr fontId="1" type="noConversion"/>
  </si>
  <si>
    <r>
      <t>M(</t>
    </r>
    <r>
      <rPr>
        <i/>
        <vertAlign val="superscript"/>
        <sz val="18"/>
        <color theme="1"/>
        <rFont val="Times New Roman"/>
        <family val="1"/>
      </rPr>
      <t>30</t>
    </r>
    <r>
      <rPr>
        <i/>
        <sz val="18"/>
        <color theme="1"/>
        <rFont val="Times New Roman"/>
        <family val="1"/>
      </rPr>
      <t>Si)</t>
    </r>
    <phoneticPr fontId="1" type="noConversion"/>
  </si>
  <si>
    <r>
      <t>m</t>
    </r>
    <r>
      <rPr>
        <i/>
        <vertAlign val="subscript"/>
        <sz val="18"/>
        <color theme="1"/>
        <rFont val="Times New Roman"/>
        <family val="1"/>
      </rPr>
      <t>z1</t>
    </r>
    <phoneticPr fontId="1" type="noConversion"/>
  </si>
  <si>
    <r>
      <t>m</t>
    </r>
    <r>
      <rPr>
        <i/>
        <vertAlign val="subscript"/>
        <sz val="18"/>
        <color theme="1"/>
        <rFont val="Times New Roman"/>
        <family val="1"/>
      </rPr>
      <t>z2</t>
    </r>
    <phoneticPr fontId="1" type="noConversion"/>
  </si>
  <si>
    <r>
      <t>m</t>
    </r>
    <r>
      <rPr>
        <i/>
        <vertAlign val="subscript"/>
        <sz val="18"/>
        <color theme="1"/>
        <rFont val="Times New Roman"/>
        <family val="1"/>
      </rPr>
      <t>w2</t>
    </r>
    <phoneticPr fontId="1" type="noConversion"/>
  </si>
  <si>
    <r>
      <t>m</t>
    </r>
    <r>
      <rPr>
        <i/>
        <vertAlign val="subscript"/>
        <sz val="18"/>
        <color theme="1"/>
        <rFont val="Times New Roman"/>
        <family val="1"/>
      </rPr>
      <t>y1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</si>
  <si>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b1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</si>
  <si>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z</t>
    </r>
    <phoneticPr fontId="1" type="noConversion"/>
  </si>
  <si>
    <r>
      <t>r</t>
    </r>
    <r>
      <rPr>
        <i/>
        <vertAlign val="subscript"/>
        <sz val="18"/>
        <rFont val="Times New Roman"/>
        <family val="1"/>
      </rPr>
      <t>b2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</si>
  <si>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w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</si>
  <si>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y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</si>
  <si>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w,28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</si>
  <si>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y,28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</si>
  <si>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z,28</t>
    </r>
    <phoneticPr fontId="1" type="noConversion"/>
  </si>
  <si>
    <r>
      <t>R</t>
    </r>
    <r>
      <rPr>
        <i/>
        <vertAlign val="subscript"/>
        <sz val="16"/>
        <color theme="1"/>
        <rFont val="Times New Roman"/>
        <family val="1"/>
      </rPr>
      <t>y,28</t>
    </r>
    <r>
      <rPr>
        <sz val="16"/>
        <color theme="1"/>
        <rFont val="Times New Roman"/>
        <family val="1"/>
      </rPr>
      <t>=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y,28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K</t>
    </r>
    <r>
      <rPr>
        <i/>
        <vertAlign val="subscript"/>
        <sz val="16"/>
        <color theme="1"/>
        <rFont val="Times New Roman"/>
        <family val="1"/>
      </rPr>
      <t>28</t>
    </r>
    <phoneticPr fontId="1" type="noConversion"/>
  </si>
  <si>
    <r>
      <t>R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=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K</t>
    </r>
    <r>
      <rPr>
        <i/>
        <vertAlign val="subscript"/>
        <sz val="16"/>
        <color theme="1"/>
        <rFont val="Times New Roman"/>
        <family val="1"/>
      </rPr>
      <t>30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</si>
  <si>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x</t>
    </r>
    <phoneticPr fontId="1" type="noConversion"/>
  </si>
  <si>
    <t>c.</t>
    <phoneticPr fontId="1" type="noConversion"/>
  </si>
  <si>
    <r>
      <t>w</t>
    </r>
    <r>
      <rPr>
        <i/>
        <vertAlign val="subscript"/>
        <sz val="16"/>
        <color theme="1"/>
        <rFont val="Times New Roman"/>
        <family val="1"/>
      </rPr>
      <t>y</t>
    </r>
    <r>
      <rPr>
        <sz val="16"/>
        <color theme="1"/>
        <rFont val="Times New Roman"/>
        <family val="1"/>
      </rPr>
      <t>=(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y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)/(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y,28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28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y</t>
    </r>
    <r>
      <rPr>
        <i/>
        <sz val="16"/>
        <color theme="1"/>
        <rFont val="Times New Roman"/>
        <family val="1"/>
      </rPr>
      <t>*M(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</t>
    </r>
    <phoneticPr fontId="1" type="noConversion"/>
  </si>
  <si>
    <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sz val="16"/>
        <color theme="1"/>
        <rFont val="Times New Roman"/>
        <family val="1"/>
      </rPr>
      <t>=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y</t>
    </r>
    <r>
      <rPr>
        <i/>
        <sz val="16"/>
        <color theme="1"/>
        <rFont val="Times New Roman"/>
        <family val="1"/>
      </rPr>
      <t>*m</t>
    </r>
    <r>
      <rPr>
        <i/>
        <vertAlign val="subscript"/>
        <sz val="16"/>
        <color theme="1"/>
        <rFont val="Times New Roman"/>
        <family val="1"/>
      </rPr>
      <t>yx</t>
    </r>
    <r>
      <rPr>
        <sz val="16"/>
        <color theme="1"/>
        <rFont val="Times New Roman"/>
        <family val="1"/>
      </rPr>
      <t>/</t>
    </r>
    <r>
      <rPr>
        <i/>
        <sz val="16"/>
        <color theme="1"/>
        <rFont val="Times New Roman"/>
        <family val="1"/>
      </rPr>
      <t>m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*(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*M(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)/(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y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)*(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y</t>
    </r>
    <r>
      <rPr>
        <sz val="16"/>
        <color theme="1"/>
        <rFont val="Times New Roman"/>
        <family val="1"/>
      </rPr>
      <t>-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bx</t>
    </r>
    <r>
      <rPr>
        <sz val="16"/>
        <color theme="1"/>
        <rFont val="Times New Roman"/>
        <family val="1"/>
      </rPr>
      <t>)/(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bx</t>
    </r>
    <r>
      <rPr>
        <i/>
        <sz val="16"/>
        <color theme="1"/>
        <rFont val="Times New Roman"/>
        <family val="1"/>
      </rPr>
      <t>-R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)</t>
    </r>
    <phoneticPr fontId="1" type="noConversion"/>
  </si>
  <si>
    <r>
      <t>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28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=((1-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sz val="16"/>
        <color theme="1"/>
        <rFont val="Times New Roman"/>
        <family val="1"/>
      </rPr>
      <t>)/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28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)/((</t>
    </r>
    <r>
      <rPr>
        <i/>
        <sz val="16"/>
        <color theme="1"/>
        <rFont val="Times New Roman"/>
        <family val="1"/>
      </rPr>
      <t>1</t>
    </r>
    <r>
      <rPr>
        <sz val="16"/>
        <color theme="1"/>
        <rFont val="Times New Roman"/>
        <family val="1"/>
      </rPr>
      <t>-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sz val="16"/>
        <color theme="1"/>
        <rFont val="Times New Roman"/>
        <family val="1"/>
      </rPr>
      <t>)/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28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+(1+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)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sz val="16"/>
        <color theme="1"/>
        <rFont val="Times New Roman"/>
        <family val="1"/>
      </rPr>
      <t>/(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))</t>
    </r>
    <phoneticPr fontId="1" type="noConversion"/>
  </si>
  <si>
    <r>
      <t>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=(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sz val="16"/>
        <color theme="1"/>
        <rFont val="Times New Roman"/>
        <family val="1"/>
      </rPr>
      <t>/(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)/((1-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i/>
        <sz val="16"/>
        <color theme="1"/>
        <rFont val="Times New Roman"/>
        <family val="1"/>
      </rPr>
      <t>)</t>
    </r>
    <r>
      <rPr>
        <sz val="16"/>
        <color theme="1"/>
        <rFont val="Times New Roman"/>
        <family val="1"/>
      </rPr>
      <t>/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28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+(1+</t>
    </r>
    <r>
      <rPr>
        <i/>
        <sz val="16"/>
        <color theme="1"/>
        <rFont val="Times New Roman"/>
        <family val="1"/>
      </rPr>
      <t>Rx</t>
    </r>
    <r>
      <rPr>
        <sz val="16"/>
        <color theme="1"/>
        <rFont val="Times New Roman"/>
        <family val="1"/>
      </rPr>
      <t>)*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sz val="16"/>
        <color theme="1"/>
        <rFont val="Times New Roman"/>
        <family val="1"/>
      </rPr>
      <t>/(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))</t>
    </r>
    <phoneticPr fontId="1" type="noConversion"/>
  </si>
  <si>
    <r>
      <t>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=(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sz val="16"/>
        <color theme="1"/>
        <rFont val="Times New Roman"/>
        <family val="1"/>
      </rPr>
      <t>/(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)/((1-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sz val="16"/>
        <color theme="1"/>
        <rFont val="Times New Roman"/>
        <family val="1"/>
      </rPr>
      <t>)/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28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+(1+</t>
    </r>
    <r>
      <rPr>
        <i/>
        <sz val="16"/>
        <color theme="1"/>
        <rFont val="Times New Roman"/>
        <family val="1"/>
      </rPr>
      <t>Rx</t>
    </r>
    <r>
      <rPr>
        <sz val="16"/>
        <color theme="1"/>
        <rFont val="Times New Roman"/>
        <family val="1"/>
      </rPr>
      <t>)*</t>
    </r>
    <r>
      <rPr>
        <i/>
        <sz val="16"/>
        <color theme="1"/>
        <rFont val="Times New Roman"/>
        <family val="1"/>
      </rPr>
      <t>w</t>
    </r>
    <r>
      <rPr>
        <i/>
        <vertAlign val="subscript"/>
        <sz val="16"/>
        <color theme="1"/>
        <rFont val="Times New Roman"/>
        <family val="1"/>
      </rPr>
      <t>imp</t>
    </r>
    <r>
      <rPr>
        <sz val="16"/>
        <color theme="1"/>
        <rFont val="Times New Roman"/>
        <family val="1"/>
      </rPr>
      <t>/(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x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))</t>
    </r>
    <phoneticPr fontId="1" type="noConversion"/>
  </si>
  <si>
    <r>
      <t>M</t>
    </r>
    <r>
      <rPr>
        <sz val="16"/>
        <color theme="1"/>
        <rFont val="Times New Roman"/>
        <family val="1"/>
      </rPr>
      <t>=</t>
    </r>
    <r>
      <rPr>
        <i/>
        <sz val="16"/>
        <color theme="1"/>
        <rFont val="Times New Roman"/>
        <family val="1"/>
      </rPr>
      <t>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28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28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phoneticPr fontId="1" type="noConversion"/>
  </si>
  <si>
    <r>
      <t>K</t>
    </r>
    <r>
      <rPr>
        <i/>
        <vertAlign val="subscript"/>
        <sz val="18"/>
        <color theme="1"/>
        <rFont val="Times New Roman"/>
        <family val="1"/>
      </rPr>
      <t>28</t>
    </r>
    <phoneticPr fontId="1" type="noConversion"/>
  </si>
  <si>
    <r>
      <t>K</t>
    </r>
    <r>
      <rPr>
        <i/>
        <vertAlign val="subscript"/>
        <sz val="18"/>
        <color theme="1"/>
        <rFont val="Times New Roman"/>
        <family val="1"/>
      </rPr>
      <t>30</t>
    </r>
    <phoneticPr fontId="1" type="noConversion"/>
  </si>
  <si>
    <r>
      <t xml:space="preserve">Nuclide Mass of </t>
    </r>
    <r>
      <rPr>
        <vertAlign val="superscript"/>
        <sz val="18"/>
        <color theme="1"/>
        <rFont val="Times New Roman"/>
        <family val="1"/>
      </rPr>
      <t>28</t>
    </r>
    <r>
      <rPr>
        <sz val="18"/>
        <color theme="1"/>
        <rFont val="Times New Roman"/>
        <family val="1"/>
      </rPr>
      <t>Si</t>
    </r>
    <phoneticPr fontId="1" type="noConversion"/>
  </si>
  <si>
    <r>
      <t xml:space="preserve">Nuclide Mass of 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</t>
    </r>
    <phoneticPr fontId="1" type="noConversion"/>
  </si>
  <si>
    <r>
      <t xml:space="preserve">Nuclide Mass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</t>
    </r>
    <phoneticPr fontId="1" type="noConversion"/>
  </si>
  <si>
    <r>
      <t xml:space="preserve">isotope ratio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 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in b1-1</t>
    </r>
    <phoneticPr fontId="1" type="noConversion"/>
  </si>
  <si>
    <r>
      <t xml:space="preserve">isotope ratio of </t>
    </r>
    <r>
      <rPr>
        <vertAlign val="superscript"/>
        <sz val="18"/>
        <rFont val="Times New Roman"/>
        <family val="1"/>
      </rPr>
      <t>28</t>
    </r>
    <r>
      <rPr>
        <sz val="18"/>
        <rFont val="Times New Roman"/>
        <family val="1"/>
      </rPr>
      <t>Si/</t>
    </r>
    <r>
      <rPr>
        <vertAlign val="superscript"/>
        <sz val="18"/>
        <rFont val="Times New Roman"/>
        <family val="1"/>
      </rPr>
      <t>29</t>
    </r>
    <r>
      <rPr>
        <sz val="18"/>
        <rFont val="Times New Roman"/>
        <family val="1"/>
      </rPr>
      <t>Si in b2-1</t>
    </r>
    <phoneticPr fontId="1" type="noConversion"/>
  </si>
  <si>
    <r>
      <t xml:space="preserve">mass of 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material(Z) to prepare b1-1</t>
    </r>
    <phoneticPr fontId="1" type="noConversion"/>
  </si>
  <si>
    <r>
      <t xml:space="preserve">mass of 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 material(Z) to prepare b2-1</t>
    </r>
    <phoneticPr fontId="1" type="noConversion"/>
  </si>
  <si>
    <t>mass of WASO material(W)  to prepare b2-1</t>
    <phoneticPr fontId="1" type="noConversion"/>
  </si>
  <si>
    <r>
      <t xml:space="preserve">mass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  material(Y) to prepare b1-1</t>
    </r>
    <phoneticPr fontId="1" type="noConversion"/>
  </si>
  <si>
    <r>
      <t xml:space="preserve">isotope ratio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 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 xml:space="preserve">Si in 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solution(Z)</t>
    </r>
    <phoneticPr fontId="1" type="noConversion"/>
  </si>
  <si>
    <r>
      <t xml:space="preserve">isotope ratio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in WASO solution(W)</t>
    </r>
    <phoneticPr fontId="1" type="noConversion"/>
  </si>
  <si>
    <r>
      <t xml:space="preserve">isotope ratio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 xml:space="preserve">Si in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 solution(Y)</t>
    </r>
    <phoneticPr fontId="1" type="noConversion"/>
  </si>
  <si>
    <r>
      <t xml:space="preserve">isotope ratio of </t>
    </r>
    <r>
      <rPr>
        <vertAlign val="superscript"/>
        <sz val="18"/>
        <color theme="1"/>
        <rFont val="Times New Roman"/>
        <family val="1"/>
      </rPr>
      <t>28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in WASO solution(W)</t>
    </r>
    <phoneticPr fontId="1" type="noConversion"/>
  </si>
  <si>
    <r>
      <t xml:space="preserve">isotope ratio of </t>
    </r>
    <r>
      <rPr>
        <vertAlign val="superscript"/>
        <sz val="18"/>
        <color theme="1"/>
        <rFont val="Times New Roman"/>
        <family val="1"/>
      </rPr>
      <t>28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 xml:space="preserve">Si in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 solution(Y)</t>
    </r>
    <phoneticPr fontId="1" type="noConversion"/>
  </si>
  <si>
    <r>
      <t xml:space="preserve">isotope ratio of </t>
    </r>
    <r>
      <rPr>
        <vertAlign val="superscript"/>
        <sz val="18"/>
        <color theme="1"/>
        <rFont val="Times New Roman"/>
        <family val="1"/>
      </rPr>
      <t>28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 xml:space="preserve">Si in 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solution(Y)</t>
    </r>
    <phoneticPr fontId="1" type="noConversion"/>
  </si>
  <si>
    <r>
      <rPr>
        <i/>
        <sz val="18"/>
        <color theme="1"/>
        <rFont val="Times New Roman"/>
        <family val="1"/>
      </rPr>
      <t>K</t>
    </r>
    <r>
      <rPr>
        <sz val="18"/>
        <color theme="1"/>
        <rFont val="Times New Roman"/>
        <family val="1"/>
      </rPr>
      <t xml:space="preserve"> factor of isotope ratios of </t>
    </r>
    <r>
      <rPr>
        <vertAlign val="superscript"/>
        <sz val="18"/>
        <color theme="1"/>
        <rFont val="Times New Roman"/>
        <family val="1"/>
      </rPr>
      <t>28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</t>
    </r>
    <phoneticPr fontId="1" type="noConversion"/>
  </si>
  <si>
    <r>
      <rPr>
        <i/>
        <sz val="18"/>
        <color theme="1"/>
        <rFont val="Times New Roman"/>
        <family val="1"/>
      </rPr>
      <t>K</t>
    </r>
    <r>
      <rPr>
        <sz val="18"/>
        <color theme="1"/>
        <rFont val="Times New Roman"/>
        <family val="1"/>
      </rPr>
      <t xml:space="preserve"> factor of isotope ratios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</t>
    </r>
    <phoneticPr fontId="1" type="noConversion"/>
  </si>
  <si>
    <r>
      <t>R</t>
    </r>
    <r>
      <rPr>
        <i/>
        <vertAlign val="subscript"/>
        <sz val="16"/>
        <color theme="1"/>
        <rFont val="Times New Roman"/>
        <family val="1"/>
      </rPr>
      <t>y</t>
    </r>
    <r>
      <rPr>
        <sz val="16"/>
        <color theme="1"/>
        <rFont val="Times New Roman"/>
        <family val="1"/>
      </rPr>
      <t>=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y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K</t>
    </r>
    <r>
      <rPr>
        <i/>
        <vertAlign val="subscript"/>
        <sz val="16"/>
        <color theme="1"/>
        <rFont val="Times New Roman"/>
        <family val="1"/>
      </rPr>
      <t>30</t>
    </r>
    <phoneticPr fontId="1" type="noConversion"/>
  </si>
  <si>
    <r>
      <t>R</t>
    </r>
    <r>
      <rPr>
        <i/>
        <vertAlign val="subscript"/>
        <sz val="16"/>
        <color theme="1"/>
        <rFont val="Times New Roman"/>
        <family val="1"/>
      </rPr>
      <t>bx</t>
    </r>
    <r>
      <rPr>
        <sz val="16"/>
        <color theme="1"/>
        <rFont val="Times New Roman"/>
        <family val="1"/>
      </rPr>
      <t>=</t>
    </r>
    <r>
      <rPr>
        <i/>
        <sz val="16"/>
        <color theme="1"/>
        <rFont val="Times New Roman"/>
        <family val="1"/>
      </rPr>
      <t>r</t>
    </r>
    <r>
      <rPr>
        <i/>
        <vertAlign val="subscript"/>
        <sz val="16"/>
        <color theme="1"/>
        <rFont val="Times New Roman"/>
        <family val="1"/>
      </rPr>
      <t>bx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K</t>
    </r>
    <r>
      <rPr>
        <i/>
        <vertAlign val="subscript"/>
        <sz val="16"/>
        <color theme="1"/>
        <rFont val="Times New Roman"/>
        <family val="1"/>
      </rPr>
      <t>30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</si>
  <si>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bx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</si>
  <si>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y</t>
    </r>
    <phoneticPr fontId="1" type="noConversion"/>
  </si>
  <si>
    <r>
      <t xml:space="preserve">corrected isotope ratio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 xml:space="preserve">Si in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 solution(Y)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</si>
  <si>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y,28</t>
    </r>
    <phoneticPr fontId="1" type="noConversion"/>
  </si>
  <si>
    <r>
      <t xml:space="preserve">corrected isotope ratio of </t>
    </r>
    <r>
      <rPr>
        <vertAlign val="superscript"/>
        <sz val="18"/>
        <color theme="1"/>
        <rFont val="Times New Roman"/>
        <family val="1"/>
      </rPr>
      <t>28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 xml:space="preserve">Si in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 solution(Y)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</si>
  <si>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x</t>
    </r>
    <phoneticPr fontId="1" type="noConversion"/>
  </si>
  <si>
    <r>
      <t xml:space="preserve">corrected isotope ratio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 xml:space="preserve">Si in </t>
    </r>
    <r>
      <rPr>
        <vertAlign val="superscript"/>
        <sz val="18"/>
        <color theme="1"/>
        <rFont val="Times New Roman"/>
        <family val="1"/>
      </rPr>
      <t>28</t>
    </r>
    <r>
      <rPr>
        <sz val="18"/>
        <color theme="1"/>
        <rFont val="Times New Roman"/>
        <family val="1"/>
      </rPr>
      <t>Si solution(X)</t>
    </r>
    <phoneticPr fontId="1" type="noConversion"/>
  </si>
  <si>
    <r>
      <t>R</t>
    </r>
    <r>
      <rPr>
        <i/>
        <vertAlign val="subscript"/>
        <sz val="18"/>
        <color theme="1"/>
        <rFont val="Times New Roman"/>
        <family val="1"/>
      </rPr>
      <t>bx</t>
    </r>
    <phoneticPr fontId="1" type="noConversion"/>
  </si>
  <si>
    <r>
      <t xml:space="preserve">isotope ratio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in spiked solution(YX)</t>
    </r>
    <phoneticPr fontId="1" type="noConversion"/>
  </si>
  <si>
    <r>
      <t xml:space="preserve">corrected isotope ratio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in spiked solution(YX)</t>
    </r>
    <phoneticPr fontId="1" type="noConversion"/>
  </si>
  <si>
    <r>
      <t>w</t>
    </r>
    <r>
      <rPr>
        <i/>
        <vertAlign val="subscript"/>
        <sz val="18"/>
        <color theme="1"/>
        <rFont val="Times New Roman"/>
        <family val="1"/>
      </rPr>
      <t>y</t>
    </r>
    <phoneticPr fontId="1" type="noConversion"/>
  </si>
  <si>
    <r>
      <t>w</t>
    </r>
    <r>
      <rPr>
        <i/>
        <vertAlign val="subscript"/>
        <sz val="18"/>
        <color theme="1"/>
        <rFont val="Times New Roman"/>
        <family val="1"/>
      </rPr>
      <t>imp</t>
    </r>
    <phoneticPr fontId="1" type="noConversion"/>
  </si>
  <si>
    <r>
      <t>m</t>
    </r>
    <r>
      <rPr>
        <i/>
        <vertAlign val="subscript"/>
        <sz val="18"/>
        <color theme="1"/>
        <rFont val="Times New Roman"/>
        <family val="1"/>
      </rPr>
      <t>yx</t>
    </r>
    <phoneticPr fontId="1" type="noConversion"/>
  </si>
  <si>
    <r>
      <t>m</t>
    </r>
    <r>
      <rPr>
        <i/>
        <vertAlign val="subscript"/>
        <sz val="18"/>
        <color theme="1"/>
        <rFont val="Times New Roman"/>
        <family val="1"/>
      </rPr>
      <t>x</t>
    </r>
    <phoneticPr fontId="1" type="noConversion"/>
  </si>
  <si>
    <t>unit</t>
    <phoneticPr fontId="1" type="noConversion"/>
  </si>
  <si>
    <t>g/mol</t>
  </si>
  <si>
    <t>g/mol</t>
    <phoneticPr fontId="1" type="noConversion"/>
  </si>
  <si>
    <t>g</t>
    <phoneticPr fontId="1" type="noConversion"/>
  </si>
  <si>
    <t>cps/cps</t>
    <phoneticPr fontId="1" type="noConversion"/>
  </si>
  <si>
    <t>g/g</t>
    <phoneticPr fontId="1" type="noConversion"/>
  </si>
  <si>
    <r>
      <t xml:space="preserve">mass fraction of the virtual element (VE) in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Si(Y)</t>
    </r>
    <phoneticPr fontId="1" type="noConversion"/>
  </si>
  <si>
    <r>
      <t xml:space="preserve">isotope ratio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Si/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in AVO28(X)</t>
    </r>
    <phoneticPr fontId="1" type="noConversion"/>
  </si>
  <si>
    <t>mass fraction of the virtual element (VE) in AVO28(X)</t>
    <phoneticPr fontId="1" type="noConversion"/>
  </si>
  <si>
    <t>mass of AVO28(X) to prepare bx</t>
    <phoneticPr fontId="1" type="noConversion"/>
  </si>
  <si>
    <r>
      <t xml:space="preserve">mass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  material(Y) to prepare bx</t>
    </r>
    <phoneticPr fontId="1" type="noConversion"/>
  </si>
  <si>
    <t>mol/mol</t>
    <phoneticPr fontId="1" type="noConversion"/>
  </si>
  <si>
    <r>
      <t xml:space="preserve">isotope abundance of </t>
    </r>
    <r>
      <rPr>
        <vertAlign val="superscript"/>
        <sz val="18"/>
        <color theme="1"/>
        <rFont val="Times New Roman"/>
        <family val="1"/>
      </rPr>
      <t>28</t>
    </r>
    <r>
      <rPr>
        <sz val="18"/>
        <color theme="1"/>
        <rFont val="Times New Roman"/>
        <family val="1"/>
      </rPr>
      <t>Si in AVO28(X)</t>
    </r>
    <phoneticPr fontId="1" type="noConversion"/>
  </si>
  <si>
    <r>
      <t xml:space="preserve">isotope abundance of </t>
    </r>
    <r>
      <rPr>
        <vertAlign val="superscript"/>
        <sz val="18"/>
        <color theme="1"/>
        <rFont val="Times New Roman"/>
        <family val="1"/>
      </rPr>
      <t>29</t>
    </r>
    <r>
      <rPr>
        <sz val="18"/>
        <color theme="1"/>
        <rFont val="Times New Roman"/>
        <family val="1"/>
      </rPr>
      <t>Si in AVO28(X)</t>
    </r>
    <phoneticPr fontId="1" type="noConversion"/>
  </si>
  <si>
    <r>
      <t xml:space="preserve">isotope abundance of </t>
    </r>
    <r>
      <rPr>
        <vertAlign val="superscript"/>
        <sz val="18"/>
        <color theme="1"/>
        <rFont val="Times New Roman"/>
        <family val="1"/>
      </rPr>
      <t>30</t>
    </r>
    <r>
      <rPr>
        <sz val="18"/>
        <color theme="1"/>
        <rFont val="Times New Roman"/>
        <family val="1"/>
      </rPr>
      <t>Si in AVO28(X)</t>
    </r>
    <phoneticPr fontId="1" type="noConversion"/>
  </si>
  <si>
    <t>M</t>
    <phoneticPr fontId="1" type="noConversion"/>
  </si>
  <si>
    <t>isotope abundance and molar mass</t>
    <phoneticPr fontId="1" type="noConversion"/>
  </si>
  <si>
    <r>
      <t>M</t>
    </r>
    <r>
      <rPr>
        <i/>
        <vertAlign val="subscript"/>
        <sz val="16"/>
        <color theme="1"/>
        <rFont val="Times New Roman"/>
        <family val="1"/>
      </rPr>
      <t>VE</t>
    </r>
    <r>
      <rPr>
        <sz val="16"/>
        <color theme="1"/>
        <rFont val="Times New Roman"/>
        <family val="1"/>
      </rPr>
      <t>=</t>
    </r>
    <r>
      <rPr>
        <i/>
        <sz val="16"/>
        <color theme="1"/>
        <rFont val="Times New Roman"/>
        <family val="1"/>
      </rPr>
      <t>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Si)/(x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Si)+x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Si))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</t>
    </r>
    <r>
      <rPr>
        <sz val="16"/>
        <color theme="1"/>
        <rFont val="Times New Roman"/>
        <family val="1"/>
      </rPr>
      <t>+</t>
    </r>
    <r>
      <rPr>
        <i/>
        <sz val="16"/>
        <color theme="1"/>
        <rFont val="Times New Roman"/>
        <family val="1"/>
      </rPr>
      <t>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Si)/(x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29</t>
    </r>
    <r>
      <rPr>
        <i/>
        <sz val="16"/>
        <color theme="1"/>
        <rFont val="Times New Roman"/>
        <family val="1"/>
      </rPr>
      <t>Si)+x</t>
    </r>
    <r>
      <rPr>
        <i/>
        <vertAlign val="subscript"/>
        <sz val="16"/>
        <color theme="1"/>
        <rFont val="Times New Roman"/>
        <family val="1"/>
      </rPr>
      <t>x</t>
    </r>
    <r>
      <rPr>
        <i/>
        <sz val="16"/>
        <color theme="1"/>
        <rFont val="Times New Roman"/>
        <family val="1"/>
      </rPr>
      <t>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Si))</t>
    </r>
    <r>
      <rPr>
        <sz val="16"/>
        <color theme="1"/>
        <rFont val="Times New Roman"/>
        <family val="1"/>
      </rPr>
      <t>*</t>
    </r>
    <r>
      <rPr>
        <i/>
        <sz val="16"/>
        <color theme="1"/>
        <rFont val="Times New Roman"/>
        <family val="1"/>
      </rPr>
      <t>M(</t>
    </r>
    <r>
      <rPr>
        <i/>
        <vertAlign val="superscript"/>
        <sz val="16"/>
        <color theme="1"/>
        <rFont val="Times New Roman"/>
        <family val="1"/>
      </rPr>
      <t>30</t>
    </r>
    <r>
      <rPr>
        <i/>
        <sz val="16"/>
        <color theme="1"/>
        <rFont val="Times New Roman"/>
        <family val="1"/>
      </rPr>
      <t>Si)</t>
    </r>
    <phoneticPr fontId="1" type="noConversion"/>
  </si>
  <si>
    <r>
      <t>M</t>
    </r>
    <r>
      <rPr>
        <i/>
        <vertAlign val="subscript"/>
        <sz val="18"/>
        <color theme="1"/>
        <rFont val="Times New Roman"/>
        <family val="1"/>
      </rPr>
      <t>VE</t>
    </r>
    <phoneticPr fontId="1" type="noConversion"/>
  </si>
  <si>
    <t>molar mass of AVO28(X)</t>
    <phoneticPr fontId="1" type="noConversion"/>
  </si>
  <si>
    <t>molar mass of the virtual element (VE) in AVO28(X)</t>
    <phoneticPr fontId="1" type="noConversion"/>
  </si>
  <si>
    <t>Sample</t>
    <phoneticPr fontId="1" type="noConversion"/>
  </si>
  <si>
    <t>Date</t>
    <phoneticPr fontId="1" type="noConversion"/>
  </si>
  <si>
    <t>YZ</t>
    <phoneticPr fontId="1" type="noConversion"/>
  </si>
  <si>
    <r>
      <rPr>
        <vertAlign val="superscript"/>
        <sz val="14"/>
        <color theme="1"/>
        <rFont val="Times New Roman"/>
        <family val="1"/>
      </rPr>
      <t>29</t>
    </r>
    <r>
      <rPr>
        <sz val="14"/>
        <color theme="1"/>
        <rFont val="Times New Roman"/>
        <family val="1"/>
      </rPr>
      <t>Si/cps</t>
    </r>
    <phoneticPr fontId="1" type="noConversion"/>
  </si>
  <si>
    <r>
      <rPr>
        <vertAlign val="superscript"/>
        <sz val="14"/>
        <color theme="1"/>
        <rFont val="Times New Roman"/>
        <family val="1"/>
      </rPr>
      <t>30</t>
    </r>
    <r>
      <rPr>
        <sz val="14"/>
        <color theme="1"/>
        <rFont val="Times New Roman"/>
        <family val="1"/>
      </rPr>
      <t>Si/cps</t>
    </r>
    <phoneticPr fontId="1" type="noConversion"/>
  </si>
  <si>
    <t>Sample solution</t>
    <phoneticPr fontId="1" type="noConversion"/>
  </si>
  <si>
    <t>Procedure blank</t>
    <phoneticPr fontId="1" type="noConversion"/>
  </si>
  <si>
    <r>
      <rPr>
        <vertAlign val="superscript"/>
        <sz val="14"/>
        <color theme="1"/>
        <rFont val="Times New Roman"/>
        <family val="1"/>
      </rPr>
      <t>28</t>
    </r>
    <r>
      <rPr>
        <sz val="14"/>
        <color theme="1"/>
        <rFont val="Times New Roman"/>
        <family val="1"/>
      </rPr>
      <t>Si/cps</t>
    </r>
    <phoneticPr fontId="1" type="noConversion"/>
  </si>
  <si>
    <t>Z</t>
    <phoneticPr fontId="1" type="noConversion"/>
  </si>
  <si>
    <t>WZ</t>
    <phoneticPr fontId="1" type="noConversion"/>
  </si>
  <si>
    <r>
      <rPr>
        <vertAlign val="superscript"/>
        <sz val="14"/>
        <color theme="1"/>
        <rFont val="Times New Roman"/>
        <family val="1"/>
      </rPr>
      <t>29</t>
    </r>
    <r>
      <rPr>
        <sz val="14"/>
        <color theme="1"/>
        <rFont val="Times New Roman"/>
        <family val="1"/>
      </rPr>
      <t>Si/cps</t>
    </r>
    <phoneticPr fontId="1" type="noConversion"/>
  </si>
  <si>
    <t>Y</t>
    <phoneticPr fontId="1" type="noConversion"/>
  </si>
  <si>
    <t>W</t>
    <phoneticPr fontId="1" type="noConversion"/>
  </si>
  <si>
    <t>YX</t>
    <phoneticPr fontId="1" type="noConversion"/>
  </si>
  <si>
    <t>X</t>
    <phoneticPr fontId="1" type="noConversion"/>
  </si>
  <si>
    <r>
      <t>r</t>
    </r>
    <r>
      <rPr>
        <i/>
        <vertAlign val="subscript"/>
        <sz val="14"/>
        <color rgb="FFFF0000"/>
        <rFont val="Times New Roman"/>
        <family val="1"/>
      </rPr>
      <t>b1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30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</si>
  <si>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r>
      <t>r</t>
    </r>
    <r>
      <rPr>
        <i/>
        <vertAlign val="subscript"/>
        <sz val="14"/>
        <color rgb="FFFF0000"/>
        <rFont val="Times New Roman"/>
        <family val="1"/>
      </rPr>
      <t>Z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30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</si>
  <si>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r>
      <t>r</t>
    </r>
    <r>
      <rPr>
        <i/>
        <vertAlign val="subscript"/>
        <sz val="14"/>
        <color rgb="FFFF0000"/>
        <rFont val="Times New Roman"/>
        <family val="1"/>
      </rPr>
      <t>b2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28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</si>
  <si>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r>
      <t>r</t>
    </r>
    <r>
      <rPr>
        <i/>
        <vertAlign val="subscript"/>
        <sz val="14"/>
        <color rgb="FFFF0000"/>
        <rFont val="Times New Roman"/>
        <family val="1"/>
      </rPr>
      <t>Z,28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28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</si>
  <si>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r>
      <t>r</t>
    </r>
    <r>
      <rPr>
        <i/>
        <vertAlign val="subscript"/>
        <sz val="14"/>
        <color rgb="FFFF0000"/>
        <rFont val="Times New Roman"/>
        <family val="1"/>
      </rPr>
      <t>y,28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28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</si>
  <si>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r>
      <rPr>
        <i/>
        <sz val="14"/>
        <color rgb="FFFF0000"/>
        <rFont val="Times New Roman"/>
        <family val="1"/>
      </rPr>
      <t>r</t>
    </r>
    <r>
      <rPr>
        <i/>
        <vertAlign val="subscript"/>
        <sz val="14"/>
        <color rgb="FFFF0000"/>
        <rFont val="Times New Roman"/>
        <family val="1"/>
      </rPr>
      <t>y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30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</si>
  <si>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r>
      <t>r</t>
    </r>
    <r>
      <rPr>
        <i/>
        <vertAlign val="subscript"/>
        <sz val="14"/>
        <color rgb="FFFF0000"/>
        <rFont val="Times New Roman"/>
        <family val="1"/>
      </rPr>
      <t>w,28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28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</si>
  <si>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r>
      <t>r</t>
    </r>
    <r>
      <rPr>
        <i/>
        <vertAlign val="subscript"/>
        <sz val="14"/>
        <color rgb="FFFF0000"/>
        <rFont val="Times New Roman"/>
        <family val="1"/>
      </rPr>
      <t>w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30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</si>
  <si>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r>
      <rPr>
        <i/>
        <sz val="14"/>
        <color rgb="FFFF0000"/>
        <rFont val="Times New Roman"/>
        <family val="1"/>
      </rPr>
      <t>r</t>
    </r>
    <r>
      <rPr>
        <i/>
        <vertAlign val="subscript"/>
        <sz val="14"/>
        <color rgb="FFFF0000"/>
        <rFont val="Times New Roman"/>
        <family val="1"/>
      </rPr>
      <t>bx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30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</si>
  <si>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r>
      <t>r</t>
    </r>
    <r>
      <rPr>
        <i/>
        <vertAlign val="subscript"/>
        <sz val="14"/>
        <color rgb="FFFF0000"/>
        <rFont val="Times New Roman"/>
        <family val="1"/>
      </rPr>
      <t>x</t>
    </r>
    <r>
      <rPr>
        <i/>
        <sz val="14"/>
        <color rgb="FFFF0000"/>
        <rFont val="Times New Roman"/>
        <family val="1"/>
      </rPr>
      <t>(</t>
    </r>
    <r>
      <rPr>
        <i/>
        <vertAlign val="superscript"/>
        <sz val="14"/>
        <color rgb="FFFF0000"/>
        <rFont val="Times New Roman"/>
        <family val="1"/>
      </rPr>
      <t>30</t>
    </r>
    <r>
      <rPr>
        <i/>
        <sz val="14"/>
        <color rgb="FFFF0000"/>
        <rFont val="Times New Roman"/>
        <family val="1"/>
      </rPr>
      <t>Si/</t>
    </r>
    <r>
      <rPr>
        <i/>
        <vertAlign val="superscript"/>
        <sz val="14"/>
        <color rgb="FFFF0000"/>
        <rFont val="Times New Roman"/>
        <family val="1"/>
      </rPr>
      <t>29</t>
    </r>
    <r>
      <rPr>
        <i/>
        <sz val="14"/>
        <color rgb="FFFF0000"/>
        <rFont val="Times New Roman"/>
        <family val="1"/>
      </rPr>
      <t>Si)</t>
    </r>
    <phoneticPr fontId="1" type="noConversion"/>
  </si>
  <si>
    <t>/g</t>
    <phoneticPr fontId="1" type="noConversion"/>
  </si>
  <si>
    <r>
      <t>m</t>
    </r>
    <r>
      <rPr>
        <vertAlign val="subscript"/>
        <sz val="14"/>
        <color rgb="FFFF0000"/>
        <rFont val="Times New Roman"/>
        <family val="1"/>
      </rPr>
      <t>Z1</t>
    </r>
    <phoneticPr fontId="1" type="noConversion"/>
  </si>
  <si>
    <r>
      <t>m</t>
    </r>
    <r>
      <rPr>
        <vertAlign val="subscript"/>
        <sz val="14"/>
        <color rgb="FFFF0000"/>
        <rFont val="Times New Roman"/>
        <family val="1"/>
      </rPr>
      <t>Z2</t>
    </r>
    <phoneticPr fontId="1" type="noConversion"/>
  </si>
  <si>
    <r>
      <t>m</t>
    </r>
    <r>
      <rPr>
        <vertAlign val="subscript"/>
        <sz val="14"/>
        <color rgb="FFFF0000"/>
        <rFont val="Times New Roman"/>
        <family val="1"/>
      </rPr>
      <t>w2</t>
    </r>
    <phoneticPr fontId="1" type="noConversion"/>
  </si>
  <si>
    <r>
      <t>m</t>
    </r>
    <r>
      <rPr>
        <vertAlign val="subscript"/>
        <sz val="14"/>
        <color rgb="FFFF0000"/>
        <rFont val="Times New Roman"/>
        <family val="1"/>
      </rPr>
      <t>y1</t>
    </r>
    <phoneticPr fontId="1" type="noConversion"/>
  </si>
  <si>
    <r>
      <t>m</t>
    </r>
    <r>
      <rPr>
        <vertAlign val="subscript"/>
        <sz val="14"/>
        <color rgb="FFFF0000"/>
        <rFont val="Times New Roman"/>
        <family val="1"/>
      </rPr>
      <t>yx</t>
    </r>
    <phoneticPr fontId="1" type="noConversion"/>
  </si>
  <si>
    <r>
      <t>m</t>
    </r>
    <r>
      <rPr>
        <vertAlign val="subscript"/>
        <sz val="14"/>
        <color rgb="FFFF0000"/>
        <rFont val="Times New Roman"/>
        <family val="1"/>
      </rPr>
      <t>x</t>
    </r>
    <phoneticPr fontId="1" type="noConversion"/>
  </si>
  <si>
    <t>Measured Quantities</t>
    <phoneticPr fontId="1" type="noConversion"/>
  </si>
  <si>
    <r>
      <t>x</t>
    </r>
    <r>
      <rPr>
        <i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28</t>
    </r>
    <r>
      <rPr>
        <i/>
        <sz val="18"/>
        <color theme="1"/>
        <rFont val="Times New Roman"/>
        <family val="1"/>
      </rPr>
      <t>Si)</t>
    </r>
    <phoneticPr fontId="1" type="noConversion"/>
  </si>
  <si>
    <r>
      <t>x</t>
    </r>
    <r>
      <rPr>
        <i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29</t>
    </r>
    <r>
      <rPr>
        <i/>
        <sz val="18"/>
        <color theme="1"/>
        <rFont val="Times New Roman"/>
        <family val="1"/>
      </rPr>
      <t>Si)</t>
    </r>
    <phoneticPr fontId="1" type="noConversion"/>
  </si>
  <si>
    <r>
      <t>x</t>
    </r>
    <r>
      <rPr>
        <i/>
        <sz val="18"/>
        <color theme="1"/>
        <rFont val="Times New Roman"/>
        <family val="1"/>
      </rPr>
      <t>(</t>
    </r>
    <r>
      <rPr>
        <i/>
        <vertAlign val="superscript"/>
        <sz val="18"/>
        <color theme="1"/>
        <rFont val="Times New Roman"/>
        <family val="1"/>
      </rPr>
      <t>30</t>
    </r>
    <r>
      <rPr>
        <i/>
        <sz val="18"/>
        <color theme="1"/>
        <rFont val="Times New Roman"/>
        <family val="1"/>
      </rPr>
      <t>Si)</t>
    </r>
    <phoneticPr fontId="1" type="noConversion"/>
  </si>
  <si>
    <r>
      <t>x(</t>
    </r>
    <r>
      <rPr>
        <i/>
        <vertAlign val="superscript"/>
        <sz val="14"/>
        <color theme="3" tint="0.39997558519241921"/>
        <rFont val="Times New Roman"/>
        <family val="1"/>
      </rPr>
      <t>28</t>
    </r>
    <r>
      <rPr>
        <i/>
        <sz val="14"/>
        <color theme="3" tint="0.39997558519241921"/>
        <rFont val="Times New Roman"/>
        <family val="1"/>
      </rPr>
      <t>Si)</t>
    </r>
    <phoneticPr fontId="1" type="noConversion"/>
  </si>
  <si>
    <r>
      <t>x(</t>
    </r>
    <r>
      <rPr>
        <i/>
        <vertAlign val="superscript"/>
        <sz val="14"/>
        <color theme="3" tint="0.39997558519241921"/>
        <rFont val="Times New Roman"/>
        <family val="1"/>
      </rPr>
      <t>29</t>
    </r>
    <r>
      <rPr>
        <i/>
        <sz val="14"/>
        <color theme="3" tint="0.39997558519241921"/>
        <rFont val="Times New Roman"/>
        <family val="1"/>
      </rPr>
      <t>Si)</t>
    </r>
    <phoneticPr fontId="1" type="noConversion"/>
  </si>
  <si>
    <r>
      <t>x(</t>
    </r>
    <r>
      <rPr>
        <i/>
        <vertAlign val="superscript"/>
        <sz val="14"/>
        <color theme="3" tint="0.39997558519241921"/>
        <rFont val="Times New Roman"/>
        <family val="1"/>
      </rPr>
      <t>30</t>
    </r>
    <r>
      <rPr>
        <i/>
        <sz val="14"/>
        <color theme="3" tint="0.39997558519241921"/>
        <rFont val="Times New Roman"/>
        <family val="1"/>
      </rPr>
      <t>Si)</t>
    </r>
    <phoneticPr fontId="1" type="noConversion"/>
  </si>
  <si>
    <r>
      <t>M</t>
    </r>
    <r>
      <rPr>
        <i/>
        <vertAlign val="subscript"/>
        <sz val="14"/>
        <color theme="3" tint="0.39994506668294322"/>
        <rFont val="Times New Roman"/>
        <family val="1"/>
      </rPr>
      <t>VE</t>
    </r>
    <phoneticPr fontId="1" type="noConversion"/>
  </si>
  <si>
    <t>Calculated Quantites</t>
    <phoneticPr fontId="1" type="noConversion"/>
  </si>
  <si>
    <t>2013.06.08</t>
    <phoneticPr fontId="1" type="noConversion"/>
  </si>
  <si>
    <t>Constants</t>
  </si>
  <si>
    <t>M29</t>
  </si>
  <si>
    <t>M30</t>
  </si>
  <si>
    <t>M28</t>
  </si>
  <si>
    <t>Nuclide Mass</t>
    <phoneticPr fontId="1" type="noConversion"/>
  </si>
  <si>
    <r>
      <t>M(</t>
    </r>
    <r>
      <rPr>
        <vertAlign val="superscript"/>
        <sz val="16"/>
        <color theme="1"/>
        <rFont val="Times New Roman"/>
        <family val="1"/>
      </rPr>
      <t>28</t>
    </r>
    <r>
      <rPr>
        <sz val="16"/>
        <color theme="1"/>
        <rFont val="Times New Roman"/>
        <family val="1"/>
      </rPr>
      <t>Si, AME2012)</t>
    </r>
    <phoneticPr fontId="1" type="noConversion"/>
  </si>
  <si>
    <r>
      <t>M(</t>
    </r>
    <r>
      <rPr>
        <vertAlign val="superscript"/>
        <sz val="16"/>
        <color theme="1"/>
        <rFont val="Times New Roman"/>
        <family val="1"/>
      </rPr>
      <t>29</t>
    </r>
    <r>
      <rPr>
        <sz val="16"/>
        <color theme="1"/>
        <rFont val="Times New Roman"/>
        <family val="1"/>
      </rPr>
      <t>Si, AME2012)</t>
    </r>
    <phoneticPr fontId="1" type="noConversion"/>
  </si>
  <si>
    <r>
      <t>M(</t>
    </r>
    <r>
      <rPr>
        <vertAlign val="superscript"/>
        <sz val="16"/>
        <color theme="1"/>
        <rFont val="Times New Roman"/>
        <family val="1"/>
      </rPr>
      <t>30</t>
    </r>
    <r>
      <rPr>
        <sz val="16"/>
        <color theme="1"/>
        <rFont val="Times New Roman"/>
        <family val="1"/>
      </rPr>
      <t>Si, AME2012)</t>
    </r>
    <phoneticPr fontId="1" type="noConversion"/>
  </si>
  <si>
    <t>2014.06.23</t>
    <phoneticPr fontId="1" type="noConversion"/>
  </si>
  <si>
    <t>2013.09.29</t>
    <phoneticPr fontId="1" type="noConversion"/>
  </si>
  <si>
    <t>2014.06.21</t>
    <phoneticPr fontId="1" type="noConversion"/>
  </si>
  <si>
    <t>2013.09.17</t>
    <phoneticPr fontId="1" type="noConversion"/>
  </si>
  <si>
    <t>2013.09.18</t>
    <phoneticPr fontId="1" type="noConversion"/>
  </si>
  <si>
    <t>2013.04.11</t>
    <phoneticPr fontId="1" type="noConversion"/>
  </si>
  <si>
    <t>2013.09.16</t>
    <phoneticPr fontId="1" type="noConversion"/>
  </si>
  <si>
    <t>2014.06.24</t>
    <phoneticPr fontId="1" type="noConversion"/>
  </si>
  <si>
    <t>Calculated Quantites (by GUM work bench)</t>
    <phoneticPr fontId="1" type="noConversion"/>
  </si>
  <si>
    <t>Meaning</t>
    <phoneticPr fontId="1" type="noConversion"/>
  </si>
</sst>
</file>

<file path=xl/styles.xml><?xml version="1.0" encoding="utf-8"?>
<styleSheet xmlns="http://schemas.openxmlformats.org/spreadsheetml/2006/main">
  <numFmts count="10">
    <numFmt numFmtId="176" formatCode="0.000000000_ "/>
    <numFmt numFmtId="177" formatCode="0.00000000_ "/>
    <numFmt numFmtId="178" formatCode="0.0000000_ "/>
    <numFmt numFmtId="179" formatCode="0.00000_ "/>
    <numFmt numFmtId="180" formatCode="0.0000_ "/>
    <numFmt numFmtId="181" formatCode="0.0_);[Red]\(0.0\)"/>
    <numFmt numFmtId="182" formatCode="0.00000000_);[Red]\(0.00000000\)"/>
    <numFmt numFmtId="183" formatCode="0.0000000000_);[Red]\(0.0000000000\)"/>
    <numFmt numFmtId="184" formatCode="0.0000E+00"/>
    <numFmt numFmtId="185" formatCode="0.00_);[Red]\(0.00\)"/>
  </numFmts>
  <fonts count="3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Times New Roman"/>
      <family val="1"/>
    </font>
    <font>
      <vertAlign val="superscript"/>
      <sz val="18"/>
      <color theme="1"/>
      <name val="Times New Roman"/>
      <family val="1"/>
    </font>
    <font>
      <sz val="18"/>
      <name val="Times New Roman"/>
      <family val="1"/>
    </font>
    <font>
      <sz val="20"/>
      <color rgb="FFFF0000"/>
      <name val="Times New Roman"/>
      <family val="1"/>
    </font>
    <font>
      <i/>
      <sz val="20"/>
      <color rgb="FFFF0000"/>
      <name val="Times New Roman"/>
      <family val="1"/>
    </font>
    <font>
      <sz val="16"/>
      <color theme="1"/>
      <name val="Times New Roman"/>
      <family val="1"/>
    </font>
    <font>
      <i/>
      <sz val="18"/>
      <color theme="1"/>
      <name val="Times New Roman"/>
      <family val="1"/>
    </font>
    <font>
      <i/>
      <vertAlign val="superscript"/>
      <sz val="18"/>
      <color theme="1"/>
      <name val="Times New Roman"/>
      <family val="1"/>
    </font>
    <font>
      <i/>
      <vertAlign val="subscript"/>
      <sz val="18"/>
      <color theme="1"/>
      <name val="Times New Roman"/>
      <family val="1"/>
    </font>
    <font>
      <i/>
      <sz val="18"/>
      <name val="Times New Roman"/>
      <family val="1"/>
    </font>
    <font>
      <i/>
      <vertAlign val="subscript"/>
      <sz val="18"/>
      <name val="Times New Roman"/>
      <family val="1"/>
    </font>
    <font>
      <i/>
      <sz val="16"/>
      <color theme="1"/>
      <name val="Times New Roman"/>
      <family val="1"/>
    </font>
    <font>
      <i/>
      <vertAlign val="subscript"/>
      <sz val="16"/>
      <color theme="1"/>
      <name val="Times New Roman"/>
      <family val="1"/>
    </font>
    <font>
      <vertAlign val="superscript"/>
      <sz val="16"/>
      <color theme="1"/>
      <name val="Times New Roman"/>
      <family val="1"/>
    </font>
    <font>
      <i/>
      <vertAlign val="superscript"/>
      <sz val="16"/>
      <color theme="1"/>
      <name val="Times New Roman"/>
      <family val="1"/>
    </font>
    <font>
      <vertAlign val="superscript"/>
      <sz val="18"/>
      <name val="Times New Roman"/>
      <family val="1"/>
    </font>
    <font>
      <sz val="14"/>
      <color theme="1"/>
      <name val="Times New Roman"/>
      <family val="1"/>
    </font>
    <font>
      <vertAlign val="superscript"/>
      <sz val="14"/>
      <color theme="1"/>
      <name val="Times New Roman"/>
      <family val="1"/>
    </font>
    <font>
      <i/>
      <sz val="14"/>
      <color rgb="FFFF0000"/>
      <name val="Times New Roman"/>
      <family val="1"/>
    </font>
    <font>
      <i/>
      <vertAlign val="subscript"/>
      <sz val="14"/>
      <color rgb="FFFF0000"/>
      <name val="Times New Roman"/>
      <family val="1"/>
    </font>
    <font>
      <i/>
      <vertAlign val="superscript"/>
      <sz val="14"/>
      <color rgb="FFFF0000"/>
      <name val="Times New Roman"/>
      <family val="1"/>
    </font>
    <font>
      <sz val="14"/>
      <color rgb="FFFF0000"/>
      <name val="Times New Roman"/>
      <family val="1"/>
    </font>
    <font>
      <vertAlign val="subscript"/>
      <sz val="14"/>
      <color rgb="FFFF0000"/>
      <name val="Times New Roman"/>
      <family val="1"/>
    </font>
    <font>
      <b/>
      <sz val="14"/>
      <color theme="5" tint="-0.249977111117893"/>
      <name val="Times New Roman"/>
      <family val="1"/>
    </font>
    <font>
      <i/>
      <sz val="14"/>
      <color theme="3" tint="0.39997558519241921"/>
      <name val="Times New Roman"/>
      <family val="1"/>
    </font>
    <font>
      <i/>
      <vertAlign val="superscript"/>
      <sz val="14"/>
      <color theme="3" tint="0.39997558519241921"/>
      <name val="Times New Roman"/>
      <family val="1"/>
    </font>
    <font>
      <i/>
      <vertAlign val="subscript"/>
      <sz val="14"/>
      <color theme="3" tint="0.39994506668294322"/>
      <name val="Times New Roman"/>
      <family val="1"/>
    </font>
    <font>
      <b/>
      <sz val="14"/>
      <color theme="4" tint="-0.499984740745262"/>
      <name val="Times New Roman"/>
      <family val="1"/>
    </font>
    <font>
      <sz val="1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/>
    </xf>
    <xf numFmtId="0" fontId="11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13" fillId="2" borderId="1" xfId="0" applyFont="1" applyFill="1" applyBorder="1">
      <alignment vertical="center"/>
    </xf>
    <xf numFmtId="0" fontId="0" fillId="2" borderId="6" xfId="0" applyFill="1" applyBorder="1">
      <alignment vertical="center"/>
    </xf>
    <xf numFmtId="0" fontId="13" fillId="2" borderId="3" xfId="0" applyFont="1" applyFill="1" applyBorder="1">
      <alignment vertical="center"/>
    </xf>
    <xf numFmtId="0" fontId="0" fillId="2" borderId="7" xfId="0" applyFill="1" applyBorder="1">
      <alignment vertical="center"/>
    </xf>
    <xf numFmtId="0" fontId="13" fillId="2" borderId="4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3" borderId="0" xfId="0" applyFont="1" applyFill="1">
      <alignment vertical="center"/>
    </xf>
    <xf numFmtId="0" fontId="29" fillId="3" borderId="0" xfId="0" applyFont="1" applyFill="1">
      <alignment vertical="center"/>
    </xf>
    <xf numFmtId="180" fontId="23" fillId="0" borderId="5" xfId="0" applyNumberFormat="1" applyFont="1" applyBorder="1" applyAlignment="1">
      <alignment horizontal="center" vertical="center"/>
    </xf>
    <xf numFmtId="181" fontId="18" fillId="0" borderId="5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79" fontId="23" fillId="0" borderId="5" xfId="0" applyNumberFormat="1" applyFont="1" applyBorder="1" applyAlignment="1">
      <alignment horizontal="center" vertical="center"/>
    </xf>
    <xf numFmtId="176" fontId="23" fillId="0" borderId="5" xfId="0" applyNumberFormat="1" applyFont="1" applyBorder="1">
      <alignment vertical="center"/>
    </xf>
    <xf numFmtId="177" fontId="23" fillId="0" borderId="5" xfId="0" applyNumberFormat="1" applyFont="1" applyBorder="1" applyAlignment="1">
      <alignment horizontal="center" vertical="center"/>
    </xf>
    <xf numFmtId="182" fontId="18" fillId="0" borderId="5" xfId="0" applyNumberFormat="1" applyFont="1" applyBorder="1">
      <alignment vertical="center"/>
    </xf>
    <xf numFmtId="183" fontId="23" fillId="0" borderId="5" xfId="0" applyNumberFormat="1" applyFont="1" applyBorder="1">
      <alignment vertical="center"/>
    </xf>
    <xf numFmtId="178" fontId="23" fillId="0" borderId="5" xfId="0" applyNumberFormat="1" applyFont="1" applyBorder="1" applyAlignment="1">
      <alignment horizontal="center" vertical="center"/>
    </xf>
    <xf numFmtId="182" fontId="18" fillId="0" borderId="5" xfId="0" applyNumberFormat="1" applyFont="1" applyBorder="1" applyAlignment="1">
      <alignment horizontal="center" vertical="center"/>
    </xf>
    <xf numFmtId="182" fontId="18" fillId="0" borderId="0" xfId="0" applyNumberFormat="1" applyFont="1" applyAlignment="1">
      <alignment horizontal="center" vertical="center"/>
    </xf>
    <xf numFmtId="184" fontId="18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184" fontId="18" fillId="0" borderId="0" xfId="0" applyNumberFormat="1" applyFont="1">
      <alignment vertical="center"/>
    </xf>
    <xf numFmtId="182" fontId="18" fillId="0" borderId="0" xfId="0" applyNumberFormat="1" applyFont="1">
      <alignment vertical="center"/>
    </xf>
    <xf numFmtId="185" fontId="18" fillId="0" borderId="0" xfId="0" applyNumberFormat="1" applyFont="1">
      <alignment vertical="center"/>
    </xf>
    <xf numFmtId="0" fontId="18" fillId="0" borderId="0" xfId="0" applyFont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center" vertical="center"/>
    </xf>
    <xf numFmtId="0" fontId="30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659947</xdr:colOff>
      <xdr:row>7</xdr:row>
      <xdr:rowOff>285749</xdr:rowOff>
    </xdr:from>
    <xdr:to>
      <xdr:col>1</xdr:col>
      <xdr:colOff>666753</xdr:colOff>
      <xdr:row>36</xdr:row>
      <xdr:rowOff>0</xdr:rowOff>
    </xdr:to>
    <xdr:sp macro="" textlink="">
      <xdr:nvSpPr>
        <xdr:cNvPr id="2" name="TextBox 1"/>
        <xdr:cNvSpPr txBox="1"/>
      </xdr:nvSpPr>
      <xdr:spPr>
        <a:xfrm rot="16200000">
          <a:off x="-2547936" y="5398632"/>
          <a:ext cx="7102930" cy="68716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zh-CN" sz="4000" b="1">
              <a:latin typeface="Times New Roman" pitchFamily="18" charset="0"/>
              <a:cs typeface="Times New Roman" pitchFamily="18" charset="0"/>
            </a:rPr>
            <a:t>5B1.2.2.3</a:t>
          </a:r>
          <a:r>
            <a:rPr lang="en-US" altLang="zh-CN" sz="4000">
              <a:latin typeface="Times New Roman" pitchFamily="18" charset="0"/>
              <a:cs typeface="Times New Roman" pitchFamily="18" charset="0"/>
            </a:rPr>
            <a:t>      </a:t>
          </a:r>
          <a:endParaRPr lang="zh-CN" altLang="en-US" sz="40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1</xdr:colOff>
      <xdr:row>40</xdr:row>
      <xdr:rowOff>285749</xdr:rowOff>
    </xdr:from>
    <xdr:to>
      <xdr:col>2</xdr:col>
      <xdr:colOff>6807</xdr:colOff>
      <xdr:row>93</xdr:row>
      <xdr:rowOff>217717</xdr:rowOff>
    </xdr:to>
    <xdr:sp macro="" textlink="">
      <xdr:nvSpPr>
        <xdr:cNvPr id="3" name="TextBox 2"/>
        <xdr:cNvSpPr txBox="1"/>
      </xdr:nvSpPr>
      <xdr:spPr>
        <a:xfrm rot="16200000">
          <a:off x="-5677580" y="16917080"/>
          <a:ext cx="13403039" cy="68716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zh-CN" sz="4000" b="1">
              <a:latin typeface="Times New Roman" pitchFamily="18" charset="0"/>
              <a:cs typeface="Times New Roman" pitchFamily="18" charset="0"/>
            </a:rPr>
            <a:t>5B1.2.2.4</a:t>
          </a:r>
          <a:r>
            <a:rPr lang="en-US" altLang="zh-CN" sz="4000">
              <a:latin typeface="Times New Roman" pitchFamily="18" charset="0"/>
              <a:cs typeface="Times New Roman" pitchFamily="18" charset="0"/>
            </a:rPr>
            <a:t>      </a:t>
          </a:r>
          <a:endParaRPr lang="zh-CN" altLang="en-US" sz="40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1</xdr:colOff>
      <xdr:row>98</xdr:row>
      <xdr:rowOff>272142</xdr:rowOff>
    </xdr:from>
    <xdr:to>
      <xdr:col>2</xdr:col>
      <xdr:colOff>6807</xdr:colOff>
      <xdr:row>140</xdr:row>
      <xdr:rowOff>13606</xdr:rowOff>
    </xdr:to>
    <xdr:sp macro="" textlink="">
      <xdr:nvSpPr>
        <xdr:cNvPr id="4" name="TextBox 3"/>
        <xdr:cNvSpPr txBox="1"/>
      </xdr:nvSpPr>
      <xdr:spPr>
        <a:xfrm rot="16200000">
          <a:off x="-4173989" y="30095596"/>
          <a:ext cx="10395857" cy="68716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zh-CN" sz="4000" b="1">
              <a:latin typeface="Times New Roman" pitchFamily="18" charset="0"/>
              <a:cs typeface="Times New Roman" pitchFamily="18" charset="0"/>
            </a:rPr>
            <a:t>8B3.2.2.2</a:t>
          </a:r>
          <a:r>
            <a:rPr lang="en-US" altLang="zh-CN" sz="4000">
              <a:latin typeface="Times New Roman" pitchFamily="18" charset="0"/>
              <a:cs typeface="Times New Roman" pitchFamily="18" charset="0"/>
            </a:rPr>
            <a:t>     </a:t>
          </a:r>
          <a:endParaRPr lang="zh-CN" altLang="en-US" sz="40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0</xdr:colOff>
      <xdr:row>141</xdr:row>
      <xdr:rowOff>272143</xdr:rowOff>
    </xdr:from>
    <xdr:to>
      <xdr:col>2</xdr:col>
      <xdr:colOff>6806</xdr:colOff>
      <xdr:row>185</xdr:row>
      <xdr:rowOff>0</xdr:rowOff>
    </xdr:to>
    <xdr:sp macro="" textlink="">
      <xdr:nvSpPr>
        <xdr:cNvPr id="5" name="TextBox 4"/>
        <xdr:cNvSpPr txBox="1"/>
      </xdr:nvSpPr>
      <xdr:spPr>
        <a:xfrm rot="16200000">
          <a:off x="-4432525" y="41253454"/>
          <a:ext cx="10912928" cy="68716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altLang="zh-CN" sz="4000" b="1">
              <a:latin typeface="Times New Roman" pitchFamily="18" charset="0"/>
              <a:cs typeface="Times New Roman" pitchFamily="18" charset="0"/>
            </a:rPr>
            <a:t>8B3.2.2.4</a:t>
          </a:r>
          <a:r>
            <a:rPr lang="en-US" altLang="zh-CN" sz="4000">
              <a:latin typeface="Times New Roman" pitchFamily="18" charset="0"/>
              <a:cs typeface="Times New Roman" pitchFamily="18" charset="0"/>
            </a:rPr>
            <a:t>      </a:t>
          </a:r>
          <a:endParaRPr lang="zh-CN" altLang="en-US" sz="40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3"/>
  <sheetViews>
    <sheetView tabSelected="1" zoomScale="50" zoomScaleNormal="50" workbookViewId="0">
      <selection activeCell="J17" sqref="J17"/>
    </sheetView>
  </sheetViews>
  <sheetFormatPr defaultRowHeight="13.5"/>
  <cols>
    <col min="2" max="2" width="16.875" customWidth="1"/>
    <col min="3" max="3" width="61.375" customWidth="1"/>
    <col min="5" max="5" width="15.375" customWidth="1"/>
    <col min="6" max="6" width="23.125" customWidth="1"/>
    <col min="8" max="9" width="14.25" customWidth="1"/>
    <col min="10" max="10" width="73.875" customWidth="1"/>
  </cols>
  <sheetData>
    <row r="2" spans="1:6" ht="26.25">
      <c r="A2" s="8" t="s">
        <v>1</v>
      </c>
      <c r="B2" s="9" t="s">
        <v>2</v>
      </c>
    </row>
    <row r="14" spans="1:6" ht="23.25">
      <c r="D14" s="2"/>
      <c r="E14" s="3"/>
      <c r="F14" s="1"/>
    </row>
    <row r="15" spans="1:6" ht="27" thickBot="1">
      <c r="A15" s="8" t="s">
        <v>3</v>
      </c>
      <c r="B15" s="9" t="s">
        <v>4</v>
      </c>
      <c r="D15" s="2"/>
      <c r="E15" s="3"/>
      <c r="F15" s="1"/>
    </row>
    <row r="16" spans="1:6" ht="24" thickBot="1">
      <c r="B16" s="14" t="s">
        <v>49</v>
      </c>
      <c r="C16" s="15"/>
      <c r="D16" s="2"/>
      <c r="E16" s="3"/>
      <c r="F16" s="1"/>
    </row>
    <row r="17" spans="1:13" ht="23.25">
      <c r="B17" s="16" t="s">
        <v>20</v>
      </c>
      <c r="C17" s="17"/>
      <c r="D17" s="2"/>
      <c r="E17" s="3"/>
      <c r="F17" s="1"/>
      <c r="H17" s="33" t="s">
        <v>0</v>
      </c>
      <c r="I17" s="34" t="s">
        <v>65</v>
      </c>
      <c r="J17" s="79" t="s">
        <v>145</v>
      </c>
      <c r="K17" s="2"/>
      <c r="L17" s="2"/>
      <c r="M17" s="2"/>
    </row>
    <row r="18" spans="1:13" ht="27.75">
      <c r="B18" s="16" t="s">
        <v>21</v>
      </c>
      <c r="C18" s="17"/>
      <c r="D18" s="2"/>
      <c r="E18" s="3"/>
      <c r="F18" s="1"/>
      <c r="H18" s="10" t="s">
        <v>5</v>
      </c>
      <c r="I18" s="35" t="s">
        <v>67</v>
      </c>
      <c r="J18" s="5" t="s">
        <v>32</v>
      </c>
      <c r="K18" s="2"/>
      <c r="L18" s="2"/>
      <c r="M18" s="2"/>
    </row>
    <row r="19" spans="1:13" ht="28.5" thickBot="1">
      <c r="B19" s="18" t="s">
        <v>50</v>
      </c>
      <c r="C19" s="19"/>
      <c r="D19" s="2"/>
      <c r="E19" s="3"/>
      <c r="F19" s="1"/>
      <c r="H19" s="10" t="s">
        <v>6</v>
      </c>
      <c r="I19" s="35" t="s">
        <v>67</v>
      </c>
      <c r="J19" s="5" t="s">
        <v>33</v>
      </c>
      <c r="K19" s="2"/>
      <c r="L19" s="2"/>
      <c r="M19" s="2"/>
    </row>
    <row r="20" spans="1:13" ht="27.75">
      <c r="D20" s="2"/>
      <c r="E20" s="3"/>
      <c r="F20" s="1"/>
      <c r="H20" s="11" t="s">
        <v>7</v>
      </c>
      <c r="I20" s="35" t="s">
        <v>67</v>
      </c>
      <c r="J20" s="5" t="s">
        <v>34</v>
      </c>
      <c r="K20" s="2"/>
      <c r="L20" s="2"/>
      <c r="M20" s="2"/>
    </row>
    <row r="21" spans="1:13" ht="27.75">
      <c r="A21" s="8" t="s">
        <v>23</v>
      </c>
      <c r="B21" s="9" t="s">
        <v>81</v>
      </c>
      <c r="H21" s="10" t="s">
        <v>8</v>
      </c>
      <c r="I21" s="35" t="s">
        <v>68</v>
      </c>
      <c r="J21" s="5" t="s">
        <v>37</v>
      </c>
      <c r="K21" s="2"/>
      <c r="L21" s="2"/>
      <c r="M21" s="2"/>
    </row>
    <row r="22" spans="1:13" ht="28.5" thickBot="1">
      <c r="H22" s="10" t="s">
        <v>9</v>
      </c>
      <c r="I22" s="35" t="s">
        <v>68</v>
      </c>
      <c r="J22" s="5" t="s">
        <v>38</v>
      </c>
      <c r="K22" s="2"/>
      <c r="L22" s="2"/>
      <c r="M22" s="2"/>
    </row>
    <row r="23" spans="1:13" ht="26.25">
      <c r="B23" s="14" t="s">
        <v>24</v>
      </c>
      <c r="C23" s="20"/>
      <c r="D23" s="20"/>
      <c r="E23" s="20"/>
      <c r="F23" s="15"/>
      <c r="H23" s="10" t="s">
        <v>10</v>
      </c>
      <c r="I23" s="35" t="s">
        <v>68</v>
      </c>
      <c r="J23" s="5" t="s">
        <v>39</v>
      </c>
      <c r="K23" s="2"/>
      <c r="L23" s="2"/>
      <c r="M23" s="2"/>
    </row>
    <row r="24" spans="1:13" ht="27.75">
      <c r="B24" s="21"/>
      <c r="C24" s="22"/>
      <c r="D24" s="22"/>
      <c r="E24" s="22"/>
      <c r="F24" s="17"/>
      <c r="H24" s="10" t="s">
        <v>11</v>
      </c>
      <c r="I24" s="35" t="s">
        <v>68</v>
      </c>
      <c r="J24" s="5" t="s">
        <v>40</v>
      </c>
      <c r="K24" s="2"/>
      <c r="L24" s="2"/>
      <c r="M24" s="2"/>
    </row>
    <row r="25" spans="1:13" ht="27.75">
      <c r="B25" s="16" t="s">
        <v>25</v>
      </c>
      <c r="C25" s="22"/>
      <c r="D25" s="22"/>
      <c r="E25" s="22"/>
      <c r="F25" s="17"/>
      <c r="H25" s="10" t="s">
        <v>12</v>
      </c>
      <c r="I25" s="35" t="s">
        <v>69</v>
      </c>
      <c r="J25" s="5" t="s">
        <v>35</v>
      </c>
      <c r="K25" s="2"/>
      <c r="L25" s="2"/>
      <c r="M25" s="2"/>
    </row>
    <row r="26" spans="1:13" ht="27.75">
      <c r="B26" s="21"/>
      <c r="C26" s="22"/>
      <c r="D26" s="22"/>
      <c r="E26" s="22"/>
      <c r="F26" s="17"/>
      <c r="H26" s="10" t="s">
        <v>13</v>
      </c>
      <c r="I26" s="35" t="s">
        <v>69</v>
      </c>
      <c r="J26" s="5" t="s">
        <v>41</v>
      </c>
      <c r="K26" s="2"/>
      <c r="L26" s="2"/>
      <c r="M26" s="2"/>
    </row>
    <row r="27" spans="1:13" ht="27.75">
      <c r="B27" s="16" t="s">
        <v>26</v>
      </c>
      <c r="C27" s="22"/>
      <c r="D27" s="22"/>
      <c r="E27" s="22"/>
      <c r="F27" s="17"/>
      <c r="H27" s="12" t="s">
        <v>14</v>
      </c>
      <c r="I27" s="35" t="s">
        <v>69</v>
      </c>
      <c r="J27" s="6" t="s">
        <v>36</v>
      </c>
      <c r="K27" s="2"/>
      <c r="L27" s="2"/>
      <c r="M27" s="2"/>
    </row>
    <row r="28" spans="1:13" ht="27.75">
      <c r="B28" s="21"/>
      <c r="C28" s="22"/>
      <c r="D28" s="22"/>
      <c r="E28" s="22"/>
      <c r="F28" s="17"/>
      <c r="H28" s="10" t="s">
        <v>15</v>
      </c>
      <c r="I28" s="35" t="s">
        <v>69</v>
      </c>
      <c r="J28" s="5" t="s">
        <v>42</v>
      </c>
      <c r="K28" s="2"/>
      <c r="L28" s="2"/>
      <c r="M28" s="2"/>
    </row>
    <row r="29" spans="1:13" ht="27.75">
      <c r="B29" s="16" t="s">
        <v>27</v>
      </c>
      <c r="C29" s="22"/>
      <c r="D29" s="22"/>
      <c r="E29" s="22"/>
      <c r="F29" s="17"/>
      <c r="H29" s="10" t="s">
        <v>16</v>
      </c>
      <c r="I29" s="35" t="s">
        <v>69</v>
      </c>
      <c r="J29" s="5" t="s">
        <v>43</v>
      </c>
      <c r="K29" s="2"/>
      <c r="L29" s="2"/>
      <c r="M29" s="2"/>
    </row>
    <row r="30" spans="1:13" ht="27.75">
      <c r="B30" s="21"/>
      <c r="C30" s="22"/>
      <c r="D30" s="22"/>
      <c r="E30" s="22"/>
      <c r="F30" s="17"/>
      <c r="H30" s="10" t="s">
        <v>17</v>
      </c>
      <c r="I30" s="35" t="s">
        <v>69</v>
      </c>
      <c r="J30" s="5" t="s">
        <v>44</v>
      </c>
      <c r="K30" s="2"/>
      <c r="L30" s="2"/>
      <c r="M30" s="2"/>
    </row>
    <row r="31" spans="1:13" ht="27.75">
      <c r="B31" s="16" t="s">
        <v>28</v>
      </c>
      <c r="C31" s="22"/>
      <c r="D31" s="22"/>
      <c r="E31" s="22"/>
      <c r="F31" s="17"/>
      <c r="H31" s="10" t="s">
        <v>18</v>
      </c>
      <c r="I31" s="35" t="s">
        <v>69</v>
      </c>
      <c r="J31" s="5" t="s">
        <v>45</v>
      </c>
      <c r="K31" s="2"/>
      <c r="L31" s="2"/>
      <c r="M31" s="2"/>
    </row>
    <row r="32" spans="1:13" ht="27.75">
      <c r="B32" s="21"/>
      <c r="C32" s="22"/>
      <c r="D32" s="22"/>
      <c r="E32" s="22"/>
      <c r="F32" s="17"/>
      <c r="H32" s="10" t="s">
        <v>19</v>
      </c>
      <c r="I32" s="35" t="s">
        <v>69</v>
      </c>
      <c r="J32" s="5" t="s">
        <v>46</v>
      </c>
      <c r="K32" s="2"/>
      <c r="L32" s="2"/>
      <c r="M32" s="2"/>
    </row>
    <row r="33" spans="2:13" ht="27.75">
      <c r="B33" s="16" t="s">
        <v>29</v>
      </c>
      <c r="C33" s="22"/>
      <c r="D33" s="22"/>
      <c r="E33" s="22"/>
      <c r="F33" s="17"/>
      <c r="H33" s="10" t="s">
        <v>30</v>
      </c>
      <c r="I33" s="35"/>
      <c r="J33" s="5" t="s">
        <v>47</v>
      </c>
      <c r="K33" s="2"/>
      <c r="L33" s="2"/>
      <c r="M33" s="2"/>
    </row>
    <row r="34" spans="2:13" ht="28.5" thickBot="1">
      <c r="B34" s="21"/>
      <c r="C34" s="22"/>
      <c r="D34" s="22"/>
      <c r="E34" s="22"/>
      <c r="F34" s="17"/>
      <c r="H34" s="13" t="s">
        <v>31</v>
      </c>
      <c r="I34" s="36"/>
      <c r="J34" s="7" t="s">
        <v>48</v>
      </c>
      <c r="K34" s="2"/>
      <c r="L34" s="2"/>
      <c r="M34" s="2"/>
    </row>
    <row r="35" spans="2:13" ht="33.75" customHeight="1" thickBot="1">
      <c r="B35" s="18" t="s">
        <v>82</v>
      </c>
      <c r="C35" s="23"/>
      <c r="D35" s="23"/>
      <c r="E35" s="23"/>
      <c r="F35" s="19"/>
      <c r="H35" s="31" t="s">
        <v>51</v>
      </c>
      <c r="I35" s="34" t="s">
        <v>69</v>
      </c>
      <c r="J35" s="4" t="s">
        <v>59</v>
      </c>
      <c r="K35" s="2"/>
      <c r="L35" s="2"/>
      <c r="M35" s="2"/>
    </row>
    <row r="36" spans="2:13" ht="27.75">
      <c r="H36" s="10" t="s">
        <v>22</v>
      </c>
      <c r="I36" s="35" t="s">
        <v>69</v>
      </c>
      <c r="J36" s="5" t="s">
        <v>72</v>
      </c>
      <c r="K36" s="2"/>
      <c r="L36" s="2"/>
      <c r="M36" s="2"/>
    </row>
    <row r="37" spans="2:13" ht="27.75">
      <c r="H37" s="10" t="s">
        <v>52</v>
      </c>
      <c r="I37" s="35" t="s">
        <v>69</v>
      </c>
      <c r="J37" s="5" t="s">
        <v>53</v>
      </c>
      <c r="K37" s="2"/>
      <c r="L37" s="2"/>
      <c r="M37" s="2"/>
    </row>
    <row r="38" spans="2:13" ht="27.75">
      <c r="H38" s="10" t="s">
        <v>54</v>
      </c>
      <c r="I38" s="35" t="s">
        <v>69</v>
      </c>
      <c r="J38" s="5" t="s">
        <v>55</v>
      </c>
    </row>
    <row r="39" spans="2:13" ht="27.75">
      <c r="H39" s="10" t="s">
        <v>56</v>
      </c>
      <c r="I39" s="35" t="s">
        <v>69</v>
      </c>
      <c r="J39" s="5" t="s">
        <v>57</v>
      </c>
    </row>
    <row r="40" spans="2:13" ht="28.5" thickBot="1">
      <c r="H40" s="13" t="s">
        <v>58</v>
      </c>
      <c r="I40" s="36" t="s">
        <v>69</v>
      </c>
      <c r="J40" s="7" t="s">
        <v>60</v>
      </c>
    </row>
    <row r="41" spans="2:13" ht="27.75">
      <c r="H41" s="32" t="s">
        <v>61</v>
      </c>
      <c r="I41" s="34" t="s">
        <v>70</v>
      </c>
      <c r="J41" s="26" t="s">
        <v>71</v>
      </c>
    </row>
    <row r="42" spans="2:13" ht="26.25">
      <c r="H42" s="10" t="s">
        <v>62</v>
      </c>
      <c r="I42" s="35" t="s">
        <v>70</v>
      </c>
      <c r="J42" s="5" t="s">
        <v>73</v>
      </c>
    </row>
    <row r="43" spans="2:13" ht="27.75">
      <c r="H43" s="27" t="s">
        <v>63</v>
      </c>
      <c r="I43" s="35" t="s">
        <v>68</v>
      </c>
      <c r="J43" s="28" t="s">
        <v>75</v>
      </c>
    </row>
    <row r="44" spans="2:13" ht="26.25">
      <c r="H44" s="27" t="s">
        <v>64</v>
      </c>
      <c r="I44" s="35" t="s">
        <v>68</v>
      </c>
      <c r="J44" s="28" t="s">
        <v>74</v>
      </c>
    </row>
    <row r="45" spans="2:13" ht="27.75">
      <c r="D45" s="1"/>
      <c r="E45" s="1"/>
      <c r="H45" s="27" t="s">
        <v>119</v>
      </c>
      <c r="I45" s="35" t="s">
        <v>76</v>
      </c>
      <c r="J45" s="28" t="s">
        <v>77</v>
      </c>
    </row>
    <row r="46" spans="2:13" ht="27.75">
      <c r="H46" s="27" t="s">
        <v>120</v>
      </c>
      <c r="I46" s="35" t="s">
        <v>76</v>
      </c>
      <c r="J46" s="28" t="s">
        <v>78</v>
      </c>
    </row>
    <row r="47" spans="2:13" ht="27.75">
      <c r="H47" s="27" t="s">
        <v>121</v>
      </c>
      <c r="I47" s="35" t="s">
        <v>76</v>
      </c>
      <c r="J47" s="28" t="s">
        <v>79</v>
      </c>
    </row>
    <row r="48" spans="2:13" ht="23.25">
      <c r="H48" s="27" t="s">
        <v>80</v>
      </c>
      <c r="I48" s="35" t="s">
        <v>67</v>
      </c>
      <c r="J48" s="28" t="s">
        <v>84</v>
      </c>
    </row>
    <row r="49" spans="5:10" ht="27" thickBot="1">
      <c r="H49" s="29" t="s">
        <v>83</v>
      </c>
      <c r="I49" s="36" t="s">
        <v>67</v>
      </c>
      <c r="J49" s="30" t="s">
        <v>85</v>
      </c>
    </row>
    <row r="50" spans="5:10" ht="27" customHeight="1"/>
    <row r="52" spans="5:10" ht="27" customHeight="1"/>
    <row r="54" spans="5:10" ht="28.5" customHeight="1"/>
    <row r="56" spans="5:10" ht="27" customHeight="1"/>
    <row r="58" spans="5:10" ht="28.5" customHeight="1"/>
    <row r="61" spans="5:10" ht="23.25">
      <c r="E61" s="24"/>
      <c r="F61" s="1"/>
      <c r="G61" s="2"/>
    </row>
    <row r="62" spans="5:10" ht="23.25">
      <c r="E62" s="24"/>
      <c r="F62" s="1"/>
      <c r="G62" s="2"/>
    </row>
    <row r="63" spans="5:10" ht="23.25">
      <c r="E63" s="25"/>
      <c r="F63" s="1"/>
      <c r="G63" s="2"/>
    </row>
  </sheetData>
  <phoneticPr fontId="1" type="noConversion"/>
  <pageMargins left="0.7" right="0.7" top="0.75" bottom="0.75" header="0.3" footer="0.3"/>
  <pageSetup paperSize="9" orientation="portrait" horizontalDpi="200" verticalDpi="200" r:id="rId1"/>
  <legacyDrawing r:id="rId2"/>
  <oleObjects>
    <oleObject progId="Equation.3" shapeId="1030" r:id="rId3"/>
    <oleObject progId="Equation.3" shapeId="1032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BJ267"/>
  <sheetViews>
    <sheetView topLeftCell="AT45" zoomScale="70" zoomScaleNormal="70" workbookViewId="0">
      <selection activeCell="BC77" sqref="BC77"/>
    </sheetView>
  </sheetViews>
  <sheetFormatPr defaultRowHeight="18.75"/>
  <cols>
    <col min="1" max="2" width="9" style="37"/>
    <col min="3" max="3" width="13.125" style="37" customWidth="1"/>
    <col min="4" max="4" width="17.75" style="37" customWidth="1"/>
    <col min="5" max="5" width="11.25" style="37" customWidth="1"/>
    <col min="6" max="6" width="12.75" style="37" customWidth="1"/>
    <col min="7" max="7" width="16.875" style="37" customWidth="1"/>
    <col min="8" max="8" width="22.375" style="37" customWidth="1"/>
    <col min="9" max="9" width="19" style="37" customWidth="1"/>
    <col min="10" max="10" width="15.625" style="37" bestFit="1" customWidth="1"/>
    <col min="11" max="11" width="9" style="37"/>
    <col min="12" max="12" width="17.25" style="37" customWidth="1"/>
    <col min="13" max="13" width="15.25" style="37" customWidth="1"/>
    <col min="14" max="14" width="9" style="37"/>
    <col min="15" max="15" width="15.625" style="37" bestFit="1" customWidth="1"/>
    <col min="16" max="16" width="11.375" style="37" bestFit="1" customWidth="1"/>
    <col min="17" max="17" width="15.75" style="37" customWidth="1"/>
    <col min="18" max="18" width="9" style="37"/>
    <col min="19" max="19" width="9.75" style="37" customWidth="1"/>
    <col min="20" max="20" width="9" style="37"/>
    <col min="21" max="21" width="12.5" style="37" customWidth="1"/>
    <col min="22" max="22" width="16.875" style="37" customWidth="1"/>
    <col min="23" max="23" width="15.625" style="37" customWidth="1"/>
    <col min="24" max="24" width="9" style="37"/>
    <col min="25" max="25" width="13.625" style="37" customWidth="1"/>
    <col min="26" max="26" width="9.875" style="37" customWidth="1"/>
    <col min="27" max="27" width="10.125" style="37" customWidth="1"/>
    <col min="28" max="28" width="17.5" style="37" customWidth="1"/>
    <col min="29" max="29" width="15.375" style="37" customWidth="1"/>
    <col min="30" max="32" width="9" style="37"/>
    <col min="33" max="33" width="16.125" style="37" customWidth="1"/>
    <col min="34" max="34" width="9" style="37"/>
    <col min="35" max="35" width="13.25" style="37" bestFit="1" customWidth="1"/>
    <col min="36" max="36" width="14" style="37" bestFit="1" customWidth="1"/>
    <col min="37" max="37" width="15.625" style="37" customWidth="1"/>
    <col min="38" max="38" width="14" style="37" bestFit="1" customWidth="1"/>
    <col min="39" max="39" width="15.5" style="37" bestFit="1" customWidth="1"/>
    <col min="40" max="40" width="9" style="37"/>
    <col min="41" max="41" width="15.5" style="37" bestFit="1" customWidth="1"/>
    <col min="42" max="42" width="9" style="37"/>
    <col min="43" max="43" width="14.125" style="37" bestFit="1" customWidth="1"/>
    <col min="44" max="44" width="9" style="37"/>
    <col min="45" max="45" width="14.125" style="37" bestFit="1" customWidth="1"/>
    <col min="46" max="46" width="9" style="37"/>
    <col min="47" max="47" width="17" style="37" bestFit="1" customWidth="1"/>
    <col min="48" max="48" width="9" style="37"/>
    <col min="49" max="49" width="12.875" style="37" bestFit="1" customWidth="1"/>
    <col min="50" max="50" width="4.125" style="37" customWidth="1"/>
    <col min="51" max="51" width="9" style="37"/>
    <col min="52" max="52" width="14.375" style="37" bestFit="1" customWidth="1"/>
    <col min="53" max="53" width="9" style="37"/>
    <col min="54" max="54" width="14.375" style="37" bestFit="1" customWidth="1"/>
    <col min="55" max="55" width="9" style="37"/>
    <col min="56" max="56" width="13.25" style="37" bestFit="1" customWidth="1"/>
    <col min="57" max="57" width="9" style="37"/>
    <col min="58" max="58" width="15.5" style="37" bestFit="1" customWidth="1"/>
    <col min="59" max="59" width="9" style="37"/>
    <col min="60" max="60" width="15.625" style="37" bestFit="1" customWidth="1"/>
    <col min="61" max="61" width="9" style="37"/>
    <col min="62" max="62" width="15.625" style="37" bestFit="1" customWidth="1"/>
    <col min="63" max="63" width="14.875" style="37" bestFit="1" customWidth="1"/>
    <col min="64" max="16384" width="9" style="37"/>
  </cols>
  <sheetData>
    <row r="1" spans="2:62" ht="19.5" thickBot="1"/>
    <row r="2" spans="2:62" ht="20.25">
      <c r="E2" s="59"/>
      <c r="F2" s="60"/>
      <c r="G2" s="60"/>
      <c r="H2" s="60"/>
      <c r="I2" s="61" t="s">
        <v>132</v>
      </c>
    </row>
    <row r="3" spans="2:62" ht="24">
      <c r="E3" s="62" t="s">
        <v>128</v>
      </c>
      <c r="F3" s="63" t="s">
        <v>131</v>
      </c>
      <c r="G3" s="63" t="s">
        <v>66</v>
      </c>
      <c r="H3" s="63" t="s">
        <v>133</v>
      </c>
      <c r="I3" s="64">
        <v>27.976926534648999</v>
      </c>
    </row>
    <row r="4" spans="2:62" ht="24">
      <c r="E4" s="62"/>
      <c r="F4" s="63" t="s">
        <v>129</v>
      </c>
      <c r="G4" s="63" t="s">
        <v>66</v>
      </c>
      <c r="H4" s="63" t="s">
        <v>134</v>
      </c>
      <c r="I4" s="64">
        <v>28.976494664901001</v>
      </c>
    </row>
    <row r="5" spans="2:62" ht="24.75" thickBot="1">
      <c r="E5" s="65"/>
      <c r="F5" s="66" t="s">
        <v>130</v>
      </c>
      <c r="G5" s="66" t="s">
        <v>66</v>
      </c>
      <c r="H5" s="66" t="s">
        <v>135</v>
      </c>
      <c r="I5" s="67">
        <v>29.973770135999999</v>
      </c>
      <c r="AI5" s="72"/>
      <c r="AJ5" s="74"/>
    </row>
    <row r="7" spans="2:62">
      <c r="E7" s="77" t="s">
        <v>118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0"/>
      <c r="AY7" s="46" t="s">
        <v>144</v>
      </c>
      <c r="AZ7" s="45"/>
      <c r="BA7" s="45"/>
      <c r="BB7" s="45"/>
      <c r="BC7" s="45"/>
      <c r="BD7" s="45"/>
      <c r="BE7" s="45"/>
      <c r="BF7" s="45"/>
      <c r="BG7" s="45"/>
      <c r="BH7" s="45"/>
    </row>
    <row r="8" spans="2:62" ht="22.5">
      <c r="B8" s="42" t="s">
        <v>86</v>
      </c>
      <c r="C8" s="42" t="s">
        <v>87</v>
      </c>
      <c r="E8" s="76" t="s">
        <v>88</v>
      </c>
      <c r="F8" s="76"/>
      <c r="G8" s="76"/>
      <c r="I8" s="76" t="s">
        <v>94</v>
      </c>
      <c r="J8" s="76"/>
      <c r="K8" s="76"/>
      <c r="L8" s="76"/>
      <c r="M8" s="76"/>
      <c r="O8" s="76" t="s">
        <v>95</v>
      </c>
      <c r="P8" s="76"/>
      <c r="Q8" s="76"/>
      <c r="S8" s="76" t="s">
        <v>97</v>
      </c>
      <c r="T8" s="76"/>
      <c r="U8" s="76"/>
      <c r="V8" s="76"/>
      <c r="W8" s="76"/>
      <c r="Y8" s="76" t="s">
        <v>98</v>
      </c>
      <c r="Z8" s="76"/>
      <c r="AA8" s="76"/>
      <c r="AB8" s="76"/>
      <c r="AC8" s="76"/>
      <c r="AE8" s="76" t="s">
        <v>99</v>
      </c>
      <c r="AF8" s="76"/>
      <c r="AG8" s="76"/>
      <c r="AI8" s="76" t="s">
        <v>100</v>
      </c>
      <c r="AJ8" s="76"/>
      <c r="AK8" s="76"/>
      <c r="AM8" s="41" t="s">
        <v>112</v>
      </c>
      <c r="AO8" s="41" t="s">
        <v>113</v>
      </c>
      <c r="AQ8" s="41" t="s">
        <v>114</v>
      </c>
      <c r="AS8" s="41" t="s">
        <v>115</v>
      </c>
      <c r="AU8" s="41" t="s">
        <v>116</v>
      </c>
      <c r="AW8" s="41" t="s">
        <v>117</v>
      </c>
      <c r="AX8" s="70"/>
      <c r="AZ8" s="43" t="s">
        <v>122</v>
      </c>
      <c r="BA8" s="38"/>
      <c r="BB8" s="43" t="s">
        <v>123</v>
      </c>
      <c r="BC8" s="38"/>
      <c r="BD8" s="43" t="s">
        <v>124</v>
      </c>
      <c r="BE8" s="38"/>
      <c r="BF8" s="43" t="s">
        <v>80</v>
      </c>
      <c r="BG8" s="38"/>
      <c r="BH8" s="43" t="s">
        <v>125</v>
      </c>
    </row>
    <row r="9" spans="2:62" ht="22.5">
      <c r="E9" s="40" t="s">
        <v>89</v>
      </c>
      <c r="F9" s="40" t="s">
        <v>90</v>
      </c>
      <c r="G9" s="49" t="s">
        <v>101</v>
      </c>
      <c r="I9" s="40" t="s">
        <v>93</v>
      </c>
      <c r="J9" s="40" t="s">
        <v>89</v>
      </c>
      <c r="K9" s="40" t="s">
        <v>90</v>
      </c>
      <c r="L9" s="49" t="s">
        <v>104</v>
      </c>
      <c r="M9" s="49" t="s">
        <v>102</v>
      </c>
      <c r="O9" s="40" t="s">
        <v>93</v>
      </c>
      <c r="P9" s="40" t="s">
        <v>96</v>
      </c>
      <c r="Q9" s="49" t="s">
        <v>103</v>
      </c>
      <c r="S9" s="40" t="s">
        <v>93</v>
      </c>
      <c r="T9" s="40" t="s">
        <v>89</v>
      </c>
      <c r="U9" s="40" t="s">
        <v>90</v>
      </c>
      <c r="V9" s="49" t="s">
        <v>105</v>
      </c>
      <c r="W9" s="49" t="s">
        <v>106</v>
      </c>
      <c r="Y9" s="40" t="s">
        <v>93</v>
      </c>
      <c r="Z9" s="40" t="s">
        <v>89</v>
      </c>
      <c r="AA9" s="40" t="s">
        <v>90</v>
      </c>
      <c r="AB9" s="49" t="s">
        <v>107</v>
      </c>
      <c r="AC9" s="49" t="s">
        <v>108</v>
      </c>
      <c r="AE9" s="40" t="s">
        <v>89</v>
      </c>
      <c r="AF9" s="40" t="s">
        <v>90</v>
      </c>
      <c r="AG9" s="49" t="s">
        <v>109</v>
      </c>
      <c r="AI9" s="40" t="s">
        <v>89</v>
      </c>
      <c r="AJ9" s="40" t="s">
        <v>90</v>
      </c>
      <c r="AK9" s="49" t="s">
        <v>110</v>
      </c>
      <c r="AM9" s="40" t="s">
        <v>111</v>
      </c>
      <c r="AO9" s="40" t="s">
        <v>111</v>
      </c>
      <c r="AQ9" s="40" t="s">
        <v>111</v>
      </c>
      <c r="AS9" s="40" t="s">
        <v>111</v>
      </c>
      <c r="AU9" s="40" t="s">
        <v>111</v>
      </c>
      <c r="AW9" s="40" t="s">
        <v>111</v>
      </c>
      <c r="AX9" s="70"/>
      <c r="AZ9" s="40" t="s">
        <v>76</v>
      </c>
      <c r="BA9" s="38"/>
      <c r="BB9" s="40" t="s">
        <v>76</v>
      </c>
      <c r="BC9" s="38"/>
      <c r="BD9" s="40" t="s">
        <v>76</v>
      </c>
      <c r="BE9" s="38"/>
      <c r="BF9" s="68" t="s">
        <v>76</v>
      </c>
      <c r="BG9" s="38"/>
      <c r="BH9" s="40" t="s">
        <v>76</v>
      </c>
    </row>
    <row r="10" spans="2:62">
      <c r="C10" s="75" t="s">
        <v>136</v>
      </c>
      <c r="D10" s="37" t="s">
        <v>92</v>
      </c>
      <c r="E10" s="40">
        <v>26487.4</v>
      </c>
      <c r="F10" s="40">
        <v>7771.7</v>
      </c>
      <c r="G10" s="40"/>
      <c r="I10" s="40">
        <v>213514.7</v>
      </c>
      <c r="J10" s="40">
        <v>10611.2</v>
      </c>
      <c r="K10" s="40">
        <v>5982.5</v>
      </c>
      <c r="L10" s="40"/>
      <c r="M10" s="40"/>
      <c r="O10" s="40">
        <v>177896.2</v>
      </c>
      <c r="P10" s="40">
        <v>6829.6</v>
      </c>
      <c r="Q10" s="40"/>
      <c r="S10" s="40">
        <v>127632.3</v>
      </c>
      <c r="T10" s="40">
        <v>12986.5</v>
      </c>
      <c r="U10" s="40">
        <v>15165.7</v>
      </c>
      <c r="V10" s="40"/>
      <c r="W10" s="40"/>
      <c r="Y10" s="40">
        <v>134451.4</v>
      </c>
      <c r="Z10" s="40">
        <v>9805.9</v>
      </c>
      <c r="AA10" s="40">
        <v>21404.5</v>
      </c>
      <c r="AB10" s="40"/>
      <c r="AC10" s="40"/>
      <c r="AE10" s="40">
        <v>4310.8</v>
      </c>
      <c r="AF10" s="40">
        <v>4841.8999999999996</v>
      </c>
      <c r="AG10" s="40"/>
      <c r="AI10" s="40">
        <v>4289.2</v>
      </c>
      <c r="AJ10" s="40">
        <v>3090</v>
      </c>
      <c r="AK10" s="40"/>
      <c r="AM10" s="39"/>
      <c r="AO10" s="39"/>
      <c r="AQ10" s="39"/>
      <c r="AS10" s="39"/>
      <c r="AU10" s="39"/>
      <c r="AW10" s="39"/>
      <c r="AX10" s="70"/>
      <c r="AZ10" s="40"/>
      <c r="BA10" s="38"/>
      <c r="BB10" s="40"/>
      <c r="BC10" s="38"/>
      <c r="BD10" s="40"/>
      <c r="BE10" s="38"/>
      <c r="BF10" s="40"/>
      <c r="BG10" s="38"/>
      <c r="BH10" s="40"/>
    </row>
    <row r="11" spans="2:62" ht="19.5" thickBot="1">
      <c r="C11" s="75"/>
      <c r="D11" s="37" t="s">
        <v>91</v>
      </c>
      <c r="E11" s="44">
        <v>9712933.5</v>
      </c>
      <c r="F11" s="48">
        <v>45107257.799999997</v>
      </c>
      <c r="G11" s="47">
        <f>(F11-F10)/(E11-E10)</f>
        <v>4.6559373411472338</v>
      </c>
      <c r="I11" s="44">
        <v>1047477.5</v>
      </c>
      <c r="J11" s="48">
        <v>54662083.600000001</v>
      </c>
      <c r="K11" s="44">
        <v>143822.1</v>
      </c>
      <c r="L11" s="50">
        <f>(I11-I10)/(J11-J10)</f>
        <v>1.5259658402176921E-2</v>
      </c>
      <c r="M11" s="50">
        <f>(K11-K10)/(J11-J10)</f>
        <v>2.5221571157522924E-3</v>
      </c>
      <c r="O11" s="48">
        <v>47255118.5</v>
      </c>
      <c r="P11" s="44">
        <v>10070435.699999999</v>
      </c>
      <c r="Q11" s="47">
        <f>(O11-O10)/(P11-P10)</f>
        <v>4.6779675031199801</v>
      </c>
      <c r="S11" s="44">
        <v>507931.4</v>
      </c>
      <c r="T11" s="44">
        <v>214326.9</v>
      </c>
      <c r="U11" s="48">
        <v>55280753.399999999</v>
      </c>
      <c r="V11" s="47">
        <f>(S11-S10)/(T11-T10)</f>
        <v>1.8888365176586519</v>
      </c>
      <c r="W11" s="47">
        <f>(U11-U10)/(T11-T10)</f>
        <v>274.48831779414365</v>
      </c>
      <c r="Y11" s="48">
        <v>55364666.399999999</v>
      </c>
      <c r="Z11" s="44">
        <v>2858502.8</v>
      </c>
      <c r="AA11" s="44">
        <v>1886308.1</v>
      </c>
      <c r="AB11" s="47">
        <f>(Y11-Y10)/(Z11-Z10)</f>
        <v>19.387887493400932</v>
      </c>
      <c r="AC11" s="47">
        <f>(AA11-AA10)/(Z11-Z10)</f>
        <v>0.65465146537702912</v>
      </c>
      <c r="AE11" s="44">
        <v>243162</v>
      </c>
      <c r="AF11" s="44">
        <v>1583432.1</v>
      </c>
      <c r="AG11" s="47">
        <f>(AF11-AF10)/(AE11-AE10)</f>
        <v>6.6090946999638271</v>
      </c>
      <c r="AI11" s="44">
        <v>820239.99</v>
      </c>
      <c r="AJ11" s="44">
        <v>24110.84</v>
      </c>
      <c r="AK11" s="50">
        <f>(AJ11-AJ10)/(AI11-AI10)</f>
        <v>2.5762386969439662E-2</v>
      </c>
      <c r="AM11" s="51">
        <v>8.9971185421247634E-4</v>
      </c>
      <c r="AO11" s="51">
        <v>7.8072695234050044E-4</v>
      </c>
      <c r="AQ11" s="52">
        <v>5.0348865161640166E-3</v>
      </c>
      <c r="AS11" s="52">
        <v>4.3141467836672965E-3</v>
      </c>
      <c r="AU11" s="54">
        <v>1.2006199666740864E-5</v>
      </c>
      <c r="AW11" s="55">
        <v>4.1020770412746675E-2</v>
      </c>
      <c r="AX11" s="70"/>
      <c r="AZ11" s="56">
        <v>0.99995832500000004</v>
      </c>
      <c r="BA11" s="57"/>
      <c r="BB11" s="56">
        <v>4.0642000000000002E-5</v>
      </c>
      <c r="BC11" s="38"/>
      <c r="BD11" s="58">
        <v>1.0327000000000001E-6</v>
      </c>
      <c r="BE11" s="38"/>
      <c r="BF11" s="53">
        <f>AZ11*$I$3+BB11*$I$4+BD11*$I$5</f>
        <v>27.97696921284426</v>
      </c>
      <c r="BG11" s="38"/>
      <c r="BH11" s="56">
        <f>$I$4*BB11/(BB11+BD11)+$I$5*BD11/(BB11+BD11)</f>
        <v>29.001207173425449</v>
      </c>
      <c r="BJ11" s="73"/>
    </row>
    <row r="12" spans="2:62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0"/>
      <c r="AY12" s="75"/>
      <c r="AZ12" s="75"/>
      <c r="BA12" s="75"/>
      <c r="BB12" s="75"/>
      <c r="BC12" s="75"/>
      <c r="BD12" s="75"/>
      <c r="BE12" s="75"/>
      <c r="BF12" s="75"/>
      <c r="BG12" s="75"/>
      <c r="BH12" s="75"/>
    </row>
    <row r="13" spans="2:62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0"/>
      <c r="AY13" s="75"/>
      <c r="AZ13" s="75"/>
      <c r="BA13" s="75"/>
      <c r="BB13" s="75"/>
      <c r="BC13" s="75"/>
      <c r="BD13" s="75"/>
      <c r="BE13" s="75"/>
      <c r="BF13" s="75"/>
      <c r="BG13" s="75"/>
      <c r="BH13" s="75"/>
    </row>
    <row r="14" spans="2:62" ht="22.5">
      <c r="E14" s="68" t="s">
        <v>89</v>
      </c>
      <c r="F14" s="68" t="s">
        <v>90</v>
      </c>
      <c r="G14" s="69" t="s">
        <v>101</v>
      </c>
      <c r="I14" s="68" t="s">
        <v>93</v>
      </c>
      <c r="J14" s="68" t="s">
        <v>89</v>
      </c>
      <c r="K14" s="68" t="s">
        <v>90</v>
      </c>
      <c r="L14" s="69" t="s">
        <v>104</v>
      </c>
      <c r="M14" s="69" t="s">
        <v>102</v>
      </c>
      <c r="O14" s="68" t="s">
        <v>93</v>
      </c>
      <c r="P14" s="68" t="s">
        <v>96</v>
      </c>
      <c r="Q14" s="69" t="s">
        <v>103</v>
      </c>
      <c r="S14" s="68" t="s">
        <v>93</v>
      </c>
      <c r="T14" s="68" t="s">
        <v>89</v>
      </c>
      <c r="U14" s="68" t="s">
        <v>90</v>
      </c>
      <c r="V14" s="69" t="s">
        <v>105</v>
      </c>
      <c r="W14" s="69" t="s">
        <v>106</v>
      </c>
      <c r="Y14" s="68" t="s">
        <v>93</v>
      </c>
      <c r="Z14" s="68" t="s">
        <v>89</v>
      </c>
      <c r="AA14" s="68" t="s">
        <v>90</v>
      </c>
      <c r="AB14" s="69" t="s">
        <v>107</v>
      </c>
      <c r="AC14" s="69" t="s">
        <v>108</v>
      </c>
      <c r="AE14" s="68" t="s">
        <v>89</v>
      </c>
      <c r="AF14" s="68" t="s">
        <v>90</v>
      </c>
      <c r="AG14" s="69" t="s">
        <v>109</v>
      </c>
      <c r="AI14" s="68" t="s">
        <v>89</v>
      </c>
      <c r="AJ14" s="68" t="s">
        <v>90</v>
      </c>
      <c r="AK14" s="69" t="s">
        <v>110</v>
      </c>
      <c r="AM14" s="68" t="s">
        <v>111</v>
      </c>
      <c r="AO14" s="68" t="s">
        <v>111</v>
      </c>
      <c r="AQ14" s="68" t="s">
        <v>111</v>
      </c>
      <c r="AS14" s="68" t="s">
        <v>111</v>
      </c>
      <c r="AU14" s="68" t="s">
        <v>111</v>
      </c>
      <c r="AW14" s="68" t="s">
        <v>111</v>
      </c>
      <c r="AX14" s="70"/>
      <c r="AZ14" s="68" t="s">
        <v>76</v>
      </c>
      <c r="BA14" s="38"/>
      <c r="BB14" s="68" t="s">
        <v>76</v>
      </c>
      <c r="BC14" s="38"/>
      <c r="BD14" s="68" t="s">
        <v>76</v>
      </c>
      <c r="BE14" s="38"/>
      <c r="BF14" s="68" t="s">
        <v>76</v>
      </c>
      <c r="BG14" s="38"/>
      <c r="BH14" s="68" t="s">
        <v>76</v>
      </c>
    </row>
    <row r="15" spans="2:62">
      <c r="C15" s="75" t="s">
        <v>137</v>
      </c>
      <c r="D15" s="37" t="s">
        <v>92</v>
      </c>
      <c r="E15" s="40">
        <v>9231.9</v>
      </c>
      <c r="F15" s="40">
        <v>5095.1000000000004</v>
      </c>
      <c r="G15" s="40"/>
      <c r="I15" s="40">
        <v>93887</v>
      </c>
      <c r="J15" s="40">
        <v>5502</v>
      </c>
      <c r="K15" s="40">
        <v>3166.4</v>
      </c>
      <c r="L15" s="40"/>
      <c r="M15" s="40"/>
      <c r="O15" s="40">
        <v>90334.1</v>
      </c>
      <c r="P15" s="40">
        <v>5648.6</v>
      </c>
      <c r="Q15" s="40"/>
      <c r="S15" s="40">
        <v>90356.6</v>
      </c>
      <c r="T15" s="40">
        <v>6308</v>
      </c>
      <c r="U15" s="40">
        <v>5060.7</v>
      </c>
      <c r="V15" s="40"/>
      <c r="W15" s="40"/>
      <c r="Y15" s="40">
        <v>92536.6</v>
      </c>
      <c r="Z15" s="40">
        <v>5684.3</v>
      </c>
      <c r="AA15" s="40">
        <v>5863.3</v>
      </c>
      <c r="AB15" s="40"/>
      <c r="AC15" s="40"/>
      <c r="AE15" s="40">
        <v>5461.2</v>
      </c>
      <c r="AF15" s="40">
        <v>5059.6000000000004</v>
      </c>
      <c r="AG15" s="40"/>
      <c r="AI15" s="40">
        <v>5409.3</v>
      </c>
      <c r="AJ15" s="40">
        <v>3701.1</v>
      </c>
      <c r="AK15" s="40"/>
      <c r="AM15" s="39"/>
      <c r="AO15" s="39"/>
      <c r="AQ15" s="39"/>
      <c r="AS15" s="39"/>
      <c r="AU15" s="39"/>
      <c r="AW15" s="39"/>
      <c r="AX15" s="70"/>
      <c r="AZ15" s="40"/>
      <c r="BA15" s="38"/>
      <c r="BB15" s="40"/>
      <c r="BC15" s="38"/>
      <c r="BD15" s="40"/>
      <c r="BE15" s="38"/>
      <c r="BF15" s="40"/>
      <c r="BG15" s="38"/>
      <c r="BH15" s="40"/>
    </row>
    <row r="16" spans="2:62" ht="19.5" thickBot="1">
      <c r="C16" s="75"/>
      <c r="D16" s="37" t="s">
        <v>91</v>
      </c>
      <c r="E16" s="44">
        <v>2612372.65</v>
      </c>
      <c r="F16" s="48">
        <v>12101277.83</v>
      </c>
      <c r="G16" s="47">
        <f>(F16-F15)/(E16-E15)</f>
        <v>4.6467647705949053</v>
      </c>
      <c r="I16" s="44">
        <v>348869.05</v>
      </c>
      <c r="J16" s="48">
        <v>15084149.93</v>
      </c>
      <c r="K16" s="44">
        <v>42151.35</v>
      </c>
      <c r="L16" s="50">
        <f>(I16-I15)/(J16-J15)</f>
        <v>1.691014016533245E-2</v>
      </c>
      <c r="M16" s="50">
        <f>(K16-K15)/(J16-J15)</f>
        <v>2.5854406960743991E-3</v>
      </c>
      <c r="O16" s="48">
        <v>12316846.73</v>
      </c>
      <c r="P16" s="44">
        <v>2596167.0699999998</v>
      </c>
      <c r="Q16" s="47">
        <f>(O16-O15)/(P16-P15)</f>
        <v>4.7197164473411384</v>
      </c>
      <c r="S16" s="44">
        <v>177624.3</v>
      </c>
      <c r="T16" s="44">
        <v>62453.95</v>
      </c>
      <c r="U16" s="48">
        <v>15336771.49</v>
      </c>
      <c r="V16" s="47">
        <f>(S16-S15)/(T16-T15)</f>
        <v>1.5543008890222711</v>
      </c>
      <c r="W16" s="47">
        <f>(U16-U15)/(T16-T15)</f>
        <v>273.0688640943826</v>
      </c>
      <c r="Y16" s="48">
        <v>14982425.01</v>
      </c>
      <c r="Z16" s="44">
        <v>773562.08</v>
      </c>
      <c r="AA16" s="44">
        <v>518661.79</v>
      </c>
      <c r="AB16" s="47">
        <f>(Y16-Y15)/(Z16-Z15)</f>
        <v>19.390961423574467</v>
      </c>
      <c r="AC16" s="47">
        <f>(AA16-AA15)/(Z16-Z15)</f>
        <v>0.66781264330893919</v>
      </c>
      <c r="AE16" s="44">
        <v>75958.81</v>
      </c>
      <c r="AF16" s="44">
        <v>476608.59</v>
      </c>
      <c r="AG16" s="47">
        <f>(AF16-AF15)/(AE16-AE15)</f>
        <v>6.6888649132928055</v>
      </c>
      <c r="AI16" s="44">
        <v>234743.06</v>
      </c>
      <c r="AJ16" s="44">
        <v>8818.4699999999993</v>
      </c>
      <c r="AK16" s="50">
        <f>(AJ16-AJ15)/(AI16-AI15)</f>
        <v>2.2314071857540724E-2</v>
      </c>
      <c r="AM16" s="51">
        <v>8.9971185421247634E-4</v>
      </c>
      <c r="AO16" s="51">
        <v>7.8072695234050044E-4</v>
      </c>
      <c r="AQ16" s="52">
        <v>5.0348865161640166E-3</v>
      </c>
      <c r="AS16" s="52">
        <v>4.3141467836672965E-3</v>
      </c>
      <c r="AU16" s="54">
        <v>1.2006199666740864E-5</v>
      </c>
      <c r="AW16" s="55">
        <v>4.1020770412746675E-2</v>
      </c>
      <c r="AX16" s="70"/>
      <c r="AZ16" s="56">
        <v>0.99995877700000002</v>
      </c>
      <c r="BA16" s="57"/>
      <c r="BB16" s="56">
        <v>4.0244000000000003E-5</v>
      </c>
      <c r="BC16" s="38"/>
      <c r="BD16" s="58">
        <v>9.795999999999999E-7</v>
      </c>
      <c r="BE16" s="38"/>
      <c r="BF16" s="53">
        <f>AZ16*$I$3+BB16*$I$4+BD16*$I$5</f>
        <v>27.97696873416298</v>
      </c>
      <c r="BG16" s="38"/>
      <c r="BH16" s="56">
        <f>$I$4*BB16/(BB16+BD16)+$I$5*BD16/(BB16+BD16)</f>
        <v>29.00019300884691</v>
      </c>
    </row>
    <row r="17" spans="3:60"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0"/>
      <c r="AY17" s="75"/>
      <c r="AZ17" s="75"/>
      <c r="BA17" s="75"/>
      <c r="BB17" s="75"/>
      <c r="BC17" s="75"/>
      <c r="BD17" s="75"/>
      <c r="BE17" s="75"/>
      <c r="BF17" s="75"/>
      <c r="BG17" s="75"/>
      <c r="BH17" s="75"/>
    </row>
    <row r="18" spans="3:60"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0"/>
      <c r="AY18" s="75"/>
      <c r="AZ18" s="75"/>
      <c r="BA18" s="75"/>
      <c r="BB18" s="75"/>
      <c r="BC18" s="75"/>
      <c r="BD18" s="75"/>
      <c r="BE18" s="75"/>
      <c r="BF18" s="75"/>
      <c r="BG18" s="75"/>
      <c r="BH18" s="75"/>
    </row>
    <row r="19" spans="3:60" ht="22.5">
      <c r="E19" s="68" t="s">
        <v>89</v>
      </c>
      <c r="F19" s="68" t="s">
        <v>90</v>
      </c>
      <c r="G19" s="69" t="s">
        <v>101</v>
      </c>
      <c r="I19" s="68" t="s">
        <v>93</v>
      </c>
      <c r="J19" s="68" t="s">
        <v>89</v>
      </c>
      <c r="K19" s="68" t="s">
        <v>90</v>
      </c>
      <c r="L19" s="69" t="s">
        <v>104</v>
      </c>
      <c r="M19" s="69" t="s">
        <v>102</v>
      </c>
      <c r="O19" s="68" t="s">
        <v>93</v>
      </c>
      <c r="P19" s="68" t="s">
        <v>96</v>
      </c>
      <c r="Q19" s="69" t="s">
        <v>103</v>
      </c>
      <c r="S19" s="68" t="s">
        <v>93</v>
      </c>
      <c r="T19" s="68" t="s">
        <v>89</v>
      </c>
      <c r="U19" s="68" t="s">
        <v>90</v>
      </c>
      <c r="V19" s="69" t="s">
        <v>105</v>
      </c>
      <c r="W19" s="69" t="s">
        <v>106</v>
      </c>
      <c r="Y19" s="68" t="s">
        <v>93</v>
      </c>
      <c r="Z19" s="68" t="s">
        <v>89</v>
      </c>
      <c r="AA19" s="68" t="s">
        <v>90</v>
      </c>
      <c r="AB19" s="69" t="s">
        <v>107</v>
      </c>
      <c r="AC19" s="69" t="s">
        <v>108</v>
      </c>
      <c r="AE19" s="68" t="s">
        <v>89</v>
      </c>
      <c r="AF19" s="68" t="s">
        <v>90</v>
      </c>
      <c r="AG19" s="69" t="s">
        <v>109</v>
      </c>
      <c r="AI19" s="68" t="s">
        <v>89</v>
      </c>
      <c r="AJ19" s="68" t="s">
        <v>90</v>
      </c>
      <c r="AK19" s="69" t="s">
        <v>110</v>
      </c>
      <c r="AM19" s="68" t="s">
        <v>111</v>
      </c>
      <c r="AO19" s="68" t="s">
        <v>111</v>
      </c>
      <c r="AQ19" s="68" t="s">
        <v>111</v>
      </c>
      <c r="AS19" s="68" t="s">
        <v>111</v>
      </c>
      <c r="AU19" s="68" t="s">
        <v>111</v>
      </c>
      <c r="AW19" s="68" t="s">
        <v>111</v>
      </c>
      <c r="AX19" s="70"/>
      <c r="AZ19" s="68" t="s">
        <v>76</v>
      </c>
      <c r="BA19" s="38"/>
      <c r="BB19" s="68" t="s">
        <v>76</v>
      </c>
      <c r="BC19" s="38"/>
      <c r="BD19" s="68" t="s">
        <v>76</v>
      </c>
      <c r="BE19" s="38"/>
      <c r="BF19" s="68" t="s">
        <v>76</v>
      </c>
      <c r="BG19" s="38"/>
      <c r="BH19" s="68" t="s">
        <v>76</v>
      </c>
    </row>
    <row r="20" spans="3:60">
      <c r="C20" s="75" t="s">
        <v>137</v>
      </c>
      <c r="D20" s="37" t="s">
        <v>92</v>
      </c>
      <c r="E20" s="40">
        <v>7220.8</v>
      </c>
      <c r="F20" s="40">
        <v>3113.6</v>
      </c>
      <c r="G20" s="40"/>
      <c r="I20" s="40">
        <v>93887</v>
      </c>
      <c r="J20" s="40">
        <v>5502</v>
      </c>
      <c r="K20" s="40">
        <v>3166.4</v>
      </c>
      <c r="L20" s="40"/>
      <c r="M20" s="40"/>
      <c r="O20" s="40">
        <v>90215.7</v>
      </c>
      <c r="P20" s="40">
        <v>4494.2</v>
      </c>
      <c r="Q20" s="40"/>
      <c r="S20" s="40">
        <v>90356.6</v>
      </c>
      <c r="T20" s="40">
        <v>6308</v>
      </c>
      <c r="U20" s="40">
        <v>5060.7</v>
      </c>
      <c r="V20" s="40"/>
      <c r="W20" s="40"/>
      <c r="Y20" s="40">
        <v>92536.6</v>
      </c>
      <c r="Z20" s="40">
        <v>5684.3</v>
      </c>
      <c r="AA20" s="40">
        <v>5863.3</v>
      </c>
      <c r="AB20" s="40"/>
      <c r="AC20" s="40"/>
      <c r="AE20" s="40">
        <v>5461.2</v>
      </c>
      <c r="AF20" s="40">
        <v>5059.6000000000004</v>
      </c>
      <c r="AG20" s="40"/>
      <c r="AI20" s="40">
        <v>5409.3</v>
      </c>
      <c r="AJ20" s="40">
        <v>3701.1</v>
      </c>
      <c r="AK20" s="40"/>
      <c r="AM20" s="39"/>
      <c r="AO20" s="39"/>
      <c r="AQ20" s="39"/>
      <c r="AS20" s="39"/>
      <c r="AU20" s="39"/>
      <c r="AW20" s="39"/>
      <c r="AX20" s="70"/>
      <c r="AZ20" s="40"/>
      <c r="BA20" s="38"/>
      <c r="BB20" s="40"/>
      <c r="BC20" s="38"/>
      <c r="BD20" s="40"/>
      <c r="BE20" s="38"/>
      <c r="BF20" s="40"/>
      <c r="BG20" s="38"/>
      <c r="BH20" s="40"/>
    </row>
    <row r="21" spans="3:60" ht="19.5" thickBot="1">
      <c r="C21" s="75"/>
      <c r="D21" s="37" t="s">
        <v>91</v>
      </c>
      <c r="E21" s="44">
        <v>7805011.2300000004</v>
      </c>
      <c r="F21" s="48">
        <v>7112344.0599999996</v>
      </c>
      <c r="G21" s="47">
        <f>(F21-F20)/(E21-E20)</f>
        <v>0.91169806675607201</v>
      </c>
      <c r="I21" s="44">
        <v>348869.05</v>
      </c>
      <c r="J21" s="48">
        <v>15084149.93</v>
      </c>
      <c r="K21" s="44">
        <v>42151.35</v>
      </c>
      <c r="L21" s="50">
        <f>(I21-I20)/(J21-J20)</f>
        <v>1.691014016533245E-2</v>
      </c>
      <c r="M21" s="50">
        <f>(K21-K20)/(J21-J20)</f>
        <v>2.5854406960743991E-3</v>
      </c>
      <c r="O21" s="48">
        <v>7489070.9000000004</v>
      </c>
      <c r="P21" s="44">
        <v>7934450.2699999996</v>
      </c>
      <c r="Q21" s="47">
        <f>(O21-O20)/(P21-P20)</f>
        <v>0.93302600098767008</v>
      </c>
      <c r="S21" s="44">
        <v>177624.3</v>
      </c>
      <c r="T21" s="44">
        <v>62453.95</v>
      </c>
      <c r="U21" s="48">
        <v>15336771.49</v>
      </c>
      <c r="V21" s="47">
        <f>(S21-S20)/(T21-T20)</f>
        <v>1.5543008890222711</v>
      </c>
      <c r="W21" s="47">
        <f>(U21-U20)/(T21-T20)</f>
        <v>273.0688640943826</v>
      </c>
      <c r="Y21" s="48">
        <v>14982425.01</v>
      </c>
      <c r="Z21" s="44">
        <v>773562.08</v>
      </c>
      <c r="AA21" s="44">
        <v>518661.79</v>
      </c>
      <c r="AB21" s="47">
        <f>(Y21-Y20)/(Z21-Z20)</f>
        <v>19.390961423574467</v>
      </c>
      <c r="AC21" s="47">
        <f>(AA21-AA20)/(Z21-Z20)</f>
        <v>0.66781264330893919</v>
      </c>
      <c r="AE21" s="44">
        <v>75958.81</v>
      </c>
      <c r="AF21" s="44">
        <v>476608.59</v>
      </c>
      <c r="AG21" s="47">
        <f>(AF21-AF20)/(AE21-AE20)</f>
        <v>6.6888649132928055</v>
      </c>
      <c r="AI21" s="44">
        <v>234743.06</v>
      </c>
      <c r="AJ21" s="44">
        <v>8818.4699999999993</v>
      </c>
      <c r="AK21" s="50">
        <f>(AJ21-AJ20)/(AI21-AI20)</f>
        <v>2.2314071857540724E-2</v>
      </c>
      <c r="AM21" s="51">
        <v>3.0140547535834074E-3</v>
      </c>
      <c r="AO21" s="51">
        <v>2.407942539789442E-3</v>
      </c>
      <c r="AQ21" s="52">
        <v>2.4005839052636995E-3</v>
      </c>
      <c r="AS21" s="52">
        <v>2.7716632511846392E-3</v>
      </c>
      <c r="AU21" s="54">
        <v>1.2006199666740864E-5</v>
      </c>
      <c r="AW21" s="55">
        <v>4.1020770412746675E-2</v>
      </c>
      <c r="AX21" s="70"/>
      <c r="AZ21" s="56">
        <v>0.999958507</v>
      </c>
      <c r="BA21" s="57"/>
      <c r="BB21" s="56">
        <v>4.0513999999999999E-5</v>
      </c>
      <c r="BC21" s="38"/>
      <c r="BD21" s="58">
        <v>9.795999999999999E-7</v>
      </c>
      <c r="BE21" s="38"/>
      <c r="BF21" s="53">
        <f>AZ21*$I$3+BB21*$I$4+BD21*$I$5</f>
        <v>27.976969004046374</v>
      </c>
      <c r="BG21" s="38"/>
      <c r="BH21" s="56">
        <f>$I$4*BB21/(BB21+BD21)+$I$5*BD21/(BB21+BD21)</f>
        <v>29.000038803069021</v>
      </c>
    </row>
    <row r="22" spans="3:60"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0"/>
      <c r="AY22" s="75"/>
      <c r="AZ22" s="75"/>
      <c r="BA22" s="75"/>
      <c r="BB22" s="75"/>
      <c r="BC22" s="75"/>
      <c r="BD22" s="75"/>
      <c r="BE22" s="75"/>
      <c r="BF22" s="75"/>
      <c r="BG22" s="75"/>
      <c r="BH22" s="75"/>
    </row>
    <row r="23" spans="3:60"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0"/>
      <c r="AY23" s="75"/>
      <c r="AZ23" s="75"/>
      <c r="BA23" s="75"/>
      <c r="BB23" s="75"/>
      <c r="BC23" s="75"/>
      <c r="BD23" s="75"/>
      <c r="BE23" s="75"/>
      <c r="BF23" s="75"/>
      <c r="BG23" s="75"/>
      <c r="BH23" s="75"/>
    </row>
    <row r="24" spans="3:60" ht="22.5">
      <c r="E24" s="40" t="s">
        <v>89</v>
      </c>
      <c r="F24" s="40" t="s">
        <v>90</v>
      </c>
      <c r="G24" s="49" t="s">
        <v>101</v>
      </c>
      <c r="I24" s="40" t="s">
        <v>93</v>
      </c>
      <c r="J24" s="40" t="s">
        <v>89</v>
      </c>
      <c r="K24" s="40" t="s">
        <v>90</v>
      </c>
      <c r="L24" s="49" t="s">
        <v>104</v>
      </c>
      <c r="M24" s="49" t="s">
        <v>102</v>
      </c>
      <c r="O24" s="40" t="s">
        <v>93</v>
      </c>
      <c r="P24" s="40" t="s">
        <v>96</v>
      </c>
      <c r="Q24" s="49" t="s">
        <v>103</v>
      </c>
      <c r="S24" s="40" t="s">
        <v>93</v>
      </c>
      <c r="T24" s="40" t="s">
        <v>89</v>
      </c>
      <c r="U24" s="40" t="s">
        <v>90</v>
      </c>
      <c r="V24" s="49" t="s">
        <v>105</v>
      </c>
      <c r="W24" s="49" t="s">
        <v>106</v>
      </c>
      <c r="Y24" s="40" t="s">
        <v>93</v>
      </c>
      <c r="Z24" s="40" t="s">
        <v>89</v>
      </c>
      <c r="AA24" s="40" t="s">
        <v>90</v>
      </c>
      <c r="AB24" s="49" t="s">
        <v>107</v>
      </c>
      <c r="AC24" s="49" t="s">
        <v>108</v>
      </c>
      <c r="AE24" s="40" t="s">
        <v>89</v>
      </c>
      <c r="AF24" s="40" t="s">
        <v>90</v>
      </c>
      <c r="AG24" s="49" t="s">
        <v>109</v>
      </c>
      <c r="AI24" s="40" t="s">
        <v>89</v>
      </c>
      <c r="AJ24" s="40" t="s">
        <v>90</v>
      </c>
      <c r="AK24" s="49" t="s">
        <v>110</v>
      </c>
      <c r="AL24" s="74"/>
      <c r="AM24" s="40" t="s">
        <v>111</v>
      </c>
      <c r="AO24" s="40" t="s">
        <v>111</v>
      </c>
      <c r="AQ24" s="40" t="s">
        <v>111</v>
      </c>
      <c r="AS24" s="40" t="s">
        <v>111</v>
      </c>
      <c r="AU24" s="40" t="s">
        <v>111</v>
      </c>
      <c r="AW24" s="40" t="s">
        <v>111</v>
      </c>
      <c r="AX24" s="70"/>
      <c r="AZ24" s="40" t="s">
        <v>76</v>
      </c>
      <c r="BA24" s="38"/>
      <c r="BB24" s="40" t="s">
        <v>76</v>
      </c>
      <c r="BC24" s="38"/>
      <c r="BD24" s="40" t="s">
        <v>76</v>
      </c>
      <c r="BE24" s="38"/>
      <c r="BF24" s="68" t="s">
        <v>76</v>
      </c>
      <c r="BG24" s="38"/>
      <c r="BH24" s="40" t="s">
        <v>76</v>
      </c>
    </row>
    <row r="25" spans="3:60">
      <c r="C25" s="75" t="s">
        <v>127</v>
      </c>
      <c r="D25" s="37" t="s">
        <v>92</v>
      </c>
      <c r="E25" s="40">
        <v>5916.88</v>
      </c>
      <c r="F25" s="40">
        <v>6775.65</v>
      </c>
      <c r="G25" s="40"/>
      <c r="I25" s="40">
        <v>53715.33</v>
      </c>
      <c r="J25" s="40">
        <v>2667.96</v>
      </c>
      <c r="K25" s="40">
        <v>1748.47</v>
      </c>
      <c r="L25" s="40"/>
      <c r="M25" s="40"/>
      <c r="O25" s="40">
        <v>38007.5</v>
      </c>
      <c r="P25" s="40">
        <v>6003.76</v>
      </c>
      <c r="Q25" s="40"/>
      <c r="S25" s="40">
        <v>44708.55</v>
      </c>
      <c r="T25" s="40">
        <v>8281.7099999999991</v>
      </c>
      <c r="U25" s="40">
        <v>1591.1</v>
      </c>
      <c r="V25" s="40"/>
      <c r="W25" s="40"/>
      <c r="Y25" s="40">
        <v>42713.62</v>
      </c>
      <c r="Z25" s="40">
        <v>4745.78</v>
      </c>
      <c r="AA25" s="40">
        <v>6651.64</v>
      </c>
      <c r="AB25" s="40"/>
      <c r="AC25" s="40"/>
      <c r="AE25" s="40">
        <v>1977.74</v>
      </c>
      <c r="AF25" s="40">
        <v>1653.3</v>
      </c>
      <c r="AG25" s="40"/>
      <c r="AI25" s="40">
        <v>1677.43</v>
      </c>
      <c r="AJ25" s="40">
        <v>1315.77</v>
      </c>
      <c r="AK25" s="40"/>
      <c r="AM25" s="39"/>
      <c r="AO25" s="39"/>
      <c r="AQ25" s="39"/>
      <c r="AS25" s="39"/>
      <c r="AU25" s="39"/>
      <c r="AW25" s="39"/>
      <c r="AX25" s="70"/>
      <c r="AZ25" s="40"/>
      <c r="BA25" s="38"/>
      <c r="BB25" s="40"/>
      <c r="BC25" s="38"/>
      <c r="BD25" s="40"/>
      <c r="BE25" s="38"/>
      <c r="BF25" s="40"/>
      <c r="BG25" s="38"/>
      <c r="BH25" s="40"/>
    </row>
    <row r="26" spans="3:60" ht="19.5" thickBot="1">
      <c r="C26" s="75"/>
      <c r="D26" s="37" t="s">
        <v>91</v>
      </c>
      <c r="E26" s="44">
        <v>3989233</v>
      </c>
      <c r="F26" s="48">
        <v>18511474.780000001</v>
      </c>
      <c r="G26" s="47">
        <f>(F26-F25)/(E26-E25)</f>
        <v>4.645551237344427</v>
      </c>
      <c r="I26" s="44">
        <v>450409.5</v>
      </c>
      <c r="J26" s="48">
        <v>23270809.649999999</v>
      </c>
      <c r="K26" s="44">
        <v>63980.97</v>
      </c>
      <c r="L26" s="50">
        <f>(I26-I25)/(J26-J25)</f>
        <v>1.7048811859800912E-2</v>
      </c>
      <c r="M26" s="50">
        <f>(K26-K25)/(J26-J25)</f>
        <v>2.6745797248925039E-3</v>
      </c>
      <c r="O26" s="48">
        <v>19267623.59</v>
      </c>
      <c r="P26" s="44">
        <v>4064020.08</v>
      </c>
      <c r="Q26" s="47">
        <f>(O26-O25)/(P26-P25)</f>
        <v>4.7386739169151486</v>
      </c>
      <c r="S26" s="44">
        <v>165207.93</v>
      </c>
      <c r="T26" s="44">
        <v>84298.87</v>
      </c>
      <c r="U26" s="48">
        <v>20650093.309999999</v>
      </c>
      <c r="V26" s="47">
        <f>(S26-S25)/(T26-T25)</f>
        <v>1.5851602453972233</v>
      </c>
      <c r="W26" s="47">
        <f>(U26-U25)/(T26-T25)</f>
        <v>271.62948747361776</v>
      </c>
      <c r="Y26" s="48">
        <v>24361501.27</v>
      </c>
      <c r="Z26" s="44">
        <v>1293325.2</v>
      </c>
      <c r="AA26" s="44">
        <v>863392.48</v>
      </c>
      <c r="AB26" s="47">
        <f>(Y26-Y25)/(Z26-Z25)</f>
        <v>18.872556299246188</v>
      </c>
      <c r="AC26" s="47">
        <f>(AA26-AA25)/(Z26-Z25)</f>
        <v>0.66487235998228189</v>
      </c>
      <c r="AE26" s="44">
        <v>106008</v>
      </c>
      <c r="AF26" s="44">
        <v>686246.11</v>
      </c>
      <c r="AG26" s="47">
        <f>(AF26-AF25)/(AE26-AE25)</f>
        <v>6.5807084400250462</v>
      </c>
      <c r="AI26" s="44">
        <v>278970.53000000003</v>
      </c>
      <c r="AJ26" s="44">
        <v>8266.76</v>
      </c>
      <c r="AK26" s="50">
        <f>(AJ26-AJ25)/(AI26-AI25)</f>
        <v>2.5067302431975403E-2</v>
      </c>
      <c r="AM26" s="51">
        <v>8.9971185421247634E-4</v>
      </c>
      <c r="AO26" s="51">
        <v>7.8072695234050044E-4</v>
      </c>
      <c r="AQ26" s="52">
        <v>5.0348865161640166E-3</v>
      </c>
      <c r="AS26" s="52">
        <v>4.3141467836672965E-3</v>
      </c>
      <c r="AU26" s="54">
        <v>1.2006199666740864E-5</v>
      </c>
      <c r="AW26" s="55">
        <v>4.1020770412746675E-2</v>
      </c>
      <c r="AX26" s="70"/>
      <c r="AZ26" s="56">
        <v>0.99995831499999999</v>
      </c>
      <c r="BA26" s="57"/>
      <c r="BB26" s="56">
        <v>4.0673000000000002E-5</v>
      </c>
      <c r="BC26" s="38"/>
      <c r="BD26" s="58">
        <v>1.0118E-6</v>
      </c>
      <c r="BE26" s="38"/>
      <c r="BF26" s="53">
        <f>AZ26*$I$3+BB26*$I$4+BD26*$I$5</f>
        <v>27.976969204894534</v>
      </c>
      <c r="BG26" s="38"/>
      <c r="BH26" s="56">
        <f>$I$4*BB26/(BB26+BD26)+$I$5*BD26/(BB26+BD26)</f>
        <v>29.000701169949792</v>
      </c>
    </row>
    <row r="27" spans="3:60"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0"/>
      <c r="AY27" s="75"/>
      <c r="AZ27" s="75"/>
      <c r="BA27" s="75"/>
      <c r="BB27" s="75"/>
      <c r="BC27" s="75"/>
      <c r="BD27" s="75"/>
      <c r="BE27" s="75"/>
      <c r="BF27" s="75"/>
      <c r="BG27" s="75"/>
      <c r="BH27" s="75"/>
    </row>
    <row r="28" spans="3:60"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0"/>
      <c r="AY28" s="75"/>
      <c r="AZ28" s="75"/>
      <c r="BA28" s="75"/>
      <c r="BB28" s="75"/>
      <c r="BC28" s="75"/>
      <c r="BD28" s="75"/>
      <c r="BE28" s="75"/>
      <c r="BF28" s="75"/>
      <c r="BG28" s="75"/>
      <c r="BH28" s="75"/>
    </row>
    <row r="29" spans="3:60" ht="22.5">
      <c r="E29" s="68" t="s">
        <v>89</v>
      </c>
      <c r="F29" s="68" t="s">
        <v>90</v>
      </c>
      <c r="G29" s="69" t="s">
        <v>101</v>
      </c>
      <c r="I29" s="68" t="s">
        <v>93</v>
      </c>
      <c r="J29" s="68" t="s">
        <v>89</v>
      </c>
      <c r="K29" s="68" t="s">
        <v>90</v>
      </c>
      <c r="L29" s="69" t="s">
        <v>104</v>
      </c>
      <c r="M29" s="69" t="s">
        <v>102</v>
      </c>
      <c r="O29" s="68" t="s">
        <v>93</v>
      </c>
      <c r="P29" s="68" t="s">
        <v>96</v>
      </c>
      <c r="Q29" s="69" t="s">
        <v>103</v>
      </c>
      <c r="S29" s="68" t="s">
        <v>93</v>
      </c>
      <c r="T29" s="68" t="s">
        <v>89</v>
      </c>
      <c r="U29" s="68" t="s">
        <v>90</v>
      </c>
      <c r="V29" s="69" t="s">
        <v>105</v>
      </c>
      <c r="W29" s="69" t="s">
        <v>106</v>
      </c>
      <c r="Y29" s="68" t="s">
        <v>93</v>
      </c>
      <c r="Z29" s="68" t="s">
        <v>89</v>
      </c>
      <c r="AA29" s="68" t="s">
        <v>90</v>
      </c>
      <c r="AB29" s="69" t="s">
        <v>107</v>
      </c>
      <c r="AC29" s="69" t="s">
        <v>108</v>
      </c>
      <c r="AE29" s="68" t="s">
        <v>89</v>
      </c>
      <c r="AF29" s="68" t="s">
        <v>90</v>
      </c>
      <c r="AG29" s="69" t="s">
        <v>109</v>
      </c>
      <c r="AI29" s="68" t="s">
        <v>89</v>
      </c>
      <c r="AJ29" s="68" t="s">
        <v>90</v>
      </c>
      <c r="AK29" s="69" t="s">
        <v>110</v>
      </c>
      <c r="AM29" s="68" t="s">
        <v>111</v>
      </c>
      <c r="AO29" s="68" t="s">
        <v>111</v>
      </c>
      <c r="AQ29" s="68" t="s">
        <v>111</v>
      </c>
      <c r="AS29" s="68" t="s">
        <v>111</v>
      </c>
      <c r="AU29" s="68" t="s">
        <v>111</v>
      </c>
      <c r="AW29" s="68" t="s">
        <v>111</v>
      </c>
      <c r="AX29" s="70"/>
      <c r="AZ29" s="68" t="s">
        <v>76</v>
      </c>
      <c r="BA29" s="38"/>
      <c r="BB29" s="68" t="s">
        <v>76</v>
      </c>
      <c r="BC29" s="38"/>
      <c r="BD29" s="68" t="s">
        <v>76</v>
      </c>
      <c r="BE29" s="38"/>
      <c r="BF29" s="68" t="s">
        <v>76</v>
      </c>
      <c r="BG29" s="38"/>
      <c r="BH29" s="68" t="s">
        <v>76</v>
      </c>
    </row>
    <row r="30" spans="3:60">
      <c r="C30" s="75" t="s">
        <v>127</v>
      </c>
      <c r="D30" s="37" t="s">
        <v>92</v>
      </c>
      <c r="E30" s="40">
        <v>5883.45</v>
      </c>
      <c r="F30" s="40">
        <v>4978.24</v>
      </c>
      <c r="G30" s="40"/>
      <c r="I30" s="40">
        <v>53715.33</v>
      </c>
      <c r="J30" s="40">
        <v>2667.96</v>
      </c>
      <c r="K30" s="40">
        <v>1748.47</v>
      </c>
      <c r="L30" s="40"/>
      <c r="M30" s="40"/>
      <c r="O30" s="40">
        <v>36431.488879999997</v>
      </c>
      <c r="P30" s="40">
        <v>6292.49</v>
      </c>
      <c r="Q30" s="40"/>
      <c r="S30" s="40">
        <v>44708.55</v>
      </c>
      <c r="T30" s="40">
        <v>8281.7099999999991</v>
      </c>
      <c r="U30" s="40">
        <v>1591.1</v>
      </c>
      <c r="V30" s="40"/>
      <c r="W30" s="40"/>
      <c r="Y30" s="40">
        <v>42713.62</v>
      </c>
      <c r="Z30" s="40">
        <v>4745.78</v>
      </c>
      <c r="AA30" s="40">
        <v>6651.64</v>
      </c>
      <c r="AB30" s="40"/>
      <c r="AC30" s="40"/>
      <c r="AE30" s="40">
        <v>1977.74</v>
      </c>
      <c r="AF30" s="40">
        <v>1653.3</v>
      </c>
      <c r="AG30" s="40"/>
      <c r="AI30" s="40">
        <v>1677.43</v>
      </c>
      <c r="AJ30" s="40">
        <v>1315.77</v>
      </c>
      <c r="AK30" s="40"/>
      <c r="AM30" s="39"/>
      <c r="AO30" s="39"/>
      <c r="AQ30" s="39"/>
      <c r="AS30" s="39"/>
      <c r="AU30" s="39"/>
      <c r="AW30" s="39"/>
      <c r="AX30" s="70"/>
      <c r="AZ30" s="40"/>
      <c r="BA30" s="38"/>
      <c r="BB30" s="40"/>
      <c r="BC30" s="38"/>
      <c r="BD30" s="40"/>
      <c r="BE30" s="38"/>
      <c r="BF30" s="40"/>
      <c r="BG30" s="38"/>
      <c r="BH30" s="40"/>
    </row>
    <row r="31" spans="3:60" ht="19.5" thickBot="1">
      <c r="C31" s="75"/>
      <c r="D31" s="37" t="s">
        <v>91</v>
      </c>
      <c r="E31" s="44">
        <v>7898640.21</v>
      </c>
      <c r="F31" s="48">
        <v>14544373.390000001</v>
      </c>
      <c r="G31" s="47">
        <f>(F31-F30)/(E31-E30)</f>
        <v>1.8421187415384128</v>
      </c>
      <c r="I31" s="44">
        <v>450409.5</v>
      </c>
      <c r="J31" s="48">
        <v>23270809.649999999</v>
      </c>
      <c r="K31" s="44">
        <v>63980.97</v>
      </c>
      <c r="L31" s="50">
        <f>(I31-I30)/(J31-J30)</f>
        <v>1.7048811859800912E-2</v>
      </c>
      <c r="M31" s="50">
        <f>(K31-K30)/(J31-J30)</f>
        <v>2.6745797248925039E-3</v>
      </c>
      <c r="O31" s="48">
        <v>1727894.63</v>
      </c>
      <c r="P31" s="44">
        <v>922901.15</v>
      </c>
      <c r="Q31" s="47">
        <f>(O31-O30)/(P31-P30)</f>
        <v>1.8453492912886069</v>
      </c>
      <c r="S31" s="44">
        <v>165207.93</v>
      </c>
      <c r="T31" s="44">
        <v>84298.87</v>
      </c>
      <c r="U31" s="48">
        <v>20650093.309999999</v>
      </c>
      <c r="V31" s="47">
        <f>(S31-S30)/(T31-T30)</f>
        <v>1.5851602453972233</v>
      </c>
      <c r="W31" s="47">
        <f>(U31-U30)/(T31-T30)</f>
        <v>271.62948747361776</v>
      </c>
      <c r="Y31" s="48">
        <v>24361501.27</v>
      </c>
      <c r="Z31" s="44">
        <v>1293325.2</v>
      </c>
      <c r="AA31" s="44">
        <v>863392.48</v>
      </c>
      <c r="AB31" s="47">
        <f>(Y31-Y30)/(Z31-Z30)</f>
        <v>18.872556299246188</v>
      </c>
      <c r="AC31" s="47">
        <f>(AA31-AA30)/(Z31-Z30)</f>
        <v>0.66487235998228189</v>
      </c>
      <c r="AE31" s="44">
        <v>106008</v>
      </c>
      <c r="AF31" s="44">
        <v>686246.11</v>
      </c>
      <c r="AG31" s="47">
        <f>(AF31-AF30)/(AE31-AE30)</f>
        <v>6.5807084400250462</v>
      </c>
      <c r="AI31" s="44">
        <v>278970.53000000003</v>
      </c>
      <c r="AJ31" s="44">
        <v>8266.76</v>
      </c>
      <c r="AK31" s="50">
        <f>(AJ31-AJ30)/(AI31-AI30)</f>
        <v>2.5067302431975403E-2</v>
      </c>
      <c r="AM31" s="51">
        <v>1.6012465248024029E-3</v>
      </c>
      <c r="AO31" s="51">
        <v>1.6806744202612768E-3</v>
      </c>
      <c r="AQ31" s="52">
        <v>3.5947007414784474E-3</v>
      </c>
      <c r="AS31" s="52">
        <v>3.0103104486383083E-3</v>
      </c>
      <c r="AU31" s="54">
        <v>1.2006199666740864E-5</v>
      </c>
      <c r="AW31" s="55">
        <v>4.1020770412746675E-2</v>
      </c>
      <c r="AX31" s="70"/>
      <c r="AZ31" s="56">
        <v>0.999958342</v>
      </c>
      <c r="BA31" s="57"/>
      <c r="BB31" s="56">
        <v>4.0645999999999997E-5</v>
      </c>
      <c r="BC31" s="38"/>
      <c r="BD31" s="58">
        <v>1.0116E-6</v>
      </c>
      <c r="BE31" s="38"/>
      <c r="BF31" s="53">
        <f>AZ31*$I$3+BB31*$I$4+BD31*$I$5</f>
        <v>27.976969171911435</v>
      </c>
      <c r="BG31" s="38"/>
      <c r="BH31" s="56">
        <f>$I$4*BB31/(BB31+BD31)+$I$5*BD31/(BB31+BD31)</f>
        <v>29.000712187431429</v>
      </c>
    </row>
    <row r="32" spans="3:60"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0"/>
      <c r="AY32" s="75"/>
      <c r="AZ32" s="75"/>
      <c r="BA32" s="75"/>
      <c r="BB32" s="75"/>
      <c r="BC32" s="75"/>
      <c r="BD32" s="75"/>
      <c r="BE32" s="75"/>
      <c r="BF32" s="75"/>
      <c r="BG32" s="75"/>
      <c r="BH32" s="75"/>
    </row>
    <row r="33" spans="2:62"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0"/>
      <c r="AY33" s="75"/>
      <c r="AZ33" s="75"/>
      <c r="BA33" s="75"/>
      <c r="BB33" s="75"/>
      <c r="BC33" s="75"/>
      <c r="BD33" s="75"/>
      <c r="BE33" s="75"/>
      <c r="BF33" s="75"/>
      <c r="BG33" s="75"/>
      <c r="BH33" s="75"/>
    </row>
    <row r="34" spans="2:62" ht="22.5">
      <c r="E34" s="68" t="s">
        <v>89</v>
      </c>
      <c r="F34" s="68" t="s">
        <v>90</v>
      </c>
      <c r="G34" s="69" t="s">
        <v>101</v>
      </c>
      <c r="I34" s="68" t="s">
        <v>93</v>
      </c>
      <c r="J34" s="68" t="s">
        <v>89</v>
      </c>
      <c r="K34" s="68" t="s">
        <v>90</v>
      </c>
      <c r="L34" s="69" t="s">
        <v>104</v>
      </c>
      <c r="M34" s="69" t="s">
        <v>102</v>
      </c>
      <c r="O34" s="68" t="s">
        <v>93</v>
      </c>
      <c r="P34" s="68" t="s">
        <v>96</v>
      </c>
      <c r="Q34" s="69" t="s">
        <v>103</v>
      </c>
      <c r="S34" s="68" t="s">
        <v>93</v>
      </c>
      <c r="T34" s="68" t="s">
        <v>89</v>
      </c>
      <c r="U34" s="68" t="s">
        <v>90</v>
      </c>
      <c r="V34" s="69" t="s">
        <v>105</v>
      </c>
      <c r="W34" s="69" t="s">
        <v>106</v>
      </c>
      <c r="Y34" s="68" t="s">
        <v>93</v>
      </c>
      <c r="Z34" s="68" t="s">
        <v>89</v>
      </c>
      <c r="AA34" s="68" t="s">
        <v>90</v>
      </c>
      <c r="AB34" s="69" t="s">
        <v>107</v>
      </c>
      <c r="AC34" s="69" t="s">
        <v>108</v>
      </c>
      <c r="AE34" s="68" t="s">
        <v>89</v>
      </c>
      <c r="AF34" s="68" t="s">
        <v>90</v>
      </c>
      <c r="AG34" s="69" t="s">
        <v>109</v>
      </c>
      <c r="AI34" s="68" t="s">
        <v>89</v>
      </c>
      <c r="AJ34" s="68" t="s">
        <v>90</v>
      </c>
      <c r="AK34" s="69" t="s">
        <v>110</v>
      </c>
      <c r="AM34" s="68" t="s">
        <v>111</v>
      </c>
      <c r="AO34" s="68" t="s">
        <v>111</v>
      </c>
      <c r="AQ34" s="68" t="s">
        <v>111</v>
      </c>
      <c r="AS34" s="68" t="s">
        <v>111</v>
      </c>
      <c r="AU34" s="68" t="s">
        <v>111</v>
      </c>
      <c r="AW34" s="68" t="s">
        <v>111</v>
      </c>
      <c r="AX34" s="70"/>
      <c r="AZ34" s="68" t="s">
        <v>76</v>
      </c>
      <c r="BA34" s="38"/>
      <c r="BB34" s="68" t="s">
        <v>76</v>
      </c>
      <c r="BC34" s="38"/>
      <c r="BD34" s="68" t="s">
        <v>76</v>
      </c>
      <c r="BE34" s="38"/>
      <c r="BF34" s="68" t="s">
        <v>76</v>
      </c>
      <c r="BG34" s="38"/>
      <c r="BH34" s="68" t="s">
        <v>76</v>
      </c>
    </row>
    <row r="35" spans="2:62">
      <c r="C35" s="75" t="s">
        <v>127</v>
      </c>
      <c r="D35" s="37" t="s">
        <v>92</v>
      </c>
      <c r="E35" s="40">
        <v>3230.89</v>
      </c>
      <c r="F35" s="40">
        <v>3132.75</v>
      </c>
      <c r="G35" s="40"/>
      <c r="I35" s="40">
        <v>53715.33</v>
      </c>
      <c r="J35" s="40">
        <v>2667.96</v>
      </c>
      <c r="K35" s="40">
        <v>1748.47</v>
      </c>
      <c r="L35" s="40"/>
      <c r="M35" s="40"/>
      <c r="O35" s="40">
        <v>28641.08</v>
      </c>
      <c r="P35" s="40">
        <v>6180.4</v>
      </c>
      <c r="Q35" s="40"/>
      <c r="S35" s="40">
        <v>44708.55</v>
      </c>
      <c r="T35" s="40">
        <v>8281.7099999999991</v>
      </c>
      <c r="U35" s="40">
        <v>1591.1</v>
      </c>
      <c r="V35" s="40"/>
      <c r="W35" s="40"/>
      <c r="Y35" s="40">
        <v>42713.62</v>
      </c>
      <c r="Z35" s="40">
        <v>4745.78</v>
      </c>
      <c r="AA35" s="40">
        <v>6651.64</v>
      </c>
      <c r="AB35" s="40"/>
      <c r="AC35" s="40"/>
      <c r="AE35" s="40">
        <v>1977.74</v>
      </c>
      <c r="AF35" s="40">
        <v>1653.3</v>
      </c>
      <c r="AG35" s="40"/>
      <c r="AI35" s="40">
        <v>1677.43</v>
      </c>
      <c r="AJ35" s="40">
        <v>1315.77</v>
      </c>
      <c r="AK35" s="40"/>
      <c r="AM35" s="39"/>
      <c r="AO35" s="39"/>
      <c r="AQ35" s="39"/>
      <c r="AS35" s="39"/>
      <c r="AU35" s="39"/>
      <c r="AW35" s="39"/>
      <c r="AX35" s="70"/>
      <c r="AZ35" s="40"/>
      <c r="BA35" s="38"/>
      <c r="BB35" s="40"/>
      <c r="BC35" s="38"/>
      <c r="BD35" s="40"/>
      <c r="BE35" s="38"/>
      <c r="BF35" s="40"/>
      <c r="BG35" s="38"/>
      <c r="BH35" s="40"/>
    </row>
    <row r="36" spans="2:62" ht="19.5" thickBot="1">
      <c r="C36" s="75"/>
      <c r="D36" s="37" t="s">
        <v>91</v>
      </c>
      <c r="E36" s="44">
        <v>11997757.640000001</v>
      </c>
      <c r="F36" s="48">
        <v>10903473.460000001</v>
      </c>
      <c r="G36" s="47">
        <f>(F36-F35)/(E36-E35)</f>
        <v>0.9087762224549627</v>
      </c>
      <c r="I36" s="44">
        <v>450409.5</v>
      </c>
      <c r="J36" s="48">
        <v>23270809.649999999</v>
      </c>
      <c r="K36" s="44">
        <v>63980.97</v>
      </c>
      <c r="L36" s="50">
        <f>(I36-I35)/(J36-J35)</f>
        <v>1.7048811859800912E-2</v>
      </c>
      <c r="M36" s="50">
        <f>(K36-K35)/(J36-J35)</f>
        <v>2.6745797248925039E-3</v>
      </c>
      <c r="O36" s="48">
        <v>11350918.59</v>
      </c>
      <c r="P36" s="44">
        <v>12146117.310000001</v>
      </c>
      <c r="Q36" s="47">
        <f>(O36-O35)/(P36-P35)</f>
        <v>0.93264714585736674</v>
      </c>
      <c r="S36" s="44">
        <v>165207.93</v>
      </c>
      <c r="T36" s="44">
        <v>84298.87</v>
      </c>
      <c r="U36" s="48">
        <v>20650093.309999999</v>
      </c>
      <c r="V36" s="47">
        <f>(S36-S35)/(T36-T35)</f>
        <v>1.5851602453972233</v>
      </c>
      <c r="W36" s="47">
        <f>(U36-U35)/(T36-T35)</f>
        <v>271.62948747361776</v>
      </c>
      <c r="Y36" s="48">
        <v>24361501.27</v>
      </c>
      <c r="Z36" s="44">
        <v>1293325.2</v>
      </c>
      <c r="AA36" s="44">
        <v>863392.48</v>
      </c>
      <c r="AB36" s="47">
        <f>(Y36-Y35)/(Z36-Z35)</f>
        <v>18.872556299246188</v>
      </c>
      <c r="AC36" s="47">
        <f>(AA36-AA35)/(Z36-Z35)</f>
        <v>0.66487235998228189</v>
      </c>
      <c r="AE36" s="44">
        <v>106008</v>
      </c>
      <c r="AF36" s="44">
        <v>686246.11</v>
      </c>
      <c r="AG36" s="47">
        <f>(AF36-AF35)/(AE36-AE35)</f>
        <v>6.5807084400250462</v>
      </c>
      <c r="AI36" s="44">
        <v>278970.53000000003</v>
      </c>
      <c r="AJ36" s="44">
        <v>8266.76</v>
      </c>
      <c r="AK36" s="50">
        <f>(AJ36-AJ35)/(AI36-AI35)</f>
        <v>2.5067302431975403E-2</v>
      </c>
      <c r="AM36" s="51">
        <v>3.0140547535834074E-3</v>
      </c>
      <c r="AO36" s="51">
        <v>2.407942539789442E-3</v>
      </c>
      <c r="AQ36" s="52">
        <v>2.4005839052636995E-3</v>
      </c>
      <c r="AS36" s="52">
        <v>2.7716632511846392E-3</v>
      </c>
      <c r="AU36" s="54">
        <v>1.2006199666740864E-5</v>
      </c>
      <c r="AW36" s="55">
        <v>4.1020770412746675E-2</v>
      </c>
      <c r="AX36" s="70"/>
      <c r="AZ36" s="56">
        <v>0.99995816699999995</v>
      </c>
      <c r="BA36" s="57"/>
      <c r="BB36" s="56">
        <v>4.0821000000000001E-5</v>
      </c>
      <c r="BC36" s="38"/>
      <c r="BD36" s="58">
        <v>1.0117E-6</v>
      </c>
      <c r="BE36" s="38"/>
      <c r="BF36" s="53">
        <f>AZ36*$I$3+BB36*$I$4+BD36*$I$5</f>
        <v>27.976969349833237</v>
      </c>
      <c r="BG36" s="38"/>
      <c r="BH36" s="56">
        <f>$I$4*BB36/(BB36+BD36)+$I$5*BD36/(BB36+BD36)</f>
        <v>29.000613203606626</v>
      </c>
    </row>
    <row r="37" spans="2:6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1"/>
      <c r="AY37" s="78"/>
      <c r="AZ37" s="78"/>
      <c r="BA37" s="78"/>
      <c r="BB37" s="78"/>
      <c r="BC37" s="78"/>
      <c r="BD37" s="78"/>
      <c r="BE37" s="78"/>
      <c r="BF37" s="78"/>
      <c r="BG37" s="78"/>
      <c r="BH37" s="78"/>
    </row>
    <row r="38" spans="2:6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1"/>
      <c r="AY38" s="78"/>
      <c r="AZ38" s="78"/>
      <c r="BA38" s="78"/>
      <c r="BB38" s="78"/>
      <c r="BC38" s="78"/>
      <c r="BD38" s="78"/>
      <c r="BE38" s="78"/>
      <c r="BF38" s="78"/>
      <c r="BG38" s="78"/>
      <c r="BH38" s="78"/>
    </row>
    <row r="39" spans="2:6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1"/>
      <c r="AY39" s="78"/>
      <c r="AZ39" s="78"/>
      <c r="BA39" s="78"/>
      <c r="BB39" s="78"/>
      <c r="BC39" s="78"/>
      <c r="BD39" s="78"/>
      <c r="BE39" s="78"/>
      <c r="BF39" s="78"/>
      <c r="BG39" s="78"/>
      <c r="BH39" s="78"/>
    </row>
    <row r="40" spans="2:62">
      <c r="E40" s="77" t="s">
        <v>118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0"/>
      <c r="AY40" s="46" t="s">
        <v>126</v>
      </c>
      <c r="AZ40" s="45"/>
      <c r="BA40" s="45"/>
      <c r="BB40" s="45"/>
      <c r="BC40" s="45"/>
      <c r="BD40" s="45"/>
      <c r="BE40" s="45"/>
      <c r="BF40" s="45"/>
      <c r="BG40" s="45"/>
      <c r="BH40" s="45"/>
    </row>
    <row r="41" spans="2:62" ht="22.5">
      <c r="B41" s="42" t="s">
        <v>86</v>
      </c>
      <c r="C41" s="42" t="s">
        <v>87</v>
      </c>
      <c r="E41" s="76" t="s">
        <v>88</v>
      </c>
      <c r="F41" s="76"/>
      <c r="G41" s="76"/>
      <c r="I41" s="76" t="s">
        <v>94</v>
      </c>
      <c r="J41" s="76"/>
      <c r="K41" s="76"/>
      <c r="L41" s="76"/>
      <c r="M41" s="76"/>
      <c r="O41" s="76" t="s">
        <v>95</v>
      </c>
      <c r="P41" s="76"/>
      <c r="Q41" s="76"/>
      <c r="S41" s="76" t="s">
        <v>97</v>
      </c>
      <c r="T41" s="76"/>
      <c r="U41" s="76"/>
      <c r="V41" s="76"/>
      <c r="W41" s="76"/>
      <c r="Y41" s="76" t="s">
        <v>98</v>
      </c>
      <c r="Z41" s="76"/>
      <c r="AA41" s="76"/>
      <c r="AB41" s="76"/>
      <c r="AC41" s="76"/>
      <c r="AE41" s="76" t="s">
        <v>99</v>
      </c>
      <c r="AF41" s="76"/>
      <c r="AG41" s="76"/>
      <c r="AI41" s="76" t="s">
        <v>100</v>
      </c>
      <c r="AJ41" s="76"/>
      <c r="AK41" s="76"/>
      <c r="AM41" s="41" t="s">
        <v>112</v>
      </c>
      <c r="AO41" s="41" t="s">
        <v>113</v>
      </c>
      <c r="AQ41" s="41" t="s">
        <v>114</v>
      </c>
      <c r="AS41" s="41" t="s">
        <v>115</v>
      </c>
      <c r="AU41" s="41" t="s">
        <v>116</v>
      </c>
      <c r="AW41" s="41" t="s">
        <v>117</v>
      </c>
      <c r="AX41" s="70"/>
      <c r="AZ41" s="43" t="s">
        <v>122</v>
      </c>
      <c r="BA41" s="42"/>
      <c r="BB41" s="43" t="s">
        <v>123</v>
      </c>
      <c r="BC41" s="42"/>
      <c r="BD41" s="43" t="s">
        <v>124</v>
      </c>
      <c r="BE41" s="42"/>
      <c r="BF41" s="43" t="s">
        <v>80</v>
      </c>
      <c r="BG41" s="42"/>
      <c r="BH41" s="43" t="s">
        <v>125</v>
      </c>
    </row>
    <row r="42" spans="2:62" ht="22.5">
      <c r="E42" s="40" t="s">
        <v>89</v>
      </c>
      <c r="F42" s="40" t="s">
        <v>90</v>
      </c>
      <c r="G42" s="49" t="s">
        <v>101</v>
      </c>
      <c r="I42" s="40" t="s">
        <v>93</v>
      </c>
      <c r="J42" s="40" t="s">
        <v>89</v>
      </c>
      <c r="K42" s="40" t="s">
        <v>90</v>
      </c>
      <c r="L42" s="49" t="s">
        <v>104</v>
      </c>
      <c r="M42" s="49" t="s">
        <v>102</v>
      </c>
      <c r="O42" s="40" t="s">
        <v>93</v>
      </c>
      <c r="P42" s="40" t="s">
        <v>89</v>
      </c>
      <c r="Q42" s="49" t="s">
        <v>103</v>
      </c>
      <c r="S42" s="40" t="s">
        <v>93</v>
      </c>
      <c r="T42" s="40" t="s">
        <v>89</v>
      </c>
      <c r="U42" s="40" t="s">
        <v>90</v>
      </c>
      <c r="V42" s="49" t="s">
        <v>105</v>
      </c>
      <c r="W42" s="49" t="s">
        <v>106</v>
      </c>
      <c r="Y42" s="40" t="s">
        <v>93</v>
      </c>
      <c r="Z42" s="40" t="s">
        <v>89</v>
      </c>
      <c r="AA42" s="40" t="s">
        <v>90</v>
      </c>
      <c r="AB42" s="49" t="s">
        <v>107</v>
      </c>
      <c r="AC42" s="49" t="s">
        <v>108</v>
      </c>
      <c r="AE42" s="40" t="s">
        <v>89</v>
      </c>
      <c r="AF42" s="40" t="s">
        <v>90</v>
      </c>
      <c r="AG42" s="49" t="s">
        <v>109</v>
      </c>
      <c r="AI42" s="40" t="s">
        <v>89</v>
      </c>
      <c r="AJ42" s="40" t="s">
        <v>90</v>
      </c>
      <c r="AK42" s="49" t="s">
        <v>110</v>
      </c>
      <c r="AL42" s="74"/>
      <c r="AM42" s="40" t="s">
        <v>111</v>
      </c>
      <c r="AO42" s="40" t="s">
        <v>111</v>
      </c>
      <c r="AQ42" s="40" t="s">
        <v>111</v>
      </c>
      <c r="AS42" s="40" t="s">
        <v>111</v>
      </c>
      <c r="AU42" s="40" t="s">
        <v>111</v>
      </c>
      <c r="AW42" s="40" t="s">
        <v>111</v>
      </c>
      <c r="AX42" s="70"/>
      <c r="AZ42" s="40" t="s">
        <v>76</v>
      </c>
      <c r="BA42" s="42"/>
      <c r="BB42" s="40" t="s">
        <v>76</v>
      </c>
      <c r="BC42" s="42"/>
      <c r="BD42" s="40" t="s">
        <v>76</v>
      </c>
      <c r="BE42" s="42"/>
      <c r="BF42" s="68" t="s">
        <v>76</v>
      </c>
      <c r="BG42" s="42"/>
      <c r="BH42" s="40" t="s">
        <v>76</v>
      </c>
    </row>
    <row r="43" spans="2:62">
      <c r="C43" s="75" t="s">
        <v>138</v>
      </c>
      <c r="D43" s="37" t="s">
        <v>92</v>
      </c>
      <c r="E43" s="40">
        <v>25337.599999999999</v>
      </c>
      <c r="F43" s="40">
        <v>8135</v>
      </c>
      <c r="G43" s="40"/>
      <c r="I43" s="40">
        <v>178702.4</v>
      </c>
      <c r="J43" s="40">
        <v>10906.9</v>
      </c>
      <c r="K43" s="40">
        <v>6299.2</v>
      </c>
      <c r="L43" s="40"/>
      <c r="M43" s="40"/>
      <c r="O43" s="40">
        <v>141633.29999999999</v>
      </c>
      <c r="P43" s="40">
        <v>7366.9</v>
      </c>
      <c r="Q43" s="40"/>
      <c r="S43" s="40">
        <v>84629.7</v>
      </c>
      <c r="T43" s="40">
        <v>12304.2</v>
      </c>
      <c r="U43" s="40">
        <v>15780.6</v>
      </c>
      <c r="V43" s="40"/>
      <c r="W43" s="40"/>
      <c r="Y43" s="40">
        <v>96392.2</v>
      </c>
      <c r="Z43" s="40">
        <v>9603.2999999999993</v>
      </c>
      <c r="AA43" s="40">
        <v>33800.6</v>
      </c>
      <c r="AB43" s="40"/>
      <c r="AC43" s="40"/>
      <c r="AE43" s="40">
        <v>3979.5</v>
      </c>
      <c r="AF43" s="40">
        <v>2974.9</v>
      </c>
      <c r="AG43" s="40"/>
      <c r="AI43" s="40">
        <v>4441.5</v>
      </c>
      <c r="AJ43" s="40">
        <v>3233.9</v>
      </c>
      <c r="AK43" s="40"/>
      <c r="AM43" s="39"/>
      <c r="AO43" s="39"/>
      <c r="AQ43" s="39"/>
      <c r="AS43" s="39"/>
      <c r="AU43" s="39"/>
      <c r="AW43" s="39"/>
      <c r="AX43" s="70"/>
      <c r="AZ43" s="40"/>
      <c r="BA43" s="42"/>
      <c r="BB43" s="40"/>
      <c r="BC43" s="42"/>
      <c r="BD43" s="40"/>
      <c r="BE43" s="42"/>
      <c r="BF43" s="40"/>
      <c r="BG43" s="42"/>
      <c r="BH43" s="40"/>
    </row>
    <row r="44" spans="2:62" ht="19.5" thickBot="1">
      <c r="C44" s="75"/>
      <c r="D44" s="37" t="s">
        <v>91</v>
      </c>
      <c r="E44" s="44">
        <v>10055708.300000001</v>
      </c>
      <c r="F44" s="48">
        <v>46818565.700000003</v>
      </c>
      <c r="G44" s="47">
        <f>(F44-F43)/(E44-E43)</f>
        <v>4.6668694607667884</v>
      </c>
      <c r="I44" s="44">
        <v>1043325.4</v>
      </c>
      <c r="J44" s="48">
        <v>55515105.899999999</v>
      </c>
      <c r="K44" s="44">
        <v>150139.4</v>
      </c>
      <c r="L44" s="50">
        <f>(I44-I43)/(J44-J43)</f>
        <v>1.5577614226988484E-2</v>
      </c>
      <c r="M44" s="50">
        <f>(K44-K43)/(J44-J43)</f>
        <v>2.5915192470393092E-3</v>
      </c>
      <c r="O44" s="48">
        <v>46169858.600000001</v>
      </c>
      <c r="P44" s="44">
        <v>9902115.0999999996</v>
      </c>
      <c r="Q44" s="47">
        <f>(O44-O43)/(P44-P43)</f>
        <v>4.6517833874741763</v>
      </c>
      <c r="S44" s="44">
        <v>490668.2</v>
      </c>
      <c r="T44" s="44">
        <v>225294.2</v>
      </c>
      <c r="U44" s="48">
        <v>57479863.899999999</v>
      </c>
      <c r="V44" s="47">
        <f>(S44-S43)/(T44-T43)</f>
        <v>1.906373538663787</v>
      </c>
      <c r="W44" s="47">
        <f>(U44-U43)/(T44-T43)</f>
        <v>269.79709516878728</v>
      </c>
      <c r="Y44" s="48">
        <v>56848157.299999997</v>
      </c>
      <c r="Z44" s="44">
        <v>2955535.3</v>
      </c>
      <c r="AA44" s="44">
        <v>1986156.7</v>
      </c>
      <c r="AB44" s="47">
        <f>(Y44-Y43)/(Z44-Z43)</f>
        <v>19.264451827129747</v>
      </c>
      <c r="AC44" s="47">
        <f>(AA44-AA43)/(Z44-Z43)</f>
        <v>0.66272951989387396</v>
      </c>
      <c r="AE44" s="44">
        <v>267871.09999999998</v>
      </c>
      <c r="AF44" s="44">
        <v>1758814</v>
      </c>
      <c r="AG44" s="47">
        <f>(AF44-AF43)/(AE44-AE43)</f>
        <v>6.6536377057852549</v>
      </c>
      <c r="AI44" s="44">
        <v>913819.9</v>
      </c>
      <c r="AJ44" s="44">
        <v>26189.9</v>
      </c>
      <c r="AK44" s="50">
        <f>(AJ44-AJ43)/(AI44-AI43)</f>
        <v>2.524361695857302E-2</v>
      </c>
      <c r="AM44" s="51">
        <v>8.9971185421247634E-4</v>
      </c>
      <c r="AO44" s="51">
        <v>7.8072695234050044E-4</v>
      </c>
      <c r="AQ44" s="52">
        <v>5.0348865161640166E-3</v>
      </c>
      <c r="AS44" s="52">
        <v>4.3141467836672965E-3</v>
      </c>
      <c r="AU44" s="54">
        <v>1.1992316648585165E-5</v>
      </c>
      <c r="AW44" s="55">
        <v>4.0854039355986124E-2</v>
      </c>
      <c r="AX44" s="70"/>
      <c r="AZ44" s="56">
        <v>0.99995844199999995</v>
      </c>
      <c r="BA44" s="57"/>
      <c r="BB44" s="56">
        <v>4.0550000000000003E-5</v>
      </c>
      <c r="BC44" s="42"/>
      <c r="BD44" s="58">
        <v>1.00715E-6</v>
      </c>
      <c r="BE44" s="42"/>
      <c r="BF44" s="53">
        <f>AZ44*$I$3+BB44*$I$4+BD44*$I$5</f>
        <v>27.976969054477326</v>
      </c>
      <c r="BG44" s="42"/>
      <c r="BH44" s="56">
        <f>$I$4*BB44/(BB44+BD44)+$I$5*BD44/(BB44+BD44)</f>
        <v>29.000663935188239</v>
      </c>
      <c r="BJ44" s="73"/>
    </row>
    <row r="45" spans="2:62"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0"/>
      <c r="AY45" s="75"/>
      <c r="AZ45" s="75"/>
      <c r="BA45" s="75"/>
      <c r="BB45" s="75"/>
      <c r="BC45" s="75"/>
      <c r="BD45" s="75"/>
      <c r="BE45" s="75"/>
      <c r="BF45" s="75"/>
      <c r="BG45" s="75"/>
      <c r="BH45" s="75"/>
    </row>
    <row r="46" spans="2:62"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0"/>
      <c r="AY46" s="75"/>
      <c r="AZ46" s="75"/>
      <c r="BA46" s="75"/>
      <c r="BB46" s="75"/>
      <c r="BC46" s="75"/>
      <c r="BD46" s="75"/>
      <c r="BE46" s="75"/>
      <c r="BF46" s="75"/>
      <c r="BG46" s="75"/>
      <c r="BH46" s="75"/>
    </row>
    <row r="47" spans="2:62" ht="22.5">
      <c r="E47" s="40" t="s">
        <v>89</v>
      </c>
      <c r="F47" s="40" t="s">
        <v>90</v>
      </c>
      <c r="G47" s="49" t="s">
        <v>101</v>
      </c>
      <c r="I47" s="40" t="s">
        <v>93</v>
      </c>
      <c r="J47" s="40" t="s">
        <v>89</v>
      </c>
      <c r="K47" s="40" t="s">
        <v>90</v>
      </c>
      <c r="L47" s="49" t="s">
        <v>104</v>
      </c>
      <c r="M47" s="49" t="s">
        <v>102</v>
      </c>
      <c r="O47" s="40" t="s">
        <v>93</v>
      </c>
      <c r="P47" s="40" t="s">
        <v>89</v>
      </c>
      <c r="Q47" s="49" t="s">
        <v>103</v>
      </c>
      <c r="S47" s="40" t="s">
        <v>93</v>
      </c>
      <c r="T47" s="40" t="s">
        <v>89</v>
      </c>
      <c r="U47" s="40" t="s">
        <v>90</v>
      </c>
      <c r="V47" s="49" t="s">
        <v>105</v>
      </c>
      <c r="W47" s="49" t="s">
        <v>106</v>
      </c>
      <c r="Y47" s="40" t="s">
        <v>93</v>
      </c>
      <c r="Z47" s="40" t="s">
        <v>89</v>
      </c>
      <c r="AA47" s="40" t="s">
        <v>90</v>
      </c>
      <c r="AB47" s="49" t="s">
        <v>107</v>
      </c>
      <c r="AC47" s="49" t="s">
        <v>108</v>
      </c>
      <c r="AE47" s="40" t="s">
        <v>89</v>
      </c>
      <c r="AF47" s="40" t="s">
        <v>90</v>
      </c>
      <c r="AG47" s="49" t="s">
        <v>109</v>
      </c>
      <c r="AI47" s="40" t="s">
        <v>89</v>
      </c>
      <c r="AJ47" s="40" t="s">
        <v>90</v>
      </c>
      <c r="AK47" s="49" t="s">
        <v>110</v>
      </c>
      <c r="AL47" s="74"/>
      <c r="AM47" s="40" t="s">
        <v>111</v>
      </c>
      <c r="AO47" s="40" t="s">
        <v>111</v>
      </c>
      <c r="AQ47" s="40" t="s">
        <v>111</v>
      </c>
      <c r="AS47" s="40" t="s">
        <v>111</v>
      </c>
      <c r="AU47" s="40" t="s">
        <v>111</v>
      </c>
      <c r="AW47" s="40" t="s">
        <v>111</v>
      </c>
      <c r="AX47" s="70"/>
      <c r="AZ47" s="40" t="s">
        <v>76</v>
      </c>
      <c r="BA47" s="42"/>
      <c r="BB47" s="40" t="s">
        <v>76</v>
      </c>
      <c r="BC47" s="42"/>
      <c r="BD47" s="40" t="s">
        <v>76</v>
      </c>
      <c r="BE47" s="42"/>
      <c r="BF47" s="68" t="s">
        <v>76</v>
      </c>
      <c r="BG47" s="42"/>
      <c r="BH47" s="40" t="s">
        <v>76</v>
      </c>
    </row>
    <row r="48" spans="2:62">
      <c r="C48" s="75" t="s">
        <v>139</v>
      </c>
      <c r="D48" s="37" t="s">
        <v>92</v>
      </c>
      <c r="E48" s="40">
        <v>9401.9</v>
      </c>
      <c r="F48" s="40">
        <v>4949.1000000000004</v>
      </c>
      <c r="G48" s="40"/>
      <c r="I48" s="40">
        <v>93183.8</v>
      </c>
      <c r="J48" s="40">
        <v>6051.1</v>
      </c>
      <c r="K48" s="40">
        <v>3202</v>
      </c>
      <c r="L48" s="40"/>
      <c r="M48" s="40"/>
      <c r="O48" s="40">
        <v>97527.1</v>
      </c>
      <c r="P48" s="40">
        <v>6885.8</v>
      </c>
      <c r="Q48" s="40"/>
      <c r="S48" s="40">
        <v>81228.399999999994</v>
      </c>
      <c r="T48" s="40">
        <v>7347.2</v>
      </c>
      <c r="U48" s="40">
        <v>7999.7</v>
      </c>
      <c r="V48" s="40"/>
      <c r="W48" s="40"/>
      <c r="Y48" s="40">
        <v>79743.7</v>
      </c>
      <c r="Z48" s="40">
        <v>5443.7</v>
      </c>
      <c r="AA48" s="40">
        <v>10007.6</v>
      </c>
      <c r="AB48" s="40"/>
      <c r="AC48" s="40"/>
      <c r="AE48" s="40">
        <v>4206.1000000000004</v>
      </c>
      <c r="AF48" s="40">
        <v>2921.7</v>
      </c>
      <c r="AG48" s="40"/>
      <c r="AI48" s="40">
        <v>4016.6</v>
      </c>
      <c r="AJ48" s="40">
        <v>2810.5</v>
      </c>
      <c r="AK48" s="40"/>
      <c r="AM48" s="39"/>
      <c r="AO48" s="39"/>
      <c r="AQ48" s="39"/>
      <c r="AS48" s="39"/>
      <c r="AU48" s="39"/>
      <c r="AW48" s="39"/>
      <c r="AX48" s="70"/>
      <c r="AZ48" s="40"/>
      <c r="BA48" s="42"/>
      <c r="BB48" s="40"/>
      <c r="BC48" s="42"/>
      <c r="BD48" s="40"/>
      <c r="BE48" s="42"/>
      <c r="BF48" s="40"/>
      <c r="BG48" s="42"/>
      <c r="BH48" s="40"/>
    </row>
    <row r="49" spans="3:60" ht="19.5" thickBot="1">
      <c r="C49" s="75"/>
      <c r="D49" s="37" t="s">
        <v>91</v>
      </c>
      <c r="E49" s="44">
        <v>4432218.49</v>
      </c>
      <c r="F49" s="48">
        <v>20594519.359999999</v>
      </c>
      <c r="G49" s="47">
        <f>(F49-F48)/(E49-E48)</f>
        <v>4.6553072778448632</v>
      </c>
      <c r="I49" s="44">
        <v>514848.29</v>
      </c>
      <c r="J49" s="48">
        <v>24665357.149999999</v>
      </c>
      <c r="K49" s="44">
        <v>67364.55</v>
      </c>
      <c r="L49" s="50">
        <f>(I49-I48)/(J49-J48)</f>
        <v>1.709960893242574E-2</v>
      </c>
      <c r="M49" s="50">
        <f>(K49-K48)/(J49-J48)</f>
        <v>2.6019608933804529E-3</v>
      </c>
      <c r="O49" s="48">
        <v>20178485.48</v>
      </c>
      <c r="P49" s="44">
        <v>4259743.5</v>
      </c>
      <c r="Q49" s="47">
        <f>(O49-O48)/(P49-P48)</f>
        <v>4.7217564744759732</v>
      </c>
      <c r="S49" s="44">
        <v>224507.84</v>
      </c>
      <c r="T49" s="44">
        <v>97508.68</v>
      </c>
      <c r="U49" s="48">
        <v>24776831.07</v>
      </c>
      <c r="V49" s="47">
        <f>(S49-S48)/(T49-T48)</f>
        <v>1.5891425029846449</v>
      </c>
      <c r="W49" s="47">
        <f>(U49-U48)/(T49-T48)</f>
        <v>274.71633529085818</v>
      </c>
      <c r="Y49" s="48">
        <v>24279850.899999999</v>
      </c>
      <c r="Z49" s="44">
        <v>1268945.71</v>
      </c>
      <c r="AA49" s="44">
        <v>851816.5</v>
      </c>
      <c r="AB49" s="47">
        <f>(Y49-Y48)/(Z49-Z48)</f>
        <v>19.153200397362248</v>
      </c>
      <c r="AC49" s="47">
        <f>(AA49-AA48)/(Z49-Z48)</f>
        <v>0.66625054280681362</v>
      </c>
      <c r="AE49" s="44">
        <v>110801.07</v>
      </c>
      <c r="AF49" s="44">
        <v>713751.42</v>
      </c>
      <c r="AG49" s="47">
        <f>(AF49-AF48)/(AE49-AE48)</f>
        <v>6.6685109062838528</v>
      </c>
      <c r="AI49" s="44">
        <v>349346.82</v>
      </c>
      <c r="AJ49" s="44">
        <v>11239.97</v>
      </c>
      <c r="AK49" s="50">
        <f>(AJ49-AJ48)/(AI49-AI48)</f>
        <v>2.4409882228088809E-2</v>
      </c>
      <c r="AM49" s="51">
        <v>8.9971185421247634E-4</v>
      </c>
      <c r="AO49" s="51">
        <v>7.8072695234050044E-4</v>
      </c>
      <c r="AQ49" s="52">
        <v>5.0348865161640166E-3</v>
      </c>
      <c r="AS49" s="52">
        <v>4.3141467836672965E-3</v>
      </c>
      <c r="AU49" s="54">
        <v>1.1992316648585165E-5</v>
      </c>
      <c r="AW49" s="55">
        <v>4.0854039355986124E-2</v>
      </c>
      <c r="AX49" s="70"/>
      <c r="AZ49" s="56">
        <v>0.99995871680000004</v>
      </c>
      <c r="BA49" s="57"/>
      <c r="BB49" s="56">
        <v>4.0309799999999998E-5</v>
      </c>
      <c r="BC49" s="42"/>
      <c r="BD49" s="58">
        <v>9.7340000000000007E-7</v>
      </c>
      <c r="BE49" s="42"/>
      <c r="BF49" s="53">
        <f>AZ49*$I$3+BB49*$I$4+BD49*$I$5</f>
        <v>27.976968770767982</v>
      </c>
      <c r="BG49" s="42"/>
      <c r="BH49" s="56">
        <f>$I$4*BB49/(BB49+BD49)+$I$5*BD49/(BB49+BD49)</f>
        <v>29.000009022886037</v>
      </c>
    </row>
    <row r="50" spans="3:60"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0"/>
      <c r="AY50" s="75"/>
      <c r="AZ50" s="75"/>
      <c r="BA50" s="75"/>
      <c r="BB50" s="75"/>
      <c r="BC50" s="75"/>
      <c r="BD50" s="75"/>
      <c r="BE50" s="75"/>
      <c r="BF50" s="75"/>
      <c r="BG50" s="75"/>
      <c r="BH50" s="75"/>
    </row>
    <row r="51" spans="3:60"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0"/>
      <c r="AY51" s="75"/>
      <c r="AZ51" s="75"/>
      <c r="BA51" s="75"/>
      <c r="BB51" s="75"/>
      <c r="BC51" s="75"/>
      <c r="BD51" s="75"/>
      <c r="BE51" s="75"/>
      <c r="BF51" s="75"/>
      <c r="BG51" s="75"/>
      <c r="BH51" s="75"/>
    </row>
    <row r="52" spans="3:60" ht="22.5">
      <c r="E52" s="40" t="s">
        <v>89</v>
      </c>
      <c r="F52" s="40" t="s">
        <v>90</v>
      </c>
      <c r="G52" s="49" t="s">
        <v>101</v>
      </c>
      <c r="I52" s="40" t="s">
        <v>93</v>
      </c>
      <c r="J52" s="40" t="s">
        <v>89</v>
      </c>
      <c r="K52" s="40" t="s">
        <v>90</v>
      </c>
      <c r="L52" s="49" t="s">
        <v>104</v>
      </c>
      <c r="M52" s="49" t="s">
        <v>102</v>
      </c>
      <c r="O52" s="40" t="s">
        <v>93</v>
      </c>
      <c r="P52" s="40" t="s">
        <v>89</v>
      </c>
      <c r="Q52" s="49" t="s">
        <v>103</v>
      </c>
      <c r="S52" s="40" t="s">
        <v>93</v>
      </c>
      <c r="T52" s="40" t="s">
        <v>89</v>
      </c>
      <c r="U52" s="40" t="s">
        <v>90</v>
      </c>
      <c r="V52" s="49" t="s">
        <v>105</v>
      </c>
      <c r="W52" s="49" t="s">
        <v>106</v>
      </c>
      <c r="Y52" s="40" t="s">
        <v>93</v>
      </c>
      <c r="Z52" s="40" t="s">
        <v>89</v>
      </c>
      <c r="AA52" s="40" t="s">
        <v>90</v>
      </c>
      <c r="AB52" s="49" t="s">
        <v>107</v>
      </c>
      <c r="AC52" s="49" t="s">
        <v>108</v>
      </c>
      <c r="AE52" s="40" t="s">
        <v>89</v>
      </c>
      <c r="AF52" s="40" t="s">
        <v>90</v>
      </c>
      <c r="AG52" s="49" t="s">
        <v>109</v>
      </c>
      <c r="AI52" s="40" t="s">
        <v>89</v>
      </c>
      <c r="AJ52" s="40" t="s">
        <v>90</v>
      </c>
      <c r="AK52" s="49" t="s">
        <v>110</v>
      </c>
      <c r="AM52" s="40" t="s">
        <v>111</v>
      </c>
      <c r="AO52" s="40" t="s">
        <v>111</v>
      </c>
      <c r="AQ52" s="40" t="s">
        <v>111</v>
      </c>
      <c r="AS52" s="40" t="s">
        <v>111</v>
      </c>
      <c r="AU52" s="40" t="s">
        <v>111</v>
      </c>
      <c r="AW52" s="40" t="s">
        <v>111</v>
      </c>
      <c r="AX52" s="70"/>
      <c r="AZ52" s="40" t="s">
        <v>76</v>
      </c>
      <c r="BA52" s="42"/>
      <c r="BB52" s="40" t="s">
        <v>76</v>
      </c>
      <c r="BC52" s="42"/>
      <c r="BD52" s="40" t="s">
        <v>76</v>
      </c>
      <c r="BE52" s="42"/>
      <c r="BF52" s="68" t="s">
        <v>76</v>
      </c>
      <c r="BG52" s="42"/>
      <c r="BH52" s="40" t="s">
        <v>76</v>
      </c>
    </row>
    <row r="53" spans="3:60">
      <c r="C53" s="75" t="s">
        <v>139</v>
      </c>
      <c r="D53" s="37" t="s">
        <v>92</v>
      </c>
      <c r="E53" s="40">
        <v>11308.5</v>
      </c>
      <c r="F53" s="40">
        <v>3020.1</v>
      </c>
      <c r="G53" s="40"/>
      <c r="I53" s="40">
        <v>93183.8</v>
      </c>
      <c r="J53" s="40">
        <v>6051.1</v>
      </c>
      <c r="K53" s="40">
        <v>3202</v>
      </c>
      <c r="L53" s="40"/>
      <c r="M53" s="40"/>
      <c r="O53" s="40">
        <v>103573</v>
      </c>
      <c r="P53" s="40">
        <v>5241.1000000000004</v>
      </c>
      <c r="Q53" s="40"/>
      <c r="S53" s="40">
        <v>81228.399999999994</v>
      </c>
      <c r="T53" s="40">
        <v>7347.2</v>
      </c>
      <c r="U53" s="40">
        <v>7999.7</v>
      </c>
      <c r="V53" s="40"/>
      <c r="W53" s="40"/>
      <c r="Y53" s="40">
        <v>79743.7</v>
      </c>
      <c r="Z53" s="40">
        <v>5443.7</v>
      </c>
      <c r="AA53" s="40">
        <v>10007.6</v>
      </c>
      <c r="AB53" s="40"/>
      <c r="AC53" s="40"/>
      <c r="AE53" s="40">
        <v>4206.1000000000004</v>
      </c>
      <c r="AF53" s="40">
        <v>2921.7</v>
      </c>
      <c r="AG53" s="40"/>
      <c r="AI53" s="40">
        <v>4016.6</v>
      </c>
      <c r="AJ53" s="40">
        <v>2810.5</v>
      </c>
      <c r="AK53" s="40"/>
      <c r="AM53" s="39"/>
      <c r="AO53" s="39"/>
      <c r="AQ53" s="39"/>
      <c r="AS53" s="39"/>
      <c r="AU53" s="39"/>
      <c r="AW53" s="39"/>
      <c r="AX53" s="70"/>
      <c r="AZ53" s="40"/>
      <c r="BA53" s="42"/>
      <c r="BB53" s="40"/>
      <c r="BC53" s="42"/>
      <c r="BD53" s="40"/>
      <c r="BE53" s="42"/>
      <c r="BF53" s="40"/>
      <c r="BG53" s="42"/>
      <c r="BH53" s="40"/>
    </row>
    <row r="54" spans="3:60" ht="19.5" thickBot="1">
      <c r="C54" s="75"/>
      <c r="D54" s="37" t="s">
        <v>91</v>
      </c>
      <c r="E54" s="44">
        <v>13205922.08</v>
      </c>
      <c r="F54" s="48">
        <v>12015706.27</v>
      </c>
      <c r="G54" s="47">
        <f>(F54-F53)/(E54-E53)</f>
        <v>0.91042349191707062</v>
      </c>
      <c r="I54" s="44">
        <v>514848.29</v>
      </c>
      <c r="J54" s="48">
        <v>24665357.149999999</v>
      </c>
      <c r="K54" s="44">
        <v>67364.55</v>
      </c>
      <c r="L54" s="50">
        <f>(I54-I53)/(J54-J53)</f>
        <v>1.709960893242574E-2</v>
      </c>
      <c r="M54" s="50">
        <f>(K54-K53)/(J54-J53)</f>
        <v>2.6019608933804529E-3</v>
      </c>
      <c r="O54" s="48">
        <v>11892777.390000001</v>
      </c>
      <c r="P54" s="44">
        <v>12655771.640000001</v>
      </c>
      <c r="Q54" s="47">
        <f>(O54-O53)/(P54-P53)</f>
        <v>0.93191383181309639</v>
      </c>
      <c r="S54" s="44">
        <v>224507.84</v>
      </c>
      <c r="T54" s="44">
        <v>97508.68</v>
      </c>
      <c r="U54" s="48">
        <v>24776831.07</v>
      </c>
      <c r="V54" s="47">
        <f>(S54-S53)/(T54-T53)</f>
        <v>1.5891425029846449</v>
      </c>
      <c r="W54" s="47">
        <f>(U54-U53)/(T54-T53)</f>
        <v>274.71633529085818</v>
      </c>
      <c r="Y54" s="48">
        <v>24279850.899999999</v>
      </c>
      <c r="Z54" s="44">
        <v>1268945.71</v>
      </c>
      <c r="AA54" s="44">
        <v>851816.5</v>
      </c>
      <c r="AB54" s="47">
        <f>(Y54-Y53)/(Z54-Z53)</f>
        <v>19.153200397362248</v>
      </c>
      <c r="AC54" s="47">
        <f>(AA54-AA53)/(Z54-Z53)</f>
        <v>0.66625054280681362</v>
      </c>
      <c r="AE54" s="44">
        <v>110801.07</v>
      </c>
      <c r="AF54" s="44">
        <v>713751.42</v>
      </c>
      <c r="AG54" s="47">
        <f>(AF54-AF53)/(AE54-AE53)</f>
        <v>6.6685109062838528</v>
      </c>
      <c r="AI54" s="44">
        <v>349346.82</v>
      </c>
      <c r="AJ54" s="44">
        <v>11239.97</v>
      </c>
      <c r="AK54" s="50">
        <f>(AJ54-AJ53)/(AI54-AI53)</f>
        <v>2.4409882228088809E-2</v>
      </c>
      <c r="AM54" s="51">
        <v>3.0140547535834074E-3</v>
      </c>
      <c r="AO54" s="51">
        <v>2.407942539789442E-3</v>
      </c>
      <c r="AQ54" s="52">
        <v>2.4005839052636995E-3</v>
      </c>
      <c r="AS54" s="52">
        <v>2.7716632511846392E-3</v>
      </c>
      <c r="AU54" s="54">
        <v>1.1992316648585165E-5</v>
      </c>
      <c r="AW54" s="55">
        <v>4.0854039355986124E-2</v>
      </c>
      <c r="AX54" s="70"/>
      <c r="AZ54" s="56">
        <v>0.9999585795</v>
      </c>
      <c r="BA54" s="57"/>
      <c r="BB54" s="56">
        <v>4.0447100000000001E-5</v>
      </c>
      <c r="BC54" s="42"/>
      <c r="BD54" s="58">
        <v>9.7334999999999996E-7</v>
      </c>
      <c r="BE54" s="42"/>
      <c r="BF54" s="53">
        <f>AZ54*$I$3+BB54*$I$4+BD54*$I$5</f>
        <v>27.976968906509992</v>
      </c>
      <c r="BG54" s="42"/>
      <c r="BH54" s="56">
        <f>$I$4*BB54/(BB54+BD54)+$I$5*BD54/(BB54+BD54)</f>
        <v>28.999929902321021</v>
      </c>
    </row>
    <row r="55" spans="3:60"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0"/>
      <c r="AY55" s="75"/>
      <c r="AZ55" s="75"/>
      <c r="BA55" s="75"/>
      <c r="BB55" s="75"/>
      <c r="BC55" s="75"/>
      <c r="BD55" s="75"/>
      <c r="BE55" s="75"/>
      <c r="BF55" s="75"/>
      <c r="BG55" s="75"/>
      <c r="BH55" s="75"/>
    </row>
    <row r="56" spans="3:60"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0"/>
      <c r="AY56" s="75"/>
      <c r="AZ56" s="75"/>
      <c r="BA56" s="75"/>
      <c r="BB56" s="75"/>
      <c r="BC56" s="75"/>
      <c r="BD56" s="75"/>
      <c r="BE56" s="75"/>
      <c r="BF56" s="75"/>
      <c r="BG56" s="75"/>
      <c r="BH56" s="75"/>
    </row>
    <row r="57" spans="3:60" ht="22.5">
      <c r="E57" s="40" t="s">
        <v>89</v>
      </c>
      <c r="F57" s="40" t="s">
        <v>90</v>
      </c>
      <c r="G57" s="49" t="s">
        <v>101</v>
      </c>
      <c r="I57" s="40" t="s">
        <v>93</v>
      </c>
      <c r="J57" s="40" t="s">
        <v>89</v>
      </c>
      <c r="K57" s="40" t="s">
        <v>90</v>
      </c>
      <c r="L57" s="49" t="s">
        <v>104</v>
      </c>
      <c r="M57" s="49" t="s">
        <v>102</v>
      </c>
      <c r="O57" s="40" t="s">
        <v>93</v>
      </c>
      <c r="P57" s="40" t="s">
        <v>89</v>
      </c>
      <c r="Q57" s="49" t="s">
        <v>103</v>
      </c>
      <c r="S57" s="40" t="s">
        <v>93</v>
      </c>
      <c r="T57" s="40" t="s">
        <v>89</v>
      </c>
      <c r="U57" s="40" t="s">
        <v>90</v>
      </c>
      <c r="V57" s="49" t="s">
        <v>105</v>
      </c>
      <c r="W57" s="49" t="s">
        <v>106</v>
      </c>
      <c r="Y57" s="40" t="s">
        <v>93</v>
      </c>
      <c r="Z57" s="40" t="s">
        <v>89</v>
      </c>
      <c r="AA57" s="40" t="s">
        <v>90</v>
      </c>
      <c r="AB57" s="49" t="s">
        <v>107</v>
      </c>
      <c r="AC57" s="49" t="s">
        <v>108</v>
      </c>
      <c r="AE57" s="40" t="s">
        <v>89</v>
      </c>
      <c r="AF57" s="40" t="s">
        <v>90</v>
      </c>
      <c r="AG57" s="49" t="s">
        <v>109</v>
      </c>
      <c r="AI57" s="40" t="s">
        <v>89</v>
      </c>
      <c r="AJ57" s="40" t="s">
        <v>90</v>
      </c>
      <c r="AK57" s="49" t="s">
        <v>110</v>
      </c>
      <c r="AL57" s="74"/>
      <c r="AM57" s="40" t="s">
        <v>111</v>
      </c>
      <c r="AO57" s="40" t="s">
        <v>111</v>
      </c>
      <c r="AQ57" s="40" t="s">
        <v>111</v>
      </c>
      <c r="AS57" s="40" t="s">
        <v>111</v>
      </c>
      <c r="AU57" s="40" t="s">
        <v>111</v>
      </c>
      <c r="AW57" s="40" t="s">
        <v>111</v>
      </c>
      <c r="AX57" s="70"/>
      <c r="AZ57" s="40" t="s">
        <v>76</v>
      </c>
      <c r="BA57" s="42"/>
      <c r="BB57" s="40" t="s">
        <v>76</v>
      </c>
      <c r="BC57" s="42"/>
      <c r="BD57" s="40" t="s">
        <v>76</v>
      </c>
      <c r="BE57" s="42"/>
      <c r="BF57" s="68" t="s">
        <v>76</v>
      </c>
      <c r="BG57" s="42"/>
      <c r="BH57" s="40" t="s">
        <v>76</v>
      </c>
    </row>
    <row r="58" spans="3:60">
      <c r="C58" s="75" t="s">
        <v>140</v>
      </c>
      <c r="D58" s="37" t="s">
        <v>92</v>
      </c>
      <c r="E58" s="40">
        <v>9243.6</v>
      </c>
      <c r="F58" s="40">
        <v>5100.3999999999996</v>
      </c>
      <c r="G58" s="40"/>
      <c r="I58" s="40">
        <v>100835.4</v>
      </c>
      <c r="J58" s="40">
        <v>5818.4</v>
      </c>
      <c r="K58" s="40">
        <v>3074.5</v>
      </c>
      <c r="L58" s="40"/>
      <c r="M58" s="40"/>
      <c r="O58" s="40">
        <v>103509.7</v>
      </c>
      <c r="P58" s="40">
        <v>6740.4</v>
      </c>
      <c r="Q58" s="40"/>
      <c r="S58" s="40">
        <v>89536.4</v>
      </c>
      <c r="T58" s="40">
        <v>7221.9</v>
      </c>
      <c r="U58" s="40">
        <v>7475.7</v>
      </c>
      <c r="V58" s="40"/>
      <c r="W58" s="40"/>
      <c r="Y58" s="40">
        <v>86641</v>
      </c>
      <c r="Z58" s="40">
        <v>5524.6</v>
      </c>
      <c r="AA58" s="40">
        <v>9658.2000000000007</v>
      </c>
      <c r="AB58" s="40"/>
      <c r="AC58" s="40"/>
      <c r="AE58" s="40">
        <v>3879.97</v>
      </c>
      <c r="AF58" s="40">
        <v>2605.91</v>
      </c>
      <c r="AG58" s="40"/>
      <c r="AI58" s="40">
        <v>3442.9</v>
      </c>
      <c r="AJ58" s="40">
        <v>2378.1</v>
      </c>
      <c r="AK58" s="40"/>
      <c r="AM58" s="39"/>
      <c r="AO58" s="39"/>
      <c r="AQ58" s="39"/>
      <c r="AS58" s="39"/>
      <c r="AU58" s="39"/>
      <c r="AW58" s="39"/>
      <c r="AX58" s="70"/>
      <c r="AZ58" s="40"/>
      <c r="BA58" s="42"/>
      <c r="BB58" s="40"/>
      <c r="BC58" s="42"/>
      <c r="BD58" s="40"/>
      <c r="BE58" s="42"/>
      <c r="BF58" s="40"/>
      <c r="BG58" s="42"/>
      <c r="BH58" s="40"/>
    </row>
    <row r="59" spans="3:60" ht="19.5" thickBot="1">
      <c r="C59" s="75"/>
      <c r="D59" s="37" t="s">
        <v>91</v>
      </c>
      <c r="E59" s="44">
        <v>4309946.5</v>
      </c>
      <c r="F59" s="48">
        <v>19849772.870000001</v>
      </c>
      <c r="G59" s="47">
        <f>(F59-F58)/(E59-E58)</f>
        <v>4.6142858345318389</v>
      </c>
      <c r="I59" s="44">
        <v>511300.22</v>
      </c>
      <c r="J59" s="48">
        <v>23921317.760000002</v>
      </c>
      <c r="K59" s="44">
        <v>64478.34</v>
      </c>
      <c r="L59" s="50">
        <f>(I59-I58)/(J59-J58)</f>
        <v>1.716312981055813E-2</v>
      </c>
      <c r="M59" s="50">
        <f>(K59-K58)/(J59-J58)</f>
        <v>2.567533258481791E-3</v>
      </c>
      <c r="O59" s="48">
        <v>19888354.059999999</v>
      </c>
      <c r="P59" s="44">
        <v>4180713.33</v>
      </c>
      <c r="Q59" s="47">
        <f>(O59-O58)/(P59-P58)</f>
        <v>4.7400509518877012</v>
      </c>
      <c r="S59" s="44">
        <v>225615.75</v>
      </c>
      <c r="T59" s="44">
        <v>96788.54</v>
      </c>
      <c r="U59" s="48">
        <v>24240749.129999999</v>
      </c>
      <c r="V59" s="47">
        <f>(S59-S58)/(T59-T58)</f>
        <v>1.5193084166158293</v>
      </c>
      <c r="W59" s="47">
        <f>(U59-U58)/(T59-T58)</f>
        <v>270.56137675813227</v>
      </c>
      <c r="Y59" s="48">
        <v>24707492.300000001</v>
      </c>
      <c r="Z59" s="44">
        <v>1281193.8700000001</v>
      </c>
      <c r="AA59" s="44">
        <v>850527.71</v>
      </c>
      <c r="AB59" s="47">
        <f>(Y59-Y58)/(Z59-Z58)</f>
        <v>19.300340518510726</v>
      </c>
      <c r="AC59" s="47">
        <f>(AA59-AA58)/(Z59-Z58)</f>
        <v>0.65915949358880455</v>
      </c>
      <c r="AE59" s="44">
        <v>100685.49</v>
      </c>
      <c r="AF59" s="44">
        <v>640821.43000000005</v>
      </c>
      <c r="AG59" s="47">
        <f>(AF59-AF58)/(AE59-AE58)</f>
        <v>6.5927595864368067</v>
      </c>
      <c r="AI59" s="44">
        <v>240279.59</v>
      </c>
      <c r="AJ59" s="44">
        <v>7662.44</v>
      </c>
      <c r="AK59" s="50">
        <f>(AJ59-AJ58)/(AI59-AI58)</f>
        <v>2.2312167933101919E-2</v>
      </c>
      <c r="AM59" s="51">
        <v>8.9971185421247634E-4</v>
      </c>
      <c r="AO59" s="51">
        <v>7.8072695234050044E-4</v>
      </c>
      <c r="AQ59" s="52">
        <v>5.0348865161640166E-3</v>
      </c>
      <c r="AS59" s="52">
        <v>4.3141467836672965E-3</v>
      </c>
      <c r="AU59" s="54">
        <v>1.1992316648585165E-5</v>
      </c>
      <c r="AW59" s="55">
        <v>4.0854039355986124E-2</v>
      </c>
      <c r="AX59" s="70"/>
      <c r="AZ59" s="56">
        <v>0.99995869999999998</v>
      </c>
      <c r="BA59" s="57"/>
      <c r="BB59" s="56">
        <v>4.0399999999999999E-5</v>
      </c>
      <c r="BC59" s="42"/>
      <c r="BD59" s="58">
        <v>8.9955000000000003E-7</v>
      </c>
      <c r="BE59" s="42"/>
      <c r="BF59" s="53">
        <f>AZ59*$I$3+BB59*$I$4+BD59*$I$5</f>
        <v>27.976968700872508</v>
      </c>
      <c r="BG59" s="42"/>
      <c r="BH59" s="56">
        <f>$I$4*BB59/(BB59+BD59)+$I$5*BD59/(BB59+BD59)</f>
        <v>28.998216430635186</v>
      </c>
    </row>
    <row r="60" spans="3:60"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0"/>
      <c r="AY60" s="75"/>
      <c r="AZ60" s="75"/>
      <c r="BA60" s="75"/>
      <c r="BB60" s="75"/>
      <c r="BC60" s="75"/>
      <c r="BD60" s="75"/>
      <c r="BE60" s="75"/>
      <c r="BF60" s="75"/>
      <c r="BG60" s="75"/>
      <c r="BH60" s="75"/>
    </row>
    <row r="61" spans="3:60"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0"/>
      <c r="AY61" s="75"/>
      <c r="AZ61" s="75"/>
      <c r="BA61" s="75"/>
      <c r="BB61" s="75"/>
      <c r="BC61" s="75"/>
      <c r="BD61" s="75"/>
      <c r="BE61" s="75"/>
      <c r="BF61" s="75"/>
      <c r="BG61" s="75"/>
      <c r="BH61" s="75"/>
    </row>
    <row r="62" spans="3:60" ht="22.5">
      <c r="E62" s="40" t="s">
        <v>89</v>
      </c>
      <c r="F62" s="40" t="s">
        <v>90</v>
      </c>
      <c r="G62" s="49" t="s">
        <v>101</v>
      </c>
      <c r="I62" s="40" t="s">
        <v>93</v>
      </c>
      <c r="J62" s="40" t="s">
        <v>89</v>
      </c>
      <c r="K62" s="40" t="s">
        <v>90</v>
      </c>
      <c r="L62" s="49" t="s">
        <v>104</v>
      </c>
      <c r="M62" s="49" t="s">
        <v>102</v>
      </c>
      <c r="O62" s="40" t="s">
        <v>93</v>
      </c>
      <c r="P62" s="40" t="s">
        <v>89</v>
      </c>
      <c r="Q62" s="49" t="s">
        <v>103</v>
      </c>
      <c r="S62" s="40" t="s">
        <v>93</v>
      </c>
      <c r="T62" s="40" t="s">
        <v>89</v>
      </c>
      <c r="U62" s="40" t="s">
        <v>90</v>
      </c>
      <c r="V62" s="49" t="s">
        <v>105</v>
      </c>
      <c r="W62" s="49" t="s">
        <v>106</v>
      </c>
      <c r="Y62" s="40" t="s">
        <v>93</v>
      </c>
      <c r="Z62" s="40" t="s">
        <v>89</v>
      </c>
      <c r="AA62" s="40" t="s">
        <v>90</v>
      </c>
      <c r="AB62" s="49" t="s">
        <v>107</v>
      </c>
      <c r="AC62" s="49" t="s">
        <v>108</v>
      </c>
      <c r="AE62" s="40" t="s">
        <v>89</v>
      </c>
      <c r="AF62" s="40" t="s">
        <v>90</v>
      </c>
      <c r="AG62" s="49" t="s">
        <v>109</v>
      </c>
      <c r="AI62" s="40" t="s">
        <v>89</v>
      </c>
      <c r="AJ62" s="40" t="s">
        <v>90</v>
      </c>
      <c r="AK62" s="49" t="s">
        <v>110</v>
      </c>
      <c r="AM62" s="40" t="s">
        <v>111</v>
      </c>
      <c r="AO62" s="40" t="s">
        <v>111</v>
      </c>
      <c r="AQ62" s="40" t="s">
        <v>111</v>
      </c>
      <c r="AS62" s="40" t="s">
        <v>111</v>
      </c>
      <c r="AU62" s="40" t="s">
        <v>111</v>
      </c>
      <c r="AW62" s="40" t="s">
        <v>111</v>
      </c>
      <c r="AX62" s="70"/>
      <c r="AZ62" s="40" t="s">
        <v>76</v>
      </c>
      <c r="BA62" s="42"/>
      <c r="BB62" s="40" t="s">
        <v>76</v>
      </c>
      <c r="BC62" s="42"/>
      <c r="BD62" s="40" t="s">
        <v>76</v>
      </c>
      <c r="BE62" s="42"/>
      <c r="BF62" s="68" t="s">
        <v>76</v>
      </c>
      <c r="BG62" s="42"/>
      <c r="BH62" s="40" t="s">
        <v>76</v>
      </c>
    </row>
    <row r="63" spans="3:60">
      <c r="C63" s="75" t="s">
        <v>140</v>
      </c>
      <c r="D63" s="37" t="s">
        <v>92</v>
      </c>
      <c r="E63" s="40">
        <v>8693.7000000000007</v>
      </c>
      <c r="F63" s="40">
        <v>2925.6</v>
      </c>
      <c r="G63" s="40"/>
      <c r="I63" s="40">
        <v>100835.4</v>
      </c>
      <c r="J63" s="40">
        <v>5818.4</v>
      </c>
      <c r="K63" s="40">
        <v>3074.5</v>
      </c>
      <c r="L63" s="40"/>
      <c r="M63" s="40"/>
      <c r="O63" s="40">
        <v>108065.3</v>
      </c>
      <c r="P63" s="40">
        <v>4845</v>
      </c>
      <c r="Q63" s="40"/>
      <c r="S63" s="40">
        <v>89536.4</v>
      </c>
      <c r="T63" s="40">
        <v>7221.9</v>
      </c>
      <c r="U63" s="40">
        <v>7475.7</v>
      </c>
      <c r="V63" s="40"/>
      <c r="W63" s="40"/>
      <c r="Y63" s="40">
        <v>86641</v>
      </c>
      <c r="Z63" s="40">
        <v>5524.6</v>
      </c>
      <c r="AA63" s="40">
        <v>9658.2000000000007</v>
      </c>
      <c r="AB63" s="40"/>
      <c r="AC63" s="40"/>
      <c r="AE63" s="40">
        <v>3879.97</v>
      </c>
      <c r="AF63" s="40">
        <v>2605.91</v>
      </c>
      <c r="AG63" s="40"/>
      <c r="AI63" s="40">
        <v>3442.9</v>
      </c>
      <c r="AJ63" s="40">
        <v>2378.1</v>
      </c>
      <c r="AK63" s="40"/>
      <c r="AM63" s="39"/>
      <c r="AO63" s="39"/>
      <c r="AQ63" s="39"/>
      <c r="AS63" s="39"/>
      <c r="AU63" s="39"/>
      <c r="AW63" s="39"/>
      <c r="AX63" s="70"/>
      <c r="AZ63" s="40"/>
      <c r="BA63" s="42"/>
      <c r="BB63" s="40"/>
      <c r="BC63" s="42"/>
      <c r="BD63" s="40"/>
      <c r="BE63" s="42"/>
      <c r="BF63" s="40"/>
      <c r="BG63" s="42"/>
      <c r="BH63" s="40"/>
    </row>
    <row r="64" spans="3:60" ht="19.5" thickBot="1">
      <c r="C64" s="75"/>
      <c r="D64" s="37" t="s">
        <v>91</v>
      </c>
      <c r="E64" s="44">
        <v>12801271.210000001</v>
      </c>
      <c r="F64" s="48">
        <v>11571134.15</v>
      </c>
      <c r="G64" s="47">
        <f>(F64-F63)/(E64-E63)</f>
        <v>0.90429067488214099</v>
      </c>
      <c r="I64" s="44">
        <v>511300.22</v>
      </c>
      <c r="J64" s="48">
        <v>23921317.760000002</v>
      </c>
      <c r="K64" s="44">
        <v>64478.34</v>
      </c>
      <c r="L64" s="50">
        <f>(I64-I63)/(J64-J63)</f>
        <v>1.716312981055813E-2</v>
      </c>
      <c r="M64" s="50">
        <f>(K64-K63)/(J64-J63)</f>
        <v>2.567533258481791E-3</v>
      </c>
      <c r="O64" s="48">
        <v>11594151.66</v>
      </c>
      <c r="P64" s="44">
        <v>12303023.640000001</v>
      </c>
      <c r="Q64" s="47">
        <f>(O64-O63)/(P64-P63)</f>
        <v>0.93396645928051003</v>
      </c>
      <c r="S64" s="44">
        <v>225615.75</v>
      </c>
      <c r="T64" s="44">
        <v>96788.54</v>
      </c>
      <c r="U64" s="48">
        <v>24240749.129999999</v>
      </c>
      <c r="V64" s="47">
        <f>(S64-S63)/(T64-T63)</f>
        <v>1.5193084166158293</v>
      </c>
      <c r="W64" s="47">
        <f>(U64-U63)/(T64-T63)</f>
        <v>270.56137675813227</v>
      </c>
      <c r="Y64" s="48">
        <v>24707492.300000001</v>
      </c>
      <c r="Z64" s="44">
        <v>1281193.8700000001</v>
      </c>
      <c r="AA64" s="44">
        <v>850527.71</v>
      </c>
      <c r="AB64" s="47">
        <f>(Y64-Y63)/(Z64-Z63)</f>
        <v>19.300340518510726</v>
      </c>
      <c r="AC64" s="47">
        <f>(AA64-AA63)/(Z64-Z63)</f>
        <v>0.65915949358880455</v>
      </c>
      <c r="AE64" s="44">
        <v>100685.49</v>
      </c>
      <c r="AF64" s="44">
        <v>640821.43000000005</v>
      </c>
      <c r="AG64" s="47">
        <f>(AF64-AF63)/(AE64-AE63)</f>
        <v>6.5927595864368067</v>
      </c>
      <c r="AI64" s="44">
        <v>240279.59</v>
      </c>
      <c r="AJ64" s="44">
        <v>7662.44</v>
      </c>
      <c r="AK64" s="50">
        <f>(AJ64-AJ63)/(AI64-AI63)</f>
        <v>2.2312167933101919E-2</v>
      </c>
      <c r="AM64" s="51">
        <v>3.0140547535834074E-3</v>
      </c>
      <c r="AO64" s="51">
        <v>2.407942539789442E-3</v>
      </c>
      <c r="AQ64" s="52">
        <v>2.4005839052636995E-3</v>
      </c>
      <c r="AS64" s="52">
        <v>2.7716632511846392E-3</v>
      </c>
      <c r="AU64" s="54">
        <v>1.1992316648585165E-5</v>
      </c>
      <c r="AW64" s="55">
        <v>4.0854039355986124E-2</v>
      </c>
      <c r="AX64" s="70"/>
      <c r="AZ64" s="56">
        <v>0.99995847400000004</v>
      </c>
      <c r="BA64" s="57"/>
      <c r="BB64" s="56">
        <v>4.0626E-5</v>
      </c>
      <c r="BC64" s="42"/>
      <c r="BD64" s="58">
        <v>8.9948E-7</v>
      </c>
      <c r="BE64" s="42"/>
      <c r="BF64" s="53">
        <f>AZ64*$I$3+BB64*$I$4+BD64*$I$5</f>
        <v>27.97696892467674</v>
      </c>
      <c r="BG64" s="42"/>
      <c r="BH64" s="56">
        <f>$I$4*BB64/(BB64+BD64)+$I$5*BD64/(BB64+BD64)</f>
        <v>28.998096566691039</v>
      </c>
    </row>
    <row r="65" spans="3:60"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0"/>
      <c r="AY65" s="75"/>
      <c r="AZ65" s="75"/>
      <c r="BA65" s="75"/>
      <c r="BB65" s="75"/>
      <c r="BC65" s="75"/>
      <c r="BD65" s="75"/>
      <c r="BE65" s="75"/>
      <c r="BF65" s="75"/>
      <c r="BG65" s="75"/>
      <c r="BH65" s="75"/>
    </row>
    <row r="66" spans="3:60"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0"/>
      <c r="AY66" s="75"/>
      <c r="AZ66" s="75"/>
      <c r="BA66" s="75"/>
      <c r="BB66" s="75"/>
      <c r="BC66" s="75"/>
      <c r="BD66" s="75"/>
      <c r="BE66" s="75"/>
      <c r="BF66" s="75"/>
      <c r="BG66" s="75"/>
      <c r="BH66" s="75"/>
    </row>
    <row r="67" spans="3:60" ht="22.5">
      <c r="E67" s="40" t="s">
        <v>89</v>
      </c>
      <c r="F67" s="40" t="s">
        <v>90</v>
      </c>
      <c r="G67" s="49" t="s">
        <v>101</v>
      </c>
      <c r="I67" s="40" t="s">
        <v>93</v>
      </c>
      <c r="J67" s="40" t="s">
        <v>89</v>
      </c>
      <c r="K67" s="40" t="s">
        <v>90</v>
      </c>
      <c r="L67" s="49" t="s">
        <v>104</v>
      </c>
      <c r="M67" s="49" t="s">
        <v>102</v>
      </c>
      <c r="O67" s="40" t="s">
        <v>93</v>
      </c>
      <c r="P67" s="40" t="s">
        <v>89</v>
      </c>
      <c r="Q67" s="49" t="s">
        <v>103</v>
      </c>
      <c r="S67" s="40" t="s">
        <v>93</v>
      </c>
      <c r="T67" s="40" t="s">
        <v>89</v>
      </c>
      <c r="U67" s="40" t="s">
        <v>90</v>
      </c>
      <c r="V67" s="49" t="s">
        <v>105</v>
      </c>
      <c r="W67" s="49" t="s">
        <v>106</v>
      </c>
      <c r="Y67" s="40" t="s">
        <v>93</v>
      </c>
      <c r="Z67" s="40" t="s">
        <v>89</v>
      </c>
      <c r="AA67" s="40" t="s">
        <v>90</v>
      </c>
      <c r="AB67" s="49" t="s">
        <v>107</v>
      </c>
      <c r="AC67" s="49" t="s">
        <v>108</v>
      </c>
      <c r="AE67" s="40" t="s">
        <v>89</v>
      </c>
      <c r="AF67" s="40" t="s">
        <v>90</v>
      </c>
      <c r="AG67" s="49" t="s">
        <v>109</v>
      </c>
      <c r="AI67" s="40" t="s">
        <v>89</v>
      </c>
      <c r="AJ67" s="40" t="s">
        <v>90</v>
      </c>
      <c r="AK67" s="49" t="s">
        <v>110</v>
      </c>
      <c r="AL67" s="74"/>
      <c r="AM67" s="40" t="s">
        <v>111</v>
      </c>
      <c r="AO67" s="40" t="s">
        <v>111</v>
      </c>
      <c r="AQ67" s="40" t="s">
        <v>111</v>
      </c>
      <c r="AS67" s="40" t="s">
        <v>111</v>
      </c>
      <c r="AU67" s="40" t="s">
        <v>111</v>
      </c>
      <c r="AW67" s="40" t="s">
        <v>111</v>
      </c>
      <c r="AX67" s="70"/>
      <c r="AZ67" s="40" t="s">
        <v>76</v>
      </c>
      <c r="BA67" s="42"/>
      <c r="BB67" s="40" t="s">
        <v>76</v>
      </c>
      <c r="BC67" s="42"/>
      <c r="BD67" s="40" t="s">
        <v>76</v>
      </c>
      <c r="BE67" s="42"/>
      <c r="BF67" s="68" t="s">
        <v>76</v>
      </c>
      <c r="BG67" s="42"/>
      <c r="BH67" s="40" t="s">
        <v>76</v>
      </c>
    </row>
    <row r="68" spans="3:60">
      <c r="C68" s="75" t="s">
        <v>127</v>
      </c>
      <c r="D68" s="37" t="s">
        <v>92</v>
      </c>
      <c r="E68" s="40">
        <v>5916.88</v>
      </c>
      <c r="F68" s="40">
        <v>6775.65</v>
      </c>
      <c r="G68" s="40"/>
      <c r="I68" s="40">
        <v>53715.33</v>
      </c>
      <c r="J68" s="40">
        <v>2667.96</v>
      </c>
      <c r="K68" s="40">
        <v>1748.47</v>
      </c>
      <c r="L68" s="40"/>
      <c r="M68" s="40"/>
      <c r="O68" s="40">
        <v>38007.5</v>
      </c>
      <c r="P68" s="40">
        <v>6003.76</v>
      </c>
      <c r="Q68" s="40"/>
      <c r="S68" s="40">
        <v>44708.55</v>
      </c>
      <c r="T68" s="40">
        <v>8281.7099999999991</v>
      </c>
      <c r="U68" s="40">
        <v>1591.1</v>
      </c>
      <c r="V68" s="40"/>
      <c r="W68" s="40"/>
      <c r="Y68" s="40">
        <v>42713.62</v>
      </c>
      <c r="Z68" s="40">
        <v>4745.78</v>
      </c>
      <c r="AA68" s="40">
        <v>6651.64</v>
      </c>
      <c r="AB68" s="40"/>
      <c r="AC68" s="40"/>
      <c r="AE68" s="40">
        <v>1779.09</v>
      </c>
      <c r="AF68" s="40">
        <v>1334.85</v>
      </c>
      <c r="AG68" s="40"/>
      <c r="AI68" s="40">
        <v>1602.94</v>
      </c>
      <c r="AJ68" s="40">
        <v>1287.22</v>
      </c>
      <c r="AK68" s="40"/>
      <c r="AM68" s="39"/>
      <c r="AO68" s="39"/>
      <c r="AQ68" s="39"/>
      <c r="AS68" s="39"/>
      <c r="AU68" s="39"/>
      <c r="AW68" s="39"/>
      <c r="AX68" s="70"/>
      <c r="AZ68" s="40"/>
      <c r="BA68" s="42"/>
      <c r="BB68" s="40"/>
      <c r="BC68" s="42"/>
      <c r="BD68" s="40"/>
      <c r="BE68" s="42"/>
      <c r="BF68" s="40"/>
      <c r="BG68" s="42"/>
      <c r="BH68" s="40"/>
    </row>
    <row r="69" spans="3:60" ht="19.5" thickBot="1">
      <c r="C69" s="75"/>
      <c r="D69" s="37" t="s">
        <v>91</v>
      </c>
      <c r="E69" s="44">
        <v>3989233</v>
      </c>
      <c r="F69" s="48">
        <v>18511474.780000001</v>
      </c>
      <c r="G69" s="47">
        <f>(F69-F68)/(E69-E68)</f>
        <v>4.645551237344427</v>
      </c>
      <c r="I69" s="44">
        <v>450409.5</v>
      </c>
      <c r="J69" s="48">
        <v>23270809.649999999</v>
      </c>
      <c r="K69" s="44">
        <v>63980.97</v>
      </c>
      <c r="L69" s="50">
        <f>(I69-I68)/(J69-J68)</f>
        <v>1.7048811859800912E-2</v>
      </c>
      <c r="M69" s="50">
        <f>(K69-K68)/(J69-J68)</f>
        <v>2.6745797248925039E-3</v>
      </c>
      <c r="O69" s="48">
        <v>19267623.59</v>
      </c>
      <c r="P69" s="44">
        <v>4064020.08</v>
      </c>
      <c r="Q69" s="47">
        <f>(O69-O68)/(P69-P68)</f>
        <v>4.7386739169151486</v>
      </c>
      <c r="S69" s="44">
        <v>165207.93</v>
      </c>
      <c r="T69" s="44">
        <v>84298.87</v>
      </c>
      <c r="U69" s="48">
        <v>20650093.309999999</v>
      </c>
      <c r="V69" s="47">
        <f>(S69-S68)/(T69-T68)</f>
        <v>1.5851602453972233</v>
      </c>
      <c r="W69" s="47">
        <f>(U69-U68)/(T69-T68)</f>
        <v>271.62948747361776</v>
      </c>
      <c r="Y69" s="48">
        <v>24361501.27</v>
      </c>
      <c r="Z69" s="44">
        <v>1293325.2</v>
      </c>
      <c r="AA69" s="44">
        <v>863392.48</v>
      </c>
      <c r="AB69" s="47">
        <f>(Y69-Y68)/(Z69-Z68)</f>
        <v>18.872556299246188</v>
      </c>
      <c r="AC69" s="47">
        <f>(AA69-AA68)/(Z69-Z68)</f>
        <v>0.66487235998228189</v>
      </c>
      <c r="AE69" s="44">
        <v>105694.81</v>
      </c>
      <c r="AF69" s="44">
        <v>686180.52</v>
      </c>
      <c r="AG69" s="47">
        <f>(AF69-AF68)/(AE69-AE68)</f>
        <v>6.5903952741702607</v>
      </c>
      <c r="AI69" s="44">
        <v>261142.73</v>
      </c>
      <c r="AJ69" s="44">
        <v>7679.92</v>
      </c>
      <c r="AK69" s="50">
        <f>(AJ69-AJ68)/(AI69-AI68)</f>
        <v>2.4630905342105731E-2</v>
      </c>
      <c r="AM69" s="51">
        <v>8.9971185421247634E-4</v>
      </c>
      <c r="AO69" s="51">
        <v>7.8072695234050044E-4</v>
      </c>
      <c r="AQ69" s="52">
        <v>5.0348865161640166E-3</v>
      </c>
      <c r="AS69" s="52">
        <v>4.3141467836672965E-3</v>
      </c>
      <c r="AU69" s="54">
        <v>1.1992316648585165E-5</v>
      </c>
      <c r="AW69" s="55">
        <v>4.0854039355986124E-2</v>
      </c>
      <c r="AX69" s="70"/>
      <c r="AZ69" s="56">
        <v>0.99995828099999995</v>
      </c>
      <c r="BA69" s="57"/>
      <c r="BB69" s="56">
        <v>4.0725000000000001E-5</v>
      </c>
      <c r="BC69" s="42"/>
      <c r="BD69" s="58">
        <v>9.9409999999999994E-7</v>
      </c>
      <c r="BE69" s="42"/>
      <c r="BF69" s="53">
        <f>AZ69*$I$3+BB69*$I$4+BD69*$I$5</f>
        <v>27.976969229921018</v>
      </c>
      <c r="BG69" s="42"/>
      <c r="BH69" s="56">
        <f>$I$4*BB69/(BB69+BD69)+$I$5*BD69/(BB69+BD69)</f>
        <v>29.00025815802093</v>
      </c>
    </row>
    <row r="70" spans="3:60"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0"/>
      <c r="AY70" s="75"/>
      <c r="AZ70" s="75"/>
      <c r="BA70" s="75"/>
      <c r="BB70" s="75"/>
      <c r="BC70" s="75"/>
      <c r="BD70" s="75"/>
      <c r="BE70" s="75"/>
      <c r="BF70" s="75"/>
      <c r="BG70" s="75"/>
      <c r="BH70" s="75"/>
    </row>
    <row r="71" spans="3:60"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0"/>
      <c r="AY71" s="75"/>
      <c r="AZ71" s="75"/>
      <c r="BA71" s="75"/>
      <c r="BB71" s="75"/>
      <c r="BC71" s="75"/>
      <c r="BD71" s="75"/>
      <c r="BE71" s="75"/>
      <c r="BF71" s="75"/>
      <c r="BG71" s="75"/>
      <c r="BH71" s="75"/>
    </row>
    <row r="72" spans="3:60" ht="22.5">
      <c r="E72" s="68" t="s">
        <v>89</v>
      </c>
      <c r="F72" s="68" t="s">
        <v>90</v>
      </c>
      <c r="G72" s="69" t="s">
        <v>101</v>
      </c>
      <c r="I72" s="68" t="s">
        <v>93</v>
      </c>
      <c r="J72" s="68" t="s">
        <v>89</v>
      </c>
      <c r="K72" s="68" t="s">
        <v>90</v>
      </c>
      <c r="L72" s="69" t="s">
        <v>104</v>
      </c>
      <c r="M72" s="69" t="s">
        <v>102</v>
      </c>
      <c r="O72" s="68" t="s">
        <v>93</v>
      </c>
      <c r="P72" s="68" t="s">
        <v>89</v>
      </c>
      <c r="Q72" s="69" t="s">
        <v>103</v>
      </c>
      <c r="S72" s="68" t="s">
        <v>93</v>
      </c>
      <c r="T72" s="68" t="s">
        <v>89</v>
      </c>
      <c r="U72" s="68" t="s">
        <v>90</v>
      </c>
      <c r="V72" s="69" t="s">
        <v>105</v>
      </c>
      <c r="W72" s="69" t="s">
        <v>106</v>
      </c>
      <c r="Y72" s="68" t="s">
        <v>93</v>
      </c>
      <c r="Z72" s="68" t="s">
        <v>89</v>
      </c>
      <c r="AA72" s="68" t="s">
        <v>90</v>
      </c>
      <c r="AB72" s="69" t="s">
        <v>107</v>
      </c>
      <c r="AC72" s="69" t="s">
        <v>108</v>
      </c>
      <c r="AE72" s="68" t="s">
        <v>89</v>
      </c>
      <c r="AF72" s="68" t="s">
        <v>90</v>
      </c>
      <c r="AG72" s="69" t="s">
        <v>109</v>
      </c>
      <c r="AI72" s="68" t="s">
        <v>89</v>
      </c>
      <c r="AJ72" s="68" t="s">
        <v>90</v>
      </c>
      <c r="AK72" s="69" t="s">
        <v>110</v>
      </c>
      <c r="AM72" s="68" t="s">
        <v>111</v>
      </c>
      <c r="AO72" s="68" t="s">
        <v>111</v>
      </c>
      <c r="AQ72" s="68" t="s">
        <v>111</v>
      </c>
      <c r="AS72" s="68" t="s">
        <v>111</v>
      </c>
      <c r="AU72" s="68" t="s">
        <v>111</v>
      </c>
      <c r="AW72" s="68" t="s">
        <v>111</v>
      </c>
      <c r="AX72" s="70"/>
      <c r="AZ72" s="68" t="s">
        <v>76</v>
      </c>
      <c r="BA72" s="42"/>
      <c r="BB72" s="68" t="s">
        <v>76</v>
      </c>
      <c r="BC72" s="42"/>
      <c r="BD72" s="68" t="s">
        <v>76</v>
      </c>
      <c r="BE72" s="42"/>
      <c r="BF72" s="68" t="s">
        <v>76</v>
      </c>
      <c r="BG72" s="42"/>
      <c r="BH72" s="68" t="s">
        <v>76</v>
      </c>
    </row>
    <row r="73" spans="3:60">
      <c r="C73" s="75" t="s">
        <v>127</v>
      </c>
      <c r="D73" s="37" t="s">
        <v>92</v>
      </c>
      <c r="E73" s="40">
        <v>5883.45</v>
      </c>
      <c r="F73" s="40">
        <v>4978.24</v>
      </c>
      <c r="G73" s="40"/>
      <c r="I73" s="40">
        <v>53715.33</v>
      </c>
      <c r="J73" s="40">
        <v>2667.96</v>
      </c>
      <c r="K73" s="40">
        <v>1748.47</v>
      </c>
      <c r="L73" s="40"/>
      <c r="M73" s="40"/>
      <c r="O73" s="40">
        <v>36431.488879999997</v>
      </c>
      <c r="P73" s="40">
        <v>6292.49</v>
      </c>
      <c r="Q73" s="40"/>
      <c r="S73" s="40">
        <v>44708.55</v>
      </c>
      <c r="T73" s="40">
        <v>8281.7099999999991</v>
      </c>
      <c r="U73" s="40">
        <v>1591.1</v>
      </c>
      <c r="V73" s="40"/>
      <c r="W73" s="40"/>
      <c r="Y73" s="40">
        <v>42713.62</v>
      </c>
      <c r="Z73" s="40">
        <v>4745.78</v>
      </c>
      <c r="AA73" s="40">
        <v>6651.64</v>
      </c>
      <c r="AB73" s="40"/>
      <c r="AC73" s="40"/>
      <c r="AE73" s="40">
        <v>1779.09</v>
      </c>
      <c r="AF73" s="40">
        <v>1334.85</v>
      </c>
      <c r="AG73" s="40"/>
      <c r="AI73" s="40">
        <v>1602.94</v>
      </c>
      <c r="AJ73" s="40">
        <v>1287.22</v>
      </c>
      <c r="AK73" s="40"/>
      <c r="AM73" s="39"/>
      <c r="AO73" s="39"/>
      <c r="AQ73" s="39"/>
      <c r="AS73" s="39"/>
      <c r="AU73" s="39"/>
      <c r="AW73" s="39"/>
      <c r="AX73" s="70"/>
      <c r="AZ73" s="40"/>
      <c r="BA73" s="42"/>
      <c r="BB73" s="40"/>
      <c r="BC73" s="42"/>
      <c r="BD73" s="40"/>
      <c r="BE73" s="42"/>
      <c r="BF73" s="40"/>
      <c r="BG73" s="42"/>
      <c r="BH73" s="40"/>
    </row>
    <row r="74" spans="3:60" ht="19.5" thickBot="1">
      <c r="C74" s="75"/>
      <c r="D74" s="37" t="s">
        <v>91</v>
      </c>
      <c r="E74" s="44">
        <v>7898640.21</v>
      </c>
      <c r="F74" s="48">
        <v>14544373.390000001</v>
      </c>
      <c r="G74" s="47">
        <f>(F74-F73)/(E74-E73)</f>
        <v>1.8421187415384128</v>
      </c>
      <c r="I74" s="44">
        <v>450409.5</v>
      </c>
      <c r="J74" s="48">
        <v>23270809.649999999</v>
      </c>
      <c r="K74" s="44">
        <v>63980.97</v>
      </c>
      <c r="L74" s="50">
        <f>(I74-I73)/(J74-J73)</f>
        <v>1.7048811859800912E-2</v>
      </c>
      <c r="M74" s="50">
        <f>(K74-K73)/(J74-J73)</f>
        <v>2.6745797248925039E-3</v>
      </c>
      <c r="O74" s="48">
        <v>1727894.63</v>
      </c>
      <c r="P74" s="44">
        <v>922901.15</v>
      </c>
      <c r="Q74" s="47">
        <f>(O74-O73)/(P74-P73)</f>
        <v>1.8453492912886069</v>
      </c>
      <c r="S74" s="44">
        <v>165207.93</v>
      </c>
      <c r="T74" s="44">
        <v>84298.87</v>
      </c>
      <c r="U74" s="48">
        <v>20650093.309999999</v>
      </c>
      <c r="V74" s="47">
        <f>(S74-S73)/(T74-T73)</f>
        <v>1.5851602453972233</v>
      </c>
      <c r="W74" s="47">
        <f>(U74-U73)/(T74-T73)</f>
        <v>271.62948747361776</v>
      </c>
      <c r="Y74" s="48">
        <v>24361501.27</v>
      </c>
      <c r="Z74" s="44">
        <v>1293325.2</v>
      </c>
      <c r="AA74" s="44">
        <v>863392.48</v>
      </c>
      <c r="AB74" s="47">
        <f>(Y74-Y73)/(Z74-Z73)</f>
        <v>18.872556299246188</v>
      </c>
      <c r="AC74" s="47">
        <f>(AA74-AA73)/(Z74-Z73)</f>
        <v>0.66487235998228189</v>
      </c>
      <c r="AE74" s="44">
        <v>105694.81</v>
      </c>
      <c r="AF74" s="44">
        <v>686180.52</v>
      </c>
      <c r="AG74" s="47">
        <f>(AF74-AF73)/(AE74-AE73)</f>
        <v>6.5903952741702607</v>
      </c>
      <c r="AI74" s="44">
        <v>261142.73</v>
      </c>
      <c r="AJ74" s="44">
        <v>7679.92</v>
      </c>
      <c r="AK74" s="50">
        <f>(AJ74-AJ73)/(AI74-AI73)</f>
        <v>2.4630905342105731E-2</v>
      </c>
      <c r="AM74" s="51">
        <v>1.6012465248024029E-3</v>
      </c>
      <c r="AO74" s="51">
        <v>1.6806744202612768E-3</v>
      </c>
      <c r="AQ74" s="52">
        <v>3.5947007414784474E-3</v>
      </c>
      <c r="AS74" s="52">
        <v>3.0103104486383083E-3</v>
      </c>
      <c r="AU74" s="54">
        <v>1.1992316648585165E-5</v>
      </c>
      <c r="AW74" s="55">
        <v>4.0854039355986124E-2</v>
      </c>
      <c r="AX74" s="70"/>
      <c r="AZ74" s="56">
        <v>0.99995830900000005</v>
      </c>
      <c r="BA74" s="57"/>
      <c r="BB74" s="56">
        <v>4.0698000000000002E-5</v>
      </c>
      <c r="BC74" s="42"/>
      <c r="BD74" s="58">
        <v>9.9270000000000004E-7</v>
      </c>
      <c r="BE74" s="42"/>
      <c r="BF74" s="53">
        <f>AZ74*$I$3+BB74*$I$4+BD74*$I$5</f>
        <v>27.976969188946331</v>
      </c>
      <c r="BG74" s="42"/>
      <c r="BH74" s="56">
        <f>$I$4*BB74/(BB74+BD74)+$I$5*BD74/(BB74+BD74)</f>
        <v>29.000240856741385</v>
      </c>
    </row>
    <row r="75" spans="3:60"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0"/>
      <c r="AY75" s="75"/>
      <c r="AZ75" s="75"/>
      <c r="BA75" s="75"/>
      <c r="BB75" s="75"/>
      <c r="BC75" s="75"/>
      <c r="BD75" s="75"/>
      <c r="BE75" s="75"/>
      <c r="BF75" s="75"/>
      <c r="BG75" s="75"/>
      <c r="BH75" s="75"/>
    </row>
    <row r="76" spans="3:60"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0"/>
      <c r="AY76" s="75"/>
      <c r="AZ76" s="75"/>
      <c r="BA76" s="75"/>
      <c r="BB76" s="75"/>
      <c r="BC76" s="75"/>
      <c r="BD76" s="75"/>
      <c r="BE76" s="75"/>
      <c r="BF76" s="75"/>
      <c r="BG76" s="75"/>
      <c r="BH76" s="75"/>
    </row>
    <row r="77" spans="3:60" ht="22.5">
      <c r="E77" s="68" t="s">
        <v>89</v>
      </c>
      <c r="F77" s="68" t="s">
        <v>90</v>
      </c>
      <c r="G77" s="69" t="s">
        <v>101</v>
      </c>
      <c r="I77" s="68" t="s">
        <v>93</v>
      </c>
      <c r="J77" s="68" t="s">
        <v>89</v>
      </c>
      <c r="K77" s="68" t="s">
        <v>90</v>
      </c>
      <c r="L77" s="69" t="s">
        <v>104</v>
      </c>
      <c r="M77" s="69" t="s">
        <v>102</v>
      </c>
      <c r="O77" s="68" t="s">
        <v>93</v>
      </c>
      <c r="P77" s="68" t="s">
        <v>89</v>
      </c>
      <c r="Q77" s="69" t="s">
        <v>103</v>
      </c>
      <c r="S77" s="68" t="s">
        <v>93</v>
      </c>
      <c r="T77" s="68" t="s">
        <v>89</v>
      </c>
      <c r="U77" s="68" t="s">
        <v>90</v>
      </c>
      <c r="V77" s="69" t="s">
        <v>105</v>
      </c>
      <c r="W77" s="69" t="s">
        <v>106</v>
      </c>
      <c r="Y77" s="68" t="s">
        <v>93</v>
      </c>
      <c r="Z77" s="68" t="s">
        <v>89</v>
      </c>
      <c r="AA77" s="68" t="s">
        <v>90</v>
      </c>
      <c r="AB77" s="69" t="s">
        <v>107</v>
      </c>
      <c r="AC77" s="69" t="s">
        <v>108</v>
      </c>
      <c r="AE77" s="68" t="s">
        <v>89</v>
      </c>
      <c r="AF77" s="68" t="s">
        <v>90</v>
      </c>
      <c r="AG77" s="69" t="s">
        <v>109</v>
      </c>
      <c r="AI77" s="68" t="s">
        <v>89</v>
      </c>
      <c r="AJ77" s="68" t="s">
        <v>90</v>
      </c>
      <c r="AK77" s="69" t="s">
        <v>110</v>
      </c>
      <c r="AM77" s="68" t="s">
        <v>111</v>
      </c>
      <c r="AO77" s="68" t="s">
        <v>111</v>
      </c>
      <c r="AQ77" s="68" t="s">
        <v>111</v>
      </c>
      <c r="AS77" s="68" t="s">
        <v>111</v>
      </c>
      <c r="AU77" s="68" t="s">
        <v>111</v>
      </c>
      <c r="AW77" s="68" t="s">
        <v>111</v>
      </c>
      <c r="AX77" s="70"/>
      <c r="AZ77" s="68" t="s">
        <v>76</v>
      </c>
      <c r="BA77" s="42"/>
      <c r="BB77" s="68" t="s">
        <v>76</v>
      </c>
      <c r="BC77" s="42"/>
      <c r="BD77" s="68" t="s">
        <v>76</v>
      </c>
      <c r="BE77" s="42"/>
      <c r="BF77" s="68" t="s">
        <v>76</v>
      </c>
      <c r="BG77" s="42"/>
      <c r="BH77" s="68" t="s">
        <v>76</v>
      </c>
    </row>
    <row r="78" spans="3:60">
      <c r="C78" s="75" t="s">
        <v>127</v>
      </c>
      <c r="D78" s="37" t="s">
        <v>92</v>
      </c>
      <c r="E78" s="40">
        <v>3230.89</v>
      </c>
      <c r="F78" s="40">
        <v>3132.75</v>
      </c>
      <c r="G78" s="40"/>
      <c r="I78" s="40">
        <v>53715.33</v>
      </c>
      <c r="J78" s="40">
        <v>2667.96</v>
      </c>
      <c r="K78" s="40">
        <v>1748.47</v>
      </c>
      <c r="L78" s="40"/>
      <c r="M78" s="40"/>
      <c r="O78" s="40">
        <v>28641.08</v>
      </c>
      <c r="P78" s="40">
        <v>6180.4</v>
      </c>
      <c r="Q78" s="40"/>
      <c r="S78" s="40">
        <v>44708.55</v>
      </c>
      <c r="T78" s="40">
        <v>8281.7099999999991</v>
      </c>
      <c r="U78" s="40">
        <v>1591.1</v>
      </c>
      <c r="V78" s="40"/>
      <c r="W78" s="40"/>
      <c r="Y78" s="40">
        <v>42713.62</v>
      </c>
      <c r="Z78" s="40">
        <v>4745.78</v>
      </c>
      <c r="AA78" s="40">
        <v>6651.64</v>
      </c>
      <c r="AB78" s="40"/>
      <c r="AC78" s="40"/>
      <c r="AE78" s="40">
        <v>1779.09</v>
      </c>
      <c r="AF78" s="40">
        <v>1334.85</v>
      </c>
      <c r="AG78" s="40"/>
      <c r="AI78" s="40">
        <v>1602.94</v>
      </c>
      <c r="AJ78" s="40">
        <v>1287.22</v>
      </c>
      <c r="AK78" s="40"/>
      <c r="AM78" s="39"/>
      <c r="AO78" s="39"/>
      <c r="AQ78" s="39"/>
      <c r="AS78" s="39"/>
      <c r="AU78" s="39"/>
      <c r="AW78" s="39"/>
      <c r="AX78" s="70"/>
      <c r="AZ78" s="40"/>
      <c r="BA78" s="42"/>
      <c r="BB78" s="40"/>
      <c r="BC78" s="42"/>
      <c r="BD78" s="40"/>
      <c r="BE78" s="42"/>
      <c r="BF78" s="40"/>
      <c r="BG78" s="42"/>
      <c r="BH78" s="40"/>
    </row>
    <row r="79" spans="3:60" ht="19.5" thickBot="1">
      <c r="C79" s="75"/>
      <c r="D79" s="37" t="s">
        <v>91</v>
      </c>
      <c r="E79" s="44">
        <v>11997757.640000001</v>
      </c>
      <c r="F79" s="48">
        <v>10903473.460000001</v>
      </c>
      <c r="G79" s="47">
        <f>(F79-F78)/(E79-E78)</f>
        <v>0.9087762224549627</v>
      </c>
      <c r="I79" s="44">
        <v>450409.5</v>
      </c>
      <c r="J79" s="48">
        <v>23270809.649999999</v>
      </c>
      <c r="K79" s="44">
        <v>63980.97</v>
      </c>
      <c r="L79" s="50">
        <f>(I79-I78)/(J79-J78)</f>
        <v>1.7048811859800912E-2</v>
      </c>
      <c r="M79" s="50">
        <f>(K79-K78)/(J79-J78)</f>
        <v>2.6745797248925039E-3</v>
      </c>
      <c r="O79" s="48">
        <v>11350918.59</v>
      </c>
      <c r="P79" s="44">
        <v>12146117.310000001</v>
      </c>
      <c r="Q79" s="47">
        <f>(O79-O78)/(P79-P78)</f>
        <v>0.93264714585736674</v>
      </c>
      <c r="S79" s="44">
        <v>165207.93</v>
      </c>
      <c r="T79" s="44">
        <v>84298.87</v>
      </c>
      <c r="U79" s="48">
        <v>20650093.309999999</v>
      </c>
      <c r="V79" s="47">
        <f>(S79-S78)/(T79-T78)</f>
        <v>1.5851602453972233</v>
      </c>
      <c r="W79" s="47">
        <f>(U79-U78)/(T79-T78)</f>
        <v>271.62948747361776</v>
      </c>
      <c r="Y79" s="48">
        <v>24361501.27</v>
      </c>
      <c r="Z79" s="44">
        <v>1293325.2</v>
      </c>
      <c r="AA79" s="44">
        <v>863392.48</v>
      </c>
      <c r="AB79" s="47">
        <f>(Y79-Y78)/(Z79-Z78)</f>
        <v>18.872556299246188</v>
      </c>
      <c r="AC79" s="47">
        <f>(AA79-AA78)/(Z79-Z78)</f>
        <v>0.66487235998228189</v>
      </c>
      <c r="AE79" s="44">
        <v>105694.81</v>
      </c>
      <c r="AF79" s="44">
        <v>686180.52</v>
      </c>
      <c r="AG79" s="47">
        <f>(AF79-AF78)/(AE79-AE78)</f>
        <v>6.5903952741702607</v>
      </c>
      <c r="AI79" s="44">
        <v>261142.73</v>
      </c>
      <c r="AJ79" s="44">
        <v>7679.92</v>
      </c>
      <c r="AK79" s="50">
        <f>(AJ79-AJ78)/(AI79-AI78)</f>
        <v>2.4630905342105731E-2</v>
      </c>
      <c r="AM79" s="51">
        <v>3.0140547535834074E-3</v>
      </c>
      <c r="AO79" s="51">
        <v>2.407942539789442E-3</v>
      </c>
      <c r="AQ79" s="52">
        <v>2.4005839052636995E-3</v>
      </c>
      <c r="AS79" s="52">
        <v>2.7716632511846392E-3</v>
      </c>
      <c r="AU79" s="54">
        <v>1.1992316648585165E-5</v>
      </c>
      <c r="AW79" s="55">
        <v>4.0854039355986124E-2</v>
      </c>
      <c r="AX79" s="70"/>
      <c r="AZ79" s="56">
        <v>0.99995813300000003</v>
      </c>
      <c r="BA79" s="57"/>
      <c r="BB79" s="56">
        <v>4.0873E-5</v>
      </c>
      <c r="BC79" s="42"/>
      <c r="BD79" s="58">
        <v>9.9399999999999993E-7</v>
      </c>
      <c r="BE79" s="42"/>
      <c r="BF79" s="53">
        <f>AZ79*$I$3+BB79*$I$4+BD79*$I$5</f>
        <v>27.976969374859728</v>
      </c>
      <c r="BG79" s="42"/>
      <c r="BH79" s="56">
        <f>$I$4*BB79/(BB79+BD79)+$I$5*BD79/(BB79+BD79)</f>
        <v>29.000171828735819</v>
      </c>
    </row>
    <row r="80" spans="3:60"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0"/>
      <c r="AY80" s="75"/>
      <c r="AZ80" s="75"/>
      <c r="BA80" s="75"/>
      <c r="BB80" s="75"/>
      <c r="BC80" s="75"/>
      <c r="BD80" s="75"/>
      <c r="BE80" s="75"/>
      <c r="BF80" s="75"/>
      <c r="BG80" s="75"/>
      <c r="BH80" s="75"/>
    </row>
    <row r="81" spans="2:60"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0"/>
      <c r="AY81" s="75"/>
      <c r="AZ81" s="75"/>
      <c r="BA81" s="75"/>
      <c r="BB81" s="75"/>
      <c r="BC81" s="75"/>
      <c r="BD81" s="75"/>
      <c r="BE81" s="75"/>
      <c r="BF81" s="75"/>
      <c r="BG81" s="75"/>
      <c r="BH81" s="75"/>
    </row>
    <row r="82" spans="2:60" ht="22.5">
      <c r="E82" s="40" t="s">
        <v>89</v>
      </c>
      <c r="F82" s="40" t="s">
        <v>90</v>
      </c>
      <c r="G82" s="49" t="s">
        <v>101</v>
      </c>
      <c r="I82" s="40" t="s">
        <v>93</v>
      </c>
      <c r="J82" s="40" t="s">
        <v>89</v>
      </c>
      <c r="K82" s="40" t="s">
        <v>90</v>
      </c>
      <c r="L82" s="49" t="s">
        <v>104</v>
      </c>
      <c r="M82" s="49" t="s">
        <v>102</v>
      </c>
      <c r="O82" s="40" t="s">
        <v>93</v>
      </c>
      <c r="P82" s="40" t="s">
        <v>89</v>
      </c>
      <c r="Q82" s="49" t="s">
        <v>103</v>
      </c>
      <c r="S82" s="40" t="s">
        <v>93</v>
      </c>
      <c r="T82" s="40" t="s">
        <v>89</v>
      </c>
      <c r="U82" s="40" t="s">
        <v>90</v>
      </c>
      <c r="V82" s="49" t="s">
        <v>105</v>
      </c>
      <c r="W82" s="49" t="s">
        <v>106</v>
      </c>
      <c r="Y82" s="40" t="s">
        <v>93</v>
      </c>
      <c r="Z82" s="40" t="s">
        <v>89</v>
      </c>
      <c r="AA82" s="40" t="s">
        <v>90</v>
      </c>
      <c r="AB82" s="49" t="s">
        <v>107</v>
      </c>
      <c r="AC82" s="49" t="s">
        <v>108</v>
      </c>
      <c r="AE82" s="40" t="s">
        <v>89</v>
      </c>
      <c r="AF82" s="40" t="s">
        <v>90</v>
      </c>
      <c r="AG82" s="49" t="s">
        <v>109</v>
      </c>
      <c r="AI82" s="40" t="s">
        <v>89</v>
      </c>
      <c r="AJ82" s="40" t="s">
        <v>90</v>
      </c>
      <c r="AK82" s="49" t="s">
        <v>110</v>
      </c>
      <c r="AL82" s="74"/>
      <c r="AM82" s="40" t="s">
        <v>111</v>
      </c>
      <c r="AO82" s="40" t="s">
        <v>111</v>
      </c>
      <c r="AQ82" s="40" t="s">
        <v>111</v>
      </c>
      <c r="AS82" s="40" t="s">
        <v>111</v>
      </c>
      <c r="AU82" s="40" t="s">
        <v>111</v>
      </c>
      <c r="AW82" s="40" t="s">
        <v>111</v>
      </c>
      <c r="AX82" s="70"/>
      <c r="AZ82" s="40" t="s">
        <v>76</v>
      </c>
      <c r="BA82" s="42"/>
      <c r="BB82" s="40" t="s">
        <v>76</v>
      </c>
      <c r="BC82" s="42"/>
      <c r="BD82" s="40" t="s">
        <v>76</v>
      </c>
      <c r="BE82" s="42"/>
      <c r="BF82" s="68" t="s">
        <v>76</v>
      </c>
      <c r="BG82" s="42"/>
      <c r="BH82" s="40" t="s">
        <v>76</v>
      </c>
    </row>
    <row r="83" spans="2:60">
      <c r="C83" s="75" t="s">
        <v>141</v>
      </c>
      <c r="D83" s="37" t="s">
        <v>92</v>
      </c>
      <c r="E83" s="40">
        <v>7497.16</v>
      </c>
      <c r="F83" s="40">
        <v>10023.23</v>
      </c>
      <c r="G83" s="40"/>
      <c r="I83" s="40">
        <v>35187.08</v>
      </c>
      <c r="J83" s="40">
        <v>1473.74</v>
      </c>
      <c r="K83" s="40">
        <v>973.68</v>
      </c>
      <c r="L83" s="40"/>
      <c r="M83" s="40"/>
      <c r="O83" s="40">
        <v>32754.880000000001</v>
      </c>
      <c r="P83" s="40">
        <v>9182.17</v>
      </c>
      <c r="Q83" s="40"/>
      <c r="S83" s="40">
        <v>27697.61</v>
      </c>
      <c r="T83" s="40">
        <v>9417.6</v>
      </c>
      <c r="U83" s="40">
        <v>759.35</v>
      </c>
      <c r="V83" s="40"/>
      <c r="W83" s="40"/>
      <c r="Y83" s="40">
        <v>29627.279999999999</v>
      </c>
      <c r="Z83" s="40">
        <v>2607.62</v>
      </c>
      <c r="AA83" s="40">
        <v>6243.39</v>
      </c>
      <c r="AB83" s="40"/>
      <c r="AC83" s="40"/>
      <c r="AE83" s="40">
        <v>848.81</v>
      </c>
      <c r="AF83" s="40">
        <v>620.97</v>
      </c>
      <c r="AG83" s="40"/>
      <c r="AI83" s="40">
        <v>1760.85</v>
      </c>
      <c r="AJ83" s="40">
        <v>1270.99</v>
      </c>
      <c r="AK83" s="40"/>
      <c r="AM83" s="39"/>
      <c r="AO83" s="39"/>
      <c r="AQ83" s="39"/>
      <c r="AS83" s="39"/>
      <c r="AU83" s="39"/>
      <c r="AW83" s="39"/>
      <c r="AX83" s="70"/>
      <c r="AZ83" s="40"/>
      <c r="BA83" s="42"/>
      <c r="BB83" s="40"/>
      <c r="BC83" s="42"/>
      <c r="BD83" s="40"/>
      <c r="BE83" s="42"/>
      <c r="BF83" s="40"/>
      <c r="BG83" s="42"/>
      <c r="BH83" s="40"/>
    </row>
    <row r="84" spans="2:60" ht="19.5" thickBot="1">
      <c r="C84" s="75"/>
      <c r="D84" s="37" t="s">
        <v>91</v>
      </c>
      <c r="E84" s="44">
        <v>3326128.87</v>
      </c>
      <c r="F84" s="48">
        <v>15032192.65</v>
      </c>
      <c r="G84" s="47">
        <f>(F84-F83)/(E84-E83)</f>
        <v>4.5266154043950841</v>
      </c>
      <c r="I84" s="44">
        <v>221498.61</v>
      </c>
      <c r="J84" s="48">
        <v>9140057.3900000006</v>
      </c>
      <c r="K84" s="44">
        <v>24588.67</v>
      </c>
      <c r="L84" s="50">
        <f>(I84-I83)/(J84-J83)</f>
        <v>2.0387352913271189E-2</v>
      </c>
      <c r="M84" s="50">
        <f>(K84-K83)/(J84-J83)</f>
        <v>2.5840973726820346E-3</v>
      </c>
      <c r="O84" s="48">
        <v>14448559.699999999</v>
      </c>
      <c r="P84" s="44">
        <v>2586581.84</v>
      </c>
      <c r="Q84" s="47">
        <f>(O84-O83)/(P84-P83)</f>
        <v>5.593158479763443</v>
      </c>
      <c r="S84" s="44">
        <v>150904.04999999999</v>
      </c>
      <c r="T84" s="44">
        <v>75229.78</v>
      </c>
      <c r="U84" s="48">
        <v>18050181.170000002</v>
      </c>
      <c r="V84" s="47">
        <f>(S84-S83)/(T84-T83)</f>
        <v>1.8720917617377208</v>
      </c>
      <c r="W84" s="47">
        <f>(U84-U83)/(T84-T83)</f>
        <v>274.25655585333902</v>
      </c>
      <c r="Y84" s="48">
        <v>22109939.780000001</v>
      </c>
      <c r="Z84" s="44">
        <v>989587.13</v>
      </c>
      <c r="AA84" s="44">
        <v>654032.77</v>
      </c>
      <c r="AB84" s="47">
        <f>(Y84-Y83)/(Z84-Z83)</f>
        <v>22.371601716432796</v>
      </c>
      <c r="AC84" s="47">
        <f>(AA84-AA83)/(Z84-Z83)</f>
        <v>0.65633518572234595</v>
      </c>
      <c r="AE84" s="44">
        <v>25623.64</v>
      </c>
      <c r="AF84" s="44">
        <v>159667.68</v>
      </c>
      <c r="AG84" s="47">
        <f>(AF84-AF83)/(AE84-AE83)</f>
        <v>6.4196892572017648</v>
      </c>
      <c r="AI84" s="44">
        <v>165480.14000000001</v>
      </c>
      <c r="AJ84" s="44">
        <v>5169.18</v>
      </c>
      <c r="AK84" s="50">
        <f>(AJ84-AJ83)/(AI84-AI83)</f>
        <v>2.3810205871281267E-2</v>
      </c>
      <c r="AM84" s="51">
        <v>8.9971185421247634E-4</v>
      </c>
      <c r="AO84" s="51">
        <v>7.8072695234050044E-4</v>
      </c>
      <c r="AQ84" s="52">
        <v>5.0348865161640166E-3</v>
      </c>
      <c r="AS84" s="52">
        <v>4.3141467836672965E-3</v>
      </c>
      <c r="AU84" s="54">
        <v>1.1992316648585165E-5</v>
      </c>
      <c r="AW84" s="55">
        <v>4.0854039355986124E-2</v>
      </c>
      <c r="AX84" s="70"/>
      <c r="AZ84" s="56">
        <v>0.99995828499999995</v>
      </c>
      <c r="BA84" s="57"/>
      <c r="BB84" s="56">
        <v>4.0728E-5</v>
      </c>
      <c r="BC84" s="42"/>
      <c r="BD84" s="58">
        <v>9.8737999999999994E-7</v>
      </c>
      <c r="BE84" s="42"/>
      <c r="BF84" s="53">
        <f>AZ84*$I$3+BB84*$I$4+BD84*$I$5</f>
        <v>27.976969227334475</v>
      </c>
      <c r="BG84" s="42"/>
      <c r="BH84" s="56">
        <f>$I$4*BB84/(BB84+BD84)+$I$5*BD84/(BB84+BD84)</f>
        <v>29.000099624382457</v>
      </c>
    </row>
    <row r="85" spans="2:60"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0"/>
      <c r="AY85" s="75"/>
      <c r="AZ85" s="75"/>
      <c r="BA85" s="75"/>
      <c r="BB85" s="75"/>
      <c r="BC85" s="75"/>
      <c r="BD85" s="75"/>
      <c r="BE85" s="75"/>
      <c r="BF85" s="75"/>
      <c r="BG85" s="75"/>
      <c r="BH85" s="75"/>
    </row>
    <row r="86" spans="2:60"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0"/>
      <c r="AY86" s="75"/>
      <c r="AZ86" s="75"/>
      <c r="BA86" s="75"/>
      <c r="BB86" s="75"/>
      <c r="BC86" s="75"/>
      <c r="BD86" s="75"/>
      <c r="BE86" s="75"/>
      <c r="BF86" s="75"/>
      <c r="BG86" s="75"/>
      <c r="BH86" s="75"/>
    </row>
    <row r="87" spans="2:60" ht="22.5">
      <c r="E87" s="68" t="s">
        <v>89</v>
      </c>
      <c r="F87" s="68" t="s">
        <v>90</v>
      </c>
      <c r="G87" s="69" t="s">
        <v>101</v>
      </c>
      <c r="I87" s="68" t="s">
        <v>93</v>
      </c>
      <c r="J87" s="68" t="s">
        <v>89</v>
      </c>
      <c r="K87" s="68" t="s">
        <v>90</v>
      </c>
      <c r="L87" s="69" t="s">
        <v>104</v>
      </c>
      <c r="M87" s="69" t="s">
        <v>102</v>
      </c>
      <c r="O87" s="68" t="s">
        <v>93</v>
      </c>
      <c r="P87" s="68" t="s">
        <v>89</v>
      </c>
      <c r="Q87" s="69" t="s">
        <v>103</v>
      </c>
      <c r="S87" s="68" t="s">
        <v>93</v>
      </c>
      <c r="T87" s="68" t="s">
        <v>89</v>
      </c>
      <c r="U87" s="68" t="s">
        <v>90</v>
      </c>
      <c r="V87" s="69" t="s">
        <v>105</v>
      </c>
      <c r="W87" s="69" t="s">
        <v>106</v>
      </c>
      <c r="Y87" s="68" t="s">
        <v>93</v>
      </c>
      <c r="Z87" s="68" t="s">
        <v>89</v>
      </c>
      <c r="AA87" s="68" t="s">
        <v>90</v>
      </c>
      <c r="AB87" s="69" t="s">
        <v>107</v>
      </c>
      <c r="AC87" s="69" t="s">
        <v>108</v>
      </c>
      <c r="AE87" s="68" t="s">
        <v>89</v>
      </c>
      <c r="AF87" s="68" t="s">
        <v>90</v>
      </c>
      <c r="AG87" s="69" t="s">
        <v>109</v>
      </c>
      <c r="AI87" s="68" t="s">
        <v>89</v>
      </c>
      <c r="AJ87" s="68" t="s">
        <v>90</v>
      </c>
      <c r="AK87" s="69" t="s">
        <v>110</v>
      </c>
      <c r="AM87" s="68" t="s">
        <v>111</v>
      </c>
      <c r="AO87" s="68" t="s">
        <v>111</v>
      </c>
      <c r="AQ87" s="68" t="s">
        <v>111</v>
      </c>
      <c r="AS87" s="68" t="s">
        <v>111</v>
      </c>
      <c r="AU87" s="68" t="s">
        <v>111</v>
      </c>
      <c r="AW87" s="68" t="s">
        <v>111</v>
      </c>
      <c r="AX87" s="70"/>
      <c r="AZ87" s="68" t="s">
        <v>76</v>
      </c>
      <c r="BA87" s="42"/>
      <c r="BB87" s="68" t="s">
        <v>76</v>
      </c>
      <c r="BC87" s="42"/>
      <c r="BD87" s="68" t="s">
        <v>76</v>
      </c>
      <c r="BE87" s="42"/>
      <c r="BF87" s="68" t="s">
        <v>76</v>
      </c>
      <c r="BG87" s="42"/>
      <c r="BH87" s="68" t="s">
        <v>76</v>
      </c>
    </row>
    <row r="88" spans="2:60">
      <c r="C88" s="75" t="s">
        <v>141</v>
      </c>
      <c r="D88" s="37" t="s">
        <v>92</v>
      </c>
      <c r="E88" s="40">
        <v>6971.74</v>
      </c>
      <c r="F88" s="40">
        <v>6755.68</v>
      </c>
      <c r="G88" s="40"/>
      <c r="I88" s="40">
        <v>35187.08</v>
      </c>
      <c r="J88" s="40">
        <v>1473.74</v>
      </c>
      <c r="K88" s="40">
        <v>973.68</v>
      </c>
      <c r="L88" s="40"/>
      <c r="M88" s="40"/>
      <c r="O88" s="40">
        <v>30077.360000000001</v>
      </c>
      <c r="P88" s="40">
        <v>9346.48</v>
      </c>
      <c r="Q88" s="40"/>
      <c r="S88" s="40">
        <v>27697.61</v>
      </c>
      <c r="T88" s="40">
        <v>9417.6</v>
      </c>
      <c r="U88" s="40">
        <v>759.35</v>
      </c>
      <c r="V88" s="40"/>
      <c r="W88" s="40"/>
      <c r="Y88" s="40">
        <v>29627.279999999999</v>
      </c>
      <c r="Z88" s="40">
        <v>2607.62</v>
      </c>
      <c r="AA88" s="40">
        <v>6243.39</v>
      </c>
      <c r="AB88" s="40"/>
      <c r="AC88" s="40"/>
      <c r="AE88" s="40">
        <v>848.81</v>
      </c>
      <c r="AF88" s="40">
        <v>620.97</v>
      </c>
      <c r="AG88" s="40"/>
      <c r="AI88" s="40">
        <v>1760.85</v>
      </c>
      <c r="AJ88" s="40">
        <v>1270.99</v>
      </c>
      <c r="AK88" s="40"/>
      <c r="AM88" s="39"/>
      <c r="AO88" s="39"/>
      <c r="AQ88" s="39"/>
      <c r="AS88" s="39"/>
      <c r="AU88" s="39"/>
      <c r="AW88" s="39"/>
      <c r="AX88" s="70"/>
      <c r="AZ88" s="40"/>
      <c r="BA88" s="42"/>
      <c r="BB88" s="40"/>
      <c r="BC88" s="42"/>
      <c r="BD88" s="40"/>
      <c r="BE88" s="42"/>
      <c r="BF88" s="40"/>
      <c r="BG88" s="42"/>
      <c r="BH88" s="40"/>
    </row>
    <row r="89" spans="2:60" ht="19.5" thickBot="1">
      <c r="C89" s="75"/>
      <c r="D89" s="37" t="s">
        <v>91</v>
      </c>
      <c r="E89" s="44">
        <v>6669363.9000000004</v>
      </c>
      <c r="F89" s="48">
        <v>11996236.689999999</v>
      </c>
      <c r="G89" s="47">
        <f>(F89-F88)/(E89-E88)</f>
        <v>1.7995759964390927</v>
      </c>
      <c r="I89" s="44">
        <v>221498.61</v>
      </c>
      <c r="J89" s="48">
        <v>9140057.3900000006</v>
      </c>
      <c r="K89" s="44">
        <v>24588.67</v>
      </c>
      <c r="L89" s="50">
        <f>(I89-I88)/(J89-J88)</f>
        <v>2.0387352913271189E-2</v>
      </c>
      <c r="M89" s="50">
        <f>(K89-K88)/(J89-J88)</f>
        <v>2.5840973726820346E-3</v>
      </c>
      <c r="O89" s="48">
        <v>16233917.75</v>
      </c>
      <c r="P89" s="44">
        <v>7283838.0800000001</v>
      </c>
      <c r="Q89" s="47">
        <f>(O89-O88)/(P89-P88)</f>
        <v>2.2274876762521796</v>
      </c>
      <c r="S89" s="44">
        <v>150904.04999999999</v>
      </c>
      <c r="T89" s="44">
        <v>75229.78</v>
      </c>
      <c r="U89" s="48">
        <v>18050181.170000002</v>
      </c>
      <c r="V89" s="47">
        <f>(S89-S88)/(T89-T88)</f>
        <v>1.8720917617377208</v>
      </c>
      <c r="W89" s="47">
        <f>(U89-U88)/(T89-T88)</f>
        <v>274.25655585333902</v>
      </c>
      <c r="Y89" s="48">
        <v>22109939.780000001</v>
      </c>
      <c r="Z89" s="44">
        <v>989587.13</v>
      </c>
      <c r="AA89" s="44">
        <v>654032.77</v>
      </c>
      <c r="AB89" s="47">
        <f>(Y89-Y88)/(Z89-Z88)</f>
        <v>22.371601716432796</v>
      </c>
      <c r="AC89" s="47">
        <f>(AA89-AA88)/(Z89-Z88)</f>
        <v>0.65633518572234595</v>
      </c>
      <c r="AE89" s="44">
        <v>25623.64</v>
      </c>
      <c r="AF89" s="44">
        <v>159667.68</v>
      </c>
      <c r="AG89" s="47">
        <f>(AF89-AF88)/(AE89-AE88)</f>
        <v>6.4196892572017648</v>
      </c>
      <c r="AI89" s="44">
        <v>165480.14000000001</v>
      </c>
      <c r="AJ89" s="44">
        <v>5169.18</v>
      </c>
      <c r="AK89" s="50">
        <f>(AJ89-AJ88)/(AI89-AI88)</f>
        <v>2.3810205871281267E-2</v>
      </c>
      <c r="AM89" s="51">
        <v>1.6012465248024029E-3</v>
      </c>
      <c r="AO89" s="51">
        <v>1.6806744202612768E-3</v>
      </c>
      <c r="AQ89" s="52">
        <v>3.5947007414784474E-3</v>
      </c>
      <c r="AS89" s="52">
        <v>3.0103104486383083E-3</v>
      </c>
      <c r="AU89" s="54">
        <v>1.1992316648585165E-5</v>
      </c>
      <c r="AW89" s="55">
        <v>4.0854039355986124E-2</v>
      </c>
      <c r="AX89" s="70"/>
      <c r="AZ89" s="56">
        <v>0.99995815899999996</v>
      </c>
      <c r="BA89" s="57"/>
      <c r="BB89" s="56">
        <v>4.0853999999999999E-5</v>
      </c>
      <c r="BC89" s="42"/>
      <c r="BD89" s="58">
        <v>9.873400000000001E-7</v>
      </c>
      <c r="BE89" s="42"/>
      <c r="BF89" s="53">
        <f>AZ89*$I$3+BB89*$I$4+BD89*$I$5</f>
        <v>27.976969352081106</v>
      </c>
      <c r="BG89" s="42"/>
      <c r="BH89" s="56">
        <f>$I$4*BB89/(BB89+BD89)+$I$5*BD89/(BB89+BD89)</f>
        <v>29.000027610156454</v>
      </c>
    </row>
    <row r="90" spans="2:60"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0"/>
      <c r="AY90" s="75"/>
      <c r="AZ90" s="75"/>
      <c r="BA90" s="75"/>
      <c r="BB90" s="75"/>
      <c r="BC90" s="75"/>
      <c r="BD90" s="75"/>
      <c r="BE90" s="75"/>
      <c r="BF90" s="75"/>
      <c r="BG90" s="75"/>
      <c r="BH90" s="75"/>
    </row>
    <row r="91" spans="2:60"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0"/>
      <c r="AY91" s="75"/>
      <c r="AZ91" s="75"/>
      <c r="BA91" s="75"/>
      <c r="BB91" s="75"/>
      <c r="BC91" s="75"/>
      <c r="BD91" s="75"/>
      <c r="BE91" s="75"/>
      <c r="BF91" s="75"/>
      <c r="BG91" s="75"/>
      <c r="BH91" s="75"/>
    </row>
    <row r="92" spans="2:60" ht="22.5">
      <c r="E92" s="68" t="s">
        <v>89</v>
      </c>
      <c r="F92" s="68" t="s">
        <v>90</v>
      </c>
      <c r="G92" s="69" t="s">
        <v>101</v>
      </c>
      <c r="I92" s="68" t="s">
        <v>93</v>
      </c>
      <c r="J92" s="68" t="s">
        <v>89</v>
      </c>
      <c r="K92" s="68" t="s">
        <v>90</v>
      </c>
      <c r="L92" s="69" t="s">
        <v>104</v>
      </c>
      <c r="M92" s="69" t="s">
        <v>102</v>
      </c>
      <c r="O92" s="68" t="s">
        <v>93</v>
      </c>
      <c r="P92" s="68" t="s">
        <v>89</v>
      </c>
      <c r="Q92" s="69" t="s">
        <v>103</v>
      </c>
      <c r="S92" s="68" t="s">
        <v>93</v>
      </c>
      <c r="T92" s="68" t="s">
        <v>89</v>
      </c>
      <c r="U92" s="68" t="s">
        <v>90</v>
      </c>
      <c r="V92" s="69" t="s">
        <v>105</v>
      </c>
      <c r="W92" s="69" t="s">
        <v>106</v>
      </c>
      <c r="Y92" s="68" t="s">
        <v>93</v>
      </c>
      <c r="Z92" s="68" t="s">
        <v>89</v>
      </c>
      <c r="AA92" s="68" t="s">
        <v>90</v>
      </c>
      <c r="AB92" s="69" t="s">
        <v>107</v>
      </c>
      <c r="AC92" s="69" t="s">
        <v>108</v>
      </c>
      <c r="AE92" s="68" t="s">
        <v>89</v>
      </c>
      <c r="AF92" s="68" t="s">
        <v>90</v>
      </c>
      <c r="AG92" s="69" t="s">
        <v>109</v>
      </c>
      <c r="AI92" s="68" t="s">
        <v>89</v>
      </c>
      <c r="AJ92" s="68" t="s">
        <v>90</v>
      </c>
      <c r="AK92" s="69" t="s">
        <v>110</v>
      </c>
      <c r="AM92" s="68" t="s">
        <v>111</v>
      </c>
      <c r="AO92" s="68" t="s">
        <v>111</v>
      </c>
      <c r="AQ92" s="68" t="s">
        <v>111</v>
      </c>
      <c r="AS92" s="68" t="s">
        <v>111</v>
      </c>
      <c r="AU92" s="68" t="s">
        <v>111</v>
      </c>
      <c r="AW92" s="68" t="s">
        <v>111</v>
      </c>
      <c r="AX92" s="70"/>
      <c r="AZ92" s="68" t="s">
        <v>76</v>
      </c>
      <c r="BA92" s="42"/>
      <c r="BB92" s="68" t="s">
        <v>76</v>
      </c>
      <c r="BC92" s="42"/>
      <c r="BD92" s="68" t="s">
        <v>76</v>
      </c>
      <c r="BE92" s="42"/>
      <c r="BF92" s="68" t="s">
        <v>76</v>
      </c>
      <c r="BG92" s="42"/>
      <c r="BH92" s="68" t="s">
        <v>76</v>
      </c>
    </row>
    <row r="93" spans="2:60">
      <c r="C93" s="75" t="s">
        <v>141</v>
      </c>
      <c r="D93" s="37" t="s">
        <v>92</v>
      </c>
      <c r="E93" s="40">
        <v>2107.94</v>
      </c>
      <c r="F93" s="40">
        <v>3545.15</v>
      </c>
      <c r="G93" s="40"/>
      <c r="I93" s="40">
        <v>35187.08</v>
      </c>
      <c r="J93" s="40">
        <v>1473.74</v>
      </c>
      <c r="K93" s="40">
        <v>973.68</v>
      </c>
      <c r="L93" s="40"/>
      <c r="M93" s="40"/>
      <c r="O93" s="40">
        <v>29046.85</v>
      </c>
      <c r="P93" s="40">
        <v>4045.41</v>
      </c>
      <c r="Q93" s="40"/>
      <c r="S93" s="40">
        <v>27697.61</v>
      </c>
      <c r="T93" s="40">
        <v>9417.6</v>
      </c>
      <c r="U93" s="40">
        <v>759.35</v>
      </c>
      <c r="V93" s="40"/>
      <c r="W93" s="40"/>
      <c r="Y93" s="40">
        <v>29627.279999999999</v>
      </c>
      <c r="Z93" s="40">
        <v>2607.62</v>
      </c>
      <c r="AA93" s="40">
        <v>6243.39</v>
      </c>
      <c r="AB93" s="40"/>
      <c r="AC93" s="40"/>
      <c r="AE93" s="40">
        <v>848.81</v>
      </c>
      <c r="AF93" s="40">
        <v>620.97</v>
      </c>
      <c r="AG93" s="40"/>
      <c r="AI93" s="40">
        <v>1760.85</v>
      </c>
      <c r="AJ93" s="40">
        <v>1270.99</v>
      </c>
      <c r="AK93" s="40"/>
      <c r="AM93" s="39"/>
      <c r="AO93" s="39"/>
      <c r="AQ93" s="39"/>
      <c r="AS93" s="39"/>
      <c r="AU93" s="39"/>
      <c r="AW93" s="39"/>
      <c r="AX93" s="70"/>
      <c r="AZ93" s="40"/>
      <c r="BA93" s="42"/>
      <c r="BB93" s="40"/>
      <c r="BC93" s="42"/>
      <c r="BD93" s="40"/>
      <c r="BE93" s="42"/>
      <c r="BF93" s="40"/>
      <c r="BG93" s="42"/>
      <c r="BH93" s="40"/>
    </row>
    <row r="94" spans="2:60" ht="19.5" thickBot="1">
      <c r="C94" s="75"/>
      <c r="D94" s="37" t="s">
        <v>91</v>
      </c>
      <c r="E94" s="44">
        <v>9674711.1400000006</v>
      </c>
      <c r="F94" s="48">
        <v>8540665.8000000007</v>
      </c>
      <c r="G94" s="47">
        <f>(F94-F93)/(E94-E93)</f>
        <v>0.88260838095787897</v>
      </c>
      <c r="I94" s="44">
        <v>221498.61</v>
      </c>
      <c r="J94" s="48">
        <v>9140057.3900000006</v>
      </c>
      <c r="K94" s="44">
        <v>24588.67</v>
      </c>
      <c r="L94" s="50">
        <f>(I94-I93)/(J94-J93)</f>
        <v>2.0387352913271189E-2</v>
      </c>
      <c r="M94" s="50">
        <f>(K94-K93)/(J94-J93)</f>
        <v>2.5840973726820346E-3</v>
      </c>
      <c r="O94" s="48">
        <v>11234640.619999999</v>
      </c>
      <c r="P94" s="44">
        <v>10180076.49</v>
      </c>
      <c r="Q94" s="47">
        <f>(O94-O93)/(P94-P93)</f>
        <v>1.1011752697988024</v>
      </c>
      <c r="S94" s="44">
        <v>150904.04999999999</v>
      </c>
      <c r="T94" s="44">
        <v>75229.78</v>
      </c>
      <c r="U94" s="48">
        <v>18050181.170000002</v>
      </c>
      <c r="V94" s="47">
        <f>(S94-S93)/(T94-T93)</f>
        <v>1.8720917617377208</v>
      </c>
      <c r="W94" s="47">
        <f>(U94-U93)/(T94-T93)</f>
        <v>274.25655585333902</v>
      </c>
      <c r="Y94" s="48">
        <v>22109939.780000001</v>
      </c>
      <c r="Z94" s="44">
        <v>989587.13</v>
      </c>
      <c r="AA94" s="44">
        <v>654032.77</v>
      </c>
      <c r="AB94" s="47">
        <f>(Y94-Y93)/(Z94-Z93)</f>
        <v>22.371601716432796</v>
      </c>
      <c r="AC94" s="47">
        <f>(AA94-AA93)/(Z94-Z93)</f>
        <v>0.65633518572234595</v>
      </c>
      <c r="AE94" s="44">
        <v>25623.64</v>
      </c>
      <c r="AF94" s="44">
        <v>159667.68</v>
      </c>
      <c r="AG94" s="47">
        <f>(AF94-AF93)/(AE94-AE93)</f>
        <v>6.4196892572017648</v>
      </c>
      <c r="AI94" s="44">
        <v>165480.14000000001</v>
      </c>
      <c r="AJ94" s="44">
        <v>5169.18</v>
      </c>
      <c r="AK94" s="50">
        <f>(AJ94-AJ93)/(AI94-AI93)</f>
        <v>2.3810205871281267E-2</v>
      </c>
      <c r="AM94" s="51">
        <v>3.0140547535834074E-3</v>
      </c>
      <c r="AO94" s="51">
        <v>2.407942539789442E-3</v>
      </c>
      <c r="AQ94" s="52">
        <v>2.4005839052636995E-3</v>
      </c>
      <c r="AS94" s="52">
        <v>2.7716632511846392E-3</v>
      </c>
      <c r="AU94" s="54">
        <v>1.1992316648585165E-5</v>
      </c>
      <c r="AW94" s="55">
        <v>4.0854039355986124E-2</v>
      </c>
      <c r="AX94" s="70"/>
      <c r="AZ94" s="56">
        <v>0.99995824300000002</v>
      </c>
      <c r="BA94" s="57"/>
      <c r="BB94" s="56">
        <v>4.0769999999999998E-5</v>
      </c>
      <c r="BC94" s="42"/>
      <c r="BD94" s="58">
        <v>9.873400000000001E-7</v>
      </c>
      <c r="BE94" s="42"/>
      <c r="BF94" s="53">
        <f>AZ94*$I$3+BB94*$I$4+BD94*$I$5</f>
        <v>27.976969268117386</v>
      </c>
      <c r="BG94" s="42"/>
      <c r="BH94" s="56">
        <f>$I$4*BB94/(BB94+BD94)+$I$5*BD94/(BB94+BD94)</f>
        <v>29.000074949555984</v>
      </c>
    </row>
    <row r="95" spans="2:60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1"/>
      <c r="AY95" s="78"/>
      <c r="AZ95" s="78"/>
      <c r="BA95" s="78"/>
      <c r="BB95" s="78"/>
      <c r="BC95" s="78"/>
      <c r="BD95" s="78"/>
      <c r="BE95" s="78"/>
      <c r="BF95" s="78"/>
      <c r="BG95" s="78"/>
      <c r="BH95" s="78"/>
    </row>
    <row r="96" spans="2:60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1"/>
      <c r="AY96" s="78"/>
      <c r="AZ96" s="78"/>
      <c r="BA96" s="78"/>
      <c r="BB96" s="78"/>
      <c r="BC96" s="78"/>
      <c r="BD96" s="78"/>
      <c r="BE96" s="78"/>
      <c r="BF96" s="78"/>
      <c r="BG96" s="78"/>
      <c r="BH96" s="78"/>
    </row>
    <row r="97" spans="2:6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1"/>
      <c r="AY97" s="78"/>
      <c r="AZ97" s="78"/>
      <c r="BA97" s="78"/>
      <c r="BB97" s="78"/>
      <c r="BC97" s="78"/>
      <c r="BD97" s="78"/>
      <c r="BE97" s="78"/>
      <c r="BF97" s="78"/>
      <c r="BG97" s="78"/>
      <c r="BH97" s="78"/>
    </row>
    <row r="98" spans="2:62">
      <c r="E98" s="77" t="s">
        <v>118</v>
      </c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0"/>
      <c r="AY98" s="46" t="s">
        <v>126</v>
      </c>
      <c r="AZ98" s="45"/>
      <c r="BA98" s="45"/>
      <c r="BB98" s="45"/>
      <c r="BC98" s="45"/>
      <c r="BD98" s="45"/>
      <c r="BE98" s="45"/>
      <c r="BF98" s="45"/>
      <c r="BG98" s="45"/>
      <c r="BH98" s="45"/>
    </row>
    <row r="99" spans="2:62" ht="22.5">
      <c r="B99" s="42" t="s">
        <v>86</v>
      </c>
      <c r="C99" s="42" t="s">
        <v>87</v>
      </c>
      <c r="E99" s="76" t="s">
        <v>88</v>
      </c>
      <c r="F99" s="76"/>
      <c r="G99" s="76"/>
      <c r="I99" s="76" t="s">
        <v>94</v>
      </c>
      <c r="J99" s="76"/>
      <c r="K99" s="76"/>
      <c r="L99" s="76"/>
      <c r="M99" s="76"/>
      <c r="O99" s="76" t="s">
        <v>95</v>
      </c>
      <c r="P99" s="76"/>
      <c r="Q99" s="76"/>
      <c r="S99" s="76" t="s">
        <v>97</v>
      </c>
      <c r="T99" s="76"/>
      <c r="U99" s="76"/>
      <c r="V99" s="76"/>
      <c r="W99" s="76"/>
      <c r="Y99" s="76" t="s">
        <v>98</v>
      </c>
      <c r="Z99" s="76"/>
      <c r="AA99" s="76"/>
      <c r="AB99" s="76"/>
      <c r="AC99" s="76"/>
      <c r="AE99" s="76" t="s">
        <v>99</v>
      </c>
      <c r="AF99" s="76"/>
      <c r="AG99" s="76"/>
      <c r="AI99" s="76" t="s">
        <v>100</v>
      </c>
      <c r="AJ99" s="76"/>
      <c r="AK99" s="76"/>
      <c r="AM99" s="41" t="s">
        <v>112</v>
      </c>
      <c r="AO99" s="41" t="s">
        <v>113</v>
      </c>
      <c r="AQ99" s="41" t="s">
        <v>114</v>
      </c>
      <c r="AS99" s="41" t="s">
        <v>115</v>
      </c>
      <c r="AU99" s="41" t="s">
        <v>116</v>
      </c>
      <c r="AW99" s="41" t="s">
        <v>117</v>
      </c>
      <c r="AX99" s="70"/>
      <c r="AZ99" s="43" t="s">
        <v>122</v>
      </c>
      <c r="BA99" s="42"/>
      <c r="BB99" s="43" t="s">
        <v>123</v>
      </c>
      <c r="BC99" s="42"/>
      <c r="BD99" s="43" t="s">
        <v>124</v>
      </c>
      <c r="BE99" s="42"/>
      <c r="BF99" s="43" t="s">
        <v>80</v>
      </c>
      <c r="BG99" s="42"/>
      <c r="BH99" s="43" t="s">
        <v>125</v>
      </c>
    </row>
    <row r="100" spans="2:62" ht="22.5">
      <c r="E100" s="40" t="s">
        <v>89</v>
      </c>
      <c r="F100" s="40" t="s">
        <v>90</v>
      </c>
      <c r="G100" s="49" t="s">
        <v>101</v>
      </c>
      <c r="I100" s="40" t="s">
        <v>93</v>
      </c>
      <c r="J100" s="40" t="s">
        <v>89</v>
      </c>
      <c r="K100" s="40" t="s">
        <v>90</v>
      </c>
      <c r="L100" s="49" t="s">
        <v>104</v>
      </c>
      <c r="M100" s="49" t="s">
        <v>102</v>
      </c>
      <c r="O100" s="40" t="s">
        <v>93</v>
      </c>
      <c r="P100" s="40" t="s">
        <v>89</v>
      </c>
      <c r="Q100" s="49" t="s">
        <v>103</v>
      </c>
      <c r="S100" s="40" t="s">
        <v>93</v>
      </c>
      <c r="T100" s="40" t="s">
        <v>89</v>
      </c>
      <c r="U100" s="40" t="s">
        <v>90</v>
      </c>
      <c r="V100" s="49" t="s">
        <v>105</v>
      </c>
      <c r="W100" s="49" t="s">
        <v>106</v>
      </c>
      <c r="Y100" s="40" t="s">
        <v>93</v>
      </c>
      <c r="Z100" s="40" t="s">
        <v>89</v>
      </c>
      <c r="AA100" s="40" t="s">
        <v>90</v>
      </c>
      <c r="AB100" s="49" t="s">
        <v>107</v>
      </c>
      <c r="AC100" s="49" t="s">
        <v>108</v>
      </c>
      <c r="AE100" s="40" t="s">
        <v>89</v>
      </c>
      <c r="AF100" s="40" t="s">
        <v>90</v>
      </c>
      <c r="AG100" s="49" t="s">
        <v>109</v>
      </c>
      <c r="AI100" s="40" t="s">
        <v>89</v>
      </c>
      <c r="AJ100" s="40" t="s">
        <v>90</v>
      </c>
      <c r="AK100" s="49" t="s">
        <v>110</v>
      </c>
      <c r="AL100" s="74"/>
      <c r="AM100" s="40" t="s">
        <v>111</v>
      </c>
      <c r="AO100" s="40" t="s">
        <v>111</v>
      </c>
      <c r="AQ100" s="40" t="s">
        <v>111</v>
      </c>
      <c r="AS100" s="40" t="s">
        <v>111</v>
      </c>
      <c r="AU100" s="40" t="s">
        <v>111</v>
      </c>
      <c r="AW100" s="40" t="s">
        <v>111</v>
      </c>
      <c r="AX100" s="70"/>
      <c r="AZ100" s="40" t="s">
        <v>76</v>
      </c>
      <c r="BA100" s="42"/>
      <c r="BB100" s="40" t="s">
        <v>76</v>
      </c>
      <c r="BC100" s="42"/>
      <c r="BD100" s="40" t="s">
        <v>76</v>
      </c>
      <c r="BE100" s="42"/>
      <c r="BF100" s="68" t="s">
        <v>76</v>
      </c>
      <c r="BG100" s="42"/>
      <c r="BH100" s="40" t="s">
        <v>76</v>
      </c>
    </row>
    <row r="101" spans="2:62">
      <c r="C101" s="75" t="s">
        <v>142</v>
      </c>
      <c r="D101" s="37" t="s">
        <v>92</v>
      </c>
      <c r="E101" s="40">
        <v>6278.9</v>
      </c>
      <c r="F101" s="40">
        <v>3451.7</v>
      </c>
      <c r="G101" s="40"/>
      <c r="I101" s="40">
        <v>69135.5</v>
      </c>
      <c r="J101" s="40">
        <v>4337.2</v>
      </c>
      <c r="K101" s="40">
        <v>2365.6</v>
      </c>
      <c r="L101" s="40"/>
      <c r="M101" s="40"/>
      <c r="O101" s="40">
        <v>67207.7</v>
      </c>
      <c r="P101" s="40">
        <v>4487.5</v>
      </c>
      <c r="Q101" s="40"/>
      <c r="S101" s="40">
        <v>59897.96</v>
      </c>
      <c r="T101" s="40">
        <v>5275.81</v>
      </c>
      <c r="U101" s="40">
        <v>4890.53</v>
      </c>
      <c r="V101" s="40"/>
      <c r="W101" s="40"/>
      <c r="Y101" s="40">
        <v>59751.76</v>
      </c>
      <c r="Z101" s="40">
        <v>4459.5</v>
      </c>
      <c r="AA101" s="40">
        <v>5709.65</v>
      </c>
      <c r="AB101" s="40"/>
      <c r="AC101" s="40"/>
      <c r="AE101" s="40">
        <v>3349.3</v>
      </c>
      <c r="AF101" s="40">
        <v>2247.4</v>
      </c>
      <c r="AG101" s="40"/>
      <c r="AI101" s="40">
        <v>2855.88</v>
      </c>
      <c r="AJ101" s="40">
        <v>1918.55</v>
      </c>
      <c r="AK101" s="40"/>
      <c r="AM101" s="39"/>
      <c r="AO101" s="39"/>
      <c r="AQ101" s="39"/>
      <c r="AS101" s="39"/>
      <c r="AU101" s="39"/>
      <c r="AW101" s="39"/>
      <c r="AX101" s="70"/>
      <c r="AZ101" s="40"/>
      <c r="BA101" s="42"/>
      <c r="BB101" s="40"/>
      <c r="BC101" s="42"/>
      <c r="BD101" s="40"/>
      <c r="BE101" s="42"/>
      <c r="BF101" s="40"/>
      <c r="BG101" s="42"/>
      <c r="BH101" s="40"/>
    </row>
    <row r="102" spans="2:62" ht="19.5" thickBot="1">
      <c r="C102" s="75"/>
      <c r="D102" s="37" t="s">
        <v>91</v>
      </c>
      <c r="E102" s="44">
        <v>2866603.24</v>
      </c>
      <c r="F102" s="48">
        <v>13261894.77</v>
      </c>
      <c r="G102" s="47">
        <f>(F102-F101)/(E102-E101)</f>
        <v>4.6352935870202741</v>
      </c>
      <c r="I102" s="44">
        <v>330806.77</v>
      </c>
      <c r="J102" s="48">
        <v>15131385.189999999</v>
      </c>
      <c r="K102" s="44">
        <v>41336.660000000003</v>
      </c>
      <c r="L102" s="50">
        <f>(I102-I101)/(J102-J101)</f>
        <v>1.7298237579003013E-2</v>
      </c>
      <c r="M102" s="50">
        <f>(K102-K101)/(J102-J101)</f>
        <v>2.5762501729195615E-3</v>
      </c>
      <c r="O102" s="48">
        <v>14399522.369999999</v>
      </c>
      <c r="P102" s="44">
        <v>3034643.69</v>
      </c>
      <c r="Q102" s="47">
        <f>(O102-O101)/(P102-P101)</f>
        <v>4.7298930389459564</v>
      </c>
      <c r="S102" s="44">
        <v>151354.92000000001</v>
      </c>
      <c r="T102" s="44">
        <v>62034.38</v>
      </c>
      <c r="U102" s="48">
        <v>15337929.199999999</v>
      </c>
      <c r="V102" s="47">
        <f>(S102-S101)/(T102-T101)</f>
        <v>1.6113330550787313</v>
      </c>
      <c r="W102" s="47">
        <f>(U102-U101)/(T102-T101)</f>
        <v>270.14490798482063</v>
      </c>
      <c r="Y102" s="48">
        <v>15510972.460000001</v>
      </c>
      <c r="Z102" s="44">
        <v>798537.76</v>
      </c>
      <c r="AA102" s="44">
        <v>532195.55000000005</v>
      </c>
      <c r="AB102" s="47">
        <f>(Y102-Y101)/(Z102-Z101)</f>
        <v>19.458057824174663</v>
      </c>
      <c r="AC102" s="47">
        <f>(AA102-AA101)/(Z102-Z101)</f>
        <v>0.66301512901259885</v>
      </c>
      <c r="AE102" s="44">
        <v>118865.88</v>
      </c>
      <c r="AF102" s="44">
        <v>759091.1</v>
      </c>
      <c r="AG102" s="47">
        <f>(AF102-AF101)/(AE102-AE101)</f>
        <v>6.5518187951893996</v>
      </c>
      <c r="AI102" s="44">
        <v>305839.71000000002</v>
      </c>
      <c r="AJ102" s="44">
        <v>8792.2999999999993</v>
      </c>
      <c r="AK102" s="50">
        <f>(AJ102-AJ101)/(AI102-AI101)</f>
        <v>2.2686854278659026E-2</v>
      </c>
      <c r="AM102" s="51">
        <v>8.9971185421247634E-4</v>
      </c>
      <c r="AO102" s="51">
        <v>7.8072695234050044E-4</v>
      </c>
      <c r="AQ102" s="52">
        <v>5.0348865161640166E-3</v>
      </c>
      <c r="AS102" s="52">
        <v>4.3141467836672965E-3</v>
      </c>
      <c r="AU102" s="54">
        <v>1.1959331278941713E-5</v>
      </c>
      <c r="AW102" s="55">
        <v>4.1046171118251158E-2</v>
      </c>
      <c r="AX102" s="70"/>
      <c r="AZ102" s="56">
        <v>0.99995845000000005</v>
      </c>
      <c r="BA102" s="57"/>
      <c r="BB102" s="56">
        <v>4.0636000000000002E-5</v>
      </c>
      <c r="BC102" s="42"/>
      <c r="BD102" s="58">
        <v>9.1365999999999999E-7</v>
      </c>
      <c r="BE102" s="42"/>
      <c r="BF102" s="53">
        <f>AZ102*$I$3+BB102*$I$4+BD102*$I$5</f>
        <v>27.976968968023513</v>
      </c>
      <c r="BG102" s="42"/>
      <c r="BH102" s="56">
        <f>$I$4*BB102/(BB102+BD102)+$I$5*BD102/(BB102+BD102)</f>
        <v>28.998424343914607</v>
      </c>
      <c r="BJ102" s="73"/>
    </row>
    <row r="103" spans="2:62"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AT103" s="75"/>
      <c r="AU103" s="75"/>
      <c r="AV103" s="75"/>
      <c r="AW103" s="75"/>
      <c r="AX103" s="70"/>
      <c r="AY103" s="75"/>
      <c r="AZ103" s="75"/>
      <c r="BA103" s="75"/>
      <c r="BB103" s="75"/>
      <c r="BC103" s="75"/>
      <c r="BD103" s="75"/>
      <c r="BE103" s="75"/>
      <c r="BF103" s="75"/>
      <c r="BG103" s="75"/>
      <c r="BH103" s="75"/>
    </row>
    <row r="104" spans="2:62"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AT104" s="75"/>
      <c r="AU104" s="75"/>
      <c r="AV104" s="75"/>
      <c r="AW104" s="75"/>
      <c r="AX104" s="70"/>
      <c r="AY104" s="75"/>
      <c r="AZ104" s="75"/>
      <c r="BA104" s="75"/>
      <c r="BB104" s="75"/>
      <c r="BC104" s="75"/>
      <c r="BD104" s="75"/>
      <c r="BE104" s="75"/>
      <c r="BF104" s="75"/>
      <c r="BG104" s="75"/>
      <c r="BH104" s="75"/>
    </row>
    <row r="105" spans="2:62" ht="22.5">
      <c r="E105" s="40" t="s">
        <v>89</v>
      </c>
      <c r="F105" s="40" t="s">
        <v>90</v>
      </c>
      <c r="G105" s="49" t="s">
        <v>101</v>
      </c>
      <c r="I105" s="40" t="s">
        <v>93</v>
      </c>
      <c r="J105" s="40" t="s">
        <v>89</v>
      </c>
      <c r="K105" s="40" t="s">
        <v>90</v>
      </c>
      <c r="L105" s="49" t="s">
        <v>104</v>
      </c>
      <c r="M105" s="49" t="s">
        <v>102</v>
      </c>
      <c r="O105" s="40" t="s">
        <v>93</v>
      </c>
      <c r="P105" s="40" t="s">
        <v>89</v>
      </c>
      <c r="Q105" s="49" t="s">
        <v>103</v>
      </c>
      <c r="S105" s="40" t="s">
        <v>93</v>
      </c>
      <c r="T105" s="40" t="s">
        <v>89</v>
      </c>
      <c r="U105" s="40" t="s">
        <v>90</v>
      </c>
      <c r="V105" s="49" t="s">
        <v>105</v>
      </c>
      <c r="W105" s="49" t="s">
        <v>106</v>
      </c>
      <c r="Y105" s="40" t="s">
        <v>93</v>
      </c>
      <c r="Z105" s="40" t="s">
        <v>89</v>
      </c>
      <c r="AA105" s="40" t="s">
        <v>90</v>
      </c>
      <c r="AB105" s="49" t="s">
        <v>107</v>
      </c>
      <c r="AC105" s="49" t="s">
        <v>108</v>
      </c>
      <c r="AE105" s="40" t="s">
        <v>89</v>
      </c>
      <c r="AF105" s="40" t="s">
        <v>90</v>
      </c>
      <c r="AG105" s="49" t="s">
        <v>109</v>
      </c>
      <c r="AI105" s="40" t="s">
        <v>89</v>
      </c>
      <c r="AJ105" s="40" t="s">
        <v>90</v>
      </c>
      <c r="AK105" s="49" t="s">
        <v>110</v>
      </c>
      <c r="AM105" s="40" t="s">
        <v>111</v>
      </c>
      <c r="AO105" s="40" t="s">
        <v>111</v>
      </c>
      <c r="AQ105" s="40" t="s">
        <v>111</v>
      </c>
      <c r="AS105" s="40" t="s">
        <v>111</v>
      </c>
      <c r="AU105" s="40" t="s">
        <v>111</v>
      </c>
      <c r="AW105" s="40" t="s">
        <v>111</v>
      </c>
      <c r="AX105" s="70"/>
      <c r="AZ105" s="40" t="s">
        <v>76</v>
      </c>
      <c r="BA105" s="42"/>
      <c r="BB105" s="40" t="s">
        <v>76</v>
      </c>
      <c r="BC105" s="42"/>
      <c r="BD105" s="40" t="s">
        <v>76</v>
      </c>
      <c r="BE105" s="42"/>
      <c r="BF105" s="68" t="s">
        <v>76</v>
      </c>
      <c r="BG105" s="42"/>
      <c r="BH105" s="40" t="s">
        <v>76</v>
      </c>
    </row>
    <row r="106" spans="2:62">
      <c r="C106" s="75" t="s">
        <v>142</v>
      </c>
      <c r="D106" s="37" t="s">
        <v>92</v>
      </c>
      <c r="E106" s="40">
        <v>6332.4</v>
      </c>
      <c r="F106" s="40">
        <v>2151</v>
      </c>
      <c r="G106" s="40"/>
      <c r="I106" s="40">
        <v>69135.5</v>
      </c>
      <c r="J106" s="40">
        <v>4337.2</v>
      </c>
      <c r="K106" s="40">
        <v>2365.6</v>
      </c>
      <c r="L106" s="40"/>
      <c r="M106" s="40"/>
      <c r="O106" s="40">
        <v>73502.399999999994</v>
      </c>
      <c r="P106" s="40">
        <v>3745.3</v>
      </c>
      <c r="Q106" s="40"/>
      <c r="S106" s="40">
        <v>59897.96</v>
      </c>
      <c r="T106" s="40">
        <v>5275.81</v>
      </c>
      <c r="U106" s="40">
        <v>4890.53</v>
      </c>
      <c r="V106" s="40"/>
      <c r="W106" s="40"/>
      <c r="Y106" s="40">
        <v>59751.76</v>
      </c>
      <c r="Z106" s="40">
        <v>4459.5</v>
      </c>
      <c r="AA106" s="40">
        <v>5709.65</v>
      </c>
      <c r="AB106" s="40"/>
      <c r="AC106" s="40"/>
      <c r="AE106" s="40">
        <v>3349.3</v>
      </c>
      <c r="AF106" s="40">
        <v>2247.4</v>
      </c>
      <c r="AG106" s="40"/>
      <c r="AI106" s="40">
        <v>2855.88</v>
      </c>
      <c r="AJ106" s="40">
        <v>1918.55</v>
      </c>
      <c r="AK106" s="40"/>
      <c r="AM106" s="39"/>
      <c r="AO106" s="39"/>
      <c r="AQ106" s="39"/>
      <c r="AS106" s="39"/>
      <c r="AU106" s="39"/>
      <c r="AW106" s="39"/>
      <c r="AX106" s="70"/>
      <c r="AZ106" s="40"/>
      <c r="BA106" s="42"/>
      <c r="BB106" s="40"/>
      <c r="BC106" s="42"/>
      <c r="BD106" s="40"/>
      <c r="BE106" s="42"/>
      <c r="BF106" s="40"/>
      <c r="BG106" s="42"/>
      <c r="BH106" s="40"/>
    </row>
    <row r="107" spans="2:62" ht="19.5" thickBot="1">
      <c r="C107" s="75"/>
      <c r="D107" s="37" t="s">
        <v>91</v>
      </c>
      <c r="E107" s="44">
        <v>9677146.1600000001</v>
      </c>
      <c r="F107" s="48">
        <v>8761829.6400000006</v>
      </c>
      <c r="G107" s="47">
        <f>(F107-F106)/(E107-E106)</f>
        <v>0.90578506187673713</v>
      </c>
      <c r="I107" s="44">
        <v>330806.77</v>
      </c>
      <c r="J107" s="48">
        <v>15131385.189999999</v>
      </c>
      <c r="K107" s="44">
        <v>41336.660000000003</v>
      </c>
      <c r="L107" s="50">
        <f>(I107-I106)/(J107-J106)</f>
        <v>1.7298237579003013E-2</v>
      </c>
      <c r="M107" s="50">
        <f>(K107-K106)/(J107-J106)</f>
        <v>2.5762501729195615E-3</v>
      </c>
      <c r="O107" s="48">
        <v>6742713.3099999996</v>
      </c>
      <c r="P107" s="44">
        <v>7150147.5700000003</v>
      </c>
      <c r="Q107" s="47">
        <f>(O107-O106)/(P107-P106)</f>
        <v>0.93322635055079239</v>
      </c>
      <c r="S107" s="44">
        <v>151354.92000000001</v>
      </c>
      <c r="T107" s="44">
        <v>62034.38</v>
      </c>
      <c r="U107" s="48">
        <v>15337929.199999999</v>
      </c>
      <c r="V107" s="47">
        <f>(S107-S106)/(T107-T106)</f>
        <v>1.6113330550787313</v>
      </c>
      <c r="W107" s="47">
        <f>(U107-U106)/(T107-T106)</f>
        <v>270.14490798482063</v>
      </c>
      <c r="Y107" s="48">
        <v>15510972.460000001</v>
      </c>
      <c r="Z107" s="44">
        <v>798537.76</v>
      </c>
      <c r="AA107" s="44">
        <v>532195.55000000005</v>
      </c>
      <c r="AB107" s="47">
        <f>(Y107-Y106)/(Z107-Z106)</f>
        <v>19.458057824174663</v>
      </c>
      <c r="AC107" s="47">
        <f>(AA107-AA106)/(Z107-Z106)</f>
        <v>0.66301512901259885</v>
      </c>
      <c r="AE107" s="44">
        <v>118865.88</v>
      </c>
      <c r="AF107" s="44">
        <v>759091.1</v>
      </c>
      <c r="AG107" s="47">
        <f>(AF107-AF106)/(AE107-AE106)</f>
        <v>6.5518187951893996</v>
      </c>
      <c r="AI107" s="44">
        <v>305839.71000000002</v>
      </c>
      <c r="AJ107" s="44">
        <v>8792.2999999999993</v>
      </c>
      <c r="AK107" s="50">
        <f>(AJ107-AJ106)/(AI107-AI106)</f>
        <v>2.2686854278659026E-2</v>
      </c>
      <c r="AM107" s="51">
        <v>3.0140547535834074E-3</v>
      </c>
      <c r="AO107" s="51">
        <v>2.407942539789442E-3</v>
      </c>
      <c r="AQ107" s="52">
        <v>2.4005839052636995E-3</v>
      </c>
      <c r="AS107" s="52">
        <v>2.7716632511846392E-3</v>
      </c>
      <c r="AU107" s="54">
        <v>1.1959331278941713E-5</v>
      </c>
      <c r="AW107" s="55">
        <v>4.1046171118251158E-2</v>
      </c>
      <c r="AX107" s="70"/>
      <c r="AZ107" s="56">
        <v>0.99995844300000003</v>
      </c>
      <c r="BA107" s="57"/>
      <c r="BB107" s="56">
        <v>4.0642999999999997E-5</v>
      </c>
      <c r="BC107" s="42"/>
      <c r="BD107" s="58">
        <v>9.1365999999999999E-7</v>
      </c>
      <c r="BE107" s="42"/>
      <c r="BF107" s="53">
        <f>AZ107*$I$3+BB107*$I$4+BD107*$I$5</f>
        <v>27.97696897502049</v>
      </c>
      <c r="BG107" s="42"/>
      <c r="BH107" s="56">
        <f>$I$4*BB107/(BB107+BD107)+$I$5*BD107/(BB107+BD107)</f>
        <v>28.998420649975941</v>
      </c>
    </row>
    <row r="108" spans="2:62"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0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</row>
    <row r="109" spans="2:62"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0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</row>
    <row r="110" spans="2:62" ht="22.5">
      <c r="E110" s="40" t="s">
        <v>89</v>
      </c>
      <c r="F110" s="40" t="s">
        <v>90</v>
      </c>
      <c r="G110" s="49" t="s">
        <v>101</v>
      </c>
      <c r="I110" s="40" t="s">
        <v>93</v>
      </c>
      <c r="J110" s="40" t="s">
        <v>89</v>
      </c>
      <c r="K110" s="40" t="s">
        <v>90</v>
      </c>
      <c r="L110" s="49" t="s">
        <v>104</v>
      </c>
      <c r="M110" s="49" t="s">
        <v>102</v>
      </c>
      <c r="O110" s="40" t="s">
        <v>93</v>
      </c>
      <c r="P110" s="40" t="s">
        <v>89</v>
      </c>
      <c r="Q110" s="49" t="s">
        <v>103</v>
      </c>
      <c r="S110" s="40" t="s">
        <v>93</v>
      </c>
      <c r="T110" s="40" t="s">
        <v>89</v>
      </c>
      <c r="U110" s="40" t="s">
        <v>90</v>
      </c>
      <c r="V110" s="49" t="s">
        <v>105</v>
      </c>
      <c r="W110" s="49" t="s">
        <v>106</v>
      </c>
      <c r="Y110" s="40" t="s">
        <v>93</v>
      </c>
      <c r="Z110" s="40" t="s">
        <v>89</v>
      </c>
      <c r="AA110" s="40" t="s">
        <v>90</v>
      </c>
      <c r="AB110" s="49" t="s">
        <v>107</v>
      </c>
      <c r="AC110" s="49" t="s">
        <v>108</v>
      </c>
      <c r="AE110" s="40" t="s">
        <v>89</v>
      </c>
      <c r="AF110" s="40" t="s">
        <v>90</v>
      </c>
      <c r="AG110" s="49" t="s">
        <v>109</v>
      </c>
      <c r="AI110" s="40" t="s">
        <v>89</v>
      </c>
      <c r="AJ110" s="40" t="s">
        <v>90</v>
      </c>
      <c r="AK110" s="49" t="s">
        <v>110</v>
      </c>
      <c r="AL110" s="74"/>
      <c r="AM110" s="40" t="s">
        <v>111</v>
      </c>
      <c r="AO110" s="40" t="s">
        <v>111</v>
      </c>
      <c r="AQ110" s="40" t="s">
        <v>111</v>
      </c>
      <c r="AS110" s="40" t="s">
        <v>111</v>
      </c>
      <c r="AU110" s="40" t="s">
        <v>111</v>
      </c>
      <c r="AW110" s="40" t="s">
        <v>111</v>
      </c>
      <c r="AX110" s="70"/>
      <c r="AZ110" s="40" t="s">
        <v>76</v>
      </c>
      <c r="BA110" s="42"/>
      <c r="BB110" s="40" t="s">
        <v>76</v>
      </c>
      <c r="BC110" s="42"/>
      <c r="BD110" s="40" t="s">
        <v>76</v>
      </c>
      <c r="BE110" s="42"/>
      <c r="BF110" s="68" t="s">
        <v>76</v>
      </c>
      <c r="BG110" s="42"/>
      <c r="BH110" s="40" t="s">
        <v>76</v>
      </c>
    </row>
    <row r="111" spans="2:62">
      <c r="C111" s="75" t="s">
        <v>127</v>
      </c>
      <c r="D111" s="37" t="s">
        <v>92</v>
      </c>
      <c r="E111" s="40">
        <v>5916.88</v>
      </c>
      <c r="F111" s="40">
        <v>6775.65</v>
      </c>
      <c r="G111" s="40"/>
      <c r="I111" s="40">
        <v>53715.33</v>
      </c>
      <c r="J111" s="40">
        <v>2667.96</v>
      </c>
      <c r="K111" s="40">
        <v>1748.47</v>
      </c>
      <c r="L111" s="40"/>
      <c r="M111" s="40"/>
      <c r="O111" s="40">
        <v>38007.5</v>
      </c>
      <c r="P111" s="40">
        <v>6003.76</v>
      </c>
      <c r="Q111" s="40"/>
      <c r="S111" s="40">
        <v>44708.55</v>
      </c>
      <c r="T111" s="40">
        <v>8281.7099999999991</v>
      </c>
      <c r="U111" s="40">
        <v>1591.1</v>
      </c>
      <c r="V111" s="40"/>
      <c r="W111" s="40"/>
      <c r="Y111" s="40">
        <v>42713.62</v>
      </c>
      <c r="Z111" s="40">
        <v>4745.78</v>
      </c>
      <c r="AA111" s="40">
        <v>6651.64</v>
      </c>
      <c r="AB111" s="40"/>
      <c r="AC111" s="40"/>
      <c r="AE111" s="40">
        <v>1939.01</v>
      </c>
      <c r="AF111" s="40">
        <v>1407.23</v>
      </c>
      <c r="AG111" s="40"/>
      <c r="AI111" s="40">
        <v>1223.21</v>
      </c>
      <c r="AJ111" s="40">
        <v>1021.22</v>
      </c>
      <c r="AK111" s="40"/>
      <c r="AM111" s="39"/>
      <c r="AO111" s="39"/>
      <c r="AQ111" s="39"/>
      <c r="AS111" s="39"/>
      <c r="AU111" s="39"/>
      <c r="AW111" s="39"/>
      <c r="AX111" s="70"/>
      <c r="AZ111" s="40"/>
      <c r="BA111" s="42"/>
      <c r="BB111" s="40"/>
      <c r="BC111" s="42"/>
      <c r="BD111" s="40"/>
      <c r="BE111" s="42"/>
      <c r="BF111" s="40"/>
      <c r="BG111" s="42"/>
      <c r="BH111" s="40"/>
    </row>
    <row r="112" spans="2:62" ht="19.5" thickBot="1">
      <c r="C112" s="75"/>
      <c r="D112" s="37" t="s">
        <v>91</v>
      </c>
      <c r="E112" s="44">
        <v>3989233</v>
      </c>
      <c r="F112" s="48">
        <v>18511474.780000001</v>
      </c>
      <c r="G112" s="47">
        <f>(F112-F111)/(E112-E111)</f>
        <v>4.645551237344427</v>
      </c>
      <c r="I112" s="44">
        <v>450409.5</v>
      </c>
      <c r="J112" s="48">
        <v>23270809.649999999</v>
      </c>
      <c r="K112" s="44">
        <v>63980.97</v>
      </c>
      <c r="L112" s="50">
        <f>(I112-I111)/(J112-J111)</f>
        <v>1.7048811859800912E-2</v>
      </c>
      <c r="M112" s="50">
        <f>(K112-K111)/(J112-J111)</f>
        <v>2.6745797248925039E-3</v>
      </c>
      <c r="O112" s="48">
        <v>19267623.59</v>
      </c>
      <c r="P112" s="44">
        <v>4064020.08</v>
      </c>
      <c r="Q112" s="47">
        <f>(O112-O111)/(P112-P111)</f>
        <v>4.7386739169151486</v>
      </c>
      <c r="S112" s="44">
        <v>165207.93</v>
      </c>
      <c r="T112" s="44">
        <v>84298.87</v>
      </c>
      <c r="U112" s="48">
        <v>20650093.309999999</v>
      </c>
      <c r="V112" s="47">
        <f>(S112-S111)/(T112-T111)</f>
        <v>1.5851602453972233</v>
      </c>
      <c r="W112" s="47">
        <f>(U112-U111)/(T112-T111)</f>
        <v>271.62948747361776</v>
      </c>
      <c r="Y112" s="48">
        <v>24361501.27</v>
      </c>
      <c r="Z112" s="44">
        <v>1293325.2</v>
      </c>
      <c r="AA112" s="44">
        <v>863392.48</v>
      </c>
      <c r="AB112" s="47">
        <f>(Y112-Y111)/(Z112-Z111)</f>
        <v>18.872556299246188</v>
      </c>
      <c r="AC112" s="47">
        <f>(AA112-AA111)/(Z112-Z111)</f>
        <v>0.66487235998228189</v>
      </c>
      <c r="AE112" s="44">
        <v>105354.49</v>
      </c>
      <c r="AF112" s="44">
        <v>681804.14</v>
      </c>
      <c r="AG112" s="47">
        <f>(AF112-AF111)/(AE112-AE111)</f>
        <v>6.5792559295765001</v>
      </c>
      <c r="AI112" s="44">
        <v>239835.01</v>
      </c>
      <c r="AJ112" s="44">
        <v>6895.77</v>
      </c>
      <c r="AK112" s="50">
        <f>(AJ112-AJ111)/(AI112-AI111)</f>
        <v>2.4619696092146322E-2</v>
      </c>
      <c r="AM112" s="51">
        <v>8.9971185421247634E-4</v>
      </c>
      <c r="AO112" s="51">
        <v>7.8072695234050044E-4</v>
      </c>
      <c r="AQ112" s="52">
        <v>5.0348865161640166E-3</v>
      </c>
      <c r="AS112" s="52">
        <v>4.3141467836672965E-3</v>
      </c>
      <c r="AU112" s="54">
        <v>1.1959331278941713E-5</v>
      </c>
      <c r="AW112" s="55">
        <v>4.1046171118251158E-2</v>
      </c>
      <c r="AX112" s="70"/>
      <c r="AZ112" s="56">
        <v>0.99995851899999999</v>
      </c>
      <c r="BA112" s="57"/>
      <c r="BB112" s="56">
        <v>4.0493E-5</v>
      </c>
      <c r="BC112" s="42"/>
      <c r="BD112" s="58">
        <v>9.8802000000000003E-7</v>
      </c>
      <c r="BE112" s="42"/>
      <c r="BF112" s="53">
        <f>AZ112*$I$3+BB112*$I$4+BD112*$I$5</f>
        <v>27.976968983642251</v>
      </c>
      <c r="BG112" s="42"/>
      <c r="BH112" s="56">
        <f>$I$4*BB112/(BB112+BD112)+$I$5*BD112/(BB112+BD112)</f>
        <v>29.000248374692983</v>
      </c>
    </row>
    <row r="113" spans="3:60"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0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</row>
    <row r="114" spans="3:60"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0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</row>
    <row r="115" spans="3:60" ht="22.5">
      <c r="E115" s="68" t="s">
        <v>89</v>
      </c>
      <c r="F115" s="68" t="s">
        <v>90</v>
      </c>
      <c r="G115" s="69" t="s">
        <v>101</v>
      </c>
      <c r="I115" s="68" t="s">
        <v>93</v>
      </c>
      <c r="J115" s="68" t="s">
        <v>89</v>
      </c>
      <c r="K115" s="68" t="s">
        <v>90</v>
      </c>
      <c r="L115" s="69" t="s">
        <v>104</v>
      </c>
      <c r="M115" s="69" t="s">
        <v>102</v>
      </c>
      <c r="O115" s="68" t="s">
        <v>93</v>
      </c>
      <c r="P115" s="68" t="s">
        <v>89</v>
      </c>
      <c r="Q115" s="69" t="s">
        <v>103</v>
      </c>
      <c r="S115" s="68" t="s">
        <v>93</v>
      </c>
      <c r="T115" s="68" t="s">
        <v>89</v>
      </c>
      <c r="U115" s="68" t="s">
        <v>90</v>
      </c>
      <c r="V115" s="69" t="s">
        <v>105</v>
      </c>
      <c r="W115" s="69" t="s">
        <v>106</v>
      </c>
      <c r="Y115" s="68" t="s">
        <v>93</v>
      </c>
      <c r="Z115" s="68" t="s">
        <v>89</v>
      </c>
      <c r="AA115" s="68" t="s">
        <v>90</v>
      </c>
      <c r="AB115" s="69" t="s">
        <v>107</v>
      </c>
      <c r="AC115" s="69" t="s">
        <v>108</v>
      </c>
      <c r="AE115" s="68" t="s">
        <v>89</v>
      </c>
      <c r="AF115" s="68" t="s">
        <v>90</v>
      </c>
      <c r="AG115" s="69" t="s">
        <v>109</v>
      </c>
      <c r="AI115" s="68" t="s">
        <v>89</v>
      </c>
      <c r="AJ115" s="68" t="s">
        <v>90</v>
      </c>
      <c r="AK115" s="69" t="s">
        <v>110</v>
      </c>
      <c r="AM115" s="68" t="s">
        <v>111</v>
      </c>
      <c r="AO115" s="68" t="s">
        <v>111</v>
      </c>
      <c r="AQ115" s="68" t="s">
        <v>111</v>
      </c>
      <c r="AS115" s="68" t="s">
        <v>111</v>
      </c>
      <c r="AU115" s="68" t="s">
        <v>111</v>
      </c>
      <c r="AW115" s="68" t="s">
        <v>111</v>
      </c>
      <c r="AX115" s="70"/>
      <c r="AZ115" s="68" t="s">
        <v>76</v>
      </c>
      <c r="BA115" s="42"/>
      <c r="BB115" s="68" t="s">
        <v>76</v>
      </c>
      <c r="BC115" s="42"/>
      <c r="BD115" s="68" t="s">
        <v>76</v>
      </c>
      <c r="BE115" s="42"/>
      <c r="BF115" s="68" t="s">
        <v>76</v>
      </c>
      <c r="BG115" s="42"/>
      <c r="BH115" s="68" t="s">
        <v>76</v>
      </c>
    </row>
    <row r="116" spans="3:60">
      <c r="C116" s="75" t="s">
        <v>127</v>
      </c>
      <c r="D116" s="37" t="s">
        <v>92</v>
      </c>
      <c r="E116" s="40">
        <v>5883.45</v>
      </c>
      <c r="F116" s="40">
        <v>4978.24</v>
      </c>
      <c r="G116" s="40"/>
      <c r="I116" s="40">
        <v>53715.33</v>
      </c>
      <c r="J116" s="40">
        <v>2667.96</v>
      </c>
      <c r="K116" s="40">
        <v>1748.47</v>
      </c>
      <c r="L116" s="40"/>
      <c r="M116" s="40"/>
      <c r="O116" s="40">
        <v>36431.488879999997</v>
      </c>
      <c r="P116" s="40">
        <v>6292.49</v>
      </c>
      <c r="Q116" s="40"/>
      <c r="S116" s="40">
        <v>44708.55</v>
      </c>
      <c r="T116" s="40">
        <v>8281.7099999999991</v>
      </c>
      <c r="U116" s="40">
        <v>1591.1</v>
      </c>
      <c r="V116" s="40"/>
      <c r="W116" s="40"/>
      <c r="Y116" s="40">
        <v>42713.62</v>
      </c>
      <c r="Z116" s="40">
        <v>4745.78</v>
      </c>
      <c r="AA116" s="40">
        <v>6651.64</v>
      </c>
      <c r="AB116" s="40"/>
      <c r="AC116" s="40"/>
      <c r="AE116" s="40">
        <v>1939.01</v>
      </c>
      <c r="AF116" s="40">
        <v>1407.23</v>
      </c>
      <c r="AG116" s="40"/>
      <c r="AI116" s="40">
        <v>1223.21</v>
      </c>
      <c r="AJ116" s="40">
        <v>1021.22</v>
      </c>
      <c r="AK116" s="40"/>
      <c r="AM116" s="39"/>
      <c r="AO116" s="39"/>
      <c r="AQ116" s="39"/>
      <c r="AS116" s="39"/>
      <c r="AU116" s="39"/>
      <c r="AW116" s="39"/>
      <c r="AX116" s="70"/>
      <c r="AZ116" s="40"/>
      <c r="BA116" s="42"/>
      <c r="BB116" s="40"/>
      <c r="BC116" s="42"/>
      <c r="BD116" s="40"/>
      <c r="BE116" s="42"/>
      <c r="BF116" s="40"/>
      <c r="BG116" s="42"/>
      <c r="BH116" s="40"/>
    </row>
    <row r="117" spans="3:60" ht="19.5" thickBot="1">
      <c r="C117" s="75"/>
      <c r="D117" s="37" t="s">
        <v>91</v>
      </c>
      <c r="E117" s="44">
        <v>7898640.21</v>
      </c>
      <c r="F117" s="48">
        <v>14544373.390000001</v>
      </c>
      <c r="G117" s="47">
        <f>(F117-F116)/(E117-E116)</f>
        <v>1.8421187415384128</v>
      </c>
      <c r="I117" s="44">
        <v>450409.5</v>
      </c>
      <c r="J117" s="48">
        <v>23270809.649999999</v>
      </c>
      <c r="K117" s="44">
        <v>63980.97</v>
      </c>
      <c r="L117" s="50">
        <f>(I117-I116)/(J117-J116)</f>
        <v>1.7048811859800912E-2</v>
      </c>
      <c r="M117" s="50">
        <f>(K117-K116)/(J117-J116)</f>
        <v>2.6745797248925039E-3</v>
      </c>
      <c r="O117" s="48">
        <v>1727894.63</v>
      </c>
      <c r="P117" s="44">
        <v>922901.15</v>
      </c>
      <c r="Q117" s="47">
        <f>(O117-O116)/(P117-P116)</f>
        <v>1.8453492912886069</v>
      </c>
      <c r="S117" s="44">
        <v>165207.93</v>
      </c>
      <c r="T117" s="44">
        <v>84298.87</v>
      </c>
      <c r="U117" s="48">
        <v>20650093.309999999</v>
      </c>
      <c r="V117" s="47">
        <f>(S117-S116)/(T117-T116)</f>
        <v>1.5851602453972233</v>
      </c>
      <c r="W117" s="47">
        <f>(U117-U116)/(T117-T116)</f>
        <v>271.62948747361776</v>
      </c>
      <c r="Y117" s="48">
        <v>24361501.27</v>
      </c>
      <c r="Z117" s="44">
        <v>1293325.2</v>
      </c>
      <c r="AA117" s="44">
        <v>863392.48</v>
      </c>
      <c r="AB117" s="47">
        <f>(Y117-Y116)/(Z117-Z116)</f>
        <v>18.872556299246188</v>
      </c>
      <c r="AC117" s="47">
        <f>(AA117-AA116)/(Z117-Z116)</f>
        <v>0.66487235998228189</v>
      </c>
      <c r="AE117" s="44">
        <v>105354.49</v>
      </c>
      <c r="AF117" s="44">
        <v>681804.14</v>
      </c>
      <c r="AG117" s="47">
        <f>(AF117-AF116)/(AE117-AE116)</f>
        <v>6.5792559295765001</v>
      </c>
      <c r="AI117" s="44">
        <v>239835.01</v>
      </c>
      <c r="AJ117" s="44">
        <v>6895.77</v>
      </c>
      <c r="AK117" s="50">
        <f>(AJ117-AJ116)/(AI117-AI116)</f>
        <v>2.4619696092146322E-2</v>
      </c>
      <c r="AM117" s="51">
        <v>1.6012465248024029E-3</v>
      </c>
      <c r="AO117" s="51">
        <v>1.6806744202612768E-3</v>
      </c>
      <c r="AQ117" s="52">
        <v>3.5947007414784474E-3</v>
      </c>
      <c r="AS117" s="52">
        <v>3.0103104486383083E-3</v>
      </c>
      <c r="AU117" s="54">
        <v>1.1959331278941713E-5</v>
      </c>
      <c r="AW117" s="55">
        <v>4.1046171118251158E-2</v>
      </c>
      <c r="AX117" s="70"/>
      <c r="AZ117" s="56">
        <v>0.999958546</v>
      </c>
      <c r="BA117" s="57"/>
      <c r="BB117" s="56">
        <v>4.0466000000000002E-5</v>
      </c>
      <c r="BC117" s="42"/>
      <c r="BD117" s="58">
        <v>9.8783999999999993E-7</v>
      </c>
      <c r="BE117" s="42"/>
      <c r="BF117" s="53">
        <f>AZ117*$I$3+BB117*$I$4+BD117*$I$5</f>
        <v>27.97696895125863</v>
      </c>
      <c r="BG117" s="42"/>
      <c r="BH117" s="56">
        <f>$I$4*BB117/(BB117+BD117)+$I$5*BD117/(BB117+BD117)</f>
        <v>29.000259618916608</v>
      </c>
    </row>
    <row r="118" spans="3:60"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AT118" s="75"/>
      <c r="AU118" s="75"/>
      <c r="AV118" s="75"/>
      <c r="AW118" s="75"/>
      <c r="AX118" s="70"/>
      <c r="AY118" s="75"/>
      <c r="AZ118" s="75"/>
      <c r="BA118" s="75"/>
      <c r="BB118" s="75"/>
      <c r="BC118" s="75"/>
      <c r="BD118" s="75"/>
      <c r="BE118" s="75"/>
      <c r="BF118" s="75"/>
      <c r="BG118" s="75"/>
      <c r="BH118" s="75"/>
    </row>
    <row r="119" spans="3:60"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5"/>
      <c r="AX119" s="70"/>
      <c r="AY119" s="75"/>
      <c r="AZ119" s="75"/>
      <c r="BA119" s="75"/>
      <c r="BB119" s="75"/>
      <c r="BC119" s="75"/>
      <c r="BD119" s="75"/>
      <c r="BE119" s="75"/>
      <c r="BF119" s="75"/>
      <c r="BG119" s="75"/>
      <c r="BH119" s="75"/>
    </row>
    <row r="120" spans="3:60" ht="22.5">
      <c r="E120" s="68" t="s">
        <v>89</v>
      </c>
      <c r="F120" s="68" t="s">
        <v>90</v>
      </c>
      <c r="G120" s="69" t="s">
        <v>101</v>
      </c>
      <c r="I120" s="68" t="s">
        <v>93</v>
      </c>
      <c r="J120" s="68" t="s">
        <v>89</v>
      </c>
      <c r="K120" s="68" t="s">
        <v>90</v>
      </c>
      <c r="L120" s="69" t="s">
        <v>104</v>
      </c>
      <c r="M120" s="69" t="s">
        <v>102</v>
      </c>
      <c r="O120" s="68" t="s">
        <v>93</v>
      </c>
      <c r="P120" s="68" t="s">
        <v>89</v>
      </c>
      <c r="Q120" s="69" t="s">
        <v>103</v>
      </c>
      <c r="S120" s="68" t="s">
        <v>93</v>
      </c>
      <c r="T120" s="68" t="s">
        <v>89</v>
      </c>
      <c r="U120" s="68" t="s">
        <v>90</v>
      </c>
      <c r="V120" s="69" t="s">
        <v>105</v>
      </c>
      <c r="W120" s="69" t="s">
        <v>106</v>
      </c>
      <c r="Y120" s="68" t="s">
        <v>93</v>
      </c>
      <c r="Z120" s="68" t="s">
        <v>89</v>
      </c>
      <c r="AA120" s="68" t="s">
        <v>90</v>
      </c>
      <c r="AB120" s="69" t="s">
        <v>107</v>
      </c>
      <c r="AC120" s="69" t="s">
        <v>108</v>
      </c>
      <c r="AE120" s="68" t="s">
        <v>89</v>
      </c>
      <c r="AF120" s="68" t="s">
        <v>90</v>
      </c>
      <c r="AG120" s="69" t="s">
        <v>109</v>
      </c>
      <c r="AI120" s="68" t="s">
        <v>89</v>
      </c>
      <c r="AJ120" s="68" t="s">
        <v>90</v>
      </c>
      <c r="AK120" s="69" t="s">
        <v>110</v>
      </c>
      <c r="AM120" s="68" t="s">
        <v>111</v>
      </c>
      <c r="AO120" s="68" t="s">
        <v>111</v>
      </c>
      <c r="AQ120" s="68" t="s">
        <v>111</v>
      </c>
      <c r="AS120" s="68" t="s">
        <v>111</v>
      </c>
      <c r="AU120" s="68" t="s">
        <v>111</v>
      </c>
      <c r="AW120" s="68" t="s">
        <v>111</v>
      </c>
      <c r="AX120" s="70"/>
      <c r="AZ120" s="68" t="s">
        <v>76</v>
      </c>
      <c r="BA120" s="42"/>
      <c r="BB120" s="68" t="s">
        <v>76</v>
      </c>
      <c r="BC120" s="42"/>
      <c r="BD120" s="68" t="s">
        <v>76</v>
      </c>
      <c r="BE120" s="42"/>
      <c r="BF120" s="68" t="s">
        <v>76</v>
      </c>
      <c r="BG120" s="42"/>
      <c r="BH120" s="68" t="s">
        <v>76</v>
      </c>
    </row>
    <row r="121" spans="3:60">
      <c r="C121" s="75" t="s">
        <v>127</v>
      </c>
      <c r="D121" s="37" t="s">
        <v>92</v>
      </c>
      <c r="E121" s="40">
        <v>3230.89</v>
      </c>
      <c r="F121" s="40">
        <v>3132.75</v>
      </c>
      <c r="G121" s="40"/>
      <c r="I121" s="40">
        <v>53715.33</v>
      </c>
      <c r="J121" s="40">
        <v>2667.96</v>
      </c>
      <c r="K121" s="40">
        <v>1748.47</v>
      </c>
      <c r="L121" s="40"/>
      <c r="M121" s="40"/>
      <c r="O121" s="40">
        <v>28641.08</v>
      </c>
      <c r="P121" s="40">
        <v>6180.4</v>
      </c>
      <c r="Q121" s="40"/>
      <c r="S121" s="40">
        <v>44708.55</v>
      </c>
      <c r="T121" s="40">
        <v>8281.7099999999991</v>
      </c>
      <c r="U121" s="40">
        <v>1591.1</v>
      </c>
      <c r="V121" s="40"/>
      <c r="W121" s="40"/>
      <c r="Y121" s="40">
        <v>42713.62</v>
      </c>
      <c r="Z121" s="40">
        <v>4745.78</v>
      </c>
      <c r="AA121" s="40">
        <v>6651.64</v>
      </c>
      <c r="AB121" s="40"/>
      <c r="AC121" s="40"/>
      <c r="AE121" s="40">
        <v>1939.01</v>
      </c>
      <c r="AF121" s="40">
        <v>1407.23</v>
      </c>
      <c r="AG121" s="40"/>
      <c r="AI121" s="40">
        <v>1223.21</v>
      </c>
      <c r="AJ121" s="40">
        <v>1021.22</v>
      </c>
      <c r="AK121" s="40"/>
      <c r="AM121" s="39"/>
      <c r="AO121" s="39"/>
      <c r="AQ121" s="39"/>
      <c r="AS121" s="39"/>
      <c r="AU121" s="39"/>
      <c r="AW121" s="39"/>
      <c r="AX121" s="70"/>
      <c r="AZ121" s="40"/>
      <c r="BA121" s="42"/>
      <c r="BB121" s="40"/>
      <c r="BC121" s="42"/>
      <c r="BD121" s="40"/>
      <c r="BE121" s="42"/>
      <c r="BF121" s="40"/>
      <c r="BG121" s="42"/>
      <c r="BH121" s="40"/>
    </row>
    <row r="122" spans="3:60" ht="19.5" thickBot="1">
      <c r="C122" s="75"/>
      <c r="D122" s="37" t="s">
        <v>91</v>
      </c>
      <c r="E122" s="44">
        <v>11997757.640000001</v>
      </c>
      <c r="F122" s="48">
        <v>10903473.460000001</v>
      </c>
      <c r="G122" s="47">
        <f>(F122-F121)/(E122-E121)</f>
        <v>0.9087762224549627</v>
      </c>
      <c r="I122" s="44">
        <v>450409.5</v>
      </c>
      <c r="J122" s="48">
        <v>23270809.649999999</v>
      </c>
      <c r="K122" s="44">
        <v>63980.97</v>
      </c>
      <c r="L122" s="50">
        <f>(I122-I121)/(J122-J121)</f>
        <v>1.7048811859800912E-2</v>
      </c>
      <c r="M122" s="50">
        <f>(K122-K121)/(J122-J121)</f>
        <v>2.6745797248925039E-3</v>
      </c>
      <c r="O122" s="48">
        <v>11350918.59</v>
      </c>
      <c r="P122" s="44">
        <v>12146117.310000001</v>
      </c>
      <c r="Q122" s="47">
        <f>(O122-O121)/(P122-P121)</f>
        <v>0.93264714585736674</v>
      </c>
      <c r="S122" s="44">
        <v>165207.93</v>
      </c>
      <c r="T122" s="44">
        <v>84298.87</v>
      </c>
      <c r="U122" s="48">
        <v>20650093.309999999</v>
      </c>
      <c r="V122" s="47">
        <f>(S122-S121)/(T122-T121)</f>
        <v>1.5851602453972233</v>
      </c>
      <c r="W122" s="47">
        <f>(U122-U121)/(T122-T121)</f>
        <v>271.62948747361776</v>
      </c>
      <c r="Y122" s="48">
        <v>24361501.27</v>
      </c>
      <c r="Z122" s="44">
        <v>1293325.2</v>
      </c>
      <c r="AA122" s="44">
        <v>863392.48</v>
      </c>
      <c r="AB122" s="47">
        <f>(Y122-Y121)/(Z122-Z121)</f>
        <v>18.872556299246188</v>
      </c>
      <c r="AC122" s="47">
        <f>(AA122-AA121)/(Z122-Z121)</f>
        <v>0.66487235998228189</v>
      </c>
      <c r="AE122" s="44">
        <v>105354.49</v>
      </c>
      <c r="AF122" s="44">
        <v>681804.14</v>
      </c>
      <c r="AG122" s="47">
        <f>(AF122-AF121)/(AE122-AE121)</f>
        <v>6.5792559295765001</v>
      </c>
      <c r="AI122" s="44">
        <v>239835.01</v>
      </c>
      <c r="AJ122" s="44">
        <v>6895.77</v>
      </c>
      <c r="AK122" s="50">
        <f>(AJ122-AJ121)/(AI122-AI121)</f>
        <v>2.4619696092146322E-2</v>
      </c>
      <c r="AM122" s="51">
        <v>3.0140547535834074E-3</v>
      </c>
      <c r="AO122" s="51">
        <v>2.407942539789442E-3</v>
      </c>
      <c r="AQ122" s="52">
        <v>2.4005839052636995E-3</v>
      </c>
      <c r="AS122" s="52">
        <v>2.7716632511846392E-3</v>
      </c>
      <c r="AU122" s="54">
        <v>1.1959331278941713E-5</v>
      </c>
      <c r="AW122" s="55">
        <v>4.1046171118251158E-2</v>
      </c>
      <c r="AX122" s="70"/>
      <c r="AZ122" s="56">
        <v>0.99995837200000004</v>
      </c>
      <c r="BA122" s="57"/>
      <c r="BB122" s="56">
        <v>4.0639999999999997E-5</v>
      </c>
      <c r="BC122" s="42"/>
      <c r="BD122" s="58">
        <v>9.8793000000000009E-7</v>
      </c>
      <c r="BE122" s="42"/>
      <c r="BF122" s="53">
        <f>AZ122*$I$3+BB122*$I$4+BD122*$I$5</f>
        <v>27.976969127881127</v>
      </c>
      <c r="BG122" s="42"/>
      <c r="BH122" s="56">
        <f>$I$4*BB122/(BB122+BD122)+$I$5*BD122/(BB122+BD122)</f>
        <v>29.000162388858516</v>
      </c>
    </row>
    <row r="123" spans="3:60"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0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</row>
    <row r="124" spans="3:60"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AT124" s="75"/>
      <c r="AU124" s="75"/>
      <c r="AV124" s="75"/>
      <c r="AW124" s="75"/>
      <c r="AX124" s="70"/>
      <c r="AY124" s="75"/>
      <c r="AZ124" s="75"/>
      <c r="BA124" s="75"/>
      <c r="BB124" s="75"/>
      <c r="BC124" s="75"/>
      <c r="BD124" s="75"/>
      <c r="BE124" s="75"/>
      <c r="BF124" s="75"/>
      <c r="BG124" s="75"/>
      <c r="BH124" s="75"/>
    </row>
    <row r="125" spans="3:60" ht="22.5">
      <c r="E125" s="40" t="s">
        <v>89</v>
      </c>
      <c r="F125" s="40" t="s">
        <v>90</v>
      </c>
      <c r="G125" s="49" t="s">
        <v>101</v>
      </c>
      <c r="I125" s="40" t="s">
        <v>93</v>
      </c>
      <c r="J125" s="40" t="s">
        <v>89</v>
      </c>
      <c r="K125" s="40" t="s">
        <v>90</v>
      </c>
      <c r="L125" s="49" t="s">
        <v>104</v>
      </c>
      <c r="M125" s="49" t="s">
        <v>102</v>
      </c>
      <c r="O125" s="40" t="s">
        <v>93</v>
      </c>
      <c r="P125" s="40" t="s">
        <v>89</v>
      </c>
      <c r="Q125" s="49" t="s">
        <v>103</v>
      </c>
      <c r="S125" s="40" t="s">
        <v>93</v>
      </c>
      <c r="T125" s="40" t="s">
        <v>89</v>
      </c>
      <c r="U125" s="40" t="s">
        <v>90</v>
      </c>
      <c r="V125" s="49" t="s">
        <v>105</v>
      </c>
      <c r="W125" s="49" t="s">
        <v>106</v>
      </c>
      <c r="Y125" s="40" t="s">
        <v>93</v>
      </c>
      <c r="Z125" s="40" t="s">
        <v>89</v>
      </c>
      <c r="AA125" s="40" t="s">
        <v>90</v>
      </c>
      <c r="AB125" s="49" t="s">
        <v>107</v>
      </c>
      <c r="AC125" s="49" t="s">
        <v>108</v>
      </c>
      <c r="AE125" s="40" t="s">
        <v>89</v>
      </c>
      <c r="AF125" s="40" t="s">
        <v>90</v>
      </c>
      <c r="AG125" s="49" t="s">
        <v>109</v>
      </c>
      <c r="AI125" s="40" t="s">
        <v>89</v>
      </c>
      <c r="AJ125" s="40" t="s">
        <v>90</v>
      </c>
      <c r="AK125" s="49" t="s">
        <v>110</v>
      </c>
      <c r="AL125" s="74"/>
      <c r="AM125" s="40" t="s">
        <v>111</v>
      </c>
      <c r="AO125" s="40" t="s">
        <v>111</v>
      </c>
      <c r="AQ125" s="40" t="s">
        <v>111</v>
      </c>
      <c r="AS125" s="40" t="s">
        <v>111</v>
      </c>
      <c r="AU125" s="40" t="s">
        <v>111</v>
      </c>
      <c r="AW125" s="40" t="s">
        <v>111</v>
      </c>
      <c r="AX125" s="70"/>
      <c r="AZ125" s="40" t="s">
        <v>76</v>
      </c>
      <c r="BA125" s="42"/>
      <c r="BB125" s="40" t="s">
        <v>76</v>
      </c>
      <c r="BC125" s="42"/>
      <c r="BD125" s="40" t="s">
        <v>76</v>
      </c>
      <c r="BE125" s="42"/>
      <c r="BF125" s="68" t="s">
        <v>76</v>
      </c>
      <c r="BG125" s="42"/>
      <c r="BH125" s="40" t="s">
        <v>76</v>
      </c>
    </row>
    <row r="126" spans="3:60">
      <c r="C126" s="75" t="s">
        <v>141</v>
      </c>
      <c r="D126" s="37" t="s">
        <v>92</v>
      </c>
      <c r="E126" s="40">
        <v>7497.16</v>
      </c>
      <c r="F126" s="40">
        <v>10023.23</v>
      </c>
      <c r="G126" s="40"/>
      <c r="I126" s="40">
        <v>35187.08</v>
      </c>
      <c r="J126" s="40">
        <v>1473.74</v>
      </c>
      <c r="K126" s="40">
        <v>973.68</v>
      </c>
      <c r="L126" s="40"/>
      <c r="M126" s="40"/>
      <c r="O126" s="40">
        <v>32754.880000000001</v>
      </c>
      <c r="P126" s="40">
        <v>9182.17</v>
      </c>
      <c r="Q126" s="40"/>
      <c r="S126" s="40">
        <v>27697.61</v>
      </c>
      <c r="T126" s="40">
        <v>9417.6</v>
      </c>
      <c r="U126" s="40">
        <v>759.35</v>
      </c>
      <c r="V126" s="40"/>
      <c r="W126" s="40"/>
      <c r="Y126" s="40">
        <v>29627.279999999999</v>
      </c>
      <c r="Z126" s="40">
        <v>2607.62</v>
      </c>
      <c r="AA126" s="40">
        <v>6243.39</v>
      </c>
      <c r="AB126" s="40"/>
      <c r="AC126" s="40"/>
      <c r="AE126" s="40">
        <v>817.13</v>
      </c>
      <c r="AF126" s="40">
        <v>566.41</v>
      </c>
      <c r="AG126" s="40"/>
      <c r="AI126" s="40">
        <v>1645.96</v>
      </c>
      <c r="AJ126" s="40">
        <v>1332.25</v>
      </c>
      <c r="AK126" s="40"/>
      <c r="AM126" s="39"/>
      <c r="AO126" s="39"/>
      <c r="AQ126" s="39"/>
      <c r="AS126" s="39"/>
      <c r="AU126" s="39"/>
      <c r="AW126" s="39"/>
      <c r="AX126" s="70"/>
      <c r="AZ126" s="40"/>
      <c r="BA126" s="42"/>
      <c r="BB126" s="40"/>
      <c r="BC126" s="42"/>
      <c r="BD126" s="40"/>
      <c r="BE126" s="42"/>
      <c r="BF126" s="40"/>
      <c r="BG126" s="42"/>
      <c r="BH126" s="40"/>
    </row>
    <row r="127" spans="3:60" ht="19.5" thickBot="1">
      <c r="C127" s="75"/>
      <c r="D127" s="37" t="s">
        <v>91</v>
      </c>
      <c r="E127" s="44">
        <v>3326128.87</v>
      </c>
      <c r="F127" s="48">
        <v>15032192.65</v>
      </c>
      <c r="G127" s="47">
        <f>(F127-F126)/(E127-E126)</f>
        <v>4.5266154043950841</v>
      </c>
      <c r="I127" s="44">
        <v>221498.61</v>
      </c>
      <c r="J127" s="48">
        <v>9140057.3900000006</v>
      </c>
      <c r="K127" s="44">
        <v>24588.67</v>
      </c>
      <c r="L127" s="50">
        <f>(I127-I126)/(J127-J126)</f>
        <v>2.0387352913271189E-2</v>
      </c>
      <c r="M127" s="50">
        <f>(K127-K126)/(J127-J126)</f>
        <v>2.5840973726820346E-3</v>
      </c>
      <c r="O127" s="48">
        <v>14448559.699999999</v>
      </c>
      <c r="P127" s="44">
        <v>2586581.84</v>
      </c>
      <c r="Q127" s="47">
        <f>(O127-O126)/(P127-P126)</f>
        <v>5.593158479763443</v>
      </c>
      <c r="S127" s="44">
        <v>150904.04999999999</v>
      </c>
      <c r="T127" s="44">
        <v>75229.78</v>
      </c>
      <c r="U127" s="48">
        <v>18050181.170000002</v>
      </c>
      <c r="V127" s="47">
        <f>(S127-S126)/(T127-T126)</f>
        <v>1.8720917617377208</v>
      </c>
      <c r="W127" s="47">
        <f>(U127-U126)/(T127-T126)</f>
        <v>274.25655585333902</v>
      </c>
      <c r="Y127" s="48">
        <v>22109939.780000001</v>
      </c>
      <c r="Z127" s="44">
        <v>989587.13</v>
      </c>
      <c r="AA127" s="44">
        <v>654032.77</v>
      </c>
      <c r="AB127" s="47">
        <f>(Y127-Y126)/(Z127-Z126)</f>
        <v>22.371601716432796</v>
      </c>
      <c r="AC127" s="47">
        <f>(AA127-AA126)/(Z127-Z126)</f>
        <v>0.65633518572234595</v>
      </c>
      <c r="AE127" s="44">
        <v>32202.95</v>
      </c>
      <c r="AF127" s="44">
        <v>202396.37</v>
      </c>
      <c r="AG127" s="47">
        <f>(AF127-AF126)/(AE127-AE126)</f>
        <v>6.4306097466945262</v>
      </c>
      <c r="AI127" s="44">
        <v>158303.22</v>
      </c>
      <c r="AJ127" s="44">
        <v>5228.62</v>
      </c>
      <c r="AK127" s="50">
        <f>(AJ127-AJ126)/(AI127-AI126)</f>
        <v>2.4871940183302067E-2</v>
      </c>
      <c r="AM127" s="51">
        <v>8.9971185421247634E-4</v>
      </c>
      <c r="AO127" s="51">
        <v>7.8072695234050044E-4</v>
      </c>
      <c r="AQ127" s="52">
        <v>5.0348865161640166E-3</v>
      </c>
      <c r="AS127" s="52">
        <v>4.3141467836672965E-3</v>
      </c>
      <c r="AU127" s="54">
        <v>1.1959331278941713E-5</v>
      </c>
      <c r="AW127" s="55">
        <v>4.1046171118251158E-2</v>
      </c>
      <c r="AX127" s="70"/>
      <c r="AZ127" s="56">
        <v>0.99995861399999997</v>
      </c>
      <c r="BA127" s="57"/>
      <c r="BB127" s="56">
        <v>4.0367000000000002E-5</v>
      </c>
      <c r="BC127" s="42"/>
      <c r="BD127" s="58">
        <v>1.0192999999999999E-6</v>
      </c>
      <c r="BE127" s="42"/>
      <c r="BF127" s="53">
        <f>AZ127*$I$3+BB127*$I$4+BD127*$I$5</f>
        <v>27.976968927991472</v>
      </c>
      <c r="BG127" s="42"/>
      <c r="BH127" s="56">
        <f>$I$4*BB127/(BB127+BD127)+$I$5*BD127/(BB127+BD127)</f>
        <v>29.001056485785963</v>
      </c>
    </row>
    <row r="128" spans="3:60"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AT128" s="75"/>
      <c r="AU128" s="75"/>
      <c r="AV128" s="75"/>
      <c r="AW128" s="75"/>
      <c r="AX128" s="70"/>
      <c r="AY128" s="75"/>
      <c r="AZ128" s="75"/>
      <c r="BA128" s="75"/>
      <c r="BB128" s="75"/>
      <c r="BC128" s="75"/>
      <c r="BD128" s="75"/>
      <c r="BE128" s="75"/>
      <c r="BF128" s="75"/>
      <c r="BG128" s="75"/>
      <c r="BH128" s="75"/>
    </row>
    <row r="129" spans="2:60"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AT129" s="75"/>
      <c r="AU129" s="75"/>
      <c r="AV129" s="75"/>
      <c r="AW129" s="75"/>
      <c r="AX129" s="70"/>
      <c r="AY129" s="75"/>
      <c r="AZ129" s="75"/>
      <c r="BA129" s="75"/>
      <c r="BB129" s="75"/>
      <c r="BC129" s="75"/>
      <c r="BD129" s="75"/>
      <c r="BE129" s="75"/>
      <c r="BF129" s="75"/>
      <c r="BG129" s="75"/>
      <c r="BH129" s="75"/>
    </row>
    <row r="130" spans="2:60" ht="22.5">
      <c r="E130" s="68" t="s">
        <v>89</v>
      </c>
      <c r="F130" s="68" t="s">
        <v>90</v>
      </c>
      <c r="G130" s="69" t="s">
        <v>101</v>
      </c>
      <c r="I130" s="68" t="s">
        <v>93</v>
      </c>
      <c r="J130" s="68" t="s">
        <v>89</v>
      </c>
      <c r="K130" s="68" t="s">
        <v>90</v>
      </c>
      <c r="L130" s="69" t="s">
        <v>104</v>
      </c>
      <c r="M130" s="69" t="s">
        <v>102</v>
      </c>
      <c r="O130" s="68" t="s">
        <v>93</v>
      </c>
      <c r="P130" s="68" t="s">
        <v>89</v>
      </c>
      <c r="Q130" s="69" t="s">
        <v>103</v>
      </c>
      <c r="S130" s="68" t="s">
        <v>93</v>
      </c>
      <c r="T130" s="68" t="s">
        <v>89</v>
      </c>
      <c r="U130" s="68" t="s">
        <v>90</v>
      </c>
      <c r="V130" s="69" t="s">
        <v>105</v>
      </c>
      <c r="W130" s="69" t="s">
        <v>106</v>
      </c>
      <c r="Y130" s="68" t="s">
        <v>93</v>
      </c>
      <c r="Z130" s="68" t="s">
        <v>89</v>
      </c>
      <c r="AA130" s="68" t="s">
        <v>90</v>
      </c>
      <c r="AB130" s="69" t="s">
        <v>107</v>
      </c>
      <c r="AC130" s="69" t="s">
        <v>108</v>
      </c>
      <c r="AE130" s="68" t="s">
        <v>89</v>
      </c>
      <c r="AF130" s="68" t="s">
        <v>90</v>
      </c>
      <c r="AG130" s="69" t="s">
        <v>109</v>
      </c>
      <c r="AI130" s="68" t="s">
        <v>89</v>
      </c>
      <c r="AJ130" s="68" t="s">
        <v>90</v>
      </c>
      <c r="AK130" s="69" t="s">
        <v>110</v>
      </c>
      <c r="AM130" s="68" t="s">
        <v>111</v>
      </c>
      <c r="AO130" s="68" t="s">
        <v>111</v>
      </c>
      <c r="AQ130" s="68" t="s">
        <v>111</v>
      </c>
      <c r="AS130" s="68" t="s">
        <v>111</v>
      </c>
      <c r="AU130" s="68" t="s">
        <v>111</v>
      </c>
      <c r="AW130" s="68" t="s">
        <v>111</v>
      </c>
      <c r="AX130" s="70"/>
      <c r="AZ130" s="68" t="s">
        <v>76</v>
      </c>
      <c r="BA130" s="42"/>
      <c r="BB130" s="68" t="s">
        <v>76</v>
      </c>
      <c r="BC130" s="42"/>
      <c r="BD130" s="68" t="s">
        <v>76</v>
      </c>
      <c r="BE130" s="42"/>
      <c r="BF130" s="68" t="s">
        <v>76</v>
      </c>
      <c r="BG130" s="42"/>
      <c r="BH130" s="68" t="s">
        <v>76</v>
      </c>
    </row>
    <row r="131" spans="2:60">
      <c r="C131" s="75" t="s">
        <v>141</v>
      </c>
      <c r="D131" s="37" t="s">
        <v>92</v>
      </c>
      <c r="E131" s="40">
        <v>6971.74</v>
      </c>
      <c r="F131" s="40">
        <v>6755.68</v>
      </c>
      <c r="G131" s="40"/>
      <c r="I131" s="40">
        <v>35187.08</v>
      </c>
      <c r="J131" s="40">
        <v>1473.74</v>
      </c>
      <c r="K131" s="40">
        <v>973.68</v>
      </c>
      <c r="L131" s="40"/>
      <c r="M131" s="40"/>
      <c r="O131" s="40">
        <v>30077.360000000001</v>
      </c>
      <c r="P131" s="40">
        <v>9346.48</v>
      </c>
      <c r="Q131" s="40"/>
      <c r="S131" s="40">
        <v>27697.61</v>
      </c>
      <c r="T131" s="40">
        <v>9417.6</v>
      </c>
      <c r="U131" s="40">
        <v>759.35</v>
      </c>
      <c r="V131" s="40"/>
      <c r="W131" s="40"/>
      <c r="Y131" s="40">
        <v>29627.279999999999</v>
      </c>
      <c r="Z131" s="40">
        <v>2607.62</v>
      </c>
      <c r="AA131" s="40">
        <v>6243.39</v>
      </c>
      <c r="AB131" s="40"/>
      <c r="AC131" s="40"/>
      <c r="AE131" s="40">
        <v>817.13</v>
      </c>
      <c r="AF131" s="40">
        <v>566.41</v>
      </c>
      <c r="AG131" s="40"/>
      <c r="AI131" s="40">
        <v>1645.96</v>
      </c>
      <c r="AJ131" s="40">
        <v>1332.25</v>
      </c>
      <c r="AK131" s="40"/>
      <c r="AM131" s="39"/>
      <c r="AO131" s="39"/>
      <c r="AQ131" s="39"/>
      <c r="AS131" s="39"/>
      <c r="AU131" s="39"/>
      <c r="AW131" s="39"/>
      <c r="AX131" s="70"/>
      <c r="AZ131" s="40"/>
      <c r="BA131" s="42"/>
      <c r="BB131" s="40"/>
      <c r="BC131" s="42"/>
      <c r="BD131" s="40"/>
      <c r="BE131" s="42"/>
      <c r="BF131" s="40"/>
      <c r="BG131" s="42"/>
      <c r="BH131" s="40"/>
    </row>
    <row r="132" spans="2:60" ht="19.5" thickBot="1">
      <c r="C132" s="75"/>
      <c r="D132" s="37" t="s">
        <v>91</v>
      </c>
      <c r="E132" s="44">
        <v>6669363.9000000004</v>
      </c>
      <c r="F132" s="48">
        <v>11996236.689999999</v>
      </c>
      <c r="G132" s="47">
        <f>(F132-F131)/(E132-E131)</f>
        <v>1.7995759964390927</v>
      </c>
      <c r="I132" s="44">
        <v>221498.61</v>
      </c>
      <c r="J132" s="48">
        <v>9140057.3900000006</v>
      </c>
      <c r="K132" s="44">
        <v>24588.67</v>
      </c>
      <c r="L132" s="50">
        <f>(I132-I131)/(J132-J131)</f>
        <v>2.0387352913271189E-2</v>
      </c>
      <c r="M132" s="50">
        <f>(K132-K131)/(J132-J131)</f>
        <v>2.5840973726820346E-3</v>
      </c>
      <c r="O132" s="48">
        <v>16233917.75</v>
      </c>
      <c r="P132" s="44">
        <v>7283838.0800000001</v>
      </c>
      <c r="Q132" s="47">
        <f>(O132-O131)/(P132-P131)</f>
        <v>2.2274876762521796</v>
      </c>
      <c r="S132" s="44">
        <v>150904.04999999999</v>
      </c>
      <c r="T132" s="44">
        <v>75229.78</v>
      </c>
      <c r="U132" s="48">
        <v>18050181.170000002</v>
      </c>
      <c r="V132" s="47">
        <f>(S132-S131)/(T132-T131)</f>
        <v>1.8720917617377208</v>
      </c>
      <c r="W132" s="47">
        <f>(U132-U131)/(T132-T131)</f>
        <v>274.25655585333902</v>
      </c>
      <c r="Y132" s="48">
        <v>22109939.780000001</v>
      </c>
      <c r="Z132" s="44">
        <v>989587.13</v>
      </c>
      <c r="AA132" s="44">
        <v>654032.77</v>
      </c>
      <c r="AB132" s="47">
        <f>(Y132-Y131)/(Z132-Z131)</f>
        <v>22.371601716432796</v>
      </c>
      <c r="AC132" s="47">
        <f>(AA132-AA131)/(Z132-Z131)</f>
        <v>0.65633518572234595</v>
      </c>
      <c r="AE132" s="44">
        <v>32202.95</v>
      </c>
      <c r="AF132" s="44">
        <v>202396.37</v>
      </c>
      <c r="AG132" s="47">
        <f>(AF132-AF131)/(AE132-AE131)</f>
        <v>6.4306097466945262</v>
      </c>
      <c r="AI132" s="44">
        <v>158303.22</v>
      </c>
      <c r="AJ132" s="44">
        <v>5228.62</v>
      </c>
      <c r="AK132" s="50">
        <f>(AJ132-AJ131)/(AI132-AI131)</f>
        <v>2.4871940183302067E-2</v>
      </c>
      <c r="AM132" s="51">
        <v>1.6012465248024029E-3</v>
      </c>
      <c r="AO132" s="51">
        <v>1.6806744202612768E-3</v>
      </c>
      <c r="AQ132" s="52">
        <v>3.5947007414784474E-3</v>
      </c>
      <c r="AS132" s="52">
        <v>3.0103104486383083E-3</v>
      </c>
      <c r="AU132" s="54">
        <v>1.1959331278941713E-5</v>
      </c>
      <c r="AW132" s="55">
        <v>4.1046171118251158E-2</v>
      </c>
      <c r="AX132" s="70"/>
      <c r="AZ132" s="56">
        <v>0.99995848899999995</v>
      </c>
      <c r="BA132" s="57"/>
      <c r="BB132" s="56">
        <v>4.0491999999999998E-5</v>
      </c>
      <c r="BC132" s="42"/>
      <c r="BD132" s="58">
        <v>1.0192999999999999E-6</v>
      </c>
      <c r="BE132" s="42"/>
      <c r="BF132" s="53">
        <f>AZ132*$I$3+BB132*$I$4+BD132*$I$5</f>
        <v>27.976969052937491</v>
      </c>
      <c r="BG132" s="42"/>
      <c r="BH132" s="56">
        <f>$I$4*BB132/(BB132+BD132)+$I$5*BD132/(BB132+BD132)</f>
        <v>29.0009825245366</v>
      </c>
    </row>
    <row r="133" spans="2:60"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0"/>
      <c r="AY133" s="75"/>
      <c r="AZ133" s="75"/>
      <c r="BA133" s="75"/>
      <c r="BB133" s="75"/>
      <c r="BC133" s="75"/>
      <c r="BD133" s="75"/>
      <c r="BE133" s="75"/>
      <c r="BF133" s="75"/>
      <c r="BG133" s="75"/>
      <c r="BH133" s="75"/>
    </row>
    <row r="134" spans="2:60"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AT134" s="75"/>
      <c r="AU134" s="75"/>
      <c r="AV134" s="75"/>
      <c r="AW134" s="75"/>
      <c r="AX134" s="70"/>
      <c r="AY134" s="75"/>
      <c r="AZ134" s="75"/>
      <c r="BA134" s="75"/>
      <c r="BB134" s="75"/>
      <c r="BC134" s="75"/>
      <c r="BD134" s="75"/>
      <c r="BE134" s="75"/>
      <c r="BF134" s="75"/>
      <c r="BG134" s="75"/>
      <c r="BH134" s="75"/>
    </row>
    <row r="135" spans="2:60" ht="22.5">
      <c r="E135" s="68" t="s">
        <v>89</v>
      </c>
      <c r="F135" s="68" t="s">
        <v>90</v>
      </c>
      <c r="G135" s="69" t="s">
        <v>101</v>
      </c>
      <c r="I135" s="68" t="s">
        <v>93</v>
      </c>
      <c r="J135" s="68" t="s">
        <v>89</v>
      </c>
      <c r="K135" s="68" t="s">
        <v>90</v>
      </c>
      <c r="L135" s="69" t="s">
        <v>104</v>
      </c>
      <c r="M135" s="69" t="s">
        <v>102</v>
      </c>
      <c r="O135" s="68" t="s">
        <v>93</v>
      </c>
      <c r="P135" s="68" t="s">
        <v>89</v>
      </c>
      <c r="Q135" s="69" t="s">
        <v>103</v>
      </c>
      <c r="S135" s="68" t="s">
        <v>93</v>
      </c>
      <c r="T135" s="68" t="s">
        <v>89</v>
      </c>
      <c r="U135" s="68" t="s">
        <v>90</v>
      </c>
      <c r="V135" s="69" t="s">
        <v>105</v>
      </c>
      <c r="W135" s="69" t="s">
        <v>106</v>
      </c>
      <c r="Y135" s="68" t="s">
        <v>93</v>
      </c>
      <c r="Z135" s="68" t="s">
        <v>89</v>
      </c>
      <c r="AA135" s="68" t="s">
        <v>90</v>
      </c>
      <c r="AB135" s="69" t="s">
        <v>107</v>
      </c>
      <c r="AC135" s="69" t="s">
        <v>108</v>
      </c>
      <c r="AE135" s="68" t="s">
        <v>89</v>
      </c>
      <c r="AF135" s="68" t="s">
        <v>90</v>
      </c>
      <c r="AG135" s="69" t="s">
        <v>109</v>
      </c>
      <c r="AI135" s="68" t="s">
        <v>89</v>
      </c>
      <c r="AJ135" s="68" t="s">
        <v>90</v>
      </c>
      <c r="AK135" s="69" t="s">
        <v>110</v>
      </c>
      <c r="AM135" s="68" t="s">
        <v>111</v>
      </c>
      <c r="AO135" s="68" t="s">
        <v>111</v>
      </c>
      <c r="AQ135" s="68" t="s">
        <v>111</v>
      </c>
      <c r="AS135" s="68" t="s">
        <v>111</v>
      </c>
      <c r="AU135" s="68" t="s">
        <v>111</v>
      </c>
      <c r="AW135" s="68" t="s">
        <v>111</v>
      </c>
      <c r="AX135" s="70"/>
      <c r="AZ135" s="68" t="s">
        <v>76</v>
      </c>
      <c r="BA135" s="42"/>
      <c r="BB135" s="68" t="s">
        <v>76</v>
      </c>
      <c r="BC135" s="42"/>
      <c r="BD135" s="68" t="s">
        <v>76</v>
      </c>
      <c r="BE135" s="42"/>
      <c r="BF135" s="68" t="s">
        <v>76</v>
      </c>
      <c r="BG135" s="42"/>
      <c r="BH135" s="68" t="s">
        <v>76</v>
      </c>
    </row>
    <row r="136" spans="2:60">
      <c r="C136" s="75" t="s">
        <v>141</v>
      </c>
      <c r="D136" s="37" t="s">
        <v>92</v>
      </c>
      <c r="E136" s="40">
        <v>2107.94</v>
      </c>
      <c r="F136" s="40">
        <v>3545.15</v>
      </c>
      <c r="G136" s="40"/>
      <c r="I136" s="40">
        <v>35187.08</v>
      </c>
      <c r="J136" s="40">
        <v>1473.74</v>
      </c>
      <c r="K136" s="40">
        <v>973.68</v>
      </c>
      <c r="L136" s="40"/>
      <c r="M136" s="40"/>
      <c r="O136" s="40">
        <v>29046.85</v>
      </c>
      <c r="P136" s="40">
        <v>4045.41</v>
      </c>
      <c r="Q136" s="40"/>
      <c r="S136" s="40">
        <v>27697.61</v>
      </c>
      <c r="T136" s="40">
        <v>9417.6</v>
      </c>
      <c r="U136" s="40">
        <v>759.35</v>
      </c>
      <c r="V136" s="40"/>
      <c r="W136" s="40"/>
      <c r="Y136" s="40">
        <v>29627.279999999999</v>
      </c>
      <c r="Z136" s="40">
        <v>2607.62</v>
      </c>
      <c r="AA136" s="40">
        <v>6243.39</v>
      </c>
      <c r="AB136" s="40"/>
      <c r="AC136" s="40"/>
      <c r="AE136" s="40">
        <v>817.13</v>
      </c>
      <c r="AF136" s="40">
        <v>566.41</v>
      </c>
      <c r="AG136" s="40"/>
      <c r="AI136" s="40">
        <v>1645.96</v>
      </c>
      <c r="AJ136" s="40">
        <v>1332.25</v>
      </c>
      <c r="AK136" s="40"/>
      <c r="AM136" s="39"/>
      <c r="AO136" s="39"/>
      <c r="AQ136" s="39"/>
      <c r="AS136" s="39"/>
      <c r="AU136" s="39"/>
      <c r="AW136" s="39"/>
      <c r="AX136" s="70"/>
      <c r="AZ136" s="40"/>
      <c r="BA136" s="42"/>
      <c r="BB136" s="40"/>
      <c r="BC136" s="42"/>
      <c r="BD136" s="40"/>
      <c r="BE136" s="42"/>
      <c r="BF136" s="40"/>
      <c r="BG136" s="42"/>
      <c r="BH136" s="40"/>
    </row>
    <row r="137" spans="2:60" ht="19.5" thickBot="1">
      <c r="C137" s="75"/>
      <c r="D137" s="37" t="s">
        <v>91</v>
      </c>
      <c r="E137" s="44">
        <v>9674711.1400000006</v>
      </c>
      <c r="F137" s="48">
        <v>8540665.8000000007</v>
      </c>
      <c r="G137" s="47">
        <f>(F137-F136)/(E137-E136)</f>
        <v>0.88260838095787897</v>
      </c>
      <c r="I137" s="44">
        <v>221498.61</v>
      </c>
      <c r="J137" s="48">
        <v>9140057.3900000006</v>
      </c>
      <c r="K137" s="44">
        <v>24588.67</v>
      </c>
      <c r="L137" s="50">
        <f>(I137-I136)/(J137-J136)</f>
        <v>2.0387352913271189E-2</v>
      </c>
      <c r="M137" s="50">
        <f>(K137-K136)/(J137-J136)</f>
        <v>2.5840973726820346E-3</v>
      </c>
      <c r="O137" s="48">
        <v>11234640.619999999</v>
      </c>
      <c r="P137" s="44">
        <v>10180076.49</v>
      </c>
      <c r="Q137" s="47">
        <f>(O137-O136)/(P137-P136)</f>
        <v>1.1011752697988024</v>
      </c>
      <c r="S137" s="44">
        <v>150904.04999999999</v>
      </c>
      <c r="T137" s="44">
        <v>75229.78</v>
      </c>
      <c r="U137" s="48">
        <v>18050181.170000002</v>
      </c>
      <c r="V137" s="47">
        <f>(S137-S136)/(T137-T136)</f>
        <v>1.8720917617377208</v>
      </c>
      <c r="W137" s="47">
        <f>(U137-U136)/(T137-T136)</f>
        <v>274.25655585333902</v>
      </c>
      <c r="Y137" s="48">
        <v>22109939.780000001</v>
      </c>
      <c r="Z137" s="44">
        <v>989587.13</v>
      </c>
      <c r="AA137" s="44">
        <v>654032.77</v>
      </c>
      <c r="AB137" s="47">
        <f>(Y137-Y136)/(Z137-Z136)</f>
        <v>22.371601716432796</v>
      </c>
      <c r="AC137" s="47">
        <f>(AA137-AA136)/(Z137-Z136)</f>
        <v>0.65633518572234595</v>
      </c>
      <c r="AE137" s="44">
        <v>32202.95</v>
      </c>
      <c r="AF137" s="44">
        <v>202396.37</v>
      </c>
      <c r="AG137" s="47">
        <f>(AF137-AF136)/(AE137-AE136)</f>
        <v>6.4306097466945262</v>
      </c>
      <c r="AI137" s="44">
        <v>158303.22</v>
      </c>
      <c r="AJ137" s="44">
        <v>5228.62</v>
      </c>
      <c r="AK137" s="50">
        <f>(AJ137-AJ136)/(AI137-AI136)</f>
        <v>2.4871940183302067E-2</v>
      </c>
      <c r="AM137" s="51">
        <v>3.0140547535834074E-3</v>
      </c>
      <c r="AO137" s="51">
        <v>2.407942539789442E-3</v>
      </c>
      <c r="AQ137" s="52">
        <v>2.4005839052636995E-3</v>
      </c>
      <c r="AS137" s="52">
        <v>2.7716632511846392E-3</v>
      </c>
      <c r="AU137" s="54">
        <v>1.1959331278941713E-5</v>
      </c>
      <c r="AW137" s="55">
        <v>4.1046171118251158E-2</v>
      </c>
      <c r="AX137" s="70"/>
      <c r="AZ137" s="56">
        <v>0.99995857200000005</v>
      </c>
      <c r="BA137" s="57"/>
      <c r="BB137" s="56">
        <v>4.0408999999999999E-5</v>
      </c>
      <c r="BC137" s="42"/>
      <c r="BD137" s="58">
        <v>1.0192999999999999E-6</v>
      </c>
      <c r="BE137" s="42"/>
      <c r="BF137" s="53">
        <f>AZ137*$I$3+BB137*$I$4+BD137*$I$5</f>
        <v>27.976968969973338</v>
      </c>
      <c r="BG137" s="42"/>
      <c r="BH137" s="56">
        <f>$I$4*BB137/(BB137+BD137)+$I$5*BD137/(BB137+BD137)</f>
        <v>29.001031585018197</v>
      </c>
    </row>
    <row r="138" spans="2:60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1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</row>
    <row r="139" spans="2:60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1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</row>
    <row r="140" spans="2:60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1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</row>
    <row r="141" spans="2:60">
      <c r="E141" s="77" t="s">
        <v>118</v>
      </c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77"/>
      <c r="AN141" s="77"/>
      <c r="AO141" s="77"/>
      <c r="AP141" s="77"/>
      <c r="AQ141" s="77"/>
      <c r="AR141" s="77"/>
      <c r="AS141" s="77"/>
      <c r="AT141" s="77"/>
      <c r="AU141" s="77"/>
      <c r="AV141" s="77"/>
      <c r="AW141" s="77"/>
      <c r="AX141" s="70"/>
      <c r="AY141" s="46" t="s">
        <v>126</v>
      </c>
      <c r="AZ141" s="45"/>
      <c r="BA141" s="45"/>
      <c r="BB141" s="45"/>
      <c r="BC141" s="45"/>
      <c r="BD141" s="45"/>
      <c r="BE141" s="45"/>
      <c r="BF141" s="45"/>
      <c r="BG141" s="45"/>
      <c r="BH141" s="45"/>
    </row>
    <row r="142" spans="2:60" ht="22.5">
      <c r="B142" s="42" t="s">
        <v>86</v>
      </c>
      <c r="C142" s="42" t="s">
        <v>87</v>
      </c>
      <c r="E142" s="76" t="s">
        <v>88</v>
      </c>
      <c r="F142" s="76"/>
      <c r="G142" s="76"/>
      <c r="I142" s="76" t="s">
        <v>94</v>
      </c>
      <c r="J142" s="76"/>
      <c r="K142" s="76"/>
      <c r="L142" s="76"/>
      <c r="M142" s="76"/>
      <c r="O142" s="76" t="s">
        <v>95</v>
      </c>
      <c r="P142" s="76"/>
      <c r="Q142" s="76"/>
      <c r="S142" s="76" t="s">
        <v>97</v>
      </c>
      <c r="T142" s="76"/>
      <c r="U142" s="76"/>
      <c r="V142" s="76"/>
      <c r="W142" s="76"/>
      <c r="Y142" s="76" t="s">
        <v>98</v>
      </c>
      <c r="Z142" s="76"/>
      <c r="AA142" s="76"/>
      <c r="AB142" s="76"/>
      <c r="AC142" s="76"/>
      <c r="AE142" s="76" t="s">
        <v>99</v>
      </c>
      <c r="AF142" s="76"/>
      <c r="AG142" s="76"/>
      <c r="AI142" s="76" t="s">
        <v>100</v>
      </c>
      <c r="AJ142" s="76"/>
      <c r="AK142" s="76"/>
      <c r="AM142" s="41" t="s">
        <v>112</v>
      </c>
      <c r="AO142" s="41" t="s">
        <v>113</v>
      </c>
      <c r="AQ142" s="41" t="s">
        <v>114</v>
      </c>
      <c r="AS142" s="41" t="s">
        <v>115</v>
      </c>
      <c r="AU142" s="41" t="s">
        <v>116</v>
      </c>
      <c r="AW142" s="41" t="s">
        <v>117</v>
      </c>
      <c r="AX142" s="70"/>
      <c r="AZ142" s="43" t="s">
        <v>122</v>
      </c>
      <c r="BA142" s="42"/>
      <c r="BB142" s="43" t="s">
        <v>123</v>
      </c>
      <c r="BC142" s="42"/>
      <c r="BD142" s="43" t="s">
        <v>124</v>
      </c>
      <c r="BE142" s="42"/>
      <c r="BF142" s="43" t="s">
        <v>80</v>
      </c>
      <c r="BG142" s="42"/>
      <c r="BH142" s="43" t="s">
        <v>125</v>
      </c>
    </row>
    <row r="143" spans="2:60" ht="22.5">
      <c r="E143" s="68" t="s">
        <v>89</v>
      </c>
      <c r="F143" s="68" t="s">
        <v>90</v>
      </c>
      <c r="G143" s="69" t="s">
        <v>101</v>
      </c>
      <c r="I143" s="68" t="s">
        <v>93</v>
      </c>
      <c r="J143" s="68" t="s">
        <v>89</v>
      </c>
      <c r="K143" s="68" t="s">
        <v>90</v>
      </c>
      <c r="L143" s="69" t="s">
        <v>104</v>
      </c>
      <c r="M143" s="69" t="s">
        <v>102</v>
      </c>
      <c r="O143" s="68" t="s">
        <v>93</v>
      </c>
      <c r="P143" s="68" t="s">
        <v>89</v>
      </c>
      <c r="Q143" s="69" t="s">
        <v>103</v>
      </c>
      <c r="S143" s="68" t="s">
        <v>93</v>
      </c>
      <c r="T143" s="68" t="s">
        <v>89</v>
      </c>
      <c r="U143" s="68" t="s">
        <v>90</v>
      </c>
      <c r="V143" s="69" t="s">
        <v>105</v>
      </c>
      <c r="W143" s="69" t="s">
        <v>106</v>
      </c>
      <c r="Y143" s="68" t="s">
        <v>93</v>
      </c>
      <c r="Z143" s="68" t="s">
        <v>89</v>
      </c>
      <c r="AA143" s="68" t="s">
        <v>90</v>
      </c>
      <c r="AB143" s="69" t="s">
        <v>107</v>
      </c>
      <c r="AC143" s="69" t="s">
        <v>108</v>
      </c>
      <c r="AE143" s="68" t="s">
        <v>89</v>
      </c>
      <c r="AF143" s="68" t="s">
        <v>90</v>
      </c>
      <c r="AG143" s="69" t="s">
        <v>109</v>
      </c>
      <c r="AI143" s="68" t="s">
        <v>89</v>
      </c>
      <c r="AJ143" s="68" t="s">
        <v>90</v>
      </c>
      <c r="AK143" s="69" t="s">
        <v>110</v>
      </c>
      <c r="AL143" s="74"/>
      <c r="AM143" s="68" t="s">
        <v>111</v>
      </c>
      <c r="AO143" s="68" t="s">
        <v>111</v>
      </c>
      <c r="AQ143" s="68" t="s">
        <v>111</v>
      </c>
      <c r="AS143" s="68" t="s">
        <v>111</v>
      </c>
      <c r="AU143" s="68" t="s">
        <v>111</v>
      </c>
      <c r="AW143" s="68" t="s">
        <v>111</v>
      </c>
      <c r="AX143" s="70"/>
      <c r="AZ143" s="40" t="s">
        <v>76</v>
      </c>
      <c r="BA143" s="42"/>
      <c r="BB143" s="40" t="s">
        <v>76</v>
      </c>
      <c r="BC143" s="42"/>
      <c r="BD143" s="40" t="s">
        <v>76</v>
      </c>
      <c r="BE143" s="42"/>
      <c r="BF143" s="68" t="s">
        <v>76</v>
      </c>
      <c r="BG143" s="42"/>
      <c r="BH143" s="40" t="s">
        <v>76</v>
      </c>
    </row>
    <row r="144" spans="2:60">
      <c r="C144" s="75" t="s">
        <v>143</v>
      </c>
      <c r="D144" s="37" t="s">
        <v>92</v>
      </c>
      <c r="E144" s="40">
        <v>15048.1</v>
      </c>
      <c r="F144" s="40">
        <v>1336.4</v>
      </c>
      <c r="G144" s="40"/>
      <c r="I144" s="40">
        <v>147846.20000000001</v>
      </c>
      <c r="J144" s="40">
        <v>9761.4</v>
      </c>
      <c r="K144" s="40">
        <v>2793.5</v>
      </c>
      <c r="L144" s="40"/>
      <c r="M144" s="40"/>
      <c r="O144" s="40">
        <v>117129.3</v>
      </c>
      <c r="P144" s="40">
        <v>2378.8000000000002</v>
      </c>
      <c r="Q144" s="40"/>
      <c r="S144" s="40">
        <v>99088</v>
      </c>
      <c r="T144" s="40">
        <v>16457.2</v>
      </c>
      <c r="U144" s="40">
        <v>7744.3</v>
      </c>
      <c r="V144" s="40"/>
      <c r="W144" s="40"/>
      <c r="Y144" s="40">
        <v>99995.7</v>
      </c>
      <c r="Z144" s="40">
        <v>9871</v>
      </c>
      <c r="AA144" s="40">
        <v>14865.6</v>
      </c>
      <c r="AB144" s="40"/>
      <c r="AC144" s="40"/>
      <c r="AE144" s="40">
        <v>4042.8</v>
      </c>
      <c r="AF144" s="40">
        <v>3064.2</v>
      </c>
      <c r="AG144" s="40"/>
      <c r="AI144" s="40">
        <v>1217</v>
      </c>
      <c r="AJ144" s="40">
        <v>848.7</v>
      </c>
      <c r="AK144" s="40"/>
      <c r="AM144" s="39"/>
      <c r="AO144" s="39"/>
      <c r="AQ144" s="39"/>
      <c r="AS144" s="39"/>
      <c r="AU144" s="39"/>
      <c r="AW144" s="39"/>
      <c r="AX144" s="70"/>
      <c r="AZ144" s="40"/>
      <c r="BA144" s="42"/>
      <c r="BB144" s="40"/>
      <c r="BC144" s="42"/>
      <c r="BD144" s="40"/>
      <c r="BE144" s="42"/>
      <c r="BF144" s="40"/>
      <c r="BG144" s="42"/>
      <c r="BH144" s="40"/>
    </row>
    <row r="145" spans="3:62" ht="19.5" thickBot="1">
      <c r="C145" s="75"/>
      <c r="D145" s="37" t="s">
        <v>91</v>
      </c>
      <c r="E145" s="44">
        <v>15025077.6</v>
      </c>
      <c r="F145" s="48">
        <v>13683181.4</v>
      </c>
      <c r="G145" s="47">
        <f>(F145-F144)/(E145-E144)</f>
        <v>0.91151353166894178</v>
      </c>
      <c r="I145" s="44">
        <v>578924.9</v>
      </c>
      <c r="J145" s="48">
        <v>28236148.800000001</v>
      </c>
      <c r="K145" s="44">
        <v>74770.2</v>
      </c>
      <c r="L145" s="50">
        <f>(I145-I144)/(J145-J144)</f>
        <v>1.5272188179490514E-2</v>
      </c>
      <c r="M145" s="50">
        <f>(K145-K144)/(J145-J144)</f>
        <v>2.549979173034378E-3</v>
      </c>
      <c r="O145" s="48">
        <v>13565672.199999999</v>
      </c>
      <c r="P145" s="44">
        <v>14712465.800000001</v>
      </c>
      <c r="Q145" s="47">
        <f>(O145-O144)/(P145-P144)</f>
        <v>0.91423952149297272</v>
      </c>
      <c r="S145" s="44">
        <v>297431.5</v>
      </c>
      <c r="T145" s="44">
        <v>118303.2</v>
      </c>
      <c r="U145" s="48">
        <v>28852873.899999999</v>
      </c>
      <c r="V145" s="47">
        <f>(S145-S144)/(T145-T144)</f>
        <v>1.9474844372876696</v>
      </c>
      <c r="W145" s="47">
        <f>(U145-U144)/(T145-T144)</f>
        <v>283.22299943051269</v>
      </c>
      <c r="Y145" s="48">
        <v>26530285.199999999</v>
      </c>
      <c r="Z145" s="44">
        <v>1362746.5</v>
      </c>
      <c r="AA145" s="44">
        <v>930016</v>
      </c>
      <c r="AB145" s="47">
        <f>(Y145-Y144)/(Z145-Z144)</f>
        <v>19.536379733390103</v>
      </c>
      <c r="AC145" s="47">
        <f>(AA145-AA144)/(Z145-Z144)</f>
        <v>0.67644835019926075</v>
      </c>
      <c r="AE145" s="44">
        <v>296903.90000000002</v>
      </c>
      <c r="AF145" s="44">
        <v>1928302.2</v>
      </c>
      <c r="AG145" s="47">
        <f>(AF145-AF144)/(AE145-AE144)</f>
        <v>6.5738945868877767</v>
      </c>
      <c r="AI145" s="44">
        <v>340061.4</v>
      </c>
      <c r="AJ145" s="44">
        <v>9781</v>
      </c>
      <c r="AK145" s="50">
        <f>(AJ145-AJ144)/(AI145-AI144)</f>
        <v>2.6361067203707657E-2</v>
      </c>
      <c r="AM145" s="51">
        <v>3.0140547535834074E-3</v>
      </c>
      <c r="AO145" s="51">
        <v>2.407942539789442E-3</v>
      </c>
      <c r="AQ145" s="52">
        <v>2.4005839052636995E-3</v>
      </c>
      <c r="AS145" s="52">
        <v>2.7716632511846392E-3</v>
      </c>
      <c r="AU145" s="54">
        <v>1.191977098843997E-5</v>
      </c>
      <c r="AW145" s="55">
        <v>4.1250136017907266E-2</v>
      </c>
      <c r="AX145" s="70"/>
      <c r="AZ145" s="56">
        <v>0.99995839271216502</v>
      </c>
      <c r="BA145" s="57"/>
      <c r="BB145" s="56">
        <v>4.0557367675750114E-5</v>
      </c>
      <c r="BC145" s="42"/>
      <c r="BD145" s="58">
        <v>1.049920159191359E-6</v>
      </c>
      <c r="BE145" s="42"/>
      <c r="BF145" s="53">
        <f>AZ145*$I$3+BB145*$I$4+BD145*$I$5</f>
        <v>27.976969171027527</v>
      </c>
      <c r="BG145" s="42"/>
      <c r="BH145" s="56">
        <f>$I$4*BB145/(BB145+BD145)+$I$5*BD145/(BB145+BD145)</f>
        <v>29.001659958671837</v>
      </c>
      <c r="BJ145" s="73"/>
    </row>
    <row r="146" spans="3:62"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0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</row>
    <row r="147" spans="3:62"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0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</row>
    <row r="148" spans="3:62" ht="22.5">
      <c r="E148" s="40" t="s">
        <v>89</v>
      </c>
      <c r="F148" s="40" t="s">
        <v>90</v>
      </c>
      <c r="G148" s="49" t="s">
        <v>101</v>
      </c>
      <c r="I148" s="40" t="s">
        <v>93</v>
      </c>
      <c r="J148" s="40" t="s">
        <v>89</v>
      </c>
      <c r="K148" s="40" t="s">
        <v>90</v>
      </c>
      <c r="L148" s="49" t="s">
        <v>104</v>
      </c>
      <c r="M148" s="49" t="s">
        <v>102</v>
      </c>
      <c r="O148" s="40" t="s">
        <v>93</v>
      </c>
      <c r="P148" s="40" t="s">
        <v>89</v>
      </c>
      <c r="Q148" s="49" t="s">
        <v>103</v>
      </c>
      <c r="S148" s="40" t="s">
        <v>93</v>
      </c>
      <c r="T148" s="40" t="s">
        <v>89</v>
      </c>
      <c r="U148" s="40" t="s">
        <v>90</v>
      </c>
      <c r="V148" s="49" t="s">
        <v>105</v>
      </c>
      <c r="W148" s="49" t="s">
        <v>106</v>
      </c>
      <c r="Y148" s="40" t="s">
        <v>93</v>
      </c>
      <c r="Z148" s="40" t="s">
        <v>89</v>
      </c>
      <c r="AA148" s="40" t="s">
        <v>90</v>
      </c>
      <c r="AB148" s="49" t="s">
        <v>107</v>
      </c>
      <c r="AC148" s="49" t="s">
        <v>108</v>
      </c>
      <c r="AE148" s="40" t="s">
        <v>89</v>
      </c>
      <c r="AF148" s="40" t="s">
        <v>90</v>
      </c>
      <c r="AG148" s="49" t="s">
        <v>109</v>
      </c>
      <c r="AI148" s="40" t="s">
        <v>89</v>
      </c>
      <c r="AJ148" s="40" t="s">
        <v>90</v>
      </c>
      <c r="AK148" s="49" t="s">
        <v>110</v>
      </c>
      <c r="AL148" s="74"/>
      <c r="AM148" s="40" t="s">
        <v>111</v>
      </c>
      <c r="AO148" s="40" t="s">
        <v>111</v>
      </c>
      <c r="AQ148" s="40" t="s">
        <v>111</v>
      </c>
      <c r="AS148" s="40" t="s">
        <v>111</v>
      </c>
      <c r="AU148" s="40" t="s">
        <v>111</v>
      </c>
      <c r="AW148" s="40" t="s">
        <v>111</v>
      </c>
      <c r="AX148" s="70"/>
      <c r="AZ148" s="40" t="s">
        <v>76</v>
      </c>
      <c r="BA148" s="42"/>
      <c r="BB148" s="40" t="s">
        <v>76</v>
      </c>
      <c r="BC148" s="42"/>
      <c r="BD148" s="40" t="s">
        <v>76</v>
      </c>
      <c r="BE148" s="42"/>
      <c r="BF148" s="68" t="s">
        <v>76</v>
      </c>
      <c r="BG148" s="42"/>
      <c r="BH148" s="40" t="s">
        <v>76</v>
      </c>
    </row>
    <row r="149" spans="3:62">
      <c r="C149" s="75" t="s">
        <v>139</v>
      </c>
      <c r="D149" s="37" t="s">
        <v>92</v>
      </c>
      <c r="E149" s="40">
        <v>9401.9</v>
      </c>
      <c r="F149" s="40">
        <v>4949.1000000000004</v>
      </c>
      <c r="G149" s="40"/>
      <c r="I149" s="40">
        <v>93183.8</v>
      </c>
      <c r="J149" s="40">
        <v>6051.1</v>
      </c>
      <c r="K149" s="40">
        <v>3202</v>
      </c>
      <c r="L149" s="40"/>
      <c r="M149" s="40"/>
      <c r="O149" s="40">
        <v>97527.1</v>
      </c>
      <c r="P149" s="40">
        <v>6885.8</v>
      </c>
      <c r="Q149" s="40"/>
      <c r="S149" s="40">
        <v>81228.399999999994</v>
      </c>
      <c r="T149" s="40">
        <v>7347.2</v>
      </c>
      <c r="U149" s="40">
        <v>7999.7</v>
      </c>
      <c r="V149" s="40"/>
      <c r="W149" s="40"/>
      <c r="Y149" s="40">
        <v>79743.7</v>
      </c>
      <c r="Z149" s="40">
        <v>5443.7</v>
      </c>
      <c r="AA149" s="40">
        <v>10007.6</v>
      </c>
      <c r="AB149" s="40"/>
      <c r="AC149" s="40"/>
      <c r="AE149" s="40">
        <v>5062.1000000000004</v>
      </c>
      <c r="AF149" s="40">
        <v>5674.6</v>
      </c>
      <c r="AG149" s="40"/>
      <c r="AI149" s="40">
        <v>4249</v>
      </c>
      <c r="AJ149" s="40">
        <v>3019.8</v>
      </c>
      <c r="AK149" s="40"/>
      <c r="AM149" s="39"/>
      <c r="AO149" s="39"/>
      <c r="AQ149" s="39"/>
      <c r="AS149" s="39"/>
      <c r="AU149" s="39"/>
      <c r="AW149" s="39"/>
      <c r="AX149" s="70"/>
      <c r="AZ149" s="40"/>
      <c r="BA149" s="42"/>
      <c r="BB149" s="40"/>
      <c r="BC149" s="42"/>
      <c r="BD149" s="40"/>
      <c r="BE149" s="42"/>
      <c r="BF149" s="40"/>
      <c r="BG149" s="42"/>
      <c r="BH149" s="40"/>
    </row>
    <row r="150" spans="3:62" ht="19.5" thickBot="1">
      <c r="C150" s="75"/>
      <c r="D150" s="37" t="s">
        <v>91</v>
      </c>
      <c r="E150" s="44">
        <v>4432218.49</v>
      </c>
      <c r="F150" s="48">
        <v>20594519.359999999</v>
      </c>
      <c r="G150" s="47">
        <f>(F150-F149)/(E150-E149)</f>
        <v>4.6553072778448632</v>
      </c>
      <c r="I150" s="44">
        <v>514848.29</v>
      </c>
      <c r="J150" s="48">
        <v>24665357.149999999</v>
      </c>
      <c r="K150" s="44">
        <v>67364.55</v>
      </c>
      <c r="L150" s="50">
        <f>(I150-I149)/(J150-J149)</f>
        <v>1.709960893242574E-2</v>
      </c>
      <c r="M150" s="50">
        <f>(K150-K149)/(J150-J149)</f>
        <v>2.6019608933804529E-3</v>
      </c>
      <c r="O150" s="48">
        <v>20178485.48</v>
      </c>
      <c r="P150" s="44">
        <v>4259743.5</v>
      </c>
      <c r="Q150" s="47">
        <f>(O150-O149)/(P150-P149)</f>
        <v>4.7217564744759732</v>
      </c>
      <c r="S150" s="44">
        <v>224507.84</v>
      </c>
      <c r="T150" s="44">
        <v>97508.68</v>
      </c>
      <c r="U150" s="48">
        <v>24776831.07</v>
      </c>
      <c r="V150" s="47">
        <f>(S150-S149)/(T150-T149)</f>
        <v>1.5891425029846449</v>
      </c>
      <c r="W150" s="47">
        <f>(U150-U149)/(T150-T149)</f>
        <v>274.71633529085818</v>
      </c>
      <c r="Y150" s="48">
        <v>24279850.899999999</v>
      </c>
      <c r="Z150" s="44">
        <v>1268945.71</v>
      </c>
      <c r="AA150" s="44">
        <v>851816.5</v>
      </c>
      <c r="AB150" s="47">
        <f>(Y150-Y149)/(Z150-Z149)</f>
        <v>19.153200397362248</v>
      </c>
      <c r="AC150" s="47">
        <f>(AA150-AA149)/(Z150-Z149)</f>
        <v>0.66625054280681362</v>
      </c>
      <c r="AE150" s="44">
        <v>115958.52</v>
      </c>
      <c r="AF150" s="44">
        <v>736178.41</v>
      </c>
      <c r="AG150" s="47">
        <f>(AF150-AF149)/(AE150-AE149)</f>
        <v>6.5872623300193105</v>
      </c>
      <c r="AI150" s="44">
        <v>368558.11</v>
      </c>
      <c r="AJ150" s="44">
        <v>11792.64</v>
      </c>
      <c r="AK150" s="50">
        <f>(AJ150-AJ149)/(AI150-AI149)</f>
        <v>2.4080759330997792E-2</v>
      </c>
      <c r="AM150" s="51">
        <v>8.9971185421247634E-4</v>
      </c>
      <c r="AO150" s="51">
        <v>7.8072695234050044E-4</v>
      </c>
      <c r="AQ150" s="52">
        <v>5.0348865161640166E-3</v>
      </c>
      <c r="AS150" s="52">
        <v>4.3141467836672965E-3</v>
      </c>
      <c r="AU150" s="54">
        <v>1.191977098843997E-5</v>
      </c>
      <c r="AW150" s="55">
        <v>4.1250136017907266E-2</v>
      </c>
      <c r="AX150" s="70"/>
      <c r="AZ150" s="56">
        <v>0.99995885870000001</v>
      </c>
      <c r="BA150" s="57"/>
      <c r="BB150" s="56">
        <v>4.01841E-5</v>
      </c>
      <c r="BC150" s="42"/>
      <c r="BD150" s="58">
        <v>9.5725000000000003E-7</v>
      </c>
      <c r="BE150" s="42"/>
      <c r="BF150" s="53">
        <f>AZ150*$I$3+BB150*$I$4+BD150*$I$5</f>
        <v>27.976968614272089</v>
      </c>
      <c r="BG150" s="42"/>
      <c r="BH150" s="56">
        <f>$I$4*BB150/(BB150+BD150)+$I$5*BD150/(BB150+BD150)</f>
        <v>28.999698617729713</v>
      </c>
    </row>
    <row r="151" spans="3:62"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AT151" s="75"/>
      <c r="AU151" s="75"/>
      <c r="AV151" s="75"/>
      <c r="AW151" s="75"/>
      <c r="AX151" s="70"/>
      <c r="AY151" s="75"/>
      <c r="AZ151" s="75"/>
      <c r="BA151" s="75"/>
      <c r="BB151" s="75"/>
      <c r="BC151" s="75"/>
      <c r="BD151" s="75"/>
      <c r="BE151" s="75"/>
      <c r="BF151" s="75"/>
      <c r="BG151" s="75"/>
      <c r="BH151" s="75"/>
    </row>
    <row r="152" spans="3:62"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0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</row>
    <row r="153" spans="3:62" ht="22.5">
      <c r="E153" s="40" t="s">
        <v>89</v>
      </c>
      <c r="F153" s="40" t="s">
        <v>90</v>
      </c>
      <c r="G153" s="49" t="s">
        <v>101</v>
      </c>
      <c r="I153" s="40" t="s">
        <v>93</v>
      </c>
      <c r="J153" s="40" t="s">
        <v>89</v>
      </c>
      <c r="K153" s="40" t="s">
        <v>90</v>
      </c>
      <c r="L153" s="49" t="s">
        <v>104</v>
      </c>
      <c r="M153" s="49" t="s">
        <v>102</v>
      </c>
      <c r="O153" s="40" t="s">
        <v>93</v>
      </c>
      <c r="P153" s="40" t="s">
        <v>89</v>
      </c>
      <c r="Q153" s="49" t="s">
        <v>103</v>
      </c>
      <c r="S153" s="40" t="s">
        <v>93</v>
      </c>
      <c r="T153" s="40" t="s">
        <v>89</v>
      </c>
      <c r="U153" s="40" t="s">
        <v>90</v>
      </c>
      <c r="V153" s="49" t="s">
        <v>105</v>
      </c>
      <c r="W153" s="49" t="s">
        <v>106</v>
      </c>
      <c r="Y153" s="40" t="s">
        <v>93</v>
      </c>
      <c r="Z153" s="40" t="s">
        <v>89</v>
      </c>
      <c r="AA153" s="40" t="s">
        <v>90</v>
      </c>
      <c r="AB153" s="49" t="s">
        <v>107</v>
      </c>
      <c r="AC153" s="49" t="s">
        <v>108</v>
      </c>
      <c r="AE153" s="40" t="s">
        <v>89</v>
      </c>
      <c r="AF153" s="40" t="s">
        <v>90</v>
      </c>
      <c r="AG153" s="49" t="s">
        <v>109</v>
      </c>
      <c r="AI153" s="40" t="s">
        <v>89</v>
      </c>
      <c r="AJ153" s="40" t="s">
        <v>90</v>
      </c>
      <c r="AK153" s="49" t="s">
        <v>110</v>
      </c>
      <c r="AM153" s="40" t="s">
        <v>111</v>
      </c>
      <c r="AO153" s="40" t="s">
        <v>111</v>
      </c>
      <c r="AQ153" s="40" t="s">
        <v>111</v>
      </c>
      <c r="AS153" s="40" t="s">
        <v>111</v>
      </c>
      <c r="AU153" s="40" t="s">
        <v>111</v>
      </c>
      <c r="AW153" s="40" t="s">
        <v>111</v>
      </c>
      <c r="AX153" s="70"/>
      <c r="AZ153" s="40" t="s">
        <v>76</v>
      </c>
      <c r="BA153" s="42"/>
      <c r="BB153" s="40" t="s">
        <v>76</v>
      </c>
      <c r="BC153" s="42"/>
      <c r="BD153" s="40" t="s">
        <v>76</v>
      </c>
      <c r="BE153" s="42"/>
      <c r="BF153" s="68" t="s">
        <v>76</v>
      </c>
      <c r="BG153" s="42"/>
      <c r="BH153" s="40" t="s">
        <v>76</v>
      </c>
    </row>
    <row r="154" spans="3:62">
      <c r="C154" s="75" t="s">
        <v>139</v>
      </c>
      <c r="D154" s="37" t="s">
        <v>92</v>
      </c>
      <c r="E154" s="40">
        <v>11308.5</v>
      </c>
      <c r="F154" s="40">
        <v>3020.1</v>
      </c>
      <c r="G154" s="40"/>
      <c r="I154" s="40">
        <v>93183.8</v>
      </c>
      <c r="J154" s="40">
        <v>6051.1</v>
      </c>
      <c r="K154" s="40">
        <v>3202</v>
      </c>
      <c r="L154" s="40"/>
      <c r="M154" s="40"/>
      <c r="O154" s="40">
        <v>103573</v>
      </c>
      <c r="P154" s="40">
        <v>5241.1000000000004</v>
      </c>
      <c r="Q154" s="40"/>
      <c r="S154" s="40">
        <v>81228.399999999994</v>
      </c>
      <c r="T154" s="40">
        <v>7347.2</v>
      </c>
      <c r="U154" s="40">
        <v>7999.7</v>
      </c>
      <c r="V154" s="40"/>
      <c r="W154" s="40"/>
      <c r="Y154" s="40">
        <v>79743.7</v>
      </c>
      <c r="Z154" s="40">
        <v>5443.7</v>
      </c>
      <c r="AA154" s="40">
        <v>10007.6</v>
      </c>
      <c r="AB154" s="40"/>
      <c r="AC154" s="40"/>
      <c r="AE154" s="40">
        <v>5062.1000000000004</v>
      </c>
      <c r="AF154" s="40">
        <v>5674.6</v>
      </c>
      <c r="AG154" s="40"/>
      <c r="AI154" s="40">
        <v>4249</v>
      </c>
      <c r="AJ154" s="40">
        <v>3019.8</v>
      </c>
      <c r="AK154" s="40"/>
      <c r="AM154" s="39"/>
      <c r="AO154" s="39"/>
      <c r="AQ154" s="39"/>
      <c r="AS154" s="39"/>
      <c r="AU154" s="39"/>
      <c r="AW154" s="39"/>
      <c r="AX154" s="70"/>
      <c r="AZ154" s="40"/>
      <c r="BA154" s="42"/>
      <c r="BB154" s="40"/>
      <c r="BC154" s="42"/>
      <c r="BD154" s="40"/>
      <c r="BE154" s="42"/>
      <c r="BF154" s="40"/>
      <c r="BG154" s="42"/>
      <c r="BH154" s="40"/>
    </row>
    <row r="155" spans="3:62" ht="19.5" thickBot="1">
      <c r="C155" s="75"/>
      <c r="D155" s="37" t="s">
        <v>91</v>
      </c>
      <c r="E155" s="44">
        <v>13205922.08</v>
      </c>
      <c r="F155" s="48">
        <v>12015706.27</v>
      </c>
      <c r="G155" s="47">
        <f>(F155-F154)/(E155-E154)</f>
        <v>0.91042349191707062</v>
      </c>
      <c r="I155" s="44">
        <v>514848.29</v>
      </c>
      <c r="J155" s="48">
        <v>24665357.149999999</v>
      </c>
      <c r="K155" s="44">
        <v>67364.55</v>
      </c>
      <c r="L155" s="50">
        <f>(I155-I154)/(J155-J154)</f>
        <v>1.709960893242574E-2</v>
      </c>
      <c r="M155" s="50">
        <f>(K155-K154)/(J155-J154)</f>
        <v>2.6019608933804529E-3</v>
      </c>
      <c r="O155" s="48">
        <v>11892777.390000001</v>
      </c>
      <c r="P155" s="44">
        <v>12655771.640000001</v>
      </c>
      <c r="Q155" s="47">
        <f>(O155-O154)/(P155-P154)</f>
        <v>0.93191383181309639</v>
      </c>
      <c r="S155" s="44">
        <v>224507.84</v>
      </c>
      <c r="T155" s="44">
        <v>97508.68</v>
      </c>
      <c r="U155" s="48">
        <v>24776831.07</v>
      </c>
      <c r="V155" s="47">
        <f>(S155-S154)/(T155-T154)</f>
        <v>1.5891425029846449</v>
      </c>
      <c r="W155" s="47">
        <f>(U155-U154)/(T155-T154)</f>
        <v>274.71633529085818</v>
      </c>
      <c r="Y155" s="48">
        <v>24279850.899999999</v>
      </c>
      <c r="Z155" s="44">
        <v>1268945.71</v>
      </c>
      <c r="AA155" s="44">
        <v>851816.5</v>
      </c>
      <c r="AB155" s="47">
        <f>(Y155-Y154)/(Z155-Z154)</f>
        <v>19.153200397362248</v>
      </c>
      <c r="AC155" s="47">
        <f>(AA155-AA154)/(Z155-Z154)</f>
        <v>0.66625054280681362</v>
      </c>
      <c r="AE155" s="44">
        <v>115958.52</v>
      </c>
      <c r="AF155" s="44">
        <v>736178.41</v>
      </c>
      <c r="AG155" s="47">
        <f>(AF155-AF154)/(AE155-AE154)</f>
        <v>6.5872623300193105</v>
      </c>
      <c r="AI155" s="44">
        <v>368558.11</v>
      </c>
      <c r="AJ155" s="44">
        <v>11792.64</v>
      </c>
      <c r="AK155" s="50">
        <f>(AJ155-AJ154)/(AI155-AI154)</f>
        <v>2.4080759330997792E-2</v>
      </c>
      <c r="AM155" s="51">
        <v>3.0140547535834074E-3</v>
      </c>
      <c r="AO155" s="51">
        <v>2.407942539789442E-3</v>
      </c>
      <c r="AQ155" s="52">
        <v>2.4005839052636995E-3</v>
      </c>
      <c r="AS155" s="52">
        <v>2.7716632511846392E-3</v>
      </c>
      <c r="AU155" s="54">
        <v>1.191977098843997E-5</v>
      </c>
      <c r="AW155" s="55">
        <v>4.1250136017907266E-2</v>
      </c>
      <c r="AX155" s="70"/>
      <c r="AZ155" s="56">
        <v>0.99995872200000002</v>
      </c>
      <c r="BA155" s="57"/>
      <c r="BB155" s="56">
        <v>4.0321000000000002E-5</v>
      </c>
      <c r="BC155" s="42"/>
      <c r="BD155" s="58">
        <v>9.5719000000000006E-7</v>
      </c>
      <c r="BE155" s="42"/>
      <c r="BF155" s="53">
        <f>AZ155*$I$3+BB155*$I$4+BD155*$I$5</f>
        <v>27.976968754909922</v>
      </c>
      <c r="BG155" s="42"/>
      <c r="BH155" s="56">
        <f>$I$4*BB155/(BB155+BD155)+$I$5*BD155/(BB155+BD155)</f>
        <v>28.999620245460157</v>
      </c>
    </row>
    <row r="156" spans="3:62"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AT156" s="75"/>
      <c r="AU156" s="75"/>
      <c r="AV156" s="75"/>
      <c r="AW156" s="75"/>
      <c r="AX156" s="70"/>
      <c r="AY156" s="75"/>
      <c r="AZ156" s="75"/>
      <c r="BA156" s="75"/>
      <c r="BB156" s="75"/>
      <c r="BC156" s="75"/>
      <c r="BD156" s="75"/>
      <c r="BE156" s="75"/>
      <c r="BF156" s="75"/>
      <c r="BG156" s="75"/>
      <c r="BH156" s="75"/>
    </row>
    <row r="157" spans="3:62"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0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</row>
    <row r="158" spans="3:62" ht="22.5">
      <c r="E158" s="40" t="s">
        <v>89</v>
      </c>
      <c r="F158" s="40" t="s">
        <v>90</v>
      </c>
      <c r="G158" s="49" t="s">
        <v>101</v>
      </c>
      <c r="I158" s="40" t="s">
        <v>93</v>
      </c>
      <c r="J158" s="40" t="s">
        <v>89</v>
      </c>
      <c r="K158" s="40" t="s">
        <v>90</v>
      </c>
      <c r="L158" s="49" t="s">
        <v>104</v>
      </c>
      <c r="M158" s="49" t="s">
        <v>102</v>
      </c>
      <c r="O158" s="40" t="s">
        <v>93</v>
      </c>
      <c r="P158" s="40" t="s">
        <v>89</v>
      </c>
      <c r="Q158" s="49" t="s">
        <v>103</v>
      </c>
      <c r="S158" s="40" t="s">
        <v>93</v>
      </c>
      <c r="T158" s="40" t="s">
        <v>89</v>
      </c>
      <c r="U158" s="40" t="s">
        <v>90</v>
      </c>
      <c r="V158" s="49" t="s">
        <v>105</v>
      </c>
      <c r="W158" s="49" t="s">
        <v>106</v>
      </c>
      <c r="Y158" s="40" t="s">
        <v>93</v>
      </c>
      <c r="Z158" s="40" t="s">
        <v>89</v>
      </c>
      <c r="AA158" s="40" t="s">
        <v>90</v>
      </c>
      <c r="AB158" s="49" t="s">
        <v>107</v>
      </c>
      <c r="AC158" s="49" t="s">
        <v>108</v>
      </c>
      <c r="AE158" s="40" t="s">
        <v>89</v>
      </c>
      <c r="AF158" s="40" t="s">
        <v>90</v>
      </c>
      <c r="AG158" s="49" t="s">
        <v>109</v>
      </c>
      <c r="AI158" s="40" t="s">
        <v>89</v>
      </c>
      <c r="AJ158" s="40" t="s">
        <v>90</v>
      </c>
      <c r="AK158" s="49" t="s">
        <v>110</v>
      </c>
      <c r="AL158" s="74"/>
      <c r="AM158" s="40" t="s">
        <v>111</v>
      </c>
      <c r="AO158" s="40" t="s">
        <v>111</v>
      </c>
      <c r="AQ158" s="40" t="s">
        <v>111</v>
      </c>
      <c r="AS158" s="40" t="s">
        <v>111</v>
      </c>
      <c r="AU158" s="40" t="s">
        <v>111</v>
      </c>
      <c r="AW158" s="40" t="s">
        <v>111</v>
      </c>
      <c r="AX158" s="70"/>
      <c r="AZ158" s="40" t="s">
        <v>76</v>
      </c>
      <c r="BA158" s="42"/>
      <c r="BB158" s="40" t="s">
        <v>76</v>
      </c>
      <c r="BC158" s="42"/>
      <c r="BD158" s="40" t="s">
        <v>76</v>
      </c>
      <c r="BE158" s="42"/>
      <c r="BF158" s="68" t="s">
        <v>76</v>
      </c>
      <c r="BG158" s="42"/>
      <c r="BH158" s="40" t="s">
        <v>76</v>
      </c>
    </row>
    <row r="159" spans="3:62">
      <c r="C159" s="75" t="s">
        <v>127</v>
      </c>
      <c r="D159" s="37" t="s">
        <v>92</v>
      </c>
      <c r="E159" s="40">
        <v>5916.88</v>
      </c>
      <c r="F159" s="40">
        <v>6775.65</v>
      </c>
      <c r="G159" s="40"/>
      <c r="I159" s="40">
        <v>53715.33</v>
      </c>
      <c r="J159" s="40">
        <v>2667.96</v>
      </c>
      <c r="K159" s="40">
        <v>1748.47</v>
      </c>
      <c r="L159" s="40"/>
      <c r="M159" s="40"/>
      <c r="O159" s="40">
        <v>38007.5</v>
      </c>
      <c r="P159" s="40">
        <v>6003.76</v>
      </c>
      <c r="Q159" s="40"/>
      <c r="S159" s="40">
        <v>44708.55</v>
      </c>
      <c r="T159" s="40">
        <v>8281.7099999999991</v>
      </c>
      <c r="U159" s="40">
        <v>1591.1</v>
      </c>
      <c r="V159" s="40"/>
      <c r="W159" s="40"/>
      <c r="Y159" s="40">
        <v>42713.62</v>
      </c>
      <c r="Z159" s="40">
        <v>4745.78</v>
      </c>
      <c r="AA159" s="40">
        <v>6651.64</v>
      </c>
      <c r="AB159" s="40"/>
      <c r="AC159" s="40"/>
      <c r="AE159" s="40">
        <v>1964.47</v>
      </c>
      <c r="AF159" s="40">
        <v>1434.34</v>
      </c>
      <c r="AG159" s="40"/>
      <c r="AI159" s="40">
        <v>1435</v>
      </c>
      <c r="AJ159" s="40">
        <v>1152.55</v>
      </c>
      <c r="AK159" s="40"/>
      <c r="AM159" s="39"/>
      <c r="AO159" s="39"/>
      <c r="AQ159" s="39"/>
      <c r="AS159" s="39"/>
      <c r="AU159" s="39"/>
      <c r="AW159" s="39"/>
      <c r="AX159" s="70"/>
      <c r="AZ159" s="40"/>
      <c r="BA159" s="42"/>
      <c r="BB159" s="40"/>
      <c r="BC159" s="42"/>
      <c r="BD159" s="40"/>
      <c r="BE159" s="42"/>
      <c r="BF159" s="40"/>
      <c r="BG159" s="42"/>
      <c r="BH159" s="40"/>
    </row>
    <row r="160" spans="3:62" ht="19.5" thickBot="1">
      <c r="C160" s="75"/>
      <c r="D160" s="37" t="s">
        <v>91</v>
      </c>
      <c r="E160" s="44">
        <v>3989233</v>
      </c>
      <c r="F160" s="48">
        <v>18511474.780000001</v>
      </c>
      <c r="G160" s="47">
        <f>(F160-F159)/(E160-E159)</f>
        <v>4.645551237344427</v>
      </c>
      <c r="I160" s="44">
        <v>450409.5</v>
      </c>
      <c r="J160" s="48">
        <v>23270809.649999999</v>
      </c>
      <c r="K160" s="44">
        <v>63980.97</v>
      </c>
      <c r="L160" s="50">
        <f>(I160-I159)/(J160-J159)</f>
        <v>1.7048811859800912E-2</v>
      </c>
      <c r="M160" s="50">
        <f>(K160-K159)/(J160-J159)</f>
        <v>2.6745797248925039E-3</v>
      </c>
      <c r="O160" s="48">
        <v>19267623.59</v>
      </c>
      <c r="P160" s="44">
        <v>4064020.08</v>
      </c>
      <c r="Q160" s="47">
        <f>(O160-O159)/(P160-P159)</f>
        <v>4.7386739169151486</v>
      </c>
      <c r="S160" s="44">
        <v>165207.93</v>
      </c>
      <c r="T160" s="44">
        <v>84298.87</v>
      </c>
      <c r="U160" s="48">
        <v>20650093.309999999</v>
      </c>
      <c r="V160" s="47">
        <f>(S160-S159)/(T160-T159)</f>
        <v>1.5851602453972233</v>
      </c>
      <c r="W160" s="47">
        <f>(U160-U159)/(T160-T159)</f>
        <v>271.62948747361776</v>
      </c>
      <c r="Y160" s="48">
        <v>24361501.27</v>
      </c>
      <c r="Z160" s="44">
        <v>1293325.2</v>
      </c>
      <c r="AA160" s="44">
        <v>863392.48</v>
      </c>
      <c r="AB160" s="47">
        <f>(Y160-Y159)/(Z160-Z159)</f>
        <v>18.872556299246188</v>
      </c>
      <c r="AC160" s="47">
        <f>(AA160-AA159)/(Z160-Z159)</f>
        <v>0.66487235998228189</v>
      </c>
      <c r="AE160" s="44">
        <v>109632.53</v>
      </c>
      <c r="AF160" s="44">
        <v>699816.18</v>
      </c>
      <c r="AG160" s="47">
        <f>(AF160-AF159)/(AE160-AE159)</f>
        <v>6.4864346956748369</v>
      </c>
      <c r="AI160" s="44">
        <v>247596.92</v>
      </c>
      <c r="AJ160" s="44">
        <v>7233.23</v>
      </c>
      <c r="AK160" s="50">
        <f>(AJ160-AJ159)/(AI160-AI159)</f>
        <v>2.4701952275965344E-2</v>
      </c>
      <c r="AM160" s="51">
        <v>8.9971185421247634E-4</v>
      </c>
      <c r="AO160" s="51">
        <v>7.8072695234050044E-4</v>
      </c>
      <c r="AQ160" s="52">
        <v>5.0348865161640166E-3</v>
      </c>
      <c r="AS160" s="52">
        <v>4.3141467836672965E-3</v>
      </c>
      <c r="AU160" s="54">
        <v>1.191977098843997E-5</v>
      </c>
      <c r="AW160" s="55">
        <v>4.1250136017907266E-2</v>
      </c>
      <c r="AX160" s="70"/>
      <c r="AZ160" s="56">
        <v>0.99995825100000002</v>
      </c>
      <c r="BA160" s="57"/>
      <c r="BB160" s="56">
        <v>4.0751999999999999E-5</v>
      </c>
      <c r="BC160" s="42"/>
      <c r="BD160" s="58">
        <v>9.9758000000000007E-7</v>
      </c>
      <c r="BE160" s="42"/>
      <c r="BF160" s="53">
        <f>AZ160*$I$3+BB160*$I$4+BD160*$I$5</f>
        <v>27.976969277287303</v>
      </c>
      <c r="BG160" s="42"/>
      <c r="BH160" s="56">
        <f>$I$4*BB160/(BB160+BD160)+$I$5*BD160/(BB160+BD160)</f>
        <v>29.000323936104664</v>
      </c>
    </row>
    <row r="161" spans="3:60"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0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</row>
    <row r="162" spans="3:60"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AT162" s="75"/>
      <c r="AU162" s="75"/>
      <c r="AV162" s="75"/>
      <c r="AW162" s="75"/>
      <c r="AX162" s="70"/>
      <c r="AY162" s="75"/>
      <c r="AZ162" s="75"/>
      <c r="BA162" s="75"/>
      <c r="BB162" s="75"/>
      <c r="BC162" s="75"/>
      <c r="BD162" s="75"/>
      <c r="BE162" s="75"/>
      <c r="BF162" s="75"/>
      <c r="BG162" s="75"/>
      <c r="BH162" s="75"/>
    </row>
    <row r="163" spans="3:60" ht="22.5">
      <c r="E163" s="68" t="s">
        <v>89</v>
      </c>
      <c r="F163" s="68" t="s">
        <v>90</v>
      </c>
      <c r="G163" s="69" t="s">
        <v>101</v>
      </c>
      <c r="I163" s="68" t="s">
        <v>93</v>
      </c>
      <c r="J163" s="68" t="s">
        <v>89</v>
      </c>
      <c r="K163" s="68" t="s">
        <v>90</v>
      </c>
      <c r="L163" s="69" t="s">
        <v>104</v>
      </c>
      <c r="M163" s="69" t="s">
        <v>102</v>
      </c>
      <c r="O163" s="68" t="s">
        <v>93</v>
      </c>
      <c r="P163" s="68" t="s">
        <v>89</v>
      </c>
      <c r="Q163" s="69" t="s">
        <v>103</v>
      </c>
      <c r="S163" s="68" t="s">
        <v>93</v>
      </c>
      <c r="T163" s="68" t="s">
        <v>89</v>
      </c>
      <c r="U163" s="68" t="s">
        <v>90</v>
      </c>
      <c r="V163" s="69" t="s">
        <v>105</v>
      </c>
      <c r="W163" s="69" t="s">
        <v>106</v>
      </c>
      <c r="Y163" s="68" t="s">
        <v>93</v>
      </c>
      <c r="Z163" s="68" t="s">
        <v>89</v>
      </c>
      <c r="AA163" s="68" t="s">
        <v>90</v>
      </c>
      <c r="AB163" s="69" t="s">
        <v>107</v>
      </c>
      <c r="AC163" s="69" t="s">
        <v>108</v>
      </c>
      <c r="AE163" s="68" t="s">
        <v>89</v>
      </c>
      <c r="AF163" s="68" t="s">
        <v>90</v>
      </c>
      <c r="AG163" s="69" t="s">
        <v>109</v>
      </c>
      <c r="AI163" s="68" t="s">
        <v>89</v>
      </c>
      <c r="AJ163" s="68" t="s">
        <v>90</v>
      </c>
      <c r="AK163" s="69" t="s">
        <v>110</v>
      </c>
      <c r="AM163" s="68" t="s">
        <v>111</v>
      </c>
      <c r="AO163" s="68" t="s">
        <v>111</v>
      </c>
      <c r="AQ163" s="68" t="s">
        <v>111</v>
      </c>
      <c r="AS163" s="68" t="s">
        <v>111</v>
      </c>
      <c r="AU163" s="68" t="s">
        <v>111</v>
      </c>
      <c r="AW163" s="68" t="s">
        <v>111</v>
      </c>
      <c r="AX163" s="70"/>
      <c r="AZ163" s="68" t="s">
        <v>76</v>
      </c>
      <c r="BA163" s="42"/>
      <c r="BB163" s="68" t="s">
        <v>76</v>
      </c>
      <c r="BC163" s="42"/>
      <c r="BD163" s="68" t="s">
        <v>76</v>
      </c>
      <c r="BE163" s="42"/>
      <c r="BF163" s="68" t="s">
        <v>76</v>
      </c>
      <c r="BG163" s="42"/>
      <c r="BH163" s="68" t="s">
        <v>76</v>
      </c>
    </row>
    <row r="164" spans="3:60">
      <c r="C164" s="75" t="s">
        <v>127</v>
      </c>
      <c r="D164" s="37" t="s">
        <v>92</v>
      </c>
      <c r="E164" s="40">
        <v>5883.45</v>
      </c>
      <c r="F164" s="40">
        <v>4978.24</v>
      </c>
      <c r="G164" s="40"/>
      <c r="I164" s="40">
        <v>53715.33</v>
      </c>
      <c r="J164" s="40">
        <v>2667.96</v>
      </c>
      <c r="K164" s="40">
        <v>1748.47</v>
      </c>
      <c r="L164" s="40"/>
      <c r="M164" s="40"/>
      <c r="O164" s="40">
        <v>36431.488879999997</v>
      </c>
      <c r="P164" s="40">
        <v>6292.49</v>
      </c>
      <c r="Q164" s="40"/>
      <c r="S164" s="40">
        <v>44708.55</v>
      </c>
      <c r="T164" s="40">
        <v>8281.7099999999991</v>
      </c>
      <c r="U164" s="40">
        <v>1591.1</v>
      </c>
      <c r="V164" s="40"/>
      <c r="W164" s="40"/>
      <c r="Y164" s="40">
        <v>42713.62</v>
      </c>
      <c r="Z164" s="40">
        <v>4745.78</v>
      </c>
      <c r="AA164" s="40">
        <v>6651.64</v>
      </c>
      <c r="AB164" s="40"/>
      <c r="AC164" s="40"/>
      <c r="AE164" s="40">
        <v>1964.47</v>
      </c>
      <c r="AF164" s="40">
        <v>1434.34</v>
      </c>
      <c r="AG164" s="40"/>
      <c r="AI164" s="40">
        <v>1435</v>
      </c>
      <c r="AJ164" s="40">
        <v>1152.55</v>
      </c>
      <c r="AK164" s="40"/>
      <c r="AM164" s="39"/>
      <c r="AO164" s="39"/>
      <c r="AQ164" s="39"/>
      <c r="AS164" s="39"/>
      <c r="AU164" s="39"/>
      <c r="AW164" s="39"/>
      <c r="AX164" s="70"/>
      <c r="AZ164" s="40"/>
      <c r="BA164" s="42"/>
      <c r="BB164" s="40"/>
      <c r="BC164" s="42"/>
      <c r="BD164" s="40"/>
      <c r="BE164" s="42"/>
      <c r="BF164" s="40"/>
      <c r="BG164" s="42"/>
      <c r="BH164" s="40"/>
    </row>
    <row r="165" spans="3:60" ht="19.5" thickBot="1">
      <c r="C165" s="75"/>
      <c r="D165" s="37" t="s">
        <v>91</v>
      </c>
      <c r="E165" s="44">
        <v>7898640.21</v>
      </c>
      <c r="F165" s="48">
        <v>14544373.390000001</v>
      </c>
      <c r="G165" s="47">
        <f>(F165-F164)/(E165-E164)</f>
        <v>1.8421187415384128</v>
      </c>
      <c r="I165" s="44">
        <v>450409.5</v>
      </c>
      <c r="J165" s="48">
        <v>23270809.649999999</v>
      </c>
      <c r="K165" s="44">
        <v>63980.97</v>
      </c>
      <c r="L165" s="50">
        <f>(I165-I164)/(J165-J164)</f>
        <v>1.7048811859800912E-2</v>
      </c>
      <c r="M165" s="50">
        <f>(K165-K164)/(J165-J164)</f>
        <v>2.6745797248925039E-3</v>
      </c>
      <c r="O165" s="48">
        <v>1727894.63</v>
      </c>
      <c r="P165" s="44">
        <v>922901.15</v>
      </c>
      <c r="Q165" s="47">
        <f>(O165-O164)/(P165-P164)</f>
        <v>1.8453492912886069</v>
      </c>
      <c r="S165" s="44">
        <v>165207.93</v>
      </c>
      <c r="T165" s="44">
        <v>84298.87</v>
      </c>
      <c r="U165" s="48">
        <v>20650093.309999999</v>
      </c>
      <c r="V165" s="47">
        <f>(S165-S164)/(T165-T164)</f>
        <v>1.5851602453972233</v>
      </c>
      <c r="W165" s="47">
        <f>(U165-U164)/(T165-T164)</f>
        <v>271.62948747361776</v>
      </c>
      <c r="Y165" s="48">
        <v>24361501.27</v>
      </c>
      <c r="Z165" s="44">
        <v>1293325.2</v>
      </c>
      <c r="AA165" s="44">
        <v>863392.48</v>
      </c>
      <c r="AB165" s="47">
        <f>(Y165-Y164)/(Z165-Z164)</f>
        <v>18.872556299246188</v>
      </c>
      <c r="AC165" s="47">
        <f>(AA165-AA164)/(Z165-Z164)</f>
        <v>0.66487235998228189</v>
      </c>
      <c r="AE165" s="44">
        <v>109632.53</v>
      </c>
      <c r="AF165" s="44">
        <v>699816.18</v>
      </c>
      <c r="AG165" s="47">
        <f>(AF165-AF164)/(AE165-AE164)</f>
        <v>6.4864346956748369</v>
      </c>
      <c r="AI165" s="44">
        <v>247596.92</v>
      </c>
      <c r="AJ165" s="44">
        <v>7233.23</v>
      </c>
      <c r="AK165" s="50">
        <f>(AJ165-AJ164)/(AI165-AI164)</f>
        <v>2.4701952275965344E-2</v>
      </c>
      <c r="AM165" s="51">
        <v>1.6012465248024029E-3</v>
      </c>
      <c r="AO165" s="51">
        <v>1.6806744202612768E-3</v>
      </c>
      <c r="AQ165" s="52">
        <v>3.5947007414784474E-3</v>
      </c>
      <c r="AS165" s="52">
        <v>3.0103104486383083E-3</v>
      </c>
      <c r="AU165" s="54">
        <v>1.191977098843997E-5</v>
      </c>
      <c r="AW165" s="55">
        <v>4.1250136017907266E-2</v>
      </c>
      <c r="AX165" s="70"/>
      <c r="AZ165" s="56">
        <v>0.99995827800000003</v>
      </c>
      <c r="BA165" s="57"/>
      <c r="BB165" s="56">
        <v>4.0725000000000001E-5</v>
      </c>
      <c r="BC165" s="42"/>
      <c r="BD165" s="58">
        <v>9.9739999999999997E-7</v>
      </c>
      <c r="BE165" s="42"/>
      <c r="BF165" s="53">
        <f>AZ165*$I$3+BB165*$I$4+BD165*$I$5</f>
        <v>27.976969244903685</v>
      </c>
      <c r="BG165" s="42"/>
      <c r="BH165" s="56">
        <f>$I$4*BB165/(BB165+BD165)+$I$5*BD165/(BB165+BD165)</f>
        <v>29.000335157175517</v>
      </c>
    </row>
    <row r="166" spans="3:60"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AT166" s="75"/>
      <c r="AU166" s="75"/>
      <c r="AV166" s="75"/>
      <c r="AW166" s="75"/>
      <c r="AX166" s="70"/>
      <c r="AY166" s="75"/>
      <c r="AZ166" s="75"/>
      <c r="BA166" s="75"/>
      <c r="BB166" s="75"/>
      <c r="BC166" s="75"/>
      <c r="BD166" s="75"/>
      <c r="BE166" s="75"/>
      <c r="BF166" s="75"/>
      <c r="BG166" s="75"/>
      <c r="BH166" s="75"/>
    </row>
    <row r="167" spans="3:60"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AT167" s="75"/>
      <c r="AU167" s="75"/>
      <c r="AV167" s="75"/>
      <c r="AW167" s="75"/>
      <c r="AX167" s="70"/>
      <c r="AY167" s="75"/>
      <c r="AZ167" s="75"/>
      <c r="BA167" s="75"/>
      <c r="BB167" s="75"/>
      <c r="BC167" s="75"/>
      <c r="BD167" s="75"/>
      <c r="BE167" s="75"/>
      <c r="BF167" s="75"/>
      <c r="BG167" s="75"/>
      <c r="BH167" s="75"/>
    </row>
    <row r="168" spans="3:60" ht="22.5">
      <c r="E168" s="68" t="s">
        <v>89</v>
      </c>
      <c r="F168" s="68" t="s">
        <v>90</v>
      </c>
      <c r="G168" s="69" t="s">
        <v>101</v>
      </c>
      <c r="I168" s="68" t="s">
        <v>93</v>
      </c>
      <c r="J168" s="68" t="s">
        <v>89</v>
      </c>
      <c r="K168" s="68" t="s">
        <v>90</v>
      </c>
      <c r="L168" s="69" t="s">
        <v>104</v>
      </c>
      <c r="M168" s="69" t="s">
        <v>102</v>
      </c>
      <c r="O168" s="68" t="s">
        <v>93</v>
      </c>
      <c r="P168" s="68" t="s">
        <v>89</v>
      </c>
      <c r="Q168" s="69" t="s">
        <v>103</v>
      </c>
      <c r="S168" s="68" t="s">
        <v>93</v>
      </c>
      <c r="T168" s="68" t="s">
        <v>89</v>
      </c>
      <c r="U168" s="68" t="s">
        <v>90</v>
      </c>
      <c r="V168" s="69" t="s">
        <v>105</v>
      </c>
      <c r="W168" s="69" t="s">
        <v>106</v>
      </c>
      <c r="Y168" s="68" t="s">
        <v>93</v>
      </c>
      <c r="Z168" s="68" t="s">
        <v>89</v>
      </c>
      <c r="AA168" s="68" t="s">
        <v>90</v>
      </c>
      <c r="AB168" s="69" t="s">
        <v>107</v>
      </c>
      <c r="AC168" s="69" t="s">
        <v>108</v>
      </c>
      <c r="AE168" s="68" t="s">
        <v>89</v>
      </c>
      <c r="AF168" s="68" t="s">
        <v>90</v>
      </c>
      <c r="AG168" s="69" t="s">
        <v>109</v>
      </c>
      <c r="AI168" s="68" t="s">
        <v>89</v>
      </c>
      <c r="AJ168" s="68" t="s">
        <v>90</v>
      </c>
      <c r="AK168" s="69" t="s">
        <v>110</v>
      </c>
      <c r="AM168" s="68" t="s">
        <v>111</v>
      </c>
      <c r="AO168" s="68" t="s">
        <v>111</v>
      </c>
      <c r="AQ168" s="68" t="s">
        <v>111</v>
      </c>
      <c r="AS168" s="68" t="s">
        <v>111</v>
      </c>
      <c r="AU168" s="68" t="s">
        <v>111</v>
      </c>
      <c r="AW168" s="68" t="s">
        <v>111</v>
      </c>
      <c r="AX168" s="70"/>
      <c r="AZ168" s="68" t="s">
        <v>76</v>
      </c>
      <c r="BA168" s="42"/>
      <c r="BB168" s="68" t="s">
        <v>76</v>
      </c>
      <c r="BC168" s="42"/>
      <c r="BD168" s="68" t="s">
        <v>76</v>
      </c>
      <c r="BE168" s="42"/>
      <c r="BF168" s="68" t="s">
        <v>76</v>
      </c>
      <c r="BG168" s="42"/>
      <c r="BH168" s="68" t="s">
        <v>76</v>
      </c>
    </row>
    <row r="169" spans="3:60">
      <c r="C169" s="75" t="s">
        <v>127</v>
      </c>
      <c r="D169" s="37" t="s">
        <v>92</v>
      </c>
      <c r="E169" s="40">
        <v>3230.89</v>
      </c>
      <c r="F169" s="40">
        <v>3132.75</v>
      </c>
      <c r="G169" s="40"/>
      <c r="I169" s="40">
        <v>53715.33</v>
      </c>
      <c r="J169" s="40">
        <v>2667.96</v>
      </c>
      <c r="K169" s="40">
        <v>1748.47</v>
      </c>
      <c r="L169" s="40"/>
      <c r="M169" s="40"/>
      <c r="O169" s="40">
        <v>28641.08</v>
      </c>
      <c r="P169" s="40">
        <v>6180.4</v>
      </c>
      <c r="Q169" s="40"/>
      <c r="S169" s="40">
        <v>44708.55</v>
      </c>
      <c r="T169" s="40">
        <v>8281.7099999999991</v>
      </c>
      <c r="U169" s="40">
        <v>1591.1</v>
      </c>
      <c r="V169" s="40"/>
      <c r="W169" s="40"/>
      <c r="Y169" s="40">
        <v>42713.62</v>
      </c>
      <c r="Z169" s="40">
        <v>4745.78</v>
      </c>
      <c r="AA169" s="40">
        <v>6651.64</v>
      </c>
      <c r="AB169" s="40"/>
      <c r="AC169" s="40"/>
      <c r="AE169" s="40">
        <v>1964.47</v>
      </c>
      <c r="AF169" s="40">
        <v>1434.34</v>
      </c>
      <c r="AG169" s="40"/>
      <c r="AI169" s="40">
        <v>1435</v>
      </c>
      <c r="AJ169" s="40">
        <v>1152.55</v>
      </c>
      <c r="AK169" s="40"/>
      <c r="AM169" s="39"/>
      <c r="AO169" s="39"/>
      <c r="AQ169" s="39"/>
      <c r="AS169" s="39"/>
      <c r="AU169" s="39"/>
      <c r="AW169" s="39"/>
      <c r="AX169" s="70"/>
      <c r="AZ169" s="40"/>
      <c r="BA169" s="42"/>
      <c r="BB169" s="40"/>
      <c r="BC169" s="42"/>
      <c r="BD169" s="40"/>
      <c r="BE169" s="42"/>
      <c r="BF169" s="40"/>
      <c r="BG169" s="42"/>
      <c r="BH169" s="40"/>
    </row>
    <row r="170" spans="3:60" ht="19.5" thickBot="1">
      <c r="C170" s="75"/>
      <c r="D170" s="37" t="s">
        <v>91</v>
      </c>
      <c r="E170" s="44">
        <v>11997757.640000001</v>
      </c>
      <c r="F170" s="48">
        <v>10903473.460000001</v>
      </c>
      <c r="G170" s="47">
        <f>(F170-F169)/(E170-E169)</f>
        <v>0.9087762224549627</v>
      </c>
      <c r="I170" s="44">
        <v>450409.5</v>
      </c>
      <c r="J170" s="48">
        <v>23270809.649999999</v>
      </c>
      <c r="K170" s="44">
        <v>63980.97</v>
      </c>
      <c r="L170" s="50">
        <f>(I170-I169)/(J170-J169)</f>
        <v>1.7048811859800912E-2</v>
      </c>
      <c r="M170" s="50">
        <f>(K170-K169)/(J170-J169)</f>
        <v>2.6745797248925039E-3</v>
      </c>
      <c r="O170" s="48">
        <v>11350918.59</v>
      </c>
      <c r="P170" s="44">
        <v>12146117.310000001</v>
      </c>
      <c r="Q170" s="47">
        <f>(O170-O169)/(P170-P169)</f>
        <v>0.93264714585736674</v>
      </c>
      <c r="S170" s="44">
        <v>165207.93</v>
      </c>
      <c r="T170" s="44">
        <v>84298.87</v>
      </c>
      <c r="U170" s="48">
        <v>20650093.309999999</v>
      </c>
      <c r="V170" s="47">
        <f>(S170-S169)/(T170-T169)</f>
        <v>1.5851602453972233</v>
      </c>
      <c r="W170" s="47">
        <f>(U170-U169)/(T170-T169)</f>
        <v>271.62948747361776</v>
      </c>
      <c r="Y170" s="48">
        <v>24361501.27</v>
      </c>
      <c r="Z170" s="44">
        <v>1293325.2</v>
      </c>
      <c r="AA170" s="44">
        <v>863392.48</v>
      </c>
      <c r="AB170" s="47">
        <f>(Y170-Y169)/(Z170-Z169)</f>
        <v>18.872556299246188</v>
      </c>
      <c r="AC170" s="47">
        <f>(AA170-AA169)/(Z170-Z169)</f>
        <v>0.66487235998228189</v>
      </c>
      <c r="AE170" s="44">
        <v>109632.53</v>
      </c>
      <c r="AF170" s="44">
        <v>699816.18</v>
      </c>
      <c r="AG170" s="47">
        <f>(AF170-AF169)/(AE170-AE169)</f>
        <v>6.4864346956748369</v>
      </c>
      <c r="AI170" s="44">
        <v>247596.92</v>
      </c>
      <c r="AJ170" s="44">
        <v>7233.23</v>
      </c>
      <c r="AK170" s="50">
        <f>(AJ170-AJ169)/(AI170-AI169)</f>
        <v>2.4701952275965344E-2</v>
      </c>
      <c r="AM170" s="51">
        <v>3.0140547535834074E-3</v>
      </c>
      <c r="AO170" s="51">
        <v>2.407942539789442E-3</v>
      </c>
      <c r="AQ170" s="52">
        <v>2.4005839052636995E-3</v>
      </c>
      <c r="AS170" s="52">
        <v>2.7716632511846392E-3</v>
      </c>
      <c r="AU170" s="54">
        <v>1.191977098843997E-5</v>
      </c>
      <c r="AW170" s="55">
        <v>4.1250136017907266E-2</v>
      </c>
      <c r="AX170" s="70"/>
      <c r="AZ170" s="56">
        <v>0.99995810299999999</v>
      </c>
      <c r="BA170" s="57"/>
      <c r="BB170" s="56">
        <v>4.0899999999999998E-5</v>
      </c>
      <c r="BC170" s="42"/>
      <c r="BD170" s="58">
        <v>9.9748000000000006E-7</v>
      </c>
      <c r="BE170" s="42"/>
      <c r="BF170" s="53">
        <f>AZ170*$I$3+BB170*$I$4+BD170*$I$5</f>
        <v>27.976969422226006</v>
      </c>
      <c r="BG170" s="42"/>
      <c r="BH170" s="56">
        <f>$I$4*BB170/(BB170+BD170)+$I$5*BD170/(BB170+BD170)</f>
        <v>29.000237437423642</v>
      </c>
    </row>
    <row r="171" spans="3:60"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0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</row>
    <row r="172" spans="3:60"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AT172" s="75"/>
      <c r="AU172" s="75"/>
      <c r="AV172" s="75"/>
      <c r="AW172" s="75"/>
      <c r="AX172" s="70"/>
      <c r="AY172" s="75"/>
      <c r="AZ172" s="75"/>
      <c r="BA172" s="75"/>
      <c r="BB172" s="75"/>
      <c r="BC172" s="75"/>
      <c r="BD172" s="75"/>
      <c r="BE172" s="75"/>
      <c r="BF172" s="75"/>
      <c r="BG172" s="75"/>
      <c r="BH172" s="75"/>
    </row>
    <row r="173" spans="3:60" ht="22.5">
      <c r="E173" s="40" t="s">
        <v>89</v>
      </c>
      <c r="F173" s="40" t="s">
        <v>90</v>
      </c>
      <c r="G173" s="49" t="s">
        <v>101</v>
      </c>
      <c r="I173" s="40" t="s">
        <v>93</v>
      </c>
      <c r="J173" s="40" t="s">
        <v>89</v>
      </c>
      <c r="K173" s="40" t="s">
        <v>90</v>
      </c>
      <c r="L173" s="49" t="s">
        <v>104</v>
      </c>
      <c r="M173" s="49" t="s">
        <v>102</v>
      </c>
      <c r="O173" s="40" t="s">
        <v>93</v>
      </c>
      <c r="P173" s="40" t="s">
        <v>89</v>
      </c>
      <c r="Q173" s="49" t="s">
        <v>103</v>
      </c>
      <c r="S173" s="40" t="s">
        <v>93</v>
      </c>
      <c r="T173" s="40" t="s">
        <v>89</v>
      </c>
      <c r="U173" s="40" t="s">
        <v>90</v>
      </c>
      <c r="V173" s="49" t="s">
        <v>105</v>
      </c>
      <c r="W173" s="49" t="s">
        <v>106</v>
      </c>
      <c r="Y173" s="40" t="s">
        <v>93</v>
      </c>
      <c r="Z173" s="40" t="s">
        <v>89</v>
      </c>
      <c r="AA173" s="40" t="s">
        <v>90</v>
      </c>
      <c r="AB173" s="49" t="s">
        <v>107</v>
      </c>
      <c r="AC173" s="49" t="s">
        <v>108</v>
      </c>
      <c r="AE173" s="40" t="s">
        <v>89</v>
      </c>
      <c r="AF173" s="40" t="s">
        <v>90</v>
      </c>
      <c r="AG173" s="49" t="s">
        <v>109</v>
      </c>
      <c r="AI173" s="40" t="s">
        <v>89</v>
      </c>
      <c r="AJ173" s="40" t="s">
        <v>90</v>
      </c>
      <c r="AK173" s="49" t="s">
        <v>110</v>
      </c>
      <c r="AL173" s="74"/>
      <c r="AM173" s="40" t="s">
        <v>111</v>
      </c>
      <c r="AO173" s="40" t="s">
        <v>111</v>
      </c>
      <c r="AQ173" s="40" t="s">
        <v>111</v>
      </c>
      <c r="AS173" s="40" t="s">
        <v>111</v>
      </c>
      <c r="AU173" s="40" t="s">
        <v>111</v>
      </c>
      <c r="AW173" s="40" t="s">
        <v>111</v>
      </c>
      <c r="AX173" s="70"/>
      <c r="AZ173" s="40" t="s">
        <v>76</v>
      </c>
      <c r="BA173" s="42"/>
      <c r="BB173" s="40" t="s">
        <v>76</v>
      </c>
      <c r="BC173" s="42"/>
      <c r="BD173" s="40" t="s">
        <v>76</v>
      </c>
      <c r="BE173" s="42"/>
      <c r="BF173" s="68" t="s">
        <v>76</v>
      </c>
      <c r="BG173" s="42"/>
      <c r="BH173" s="40" t="s">
        <v>76</v>
      </c>
    </row>
    <row r="174" spans="3:60">
      <c r="C174" s="75" t="s">
        <v>141</v>
      </c>
      <c r="D174" s="37" t="s">
        <v>92</v>
      </c>
      <c r="E174" s="40">
        <v>7497.16</v>
      </c>
      <c r="F174" s="40">
        <v>10023.23</v>
      </c>
      <c r="G174" s="40"/>
      <c r="I174" s="40">
        <v>35187.08</v>
      </c>
      <c r="J174" s="40">
        <v>1473.74</v>
      </c>
      <c r="K174" s="40">
        <v>973.68</v>
      </c>
      <c r="L174" s="40"/>
      <c r="M174" s="40"/>
      <c r="O174" s="40">
        <v>32754.880000000001</v>
      </c>
      <c r="P174" s="40">
        <v>9182.17</v>
      </c>
      <c r="Q174" s="40"/>
      <c r="S174" s="40">
        <v>27697.61</v>
      </c>
      <c r="T174" s="40">
        <v>9417.6</v>
      </c>
      <c r="U174" s="40">
        <v>759.35</v>
      </c>
      <c r="V174" s="40"/>
      <c r="W174" s="40"/>
      <c r="Y174" s="40">
        <v>29627.279999999999</v>
      </c>
      <c r="Z174" s="40">
        <v>2607.62</v>
      </c>
      <c r="AA174" s="40">
        <v>6243.39</v>
      </c>
      <c r="AB174" s="40"/>
      <c r="AC174" s="40"/>
      <c r="AE174" s="40">
        <v>823.19</v>
      </c>
      <c r="AF174" s="40">
        <v>574.11</v>
      </c>
      <c r="AG174" s="40"/>
      <c r="AI174" s="40">
        <v>1690.36</v>
      </c>
      <c r="AJ174" s="40">
        <v>1171.81</v>
      </c>
      <c r="AK174" s="40"/>
      <c r="AM174" s="39"/>
      <c r="AO174" s="39"/>
      <c r="AQ174" s="39"/>
      <c r="AS174" s="39"/>
      <c r="AU174" s="39"/>
      <c r="AW174" s="39"/>
      <c r="AX174" s="70"/>
      <c r="AZ174" s="40"/>
      <c r="BA174" s="42"/>
      <c r="BB174" s="40"/>
      <c r="BC174" s="42"/>
      <c r="BD174" s="40"/>
      <c r="BE174" s="42"/>
      <c r="BF174" s="40"/>
      <c r="BG174" s="42"/>
      <c r="BH174" s="40"/>
    </row>
    <row r="175" spans="3:60" ht="19.5" thickBot="1">
      <c r="C175" s="75"/>
      <c r="D175" s="37" t="s">
        <v>91</v>
      </c>
      <c r="E175" s="44">
        <v>3326128.87</v>
      </c>
      <c r="F175" s="48">
        <v>15032192.65</v>
      </c>
      <c r="G175" s="47">
        <f>(F175-F174)/(E175-E174)</f>
        <v>4.5266154043950841</v>
      </c>
      <c r="I175" s="44">
        <v>221498.61</v>
      </c>
      <c r="J175" s="48">
        <v>9140057.3900000006</v>
      </c>
      <c r="K175" s="44">
        <v>24588.67</v>
      </c>
      <c r="L175" s="50">
        <f>(I175-I174)/(J175-J174)</f>
        <v>2.0387352913271189E-2</v>
      </c>
      <c r="M175" s="50">
        <f>(K175-K174)/(J175-J174)</f>
        <v>2.5840973726820346E-3</v>
      </c>
      <c r="O175" s="48">
        <v>14448559.699999999</v>
      </c>
      <c r="P175" s="44">
        <v>2586581.84</v>
      </c>
      <c r="Q175" s="47">
        <f>(O175-O174)/(P175-P174)</f>
        <v>5.593158479763443</v>
      </c>
      <c r="S175" s="44">
        <v>150904.04999999999</v>
      </c>
      <c r="T175" s="44">
        <v>75229.78</v>
      </c>
      <c r="U175" s="48">
        <v>18050181.170000002</v>
      </c>
      <c r="V175" s="47">
        <f>(S175-S174)/(T175-T174)</f>
        <v>1.8720917617377208</v>
      </c>
      <c r="W175" s="47">
        <f>(U175-U174)/(T175-T174)</f>
        <v>274.25655585333902</v>
      </c>
      <c r="Y175" s="48">
        <v>22109939.780000001</v>
      </c>
      <c r="Z175" s="44">
        <v>989587.13</v>
      </c>
      <c r="AA175" s="44">
        <v>654032.77</v>
      </c>
      <c r="AB175" s="47">
        <f>(Y175-Y174)/(Z175-Z174)</f>
        <v>22.371601716432796</v>
      </c>
      <c r="AC175" s="47">
        <f>(AA175-AA174)/(Z175-Z174)</f>
        <v>0.65633518572234595</v>
      </c>
      <c r="AE175" s="44">
        <v>32932.71</v>
      </c>
      <c r="AF175" s="44">
        <v>205542.69</v>
      </c>
      <c r="AG175" s="47">
        <f>(AF175-AF174)/(AE175-AE174)</f>
        <v>6.3834208670824113</v>
      </c>
      <c r="AI175" s="44">
        <v>154370.22</v>
      </c>
      <c r="AJ175" s="44">
        <v>4936.5600000000004</v>
      </c>
      <c r="AK175" s="50">
        <f>(AJ175-AJ174)/(AI175-AI174)</f>
        <v>2.4657803589812042E-2</v>
      </c>
      <c r="AM175" s="51">
        <v>8.9971185421247634E-4</v>
      </c>
      <c r="AO175" s="51">
        <v>7.8072695234050044E-4</v>
      </c>
      <c r="AQ175" s="52">
        <v>5.0348865161640166E-3</v>
      </c>
      <c r="AS175" s="52">
        <v>4.3141467836672965E-3</v>
      </c>
      <c r="AU175" s="54">
        <v>1.191977098843997E-5</v>
      </c>
      <c r="AW175" s="55">
        <v>4.1250136017907266E-2</v>
      </c>
      <c r="AX175" s="70"/>
      <c r="AZ175" s="56">
        <v>0.99995862899999999</v>
      </c>
      <c r="BA175" s="57"/>
      <c r="BB175" s="56">
        <v>4.0355999999999998E-5</v>
      </c>
      <c r="BC175" s="42"/>
      <c r="BD175" s="58">
        <v>1.0149E-6</v>
      </c>
      <c r="BE175" s="42"/>
      <c r="BF175" s="53">
        <f>AZ175*$I$3+BB175*$I$4+BD175*$I$5</f>
        <v>27.976968897019344</v>
      </c>
      <c r="BG175" s="42"/>
      <c r="BH175" s="56">
        <f>$I$4*BB175/(BB175+BD175)+$I$5*BD175/(BB175+BD175)</f>
        <v>29.000959563552424</v>
      </c>
    </row>
    <row r="176" spans="3:60"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AT176" s="75"/>
      <c r="AU176" s="75"/>
      <c r="AV176" s="75"/>
      <c r="AW176" s="75"/>
      <c r="AX176" s="70"/>
      <c r="AY176" s="75"/>
      <c r="AZ176" s="75"/>
      <c r="BA176" s="75"/>
      <c r="BB176" s="75"/>
      <c r="BC176" s="75"/>
      <c r="BD176" s="75"/>
      <c r="BE176" s="75"/>
      <c r="BF176" s="75"/>
      <c r="BG176" s="75"/>
      <c r="BH176" s="75"/>
    </row>
    <row r="177" spans="2:60"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0"/>
      <c r="AY177" s="75"/>
      <c r="AZ177" s="75"/>
      <c r="BA177" s="75"/>
      <c r="BB177" s="75"/>
      <c r="BC177" s="75"/>
      <c r="BD177" s="75"/>
      <c r="BE177" s="75"/>
      <c r="BF177" s="75"/>
      <c r="BG177" s="75"/>
      <c r="BH177" s="75"/>
    </row>
    <row r="178" spans="2:60" ht="22.5">
      <c r="E178" s="68" t="s">
        <v>89</v>
      </c>
      <c r="F178" s="68" t="s">
        <v>90</v>
      </c>
      <c r="G178" s="69" t="s">
        <v>101</v>
      </c>
      <c r="I178" s="68" t="s">
        <v>93</v>
      </c>
      <c r="J178" s="68" t="s">
        <v>89</v>
      </c>
      <c r="K178" s="68" t="s">
        <v>90</v>
      </c>
      <c r="L178" s="69" t="s">
        <v>104</v>
      </c>
      <c r="M178" s="69" t="s">
        <v>102</v>
      </c>
      <c r="O178" s="68" t="s">
        <v>93</v>
      </c>
      <c r="P178" s="68" t="s">
        <v>89</v>
      </c>
      <c r="Q178" s="69" t="s">
        <v>103</v>
      </c>
      <c r="S178" s="68" t="s">
        <v>93</v>
      </c>
      <c r="T178" s="68" t="s">
        <v>89</v>
      </c>
      <c r="U178" s="68" t="s">
        <v>90</v>
      </c>
      <c r="V178" s="69" t="s">
        <v>105</v>
      </c>
      <c r="W178" s="69" t="s">
        <v>106</v>
      </c>
      <c r="Y178" s="68" t="s">
        <v>93</v>
      </c>
      <c r="Z178" s="68" t="s">
        <v>89</v>
      </c>
      <c r="AA178" s="68" t="s">
        <v>90</v>
      </c>
      <c r="AB178" s="69" t="s">
        <v>107</v>
      </c>
      <c r="AC178" s="69" t="s">
        <v>108</v>
      </c>
      <c r="AE178" s="68" t="s">
        <v>89</v>
      </c>
      <c r="AF178" s="68" t="s">
        <v>90</v>
      </c>
      <c r="AG178" s="69" t="s">
        <v>109</v>
      </c>
      <c r="AI178" s="68" t="s">
        <v>89</v>
      </c>
      <c r="AJ178" s="68" t="s">
        <v>90</v>
      </c>
      <c r="AK178" s="69" t="s">
        <v>110</v>
      </c>
      <c r="AM178" s="68" t="s">
        <v>111</v>
      </c>
      <c r="AO178" s="68" t="s">
        <v>111</v>
      </c>
      <c r="AQ178" s="68" t="s">
        <v>111</v>
      </c>
      <c r="AS178" s="68" t="s">
        <v>111</v>
      </c>
      <c r="AU178" s="68" t="s">
        <v>111</v>
      </c>
      <c r="AW178" s="68" t="s">
        <v>111</v>
      </c>
      <c r="AX178" s="70"/>
      <c r="AZ178" s="68" t="s">
        <v>76</v>
      </c>
      <c r="BA178" s="42"/>
      <c r="BB178" s="68" t="s">
        <v>76</v>
      </c>
      <c r="BC178" s="42"/>
      <c r="BD178" s="68" t="s">
        <v>76</v>
      </c>
      <c r="BE178" s="42"/>
      <c r="BF178" s="68" t="s">
        <v>76</v>
      </c>
      <c r="BG178" s="42"/>
      <c r="BH178" s="68" t="s">
        <v>76</v>
      </c>
    </row>
    <row r="179" spans="2:60">
      <c r="C179" s="75" t="s">
        <v>141</v>
      </c>
      <c r="D179" s="37" t="s">
        <v>92</v>
      </c>
      <c r="E179" s="40">
        <v>6971.74</v>
      </c>
      <c r="F179" s="40">
        <v>6755.68</v>
      </c>
      <c r="G179" s="40"/>
      <c r="I179" s="40">
        <v>35187.08</v>
      </c>
      <c r="J179" s="40">
        <v>1473.74</v>
      </c>
      <c r="K179" s="40">
        <v>973.68</v>
      </c>
      <c r="L179" s="40"/>
      <c r="M179" s="40"/>
      <c r="O179" s="40">
        <v>30077.360000000001</v>
      </c>
      <c r="P179" s="40">
        <v>9346.48</v>
      </c>
      <c r="Q179" s="40"/>
      <c r="S179" s="40">
        <v>27697.61</v>
      </c>
      <c r="T179" s="40">
        <v>9417.6</v>
      </c>
      <c r="U179" s="40">
        <v>759.35</v>
      </c>
      <c r="V179" s="40"/>
      <c r="W179" s="40"/>
      <c r="Y179" s="40">
        <v>29627.279999999999</v>
      </c>
      <c r="Z179" s="40">
        <v>2607.62</v>
      </c>
      <c r="AA179" s="40">
        <v>6243.39</v>
      </c>
      <c r="AB179" s="40"/>
      <c r="AC179" s="40"/>
      <c r="AE179" s="40">
        <v>823.19</v>
      </c>
      <c r="AF179" s="40">
        <v>574.11</v>
      </c>
      <c r="AG179" s="40"/>
      <c r="AI179" s="40">
        <v>1690.36</v>
      </c>
      <c r="AJ179" s="40">
        <v>1171.81</v>
      </c>
      <c r="AK179" s="40"/>
      <c r="AM179" s="39"/>
      <c r="AO179" s="39"/>
      <c r="AQ179" s="39"/>
      <c r="AS179" s="39"/>
      <c r="AU179" s="39"/>
      <c r="AW179" s="39"/>
      <c r="AX179" s="70"/>
      <c r="AZ179" s="40"/>
      <c r="BA179" s="42"/>
      <c r="BB179" s="40"/>
      <c r="BC179" s="42"/>
      <c r="BD179" s="40"/>
      <c r="BE179" s="42"/>
      <c r="BF179" s="40"/>
      <c r="BG179" s="42"/>
      <c r="BH179" s="40"/>
    </row>
    <row r="180" spans="2:60" ht="19.5" thickBot="1">
      <c r="C180" s="75"/>
      <c r="D180" s="37" t="s">
        <v>91</v>
      </c>
      <c r="E180" s="44">
        <v>6669363.9000000004</v>
      </c>
      <c r="F180" s="48">
        <v>11996236.689999999</v>
      </c>
      <c r="G180" s="47">
        <f>(F180-F179)/(E180-E179)</f>
        <v>1.7995759964390927</v>
      </c>
      <c r="I180" s="44">
        <v>221498.61</v>
      </c>
      <c r="J180" s="48">
        <v>9140057.3900000006</v>
      </c>
      <c r="K180" s="44">
        <v>24588.67</v>
      </c>
      <c r="L180" s="50">
        <f>(I180-I179)/(J180-J179)</f>
        <v>2.0387352913271189E-2</v>
      </c>
      <c r="M180" s="50">
        <f>(K180-K179)/(J180-J179)</f>
        <v>2.5840973726820346E-3</v>
      </c>
      <c r="O180" s="48">
        <v>16233917.75</v>
      </c>
      <c r="P180" s="44">
        <v>7283838.0800000001</v>
      </c>
      <c r="Q180" s="47">
        <f>(O180-O179)/(P180-P179)</f>
        <v>2.2274876762521796</v>
      </c>
      <c r="S180" s="44">
        <v>150904.04999999999</v>
      </c>
      <c r="T180" s="44">
        <v>75229.78</v>
      </c>
      <c r="U180" s="48">
        <v>18050181.170000002</v>
      </c>
      <c r="V180" s="47">
        <f>(S180-S179)/(T180-T179)</f>
        <v>1.8720917617377208</v>
      </c>
      <c r="W180" s="47">
        <f>(U180-U179)/(T180-T179)</f>
        <v>274.25655585333902</v>
      </c>
      <c r="Y180" s="48">
        <v>22109939.780000001</v>
      </c>
      <c r="Z180" s="44">
        <v>989587.13</v>
      </c>
      <c r="AA180" s="44">
        <v>654032.77</v>
      </c>
      <c r="AB180" s="47">
        <f>(Y180-Y179)/(Z180-Z179)</f>
        <v>22.371601716432796</v>
      </c>
      <c r="AC180" s="47">
        <f>(AA180-AA179)/(Z180-Z179)</f>
        <v>0.65633518572234595</v>
      </c>
      <c r="AE180" s="44">
        <v>32932.71</v>
      </c>
      <c r="AF180" s="44">
        <v>205542.69</v>
      </c>
      <c r="AG180" s="47">
        <f>(AF180-AF179)/(AE180-AE179)</f>
        <v>6.3834208670824113</v>
      </c>
      <c r="AI180" s="44">
        <v>154370.22</v>
      </c>
      <c r="AJ180" s="44">
        <v>4936.5600000000004</v>
      </c>
      <c r="AK180" s="50">
        <f>(AJ180-AJ179)/(AI180-AI179)</f>
        <v>2.4657803589812042E-2</v>
      </c>
      <c r="AM180" s="51">
        <v>1.6012465248024029E-3</v>
      </c>
      <c r="AO180" s="51">
        <v>1.6806744202612768E-3</v>
      </c>
      <c r="AQ180" s="52">
        <v>3.5947007414784474E-3</v>
      </c>
      <c r="AS180" s="52">
        <v>3.0103104486383083E-3</v>
      </c>
      <c r="AU180" s="54">
        <v>1.191977098843997E-5</v>
      </c>
      <c r="AW180" s="55">
        <v>4.1250136017907266E-2</v>
      </c>
      <c r="AX180" s="70"/>
      <c r="AZ180" s="56">
        <v>0.99995850399999997</v>
      </c>
      <c r="BA180" s="57"/>
      <c r="BB180" s="56">
        <v>4.0481000000000001E-5</v>
      </c>
      <c r="BC180" s="42"/>
      <c r="BD180" s="58">
        <v>1.0149E-6</v>
      </c>
      <c r="BE180" s="42"/>
      <c r="BF180" s="53">
        <f>AZ180*$I$3+BB180*$I$4+BD180*$I$5</f>
        <v>27.97696902196536</v>
      </c>
      <c r="BG180" s="42"/>
      <c r="BH180" s="56">
        <f>$I$4*BB180/(BB180+BD180)+$I$5*BD180/(BB180+BD180)</f>
        <v>29.000885866817779</v>
      </c>
    </row>
    <row r="181" spans="2:60"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AT181" s="75"/>
      <c r="AU181" s="75"/>
      <c r="AV181" s="75"/>
      <c r="AW181" s="75"/>
      <c r="AX181" s="70"/>
      <c r="AY181" s="75"/>
      <c r="AZ181" s="75"/>
      <c r="BA181" s="75"/>
      <c r="BB181" s="75"/>
      <c r="BC181" s="75"/>
      <c r="BD181" s="75"/>
      <c r="BE181" s="75"/>
      <c r="BF181" s="75"/>
      <c r="BG181" s="75"/>
      <c r="BH181" s="75"/>
    </row>
    <row r="182" spans="2:60"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AT182" s="75"/>
      <c r="AU182" s="75"/>
      <c r="AV182" s="75"/>
      <c r="AW182" s="75"/>
      <c r="AX182" s="70"/>
      <c r="AY182" s="75"/>
      <c r="AZ182" s="75"/>
      <c r="BA182" s="75"/>
      <c r="BB182" s="75"/>
      <c r="BC182" s="75"/>
      <c r="BD182" s="75"/>
      <c r="BE182" s="75"/>
      <c r="BF182" s="75"/>
      <c r="BG182" s="75"/>
      <c r="BH182" s="75"/>
    </row>
    <row r="183" spans="2:60" ht="22.5">
      <c r="E183" s="68" t="s">
        <v>89</v>
      </c>
      <c r="F183" s="68" t="s">
        <v>90</v>
      </c>
      <c r="G183" s="69" t="s">
        <v>101</v>
      </c>
      <c r="I183" s="68" t="s">
        <v>93</v>
      </c>
      <c r="J183" s="68" t="s">
        <v>89</v>
      </c>
      <c r="K183" s="68" t="s">
        <v>90</v>
      </c>
      <c r="L183" s="69" t="s">
        <v>104</v>
      </c>
      <c r="M183" s="69" t="s">
        <v>102</v>
      </c>
      <c r="O183" s="68" t="s">
        <v>93</v>
      </c>
      <c r="P183" s="68" t="s">
        <v>89</v>
      </c>
      <c r="Q183" s="69" t="s">
        <v>103</v>
      </c>
      <c r="S183" s="68" t="s">
        <v>93</v>
      </c>
      <c r="T183" s="68" t="s">
        <v>89</v>
      </c>
      <c r="U183" s="68" t="s">
        <v>90</v>
      </c>
      <c r="V183" s="69" t="s">
        <v>105</v>
      </c>
      <c r="W183" s="69" t="s">
        <v>106</v>
      </c>
      <c r="Y183" s="68" t="s">
        <v>93</v>
      </c>
      <c r="Z183" s="68" t="s">
        <v>89</v>
      </c>
      <c r="AA183" s="68" t="s">
        <v>90</v>
      </c>
      <c r="AB183" s="69" t="s">
        <v>107</v>
      </c>
      <c r="AC183" s="69" t="s">
        <v>108</v>
      </c>
      <c r="AE183" s="68" t="s">
        <v>89</v>
      </c>
      <c r="AF183" s="68" t="s">
        <v>90</v>
      </c>
      <c r="AG183" s="69" t="s">
        <v>109</v>
      </c>
      <c r="AI183" s="68" t="s">
        <v>89</v>
      </c>
      <c r="AJ183" s="68" t="s">
        <v>90</v>
      </c>
      <c r="AK183" s="69" t="s">
        <v>110</v>
      </c>
      <c r="AM183" s="68" t="s">
        <v>111</v>
      </c>
      <c r="AO183" s="68" t="s">
        <v>111</v>
      </c>
      <c r="AQ183" s="68" t="s">
        <v>111</v>
      </c>
      <c r="AS183" s="68" t="s">
        <v>111</v>
      </c>
      <c r="AU183" s="68" t="s">
        <v>111</v>
      </c>
      <c r="AW183" s="68" t="s">
        <v>111</v>
      </c>
      <c r="AX183" s="70"/>
      <c r="AZ183" s="68" t="s">
        <v>76</v>
      </c>
      <c r="BA183" s="42"/>
      <c r="BB183" s="68" t="s">
        <v>76</v>
      </c>
      <c r="BC183" s="42"/>
      <c r="BD183" s="68" t="s">
        <v>76</v>
      </c>
      <c r="BE183" s="42"/>
      <c r="BF183" s="68" t="s">
        <v>76</v>
      </c>
      <c r="BG183" s="42"/>
      <c r="BH183" s="68" t="s">
        <v>76</v>
      </c>
    </row>
    <row r="184" spans="2:60">
      <c r="C184" s="75" t="s">
        <v>141</v>
      </c>
      <c r="D184" s="37" t="s">
        <v>92</v>
      </c>
      <c r="E184" s="40">
        <v>2107.94</v>
      </c>
      <c r="F184" s="40">
        <v>3545.15</v>
      </c>
      <c r="G184" s="40"/>
      <c r="I184" s="40">
        <v>35187.08</v>
      </c>
      <c r="J184" s="40">
        <v>1473.74</v>
      </c>
      <c r="K184" s="40">
        <v>973.68</v>
      </c>
      <c r="L184" s="40"/>
      <c r="M184" s="40"/>
      <c r="O184" s="40">
        <v>29046.85</v>
      </c>
      <c r="P184" s="40">
        <v>4045.41</v>
      </c>
      <c r="Q184" s="40"/>
      <c r="S184" s="40">
        <v>27697.61</v>
      </c>
      <c r="T184" s="40">
        <v>9417.6</v>
      </c>
      <c r="U184" s="40">
        <v>759.35</v>
      </c>
      <c r="V184" s="40"/>
      <c r="W184" s="40"/>
      <c r="Y184" s="40">
        <v>29627.279999999999</v>
      </c>
      <c r="Z184" s="40">
        <v>2607.62</v>
      </c>
      <c r="AA184" s="40">
        <v>6243.39</v>
      </c>
      <c r="AB184" s="40"/>
      <c r="AC184" s="40"/>
      <c r="AE184" s="40">
        <v>823.19</v>
      </c>
      <c r="AF184" s="40">
        <v>574.11</v>
      </c>
      <c r="AG184" s="40"/>
      <c r="AI184" s="40">
        <v>1690.36</v>
      </c>
      <c r="AJ184" s="40">
        <v>1171.81</v>
      </c>
      <c r="AK184" s="40"/>
      <c r="AM184" s="39"/>
      <c r="AO184" s="39"/>
      <c r="AQ184" s="39"/>
      <c r="AS184" s="39"/>
      <c r="AU184" s="39"/>
      <c r="AW184" s="39"/>
      <c r="AX184" s="70"/>
      <c r="AZ184" s="40"/>
      <c r="BA184" s="42"/>
      <c r="BB184" s="40"/>
      <c r="BC184" s="42"/>
      <c r="BD184" s="40"/>
      <c r="BE184" s="42"/>
      <c r="BF184" s="40"/>
      <c r="BG184" s="42"/>
      <c r="BH184" s="40"/>
    </row>
    <row r="185" spans="2:60" ht="19.5" thickBot="1">
      <c r="C185" s="75"/>
      <c r="D185" s="37" t="s">
        <v>91</v>
      </c>
      <c r="E185" s="44">
        <v>9674711.1400000006</v>
      </c>
      <c r="F185" s="48">
        <v>8540665.8000000007</v>
      </c>
      <c r="G185" s="47">
        <f>(F185-F184)/(E185-E184)</f>
        <v>0.88260838095787897</v>
      </c>
      <c r="I185" s="44">
        <v>221498.61</v>
      </c>
      <c r="J185" s="48">
        <v>9140057.3900000006</v>
      </c>
      <c r="K185" s="44">
        <v>24588.67</v>
      </c>
      <c r="L185" s="50">
        <f>(I185-I184)/(J185-J184)</f>
        <v>2.0387352913271189E-2</v>
      </c>
      <c r="M185" s="50">
        <f>(K185-K184)/(J185-J184)</f>
        <v>2.5840973726820346E-3</v>
      </c>
      <c r="O185" s="48">
        <v>11234640.619999999</v>
      </c>
      <c r="P185" s="44">
        <v>10180076.49</v>
      </c>
      <c r="Q185" s="47">
        <f>(O185-O184)/(P185-P184)</f>
        <v>1.1011752697988024</v>
      </c>
      <c r="S185" s="44">
        <v>150904.04999999999</v>
      </c>
      <c r="T185" s="44">
        <v>75229.78</v>
      </c>
      <c r="U185" s="48">
        <v>18050181.170000002</v>
      </c>
      <c r="V185" s="47">
        <f>(S185-S184)/(T185-T184)</f>
        <v>1.8720917617377208</v>
      </c>
      <c r="W185" s="47">
        <f>(U185-U184)/(T185-T184)</f>
        <v>274.25655585333902</v>
      </c>
      <c r="Y185" s="48">
        <v>22109939.780000001</v>
      </c>
      <c r="Z185" s="44">
        <v>989587.13</v>
      </c>
      <c r="AA185" s="44">
        <v>654032.77</v>
      </c>
      <c r="AB185" s="47">
        <f>(Y185-Y184)/(Z185-Z184)</f>
        <v>22.371601716432796</v>
      </c>
      <c r="AC185" s="47">
        <f>(AA185-AA184)/(Z185-Z184)</f>
        <v>0.65633518572234595</v>
      </c>
      <c r="AE185" s="44">
        <v>32932.71</v>
      </c>
      <c r="AF185" s="44">
        <v>205542.69</v>
      </c>
      <c r="AG185" s="47">
        <f>(AF185-AF184)/(AE185-AE184)</f>
        <v>6.3834208670824113</v>
      </c>
      <c r="AI185" s="44">
        <v>154370.22</v>
      </c>
      <c r="AJ185" s="44">
        <v>4936.5600000000004</v>
      </c>
      <c r="AK185" s="50">
        <f>(AJ185-AJ184)/(AI185-AI184)</f>
        <v>2.4657803589812042E-2</v>
      </c>
      <c r="AM185" s="51">
        <v>3.0140547535834074E-3</v>
      </c>
      <c r="AO185" s="51">
        <v>2.407942539789442E-3</v>
      </c>
      <c r="AQ185" s="52">
        <v>2.4005839052636995E-3</v>
      </c>
      <c r="AS185" s="52">
        <v>2.7716632511846392E-3</v>
      </c>
      <c r="AU185" s="54">
        <v>1.191977098843997E-5</v>
      </c>
      <c r="AW185" s="55">
        <v>4.1250136017907266E-2</v>
      </c>
      <c r="AX185" s="70"/>
      <c r="AZ185" s="56">
        <v>0.99995858699999995</v>
      </c>
      <c r="BA185" s="57"/>
      <c r="BB185" s="56">
        <v>4.0398000000000002E-5</v>
      </c>
      <c r="BC185" s="42"/>
      <c r="BD185" s="58">
        <v>1.0149E-6</v>
      </c>
      <c r="BE185" s="42"/>
      <c r="BF185" s="53">
        <f>AZ185*$I$3+BB185*$I$4+BD185*$I$5</f>
        <v>27.9769689390012</v>
      </c>
      <c r="BG185" s="42"/>
      <c r="BH185" s="56">
        <f>$I$4*BB185/(BB185+BD185)+$I$5*BD185/(BB185+BD185)</f>
        <v>29.000934751821219</v>
      </c>
    </row>
    <row r="186" spans="2:60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1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</row>
    <row r="187" spans="2:60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1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</row>
    <row r="188" spans="2:60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1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</row>
    <row r="189" spans="2:60">
      <c r="AX189" s="70"/>
    </row>
    <row r="190" spans="2:60">
      <c r="AX190" s="70"/>
    </row>
    <row r="191" spans="2:60">
      <c r="AX191" s="70"/>
    </row>
    <row r="192" spans="2:60">
      <c r="AX192" s="70"/>
    </row>
    <row r="193" spans="50:50">
      <c r="AX193" s="70"/>
    </row>
    <row r="194" spans="50:50">
      <c r="AX194" s="70"/>
    </row>
    <row r="195" spans="50:50">
      <c r="AX195" s="70"/>
    </row>
    <row r="196" spans="50:50">
      <c r="AX196" s="70"/>
    </row>
    <row r="197" spans="50:50">
      <c r="AX197" s="70"/>
    </row>
    <row r="198" spans="50:50">
      <c r="AX198" s="70"/>
    </row>
    <row r="199" spans="50:50">
      <c r="AX199" s="70"/>
    </row>
    <row r="200" spans="50:50">
      <c r="AX200" s="70"/>
    </row>
    <row r="201" spans="50:50">
      <c r="AX201" s="70"/>
    </row>
    <row r="202" spans="50:50">
      <c r="AX202" s="70"/>
    </row>
    <row r="203" spans="50:50">
      <c r="AX203" s="70"/>
    </row>
    <row r="204" spans="50:50">
      <c r="AX204" s="70"/>
    </row>
    <row r="205" spans="50:50">
      <c r="AX205" s="70"/>
    </row>
    <row r="206" spans="50:50">
      <c r="AX206" s="70"/>
    </row>
    <row r="207" spans="50:50">
      <c r="AX207" s="70"/>
    </row>
    <row r="208" spans="50:50">
      <c r="AX208" s="70"/>
    </row>
    <row r="209" spans="50:50">
      <c r="AX209" s="70"/>
    </row>
    <row r="210" spans="50:50">
      <c r="AX210" s="70"/>
    </row>
    <row r="211" spans="50:50">
      <c r="AX211" s="70"/>
    </row>
    <row r="212" spans="50:50">
      <c r="AX212" s="70"/>
    </row>
    <row r="213" spans="50:50">
      <c r="AX213" s="70"/>
    </row>
    <row r="214" spans="50:50">
      <c r="AX214" s="70"/>
    </row>
    <row r="215" spans="50:50">
      <c r="AX215" s="70"/>
    </row>
    <row r="216" spans="50:50">
      <c r="AX216" s="70"/>
    </row>
    <row r="217" spans="50:50">
      <c r="AX217" s="70"/>
    </row>
    <row r="218" spans="50:50">
      <c r="AX218" s="70"/>
    </row>
    <row r="219" spans="50:50">
      <c r="AX219" s="70"/>
    </row>
    <row r="220" spans="50:50">
      <c r="AX220" s="70"/>
    </row>
    <row r="221" spans="50:50">
      <c r="AX221" s="70"/>
    </row>
    <row r="222" spans="50:50">
      <c r="AX222" s="70"/>
    </row>
    <row r="223" spans="50:50">
      <c r="AX223" s="70"/>
    </row>
    <row r="224" spans="50:50">
      <c r="AX224" s="70"/>
    </row>
    <row r="225" spans="50:50">
      <c r="AX225" s="70"/>
    </row>
    <row r="226" spans="50:50">
      <c r="AX226" s="70"/>
    </row>
    <row r="227" spans="50:50">
      <c r="AX227" s="70"/>
    </row>
    <row r="228" spans="50:50">
      <c r="AX228" s="70"/>
    </row>
    <row r="229" spans="50:50">
      <c r="AX229" s="70"/>
    </row>
    <row r="230" spans="50:50">
      <c r="AX230" s="70"/>
    </row>
    <row r="231" spans="50:50">
      <c r="AX231" s="70"/>
    </row>
    <row r="232" spans="50:50">
      <c r="AX232" s="70"/>
    </row>
    <row r="233" spans="50:50">
      <c r="AX233" s="70"/>
    </row>
    <row r="234" spans="50:50">
      <c r="AX234" s="70"/>
    </row>
    <row r="235" spans="50:50">
      <c r="AX235" s="70"/>
    </row>
    <row r="236" spans="50:50">
      <c r="AX236" s="70"/>
    </row>
    <row r="237" spans="50:50">
      <c r="AX237" s="70"/>
    </row>
    <row r="238" spans="50:50">
      <c r="AX238" s="70"/>
    </row>
    <row r="239" spans="50:50">
      <c r="AX239" s="70"/>
    </row>
    <row r="240" spans="50:50">
      <c r="AX240" s="70"/>
    </row>
    <row r="241" spans="50:50">
      <c r="AX241" s="70"/>
    </row>
    <row r="242" spans="50:50">
      <c r="AX242" s="70"/>
    </row>
    <row r="243" spans="50:50">
      <c r="AX243" s="70"/>
    </row>
    <row r="244" spans="50:50">
      <c r="AX244" s="70"/>
    </row>
    <row r="245" spans="50:50">
      <c r="AX245" s="70"/>
    </row>
    <row r="246" spans="50:50">
      <c r="AX246" s="70"/>
    </row>
    <row r="247" spans="50:50">
      <c r="AX247" s="70"/>
    </row>
    <row r="248" spans="50:50">
      <c r="AX248" s="70"/>
    </row>
    <row r="249" spans="50:50">
      <c r="AX249" s="70"/>
    </row>
    <row r="250" spans="50:50">
      <c r="AX250" s="70"/>
    </row>
    <row r="251" spans="50:50">
      <c r="AX251" s="70"/>
    </row>
    <row r="252" spans="50:50">
      <c r="AX252" s="70"/>
    </row>
    <row r="253" spans="50:50">
      <c r="AX253" s="70"/>
    </row>
    <row r="254" spans="50:50">
      <c r="AX254" s="70"/>
    </row>
    <row r="255" spans="50:50">
      <c r="AX255" s="70"/>
    </row>
    <row r="256" spans="50:50">
      <c r="AX256" s="70"/>
    </row>
    <row r="257" spans="50:50">
      <c r="AX257" s="70"/>
    </row>
    <row r="258" spans="50:50">
      <c r="AX258" s="70"/>
    </row>
    <row r="259" spans="50:50">
      <c r="AX259" s="70"/>
    </row>
    <row r="260" spans="50:50">
      <c r="AX260" s="70"/>
    </row>
    <row r="261" spans="50:50">
      <c r="AX261" s="70"/>
    </row>
    <row r="262" spans="50:50">
      <c r="AX262" s="70"/>
    </row>
    <row r="263" spans="50:50">
      <c r="AX263" s="70"/>
    </row>
    <row r="264" spans="50:50">
      <c r="AX264" s="70"/>
    </row>
    <row r="265" spans="50:50">
      <c r="AX265" s="70"/>
    </row>
    <row r="266" spans="50:50">
      <c r="AX266" s="70"/>
    </row>
    <row r="267" spans="50:50">
      <c r="AX267" s="70"/>
    </row>
  </sheetData>
  <mergeCells count="134">
    <mergeCell ref="C184:C185"/>
    <mergeCell ref="B186:AW188"/>
    <mergeCell ref="AY186:BH188"/>
    <mergeCell ref="C174:C175"/>
    <mergeCell ref="C176:AW177"/>
    <mergeCell ref="AY176:BH177"/>
    <mergeCell ref="C179:C180"/>
    <mergeCell ref="C181:AW182"/>
    <mergeCell ref="AY181:BH182"/>
    <mergeCell ref="C164:C165"/>
    <mergeCell ref="C166:AW167"/>
    <mergeCell ref="AY166:BH167"/>
    <mergeCell ref="C169:C170"/>
    <mergeCell ref="C171:AW172"/>
    <mergeCell ref="AY171:BH172"/>
    <mergeCell ref="C154:C155"/>
    <mergeCell ref="C156:AW157"/>
    <mergeCell ref="AY156:BH157"/>
    <mergeCell ref="C159:C160"/>
    <mergeCell ref="C161:AW162"/>
    <mergeCell ref="AY161:BH162"/>
    <mergeCell ref="C144:C145"/>
    <mergeCell ref="C146:AW147"/>
    <mergeCell ref="AY146:BH147"/>
    <mergeCell ref="C149:C150"/>
    <mergeCell ref="C151:AW152"/>
    <mergeCell ref="AY151:BH152"/>
    <mergeCell ref="E141:AW141"/>
    <mergeCell ref="E142:G142"/>
    <mergeCell ref="I142:M142"/>
    <mergeCell ref="O142:Q142"/>
    <mergeCell ref="S142:W142"/>
    <mergeCell ref="Y142:AC142"/>
    <mergeCell ref="AE142:AG142"/>
    <mergeCell ref="AI142:AK142"/>
    <mergeCell ref="C131:C132"/>
    <mergeCell ref="C133:AW134"/>
    <mergeCell ref="AY133:BH134"/>
    <mergeCell ref="C136:C137"/>
    <mergeCell ref="B138:AW140"/>
    <mergeCell ref="AY138:BH140"/>
    <mergeCell ref="C121:C122"/>
    <mergeCell ref="C123:AW124"/>
    <mergeCell ref="AY123:BH124"/>
    <mergeCell ref="C126:C127"/>
    <mergeCell ref="C128:AW129"/>
    <mergeCell ref="AY128:BH129"/>
    <mergeCell ref="C111:C112"/>
    <mergeCell ref="C113:AW114"/>
    <mergeCell ref="AY113:BH114"/>
    <mergeCell ref="C116:C117"/>
    <mergeCell ref="C118:AW119"/>
    <mergeCell ref="AY118:BH119"/>
    <mergeCell ref="C101:C102"/>
    <mergeCell ref="C103:AW104"/>
    <mergeCell ref="AY103:BH104"/>
    <mergeCell ref="C106:C107"/>
    <mergeCell ref="C108:AW109"/>
    <mergeCell ref="AY108:BH109"/>
    <mergeCell ref="B95:AW97"/>
    <mergeCell ref="AY95:BH97"/>
    <mergeCell ref="E98:AW98"/>
    <mergeCell ref="E99:G99"/>
    <mergeCell ref="I99:M99"/>
    <mergeCell ref="O99:Q99"/>
    <mergeCell ref="S99:W99"/>
    <mergeCell ref="Y99:AC99"/>
    <mergeCell ref="AE99:AG99"/>
    <mergeCell ref="AI99:AK99"/>
    <mergeCell ref="AY85:BH86"/>
    <mergeCell ref="C88:C89"/>
    <mergeCell ref="C90:AW91"/>
    <mergeCell ref="AY90:BH91"/>
    <mergeCell ref="C93:C94"/>
    <mergeCell ref="AY75:BH76"/>
    <mergeCell ref="C78:C79"/>
    <mergeCell ref="C80:AW81"/>
    <mergeCell ref="AY80:BH81"/>
    <mergeCell ref="C83:C84"/>
    <mergeCell ref="C75:AW76"/>
    <mergeCell ref="C85:AW86"/>
    <mergeCell ref="AY65:BH66"/>
    <mergeCell ref="C68:C69"/>
    <mergeCell ref="C70:AW71"/>
    <mergeCell ref="AY70:BH71"/>
    <mergeCell ref="C73:C74"/>
    <mergeCell ref="AY55:BH56"/>
    <mergeCell ref="C58:C59"/>
    <mergeCell ref="C60:AW61"/>
    <mergeCell ref="AY60:BH61"/>
    <mergeCell ref="C63:C64"/>
    <mergeCell ref="C55:AW56"/>
    <mergeCell ref="C65:AW66"/>
    <mergeCell ref="AY45:BH46"/>
    <mergeCell ref="C48:C49"/>
    <mergeCell ref="C50:AW51"/>
    <mergeCell ref="AY50:BH51"/>
    <mergeCell ref="C53:C54"/>
    <mergeCell ref="AY37:BH39"/>
    <mergeCell ref="E40:AW40"/>
    <mergeCell ref="E41:G41"/>
    <mergeCell ref="I41:M41"/>
    <mergeCell ref="O41:Q41"/>
    <mergeCell ref="S41:W41"/>
    <mergeCell ref="Y41:AC41"/>
    <mergeCell ref="AE41:AG41"/>
    <mergeCell ref="AI41:AK41"/>
    <mergeCell ref="B37:AW39"/>
    <mergeCell ref="C43:C44"/>
    <mergeCell ref="C45:AW46"/>
    <mergeCell ref="C10:C11"/>
    <mergeCell ref="C15:C16"/>
    <mergeCell ref="C12:AW13"/>
    <mergeCell ref="C27:AW28"/>
    <mergeCell ref="C30:C31"/>
    <mergeCell ref="Y8:AC8"/>
    <mergeCell ref="AE8:AG8"/>
    <mergeCell ref="AI8:AK8"/>
    <mergeCell ref="E7:AW7"/>
    <mergeCell ref="E8:G8"/>
    <mergeCell ref="I8:M8"/>
    <mergeCell ref="O8:Q8"/>
    <mergeCell ref="S8:W8"/>
    <mergeCell ref="C32:AW33"/>
    <mergeCell ref="C35:C36"/>
    <mergeCell ref="AY27:BH28"/>
    <mergeCell ref="AY32:BH33"/>
    <mergeCell ref="AY12:BH13"/>
    <mergeCell ref="C20:C21"/>
    <mergeCell ref="C17:AW18"/>
    <mergeCell ref="AY17:BH18"/>
    <mergeCell ref="C22:AW23"/>
    <mergeCell ref="C25:C26"/>
    <mergeCell ref="AY22:BH23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Equations</vt:lpstr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2015-09-22T03:08:36Z</dcterms:modified>
</cp:coreProperties>
</file>