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I36" i="1" l="1"/>
  <c r="I37" i="1"/>
  <c r="I38" i="1"/>
  <c r="I39" i="1"/>
  <c r="I40" i="1"/>
  <c r="I41" i="1"/>
  <c r="L41" i="1"/>
  <c r="L40" i="1"/>
  <c r="L39" i="1"/>
  <c r="L38" i="1"/>
  <c r="L37" i="1"/>
  <c r="L36" i="1"/>
  <c r="N36" i="1" s="1"/>
  <c r="L35" i="1"/>
  <c r="L34" i="1"/>
  <c r="N34" i="1" s="1"/>
  <c r="L33" i="1"/>
  <c r="L32" i="1"/>
  <c r="N32" i="1" s="1"/>
  <c r="L31" i="1"/>
  <c r="L30" i="1"/>
  <c r="N30" i="1" s="1"/>
  <c r="G41" i="1"/>
  <c r="G40" i="1"/>
  <c r="G39" i="1"/>
  <c r="G38" i="1"/>
  <c r="G37" i="1"/>
  <c r="G36" i="1"/>
  <c r="G35" i="1"/>
  <c r="G34" i="1"/>
  <c r="G33" i="1"/>
  <c r="G32" i="1"/>
  <c r="G31" i="1"/>
  <c r="G30" i="1"/>
  <c r="D37" i="1"/>
  <c r="D38" i="1"/>
  <c r="F38" i="1" s="1"/>
  <c r="D39" i="1"/>
  <c r="E39" i="1" s="1"/>
  <c r="D40" i="1"/>
  <c r="D41" i="1"/>
  <c r="E41" i="1" s="1"/>
  <c r="B41" i="1"/>
  <c r="B40" i="1"/>
  <c r="B39" i="1"/>
  <c r="B38" i="1"/>
  <c r="B37" i="1"/>
  <c r="N38" i="1"/>
  <c r="O38" i="1" s="1"/>
  <c r="N39" i="1"/>
  <c r="O39" i="1" s="1"/>
  <c r="N40" i="1"/>
  <c r="O40" i="1" s="1"/>
  <c r="N41" i="1"/>
  <c r="O41" i="1" s="1"/>
  <c r="K38" i="1"/>
  <c r="K40" i="1"/>
  <c r="K41" i="1"/>
  <c r="E38" i="1"/>
  <c r="E40" i="1"/>
  <c r="F41" i="1"/>
  <c r="P24" i="1"/>
  <c r="N23" i="1"/>
  <c r="O23" i="1" s="1"/>
  <c r="P23" i="1"/>
  <c r="N24" i="1"/>
  <c r="O24" i="1"/>
  <c r="N25" i="1"/>
  <c r="O25" i="1" s="1"/>
  <c r="P25" i="1"/>
  <c r="N26" i="1"/>
  <c r="O26" i="1"/>
  <c r="P26" i="1"/>
  <c r="I23" i="1"/>
  <c r="J23" i="1" s="1"/>
  <c r="K23" i="1"/>
  <c r="I24" i="1"/>
  <c r="J24" i="1" s="1"/>
  <c r="K24" i="1"/>
  <c r="I25" i="1"/>
  <c r="J25" i="1"/>
  <c r="K25" i="1"/>
  <c r="I26" i="1"/>
  <c r="J26" i="1" s="1"/>
  <c r="D23" i="1"/>
  <c r="E23" i="1" s="1"/>
  <c r="F23" i="1"/>
  <c r="D24" i="1"/>
  <c r="E24" i="1" s="1"/>
  <c r="F24" i="1"/>
  <c r="D25" i="1"/>
  <c r="E25" i="1"/>
  <c r="F25" i="1"/>
  <c r="D26" i="1"/>
  <c r="E26" i="1" s="1"/>
  <c r="N37" i="1"/>
  <c r="O37" i="1" s="1"/>
  <c r="N35" i="1"/>
  <c r="N33" i="1"/>
  <c r="N31" i="1"/>
  <c r="I35" i="1"/>
  <c r="I34" i="1"/>
  <c r="I33" i="1"/>
  <c r="I32" i="1"/>
  <c r="I31" i="1"/>
  <c r="I30" i="1"/>
  <c r="B36" i="1"/>
  <c r="D36" i="1" s="1"/>
  <c r="B35" i="1"/>
  <c r="D35" i="1" s="1"/>
  <c r="B34" i="1"/>
  <c r="D34" i="1" s="1"/>
  <c r="B33" i="1"/>
  <c r="D33" i="1" s="1"/>
  <c r="B32" i="1"/>
  <c r="D32" i="1" s="1"/>
  <c r="B31" i="1"/>
  <c r="D31" i="1" s="1"/>
  <c r="E31" i="1" s="1"/>
  <c r="B30" i="1"/>
  <c r="I16" i="1"/>
  <c r="J16" i="1" s="1"/>
  <c r="N16" i="1"/>
  <c r="O16" i="1" s="1"/>
  <c r="D8" i="1"/>
  <c r="E8" i="1" s="1"/>
  <c r="D9" i="1"/>
  <c r="E9" i="1" s="1"/>
  <c r="D10" i="1"/>
  <c r="D11" i="1"/>
  <c r="D12" i="1"/>
  <c r="D13" i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D22" i="1"/>
  <c r="E22" i="1" s="1"/>
  <c r="D30" i="1"/>
  <c r="E30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I22" i="1"/>
  <c r="K22" i="1" s="1"/>
  <c r="I21" i="1"/>
  <c r="K21" i="1" s="1"/>
  <c r="I20" i="1"/>
  <c r="J20" i="1" s="1"/>
  <c r="I19" i="1"/>
  <c r="K19" i="1" s="1"/>
  <c r="I18" i="1"/>
  <c r="J18" i="1" s="1"/>
  <c r="I17" i="1"/>
  <c r="J17" i="1" s="1"/>
  <c r="I15" i="1"/>
  <c r="J15" i="1" s="1"/>
  <c r="I14" i="1"/>
  <c r="K14" i="1" s="1"/>
  <c r="I13" i="1"/>
  <c r="J13" i="1" s="1"/>
  <c r="I12" i="1"/>
  <c r="K12" i="1" s="1"/>
  <c r="I11" i="1"/>
  <c r="J11" i="1" s="1"/>
  <c r="I10" i="1"/>
  <c r="K10" i="1" s="1"/>
  <c r="I9" i="1"/>
  <c r="J9" i="1" s="1"/>
  <c r="I8" i="1"/>
  <c r="K8" i="1" s="1"/>
  <c r="I7" i="1"/>
  <c r="J7" i="1" s="1"/>
  <c r="I6" i="1"/>
  <c r="K6" i="1" s="1"/>
  <c r="D6" i="1"/>
  <c r="E6" i="1" s="1"/>
  <c r="D7" i="1"/>
  <c r="E7" i="1" s="1"/>
  <c r="E21" i="1"/>
  <c r="P41" i="1" l="1"/>
  <c r="P39" i="1"/>
  <c r="P40" i="1"/>
  <c r="P38" i="1"/>
  <c r="F40" i="1"/>
  <c r="F39" i="1"/>
  <c r="K39" i="1"/>
  <c r="P37" i="1"/>
  <c r="K37" i="1"/>
  <c r="F26" i="1"/>
  <c r="K26" i="1"/>
  <c r="E32" i="1"/>
  <c r="F32" i="1"/>
  <c r="E34" i="1"/>
  <c r="F34" i="1"/>
  <c r="E36" i="1"/>
  <c r="F36" i="1"/>
  <c r="K30" i="1"/>
  <c r="J30" i="1"/>
  <c r="K32" i="1"/>
  <c r="J32" i="1"/>
  <c r="K34" i="1"/>
  <c r="J34" i="1"/>
  <c r="K36" i="1"/>
  <c r="J36" i="1"/>
  <c r="P30" i="1"/>
  <c r="O30" i="1"/>
  <c r="P32" i="1"/>
  <c r="O32" i="1"/>
  <c r="P34" i="1"/>
  <c r="O34" i="1"/>
  <c r="P36" i="1"/>
  <c r="O36" i="1"/>
  <c r="E33" i="1"/>
  <c r="F33" i="1"/>
  <c r="E35" i="1"/>
  <c r="F35" i="1"/>
  <c r="K31" i="1"/>
  <c r="J31" i="1"/>
  <c r="K33" i="1"/>
  <c r="J33" i="1"/>
  <c r="K35" i="1"/>
  <c r="J35" i="1"/>
  <c r="P31" i="1"/>
  <c r="O31" i="1"/>
  <c r="P33" i="1"/>
  <c r="O33" i="1"/>
  <c r="P35" i="1"/>
  <c r="O35" i="1"/>
  <c r="P16" i="1"/>
  <c r="K16" i="1"/>
  <c r="F16" i="1"/>
  <c r="F20" i="1"/>
  <c r="F18" i="1"/>
  <c r="F9" i="1"/>
  <c r="F7" i="1"/>
  <c r="J22" i="1"/>
  <c r="J21" i="1"/>
  <c r="J19" i="1"/>
  <c r="J14" i="1"/>
  <c r="J12" i="1"/>
  <c r="J10" i="1"/>
  <c r="J8" i="1"/>
  <c r="J6" i="1"/>
  <c r="K7" i="1"/>
  <c r="K9" i="1"/>
  <c r="K11" i="1"/>
  <c r="K13" i="1"/>
  <c r="K15" i="1"/>
  <c r="K17" i="1"/>
  <c r="K18" i="1"/>
  <c r="K20" i="1"/>
  <c r="P7" i="1"/>
  <c r="P9" i="1"/>
  <c r="P11" i="1"/>
  <c r="P13" i="1"/>
  <c r="P15" i="1"/>
  <c r="P17" i="1"/>
  <c r="P18" i="1"/>
  <c r="P20" i="1"/>
  <c r="F6" i="1"/>
  <c r="F22" i="1"/>
  <c r="F21" i="1"/>
  <c r="F19" i="1"/>
  <c r="F8" i="1"/>
  <c r="P6" i="1"/>
  <c r="P8" i="1"/>
  <c r="P10" i="1"/>
  <c r="P12" i="1"/>
  <c r="P14" i="1"/>
  <c r="P19" i="1"/>
  <c r="P21" i="1"/>
  <c r="P22" i="1"/>
  <c r="F30" i="1"/>
  <c r="F17" i="1"/>
  <c r="F15" i="1"/>
  <c r="F14" i="1"/>
  <c r="F31" i="1"/>
  <c r="E37" i="1" l="1"/>
  <c r="F37" i="1"/>
  <c r="F10" i="1" l="1"/>
  <c r="F12" i="1"/>
  <c r="F11" i="1"/>
  <c r="F13" i="1"/>
  <c r="E11" i="1" l="1"/>
  <c r="E10" i="1"/>
  <c r="E12" i="1"/>
  <c r="E13" i="1"/>
</calcChain>
</file>

<file path=xl/sharedStrings.xml><?xml version="1.0" encoding="utf-8"?>
<sst xmlns="http://schemas.openxmlformats.org/spreadsheetml/2006/main" count="62" uniqueCount="10">
  <si>
    <t>(mM)</t>
  </si>
  <si>
    <t>(µM/min)</t>
  </si>
  <si>
    <r>
      <t>v</t>
    </r>
    <r>
      <rPr>
        <sz val="11"/>
        <color theme="1"/>
        <rFont val="Calibri"/>
        <family val="2"/>
        <scheme val="minor"/>
      </rPr>
      <t xml:space="preserve"> (calc.)</t>
    </r>
  </si>
  <si>
    <r>
      <t>[HEDS]</t>
    </r>
    <r>
      <rPr>
        <vertAlign val="subscript"/>
        <sz val="11"/>
        <color theme="1"/>
        <rFont val="Calibri"/>
        <family val="2"/>
        <scheme val="minor"/>
      </rPr>
      <t>i</t>
    </r>
  </si>
  <si>
    <r>
      <t>[GSH]</t>
    </r>
    <r>
      <rPr>
        <vertAlign val="subscript"/>
        <sz val="11"/>
        <color theme="1"/>
        <rFont val="Calibri"/>
        <family val="2"/>
        <scheme val="minor"/>
      </rPr>
      <t>i</t>
    </r>
  </si>
  <si>
    <r>
      <t>[GSH]</t>
    </r>
    <r>
      <rPr>
        <vertAlign val="subscript"/>
        <sz val="11"/>
        <color theme="1"/>
        <rFont val="Calibri"/>
        <family val="2"/>
        <scheme val="minor"/>
      </rPr>
      <t>2min</t>
    </r>
  </si>
  <si>
    <r>
      <t>[HEDS]</t>
    </r>
    <r>
      <rPr>
        <vertAlign val="subscript"/>
        <sz val="11"/>
        <color theme="1"/>
        <rFont val="Calibri"/>
        <family val="2"/>
        <scheme val="minor"/>
      </rPr>
      <t>2min</t>
    </r>
  </si>
  <si>
    <t>(%)</t>
  </si>
  <si>
    <t xml:space="preserve">The amounts of HEDS and GSH after pre-incubation were estimated using the calculated initial reaction velocity. </t>
  </si>
  <si>
    <r>
      <rPr>
        <b/>
        <sz val="14"/>
        <color theme="1"/>
        <rFont val="Calibri"/>
        <family val="2"/>
        <scheme val="minor"/>
      </rPr>
      <t>Table S2</t>
    </r>
    <r>
      <rPr>
        <b/>
        <sz val="11"/>
        <color theme="1"/>
        <rFont val="Calibri"/>
        <family val="2"/>
        <scheme val="minor"/>
      </rPr>
      <t xml:space="preserve">  Estimated initial reaction velocities for non-enzymatic reaction 1 based on the rate contant </t>
    </r>
    <r>
      <rPr>
        <b/>
        <i/>
        <sz val="11"/>
        <color theme="1"/>
        <rFont val="Calibri"/>
        <family val="2"/>
        <scheme val="minor"/>
      </rPr>
      <t>k</t>
    </r>
    <r>
      <rPr>
        <b/>
        <i/>
        <vertAlign val="superscript"/>
        <sz val="11"/>
        <color theme="1"/>
        <rFont val="Calibri"/>
        <family val="2"/>
        <scheme val="minor"/>
      </rPr>
      <t>obs</t>
    </r>
    <r>
      <rPr>
        <b/>
        <sz val="11"/>
        <color theme="1"/>
        <rFont val="Calibri"/>
        <family val="2"/>
        <scheme val="minor"/>
      </rPr>
      <t xml:space="preserve"> = 0.63 M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 = </t>
    </r>
    <r>
      <rPr>
        <b/>
        <i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[GSH]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[HEDS]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</si>
</sst>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7" fillId="0" borderId="0" xfId="0" applyFont="1" applyAlignment="1">
      <alignment horizontal="left"/>
    </xf>
    <xf numFmtId="1" fontId="10" fillId="2" borderId="4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10" fillId="3" borderId="8" xfId="0" applyNumberFormat="1" applyFon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" fontId="8" fillId="3" borderId="13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3" borderId="10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abSelected="1" workbookViewId="0">
      <selection activeCell="J46" sqref="J46"/>
    </sheetView>
  </sheetViews>
  <sheetFormatPr baseColWidth="10" defaultRowHeight="15" x14ac:dyDescent="0.25"/>
  <cols>
    <col min="1" max="1" width="11.42578125" style="1"/>
    <col min="2" max="2" width="13.42578125" style="1" customWidth="1"/>
    <col min="3" max="3" width="11.42578125" style="1"/>
    <col min="4" max="4" width="14.42578125" style="1" customWidth="1"/>
    <col min="5" max="5" width="13.28515625" style="1" customWidth="1"/>
    <col min="6" max="6" width="14.28515625" style="1" customWidth="1"/>
    <col min="7" max="7" width="13.5703125" style="1" customWidth="1"/>
    <col min="8" max="8" width="12.5703125" style="1" customWidth="1"/>
    <col min="9" max="9" width="13.42578125" style="1" customWidth="1"/>
    <col min="10" max="10" width="13.7109375" style="1" customWidth="1"/>
    <col min="11" max="11" width="14.42578125" style="1" customWidth="1"/>
    <col min="12" max="12" width="15.140625" style="1" customWidth="1"/>
    <col min="13" max="13" width="12.5703125" style="1" customWidth="1"/>
    <col min="14" max="14" width="13.28515625" style="1" customWidth="1"/>
    <col min="15" max="15" width="13" style="1" customWidth="1"/>
    <col min="16" max="16" width="14" style="1" customWidth="1"/>
    <col min="17" max="16384" width="11.42578125" style="1"/>
  </cols>
  <sheetData>
    <row r="1" spans="2:16" ht="18.75" x14ac:dyDescent="0.3">
      <c r="B1" s="25"/>
    </row>
    <row r="2" spans="2:16" ht="19.5" x14ac:dyDescent="0.35">
      <c r="B2" s="4" t="s">
        <v>9</v>
      </c>
    </row>
    <row r="3" spans="2:16" ht="15.75" thickBot="1" x14ac:dyDescent="0.3">
      <c r="B3" s="3" t="s">
        <v>8</v>
      </c>
    </row>
    <row r="4" spans="2:16" ht="18" x14ac:dyDescent="0.35">
      <c r="B4" s="13" t="s">
        <v>3</v>
      </c>
      <c r="C4" s="5" t="s">
        <v>4</v>
      </c>
      <c r="D4" s="14" t="s">
        <v>2</v>
      </c>
      <c r="E4" s="15" t="s">
        <v>5</v>
      </c>
      <c r="F4" s="6" t="s">
        <v>6</v>
      </c>
      <c r="G4" s="13" t="s">
        <v>3</v>
      </c>
      <c r="H4" s="5" t="s">
        <v>4</v>
      </c>
      <c r="I4" s="14" t="s">
        <v>2</v>
      </c>
      <c r="J4" s="15" t="s">
        <v>5</v>
      </c>
      <c r="K4" s="6" t="s">
        <v>6</v>
      </c>
      <c r="L4" s="13" t="s">
        <v>3</v>
      </c>
      <c r="M4" s="5" t="s">
        <v>4</v>
      </c>
      <c r="N4" s="14" t="s">
        <v>2</v>
      </c>
      <c r="O4" s="15" t="s">
        <v>5</v>
      </c>
      <c r="P4" s="6" t="s">
        <v>6</v>
      </c>
    </row>
    <row r="5" spans="2:16" ht="15.75" thickBot="1" x14ac:dyDescent="0.3">
      <c r="B5" s="17" t="s">
        <v>0</v>
      </c>
      <c r="C5" s="9" t="s">
        <v>0</v>
      </c>
      <c r="D5" s="20" t="s">
        <v>1</v>
      </c>
      <c r="E5" s="20" t="s">
        <v>7</v>
      </c>
      <c r="F5" s="21" t="s">
        <v>7</v>
      </c>
      <c r="G5" s="17" t="s">
        <v>0</v>
      </c>
      <c r="H5" s="9" t="s">
        <v>0</v>
      </c>
      <c r="I5" s="20" t="s">
        <v>1</v>
      </c>
      <c r="J5" s="20" t="s">
        <v>7</v>
      </c>
      <c r="K5" s="21" t="s">
        <v>7</v>
      </c>
      <c r="L5" s="17" t="s">
        <v>0</v>
      </c>
      <c r="M5" s="9" t="s">
        <v>0</v>
      </c>
      <c r="N5" s="20" t="s">
        <v>1</v>
      </c>
      <c r="O5" s="20" t="s">
        <v>7</v>
      </c>
      <c r="P5" s="21" t="s">
        <v>7</v>
      </c>
    </row>
    <row r="6" spans="2:16" x14ac:dyDescent="0.25">
      <c r="B6" s="16">
        <v>0.74</v>
      </c>
      <c r="C6" s="7">
        <v>0.1</v>
      </c>
      <c r="D6" s="11">
        <f t="shared" ref="D6:D22" si="0">0.63*B6*C6*60</f>
        <v>2.7972000000000001</v>
      </c>
      <c r="E6" s="12">
        <f t="shared" ref="E6:E22" si="1">100-(100*(D6*2)/(C6*1000))</f>
        <v>94.405599999999993</v>
      </c>
      <c r="F6" s="8">
        <f t="shared" ref="F6:F22" si="2">100-(100*(D6*2)/(B6*1000))</f>
        <v>99.244</v>
      </c>
      <c r="G6" s="16">
        <v>0.37</v>
      </c>
      <c r="H6" s="7">
        <v>0.1</v>
      </c>
      <c r="I6" s="11">
        <f t="shared" ref="I6:I15" si="3">0.63*G6*H6*60</f>
        <v>1.3986000000000001</v>
      </c>
      <c r="J6" s="12">
        <f t="shared" ref="J6:J22" si="4">100-(100*(I6*2)/(H6*1000))</f>
        <v>97.202799999999996</v>
      </c>
      <c r="K6" s="8">
        <f t="shared" ref="K6:K22" si="5">100-(100*(I6*2)/(G6*1000))</f>
        <v>99.244</v>
      </c>
      <c r="L6" s="24">
        <v>0.18</v>
      </c>
      <c r="M6" s="11">
        <v>0.1</v>
      </c>
      <c r="N6" s="11">
        <f t="shared" ref="N6:N15" si="6">0.63*L6*M6*60</f>
        <v>0.68040000000000012</v>
      </c>
      <c r="O6" s="12">
        <f t="shared" ref="O6:O22" si="7">100-(100*(N6*2)/(M6*1000))</f>
        <v>98.639200000000002</v>
      </c>
      <c r="P6" s="8">
        <f t="shared" ref="P6:P22" si="8">100-(100*(N6*2)/(L6*1000))</f>
        <v>99.244</v>
      </c>
    </row>
    <row r="7" spans="2:16" x14ac:dyDescent="0.25">
      <c r="B7" s="16">
        <v>0.74</v>
      </c>
      <c r="C7" s="7">
        <v>0.2</v>
      </c>
      <c r="D7" s="11">
        <f t="shared" si="0"/>
        <v>5.5944000000000003</v>
      </c>
      <c r="E7" s="12">
        <f t="shared" si="1"/>
        <v>94.405599999999993</v>
      </c>
      <c r="F7" s="8">
        <f t="shared" si="2"/>
        <v>98.488</v>
      </c>
      <c r="G7" s="16">
        <v>0.37</v>
      </c>
      <c r="H7" s="7">
        <v>0.2</v>
      </c>
      <c r="I7" s="11">
        <f t="shared" si="3"/>
        <v>2.7972000000000001</v>
      </c>
      <c r="J7" s="12">
        <f t="shared" si="4"/>
        <v>97.202799999999996</v>
      </c>
      <c r="K7" s="8">
        <f t="shared" si="5"/>
        <v>98.488</v>
      </c>
      <c r="L7" s="24">
        <v>0.18</v>
      </c>
      <c r="M7" s="11">
        <v>0.2</v>
      </c>
      <c r="N7" s="11">
        <f t="shared" si="6"/>
        <v>1.3608000000000002</v>
      </c>
      <c r="O7" s="12">
        <f t="shared" si="7"/>
        <v>98.639200000000002</v>
      </c>
      <c r="P7" s="8">
        <f t="shared" si="8"/>
        <v>98.488</v>
      </c>
    </row>
    <row r="8" spans="2:16" x14ac:dyDescent="0.25">
      <c r="B8" s="16">
        <v>0.74</v>
      </c>
      <c r="C8" s="7">
        <v>0.3</v>
      </c>
      <c r="D8" s="11">
        <f t="shared" si="0"/>
        <v>8.3915999999999986</v>
      </c>
      <c r="E8" s="12">
        <f t="shared" si="1"/>
        <v>94.405600000000007</v>
      </c>
      <c r="F8" s="8">
        <f t="shared" si="2"/>
        <v>97.731999999999999</v>
      </c>
      <c r="G8" s="16">
        <v>0.37</v>
      </c>
      <c r="H8" s="7">
        <v>0.3</v>
      </c>
      <c r="I8" s="11">
        <f t="shared" si="3"/>
        <v>4.1957999999999993</v>
      </c>
      <c r="J8" s="12">
        <f t="shared" si="4"/>
        <v>97.202799999999996</v>
      </c>
      <c r="K8" s="8">
        <f t="shared" si="5"/>
        <v>97.731999999999999</v>
      </c>
      <c r="L8" s="24">
        <v>0.18</v>
      </c>
      <c r="M8" s="11">
        <v>0.3</v>
      </c>
      <c r="N8" s="11">
        <f t="shared" si="6"/>
        <v>2.0411999999999999</v>
      </c>
      <c r="O8" s="12">
        <f t="shared" si="7"/>
        <v>98.639200000000002</v>
      </c>
      <c r="P8" s="8">
        <f t="shared" si="8"/>
        <v>97.731999999999999</v>
      </c>
    </row>
    <row r="9" spans="2:16" x14ac:dyDescent="0.25">
      <c r="B9" s="16">
        <v>0.74</v>
      </c>
      <c r="C9" s="7">
        <v>0.4</v>
      </c>
      <c r="D9" s="11">
        <f t="shared" si="0"/>
        <v>11.188800000000001</v>
      </c>
      <c r="E9" s="12">
        <f t="shared" si="1"/>
        <v>94.405599999999993</v>
      </c>
      <c r="F9" s="8">
        <f t="shared" si="2"/>
        <v>96.975999999999999</v>
      </c>
      <c r="G9" s="16">
        <v>0.37</v>
      </c>
      <c r="H9" s="7">
        <v>0.4</v>
      </c>
      <c r="I9" s="11">
        <f t="shared" si="3"/>
        <v>5.5944000000000003</v>
      </c>
      <c r="J9" s="12">
        <f t="shared" si="4"/>
        <v>97.202799999999996</v>
      </c>
      <c r="K9" s="8">
        <f t="shared" si="5"/>
        <v>96.975999999999999</v>
      </c>
      <c r="L9" s="24">
        <v>0.18</v>
      </c>
      <c r="M9" s="11">
        <v>0.4</v>
      </c>
      <c r="N9" s="11">
        <f t="shared" si="6"/>
        <v>2.7216000000000005</v>
      </c>
      <c r="O9" s="12">
        <f t="shared" si="7"/>
        <v>98.639200000000002</v>
      </c>
      <c r="P9" s="8">
        <f t="shared" si="8"/>
        <v>96.975999999999999</v>
      </c>
    </row>
    <row r="10" spans="2:16" x14ac:dyDescent="0.25">
      <c r="B10" s="16">
        <v>0.74</v>
      </c>
      <c r="C10" s="7">
        <v>0.5</v>
      </c>
      <c r="D10" s="11">
        <f t="shared" si="0"/>
        <v>13.986000000000001</v>
      </c>
      <c r="E10" s="12">
        <f t="shared" si="1"/>
        <v>94.405599999999993</v>
      </c>
      <c r="F10" s="8">
        <f t="shared" si="2"/>
        <v>96.22</v>
      </c>
      <c r="G10" s="16">
        <v>0.37</v>
      </c>
      <c r="H10" s="7">
        <v>0.5</v>
      </c>
      <c r="I10" s="11">
        <f t="shared" si="3"/>
        <v>6.9930000000000003</v>
      </c>
      <c r="J10" s="12">
        <f t="shared" si="4"/>
        <v>97.202799999999996</v>
      </c>
      <c r="K10" s="8">
        <f t="shared" si="5"/>
        <v>96.22</v>
      </c>
      <c r="L10" s="24">
        <v>0.18</v>
      </c>
      <c r="M10" s="11">
        <v>0.5</v>
      </c>
      <c r="N10" s="11">
        <f t="shared" si="6"/>
        <v>3.4020000000000001</v>
      </c>
      <c r="O10" s="12">
        <f t="shared" si="7"/>
        <v>98.639200000000002</v>
      </c>
      <c r="P10" s="8">
        <f t="shared" si="8"/>
        <v>96.22</v>
      </c>
    </row>
    <row r="11" spans="2:16" x14ac:dyDescent="0.25">
      <c r="B11" s="16">
        <v>0.74</v>
      </c>
      <c r="C11" s="7">
        <v>0.6</v>
      </c>
      <c r="D11" s="11">
        <f t="shared" si="0"/>
        <v>16.783199999999997</v>
      </c>
      <c r="E11" s="12">
        <f t="shared" si="1"/>
        <v>94.405600000000007</v>
      </c>
      <c r="F11" s="8">
        <f t="shared" si="2"/>
        <v>95.463999999999999</v>
      </c>
      <c r="G11" s="16">
        <v>0.37</v>
      </c>
      <c r="H11" s="7">
        <v>0.6</v>
      </c>
      <c r="I11" s="11">
        <f t="shared" si="3"/>
        <v>8.3915999999999986</v>
      </c>
      <c r="J11" s="12">
        <f t="shared" si="4"/>
        <v>97.202799999999996</v>
      </c>
      <c r="K11" s="8">
        <f t="shared" si="5"/>
        <v>95.463999999999999</v>
      </c>
      <c r="L11" s="24">
        <v>0.18</v>
      </c>
      <c r="M11" s="11">
        <v>0.6</v>
      </c>
      <c r="N11" s="11">
        <f t="shared" si="6"/>
        <v>4.0823999999999998</v>
      </c>
      <c r="O11" s="12">
        <f t="shared" si="7"/>
        <v>98.639200000000002</v>
      </c>
      <c r="P11" s="8">
        <f t="shared" si="8"/>
        <v>95.463999999999999</v>
      </c>
    </row>
    <row r="12" spans="2:16" x14ac:dyDescent="0.25">
      <c r="B12" s="16">
        <v>0.74</v>
      </c>
      <c r="C12" s="7">
        <v>0.7</v>
      </c>
      <c r="D12" s="11">
        <f t="shared" si="0"/>
        <v>19.580399999999997</v>
      </c>
      <c r="E12" s="12">
        <f t="shared" si="1"/>
        <v>94.405600000000007</v>
      </c>
      <c r="F12" s="8">
        <f t="shared" si="2"/>
        <v>94.707999999999998</v>
      </c>
      <c r="G12" s="16">
        <v>0.37</v>
      </c>
      <c r="H12" s="7">
        <v>0.7</v>
      </c>
      <c r="I12" s="11">
        <f t="shared" si="3"/>
        <v>9.7901999999999987</v>
      </c>
      <c r="J12" s="12">
        <f t="shared" si="4"/>
        <v>97.202799999999996</v>
      </c>
      <c r="K12" s="8">
        <f t="shared" si="5"/>
        <v>94.707999999999998</v>
      </c>
      <c r="L12" s="24">
        <v>0.18</v>
      </c>
      <c r="M12" s="11">
        <v>0.7</v>
      </c>
      <c r="N12" s="11">
        <f t="shared" si="6"/>
        <v>4.7627999999999995</v>
      </c>
      <c r="O12" s="12">
        <f t="shared" si="7"/>
        <v>98.639200000000002</v>
      </c>
      <c r="P12" s="8">
        <f t="shared" si="8"/>
        <v>94.707999999999998</v>
      </c>
    </row>
    <row r="13" spans="2:16" x14ac:dyDescent="0.25">
      <c r="B13" s="16">
        <v>0.74</v>
      </c>
      <c r="C13" s="7">
        <v>0.8</v>
      </c>
      <c r="D13" s="11">
        <f t="shared" si="0"/>
        <v>22.377600000000001</v>
      </c>
      <c r="E13" s="12">
        <f t="shared" si="1"/>
        <v>94.405599999999993</v>
      </c>
      <c r="F13" s="8">
        <f t="shared" si="2"/>
        <v>93.951999999999998</v>
      </c>
      <c r="G13" s="16">
        <v>0.37</v>
      </c>
      <c r="H13" s="7">
        <v>0.8</v>
      </c>
      <c r="I13" s="11">
        <f t="shared" si="3"/>
        <v>11.188800000000001</v>
      </c>
      <c r="J13" s="12">
        <f t="shared" si="4"/>
        <v>97.202799999999996</v>
      </c>
      <c r="K13" s="8">
        <f t="shared" si="5"/>
        <v>93.951999999999998</v>
      </c>
      <c r="L13" s="24">
        <v>0.18</v>
      </c>
      <c r="M13" s="11">
        <v>0.8</v>
      </c>
      <c r="N13" s="11">
        <f t="shared" si="6"/>
        <v>5.4432000000000009</v>
      </c>
      <c r="O13" s="12">
        <f t="shared" si="7"/>
        <v>98.639200000000002</v>
      </c>
      <c r="P13" s="8">
        <f t="shared" si="8"/>
        <v>93.951999999999998</v>
      </c>
    </row>
    <row r="14" spans="2:16" x14ac:dyDescent="0.25">
      <c r="B14" s="16">
        <v>0.74</v>
      </c>
      <c r="C14" s="7">
        <v>0.9</v>
      </c>
      <c r="D14" s="11">
        <f t="shared" si="0"/>
        <v>25.174800000000001</v>
      </c>
      <c r="E14" s="12">
        <f t="shared" si="1"/>
        <v>94.405599999999993</v>
      </c>
      <c r="F14" s="8">
        <f t="shared" si="2"/>
        <v>93.195999999999998</v>
      </c>
      <c r="G14" s="16">
        <v>0.37</v>
      </c>
      <c r="H14" s="7">
        <v>0.9</v>
      </c>
      <c r="I14" s="11">
        <f t="shared" si="3"/>
        <v>12.587400000000001</v>
      </c>
      <c r="J14" s="12">
        <f t="shared" si="4"/>
        <v>97.202799999999996</v>
      </c>
      <c r="K14" s="8">
        <f t="shared" si="5"/>
        <v>93.195999999999998</v>
      </c>
      <c r="L14" s="24">
        <v>0.18</v>
      </c>
      <c r="M14" s="11">
        <v>0.9</v>
      </c>
      <c r="N14" s="11">
        <f t="shared" si="6"/>
        <v>6.1235999999999997</v>
      </c>
      <c r="O14" s="12">
        <f t="shared" si="7"/>
        <v>98.639200000000002</v>
      </c>
      <c r="P14" s="8">
        <f t="shared" si="8"/>
        <v>93.195999999999998</v>
      </c>
    </row>
    <row r="15" spans="2:16" x14ac:dyDescent="0.25">
      <c r="B15" s="16">
        <v>0.74</v>
      </c>
      <c r="C15" s="7">
        <v>1</v>
      </c>
      <c r="D15" s="11">
        <f t="shared" si="0"/>
        <v>27.972000000000001</v>
      </c>
      <c r="E15" s="12">
        <f t="shared" si="1"/>
        <v>94.405599999999993</v>
      </c>
      <c r="F15" s="8">
        <f t="shared" si="2"/>
        <v>92.44</v>
      </c>
      <c r="G15" s="16">
        <v>0.37</v>
      </c>
      <c r="H15" s="7">
        <v>1</v>
      </c>
      <c r="I15" s="11">
        <f t="shared" si="3"/>
        <v>13.986000000000001</v>
      </c>
      <c r="J15" s="12">
        <f t="shared" si="4"/>
        <v>97.202799999999996</v>
      </c>
      <c r="K15" s="8">
        <f t="shared" si="5"/>
        <v>92.44</v>
      </c>
      <c r="L15" s="24">
        <v>0.18</v>
      </c>
      <c r="M15" s="11">
        <v>1</v>
      </c>
      <c r="N15" s="11">
        <f t="shared" si="6"/>
        <v>6.8040000000000003</v>
      </c>
      <c r="O15" s="12">
        <f t="shared" si="7"/>
        <v>98.639200000000002</v>
      </c>
      <c r="P15" s="8">
        <f t="shared" si="8"/>
        <v>92.44</v>
      </c>
    </row>
    <row r="16" spans="2:16" x14ac:dyDescent="0.25">
      <c r="B16" s="16">
        <v>0.74</v>
      </c>
      <c r="C16" s="7">
        <v>1.1000000000000001</v>
      </c>
      <c r="D16" s="11">
        <f t="shared" si="0"/>
        <v>30.769200000000005</v>
      </c>
      <c r="E16" s="12">
        <f t="shared" si="1"/>
        <v>94.405599999999993</v>
      </c>
      <c r="F16" s="8">
        <f t="shared" si="2"/>
        <v>91.683999999999997</v>
      </c>
      <c r="G16" s="16">
        <v>0.37</v>
      </c>
      <c r="H16" s="7">
        <v>1.1000000000000001</v>
      </c>
      <c r="I16" s="11">
        <f t="shared" ref="I16" si="9">0.63*G16*H16*60</f>
        <v>15.384600000000002</v>
      </c>
      <c r="J16" s="12">
        <f t="shared" si="4"/>
        <v>97.202799999999996</v>
      </c>
      <c r="K16" s="8">
        <f t="shared" si="5"/>
        <v>91.683999999999997</v>
      </c>
      <c r="L16" s="24">
        <v>0.18</v>
      </c>
      <c r="M16" s="11">
        <v>1.1000000000000001</v>
      </c>
      <c r="N16" s="11">
        <f t="shared" ref="N16" si="10">0.63*L16*M16*60</f>
        <v>7.4844000000000008</v>
      </c>
      <c r="O16" s="12">
        <f t="shared" si="7"/>
        <v>98.639200000000002</v>
      </c>
      <c r="P16" s="8">
        <f t="shared" si="8"/>
        <v>91.683999999999997</v>
      </c>
    </row>
    <row r="17" spans="2:16" x14ac:dyDescent="0.25">
      <c r="B17" s="16">
        <v>0.74</v>
      </c>
      <c r="C17" s="7">
        <v>1.2</v>
      </c>
      <c r="D17" s="11">
        <f t="shared" si="0"/>
        <v>33.566399999999994</v>
      </c>
      <c r="E17" s="12">
        <f t="shared" si="1"/>
        <v>94.405600000000007</v>
      </c>
      <c r="F17" s="8">
        <f t="shared" si="2"/>
        <v>90.927999999999997</v>
      </c>
      <c r="G17" s="16">
        <v>0.37</v>
      </c>
      <c r="H17" s="7">
        <v>1.2</v>
      </c>
      <c r="I17" s="11">
        <f>0.63*G17*H17*60</f>
        <v>16.783199999999997</v>
      </c>
      <c r="J17" s="12">
        <f t="shared" si="4"/>
        <v>97.202799999999996</v>
      </c>
      <c r="K17" s="8">
        <f t="shared" si="5"/>
        <v>90.927999999999997</v>
      </c>
      <c r="L17" s="24">
        <v>0.18</v>
      </c>
      <c r="M17" s="11">
        <v>1.2</v>
      </c>
      <c r="N17" s="11">
        <f>0.63*L17*M17*60</f>
        <v>8.1647999999999996</v>
      </c>
      <c r="O17" s="12">
        <f t="shared" si="7"/>
        <v>98.639200000000002</v>
      </c>
      <c r="P17" s="8">
        <f t="shared" si="8"/>
        <v>90.927999999999997</v>
      </c>
    </row>
    <row r="18" spans="2:16" x14ac:dyDescent="0.25">
      <c r="B18" s="16">
        <v>0.74</v>
      </c>
      <c r="C18" s="7">
        <v>1.4</v>
      </c>
      <c r="D18" s="11">
        <f t="shared" si="0"/>
        <v>39.160799999999995</v>
      </c>
      <c r="E18" s="12">
        <f t="shared" si="1"/>
        <v>94.405600000000007</v>
      </c>
      <c r="F18" s="26">
        <f t="shared" si="2"/>
        <v>89.415999999999997</v>
      </c>
      <c r="G18" s="16">
        <v>0.37</v>
      </c>
      <c r="H18" s="7">
        <v>1.4</v>
      </c>
      <c r="I18" s="11">
        <f t="shared" ref="I18:I22" si="11">0.63*G18*H18*60</f>
        <v>19.580399999999997</v>
      </c>
      <c r="J18" s="12">
        <f t="shared" si="4"/>
        <v>97.202799999999996</v>
      </c>
      <c r="K18" s="26">
        <f t="shared" si="5"/>
        <v>89.415999999999997</v>
      </c>
      <c r="L18" s="24">
        <v>0.18</v>
      </c>
      <c r="M18" s="11">
        <v>1.4</v>
      </c>
      <c r="N18" s="11">
        <f t="shared" ref="N18:N22" si="12">0.63*L18*M18*60</f>
        <v>9.525599999999999</v>
      </c>
      <c r="O18" s="12">
        <f t="shared" si="7"/>
        <v>98.639200000000002</v>
      </c>
      <c r="P18" s="26">
        <f t="shared" si="8"/>
        <v>89.415999999999997</v>
      </c>
    </row>
    <row r="19" spans="2:16" x14ac:dyDescent="0.25">
      <c r="B19" s="16">
        <v>0.74</v>
      </c>
      <c r="C19" s="7">
        <v>1.5</v>
      </c>
      <c r="D19" s="11">
        <f t="shared" si="0"/>
        <v>41.957999999999998</v>
      </c>
      <c r="E19" s="12">
        <f t="shared" si="1"/>
        <v>94.405599999999993</v>
      </c>
      <c r="F19" s="26">
        <f t="shared" si="2"/>
        <v>88.66</v>
      </c>
      <c r="G19" s="16">
        <v>0.37</v>
      </c>
      <c r="H19" s="7">
        <v>1.5</v>
      </c>
      <c r="I19" s="11">
        <f t="shared" si="11"/>
        <v>20.978999999999999</v>
      </c>
      <c r="J19" s="12">
        <f t="shared" si="4"/>
        <v>97.202799999999996</v>
      </c>
      <c r="K19" s="26">
        <f t="shared" si="5"/>
        <v>88.66</v>
      </c>
      <c r="L19" s="24">
        <v>0.18</v>
      </c>
      <c r="M19" s="11">
        <v>1.5</v>
      </c>
      <c r="N19" s="11">
        <f t="shared" si="12"/>
        <v>10.206</v>
      </c>
      <c r="O19" s="12">
        <f t="shared" si="7"/>
        <v>98.639200000000002</v>
      </c>
      <c r="P19" s="26">
        <f t="shared" si="8"/>
        <v>88.66</v>
      </c>
    </row>
    <row r="20" spans="2:16" x14ac:dyDescent="0.25">
      <c r="B20" s="16">
        <v>0.74</v>
      </c>
      <c r="C20" s="7">
        <v>1.6</v>
      </c>
      <c r="D20" s="11">
        <f t="shared" si="0"/>
        <v>44.755200000000002</v>
      </c>
      <c r="E20" s="12">
        <f t="shared" si="1"/>
        <v>94.405599999999993</v>
      </c>
      <c r="F20" s="26">
        <f t="shared" si="2"/>
        <v>87.903999999999996</v>
      </c>
      <c r="G20" s="16">
        <v>0.37</v>
      </c>
      <c r="H20" s="7">
        <v>1.6</v>
      </c>
      <c r="I20" s="11">
        <f t="shared" si="11"/>
        <v>22.377600000000001</v>
      </c>
      <c r="J20" s="12">
        <f t="shared" si="4"/>
        <v>97.202799999999996</v>
      </c>
      <c r="K20" s="26">
        <f t="shared" si="5"/>
        <v>87.903999999999996</v>
      </c>
      <c r="L20" s="24">
        <v>0.18</v>
      </c>
      <c r="M20" s="11">
        <v>1.6</v>
      </c>
      <c r="N20" s="11">
        <f t="shared" si="12"/>
        <v>10.886400000000002</v>
      </c>
      <c r="O20" s="12">
        <f t="shared" si="7"/>
        <v>98.639200000000002</v>
      </c>
      <c r="P20" s="26">
        <f t="shared" si="8"/>
        <v>87.903999999999996</v>
      </c>
    </row>
    <row r="21" spans="2:16" x14ac:dyDescent="0.25">
      <c r="B21" s="16">
        <v>0.74</v>
      </c>
      <c r="C21" s="7">
        <v>1.7</v>
      </c>
      <c r="D21" s="11">
        <f t="shared" si="0"/>
        <v>47.552399999999999</v>
      </c>
      <c r="E21" s="12">
        <f t="shared" si="1"/>
        <v>94.405600000000007</v>
      </c>
      <c r="F21" s="26">
        <f t="shared" si="2"/>
        <v>87.147999999999996</v>
      </c>
      <c r="G21" s="16">
        <v>0.37</v>
      </c>
      <c r="H21" s="7">
        <v>1.7</v>
      </c>
      <c r="I21" s="11">
        <f t="shared" si="11"/>
        <v>23.776199999999999</v>
      </c>
      <c r="J21" s="12">
        <f t="shared" si="4"/>
        <v>97.202799999999996</v>
      </c>
      <c r="K21" s="26">
        <f t="shared" si="5"/>
        <v>87.147999999999996</v>
      </c>
      <c r="L21" s="24">
        <v>0.18</v>
      </c>
      <c r="M21" s="11">
        <v>1.7</v>
      </c>
      <c r="N21" s="11">
        <f t="shared" si="12"/>
        <v>11.566800000000001</v>
      </c>
      <c r="O21" s="12">
        <f t="shared" si="7"/>
        <v>98.639200000000002</v>
      </c>
      <c r="P21" s="26">
        <f t="shared" si="8"/>
        <v>87.147999999999996</v>
      </c>
    </row>
    <row r="22" spans="2:16" x14ac:dyDescent="0.25">
      <c r="B22" s="16">
        <v>0.74</v>
      </c>
      <c r="C22" s="7">
        <v>1.9</v>
      </c>
      <c r="D22" s="11">
        <f t="shared" si="0"/>
        <v>53.146799999999999</v>
      </c>
      <c r="E22" s="12">
        <f t="shared" si="1"/>
        <v>94.405599999999993</v>
      </c>
      <c r="F22" s="26">
        <f t="shared" si="2"/>
        <v>85.635999999999996</v>
      </c>
      <c r="G22" s="16">
        <v>0.37</v>
      </c>
      <c r="H22" s="7">
        <v>1.9</v>
      </c>
      <c r="I22" s="11">
        <f t="shared" si="11"/>
        <v>26.573399999999999</v>
      </c>
      <c r="J22" s="12">
        <f t="shared" si="4"/>
        <v>97.202799999999996</v>
      </c>
      <c r="K22" s="26">
        <f t="shared" si="5"/>
        <v>85.635999999999996</v>
      </c>
      <c r="L22" s="24">
        <v>0.18</v>
      </c>
      <c r="M22" s="11">
        <v>1.9</v>
      </c>
      <c r="N22" s="11">
        <f t="shared" si="12"/>
        <v>12.927599999999998</v>
      </c>
      <c r="O22" s="12">
        <f t="shared" si="7"/>
        <v>98.639200000000002</v>
      </c>
      <c r="P22" s="26">
        <f t="shared" si="8"/>
        <v>85.635999999999996</v>
      </c>
    </row>
    <row r="23" spans="2:16" x14ac:dyDescent="0.25">
      <c r="B23" s="16">
        <v>0.74</v>
      </c>
      <c r="C23" s="7">
        <v>2</v>
      </c>
      <c r="D23" s="11">
        <f t="shared" ref="D23:D26" si="13">0.63*B23*C23*60</f>
        <v>55.944000000000003</v>
      </c>
      <c r="E23" s="12">
        <f t="shared" ref="E23:E26" si="14">100-(100*(D23*2)/(C23*1000))</f>
        <v>94.405599999999993</v>
      </c>
      <c r="F23" s="27">
        <f t="shared" ref="F23:F26" si="15">100-(100*(D23*2)/(B23*1000))</f>
        <v>84.88</v>
      </c>
      <c r="G23" s="16">
        <v>0.37</v>
      </c>
      <c r="H23" s="7">
        <v>2</v>
      </c>
      <c r="I23" s="11">
        <f t="shared" ref="I23:I26" si="16">0.63*G23*H23*60</f>
        <v>27.972000000000001</v>
      </c>
      <c r="J23" s="12">
        <f t="shared" ref="J23:J26" si="17">100-(100*(I23*2)/(H23*1000))</f>
        <v>97.202799999999996</v>
      </c>
      <c r="K23" s="27">
        <f t="shared" ref="K23:K26" si="18">100-(100*(I23*2)/(G23*1000))</f>
        <v>84.88</v>
      </c>
      <c r="L23" s="24">
        <v>0.18</v>
      </c>
      <c r="M23" s="7">
        <v>2</v>
      </c>
      <c r="N23" s="11">
        <f t="shared" ref="N23:N26" si="19">0.63*L23*M23*60</f>
        <v>13.608000000000001</v>
      </c>
      <c r="O23" s="12">
        <f t="shared" ref="O23:O26" si="20">100-(100*(N23*2)/(M23*1000))</f>
        <v>98.639200000000002</v>
      </c>
      <c r="P23" s="27">
        <f t="shared" ref="P23:P26" si="21">100-(100*(N23*2)/(L23*1000))</f>
        <v>84.88</v>
      </c>
    </row>
    <row r="24" spans="2:16" x14ac:dyDescent="0.25">
      <c r="B24" s="16">
        <v>0.74</v>
      </c>
      <c r="C24" s="7">
        <v>3</v>
      </c>
      <c r="D24" s="11">
        <f t="shared" si="13"/>
        <v>83.915999999999997</v>
      </c>
      <c r="E24" s="12">
        <f t="shared" si="14"/>
        <v>94.405599999999993</v>
      </c>
      <c r="F24" s="27">
        <f t="shared" si="15"/>
        <v>77.319999999999993</v>
      </c>
      <c r="G24" s="16">
        <v>0.37</v>
      </c>
      <c r="H24" s="7">
        <v>3</v>
      </c>
      <c r="I24" s="11">
        <f t="shared" si="16"/>
        <v>41.957999999999998</v>
      </c>
      <c r="J24" s="12">
        <f t="shared" si="17"/>
        <v>97.202799999999996</v>
      </c>
      <c r="K24" s="27">
        <f t="shared" si="18"/>
        <v>77.319999999999993</v>
      </c>
      <c r="L24" s="24">
        <v>0.18</v>
      </c>
      <c r="M24" s="7">
        <v>3</v>
      </c>
      <c r="N24" s="11">
        <f t="shared" si="19"/>
        <v>20.411999999999999</v>
      </c>
      <c r="O24" s="12">
        <f t="shared" si="20"/>
        <v>98.639200000000002</v>
      </c>
      <c r="P24" s="27">
        <f>100-(100*(N24*2)/(L24*1000))</f>
        <v>77.319999999999993</v>
      </c>
    </row>
    <row r="25" spans="2:16" x14ac:dyDescent="0.25">
      <c r="B25" s="16">
        <v>0.74</v>
      </c>
      <c r="C25" s="7">
        <v>4</v>
      </c>
      <c r="D25" s="11">
        <f t="shared" si="13"/>
        <v>111.88800000000001</v>
      </c>
      <c r="E25" s="12">
        <f t="shared" si="14"/>
        <v>94.405599999999993</v>
      </c>
      <c r="F25" s="27">
        <f t="shared" si="15"/>
        <v>69.759999999999991</v>
      </c>
      <c r="G25" s="16">
        <v>0.37</v>
      </c>
      <c r="H25" s="7">
        <v>4</v>
      </c>
      <c r="I25" s="11">
        <f t="shared" si="16"/>
        <v>55.944000000000003</v>
      </c>
      <c r="J25" s="12">
        <f t="shared" si="17"/>
        <v>97.202799999999996</v>
      </c>
      <c r="K25" s="27">
        <f t="shared" si="18"/>
        <v>69.759999999999991</v>
      </c>
      <c r="L25" s="24">
        <v>0.18</v>
      </c>
      <c r="M25" s="7">
        <v>4</v>
      </c>
      <c r="N25" s="11">
        <f t="shared" si="19"/>
        <v>27.216000000000001</v>
      </c>
      <c r="O25" s="12">
        <f t="shared" si="20"/>
        <v>98.639200000000002</v>
      </c>
      <c r="P25" s="27">
        <f t="shared" si="21"/>
        <v>69.760000000000005</v>
      </c>
    </row>
    <row r="26" spans="2:16" ht="15.75" thickBot="1" x14ac:dyDescent="0.3">
      <c r="B26" s="17">
        <v>0.74</v>
      </c>
      <c r="C26" s="10">
        <v>5</v>
      </c>
      <c r="D26" s="18">
        <f t="shared" si="13"/>
        <v>139.85999999999999</v>
      </c>
      <c r="E26" s="19">
        <f t="shared" si="14"/>
        <v>94.405600000000007</v>
      </c>
      <c r="F26" s="28">
        <f t="shared" si="15"/>
        <v>62.2</v>
      </c>
      <c r="G26" s="17">
        <v>0.37</v>
      </c>
      <c r="H26" s="10">
        <v>5</v>
      </c>
      <c r="I26" s="18">
        <f t="shared" si="16"/>
        <v>69.929999999999993</v>
      </c>
      <c r="J26" s="19">
        <f t="shared" si="17"/>
        <v>97.202799999999996</v>
      </c>
      <c r="K26" s="28">
        <f t="shared" si="18"/>
        <v>62.2</v>
      </c>
      <c r="L26" s="23">
        <v>0.18</v>
      </c>
      <c r="M26" s="10">
        <v>5</v>
      </c>
      <c r="N26" s="18">
        <f t="shared" si="19"/>
        <v>34.019999999999996</v>
      </c>
      <c r="O26" s="19">
        <f t="shared" si="20"/>
        <v>98.639200000000002</v>
      </c>
      <c r="P26" s="28">
        <f t="shared" si="21"/>
        <v>62.2</v>
      </c>
    </row>
    <row r="27" spans="2:16" ht="15.75" thickBot="1" x14ac:dyDescent="0.3"/>
    <row r="28" spans="2:16" ht="18" x14ac:dyDescent="0.35">
      <c r="B28" s="29" t="s">
        <v>3</v>
      </c>
      <c r="C28" s="30" t="s">
        <v>4</v>
      </c>
      <c r="D28" s="31" t="s">
        <v>2</v>
      </c>
      <c r="E28" s="32" t="s">
        <v>5</v>
      </c>
      <c r="F28" s="33" t="s">
        <v>6</v>
      </c>
      <c r="G28" s="29" t="s">
        <v>3</v>
      </c>
      <c r="H28" s="30" t="s">
        <v>4</v>
      </c>
      <c r="I28" s="31" t="s">
        <v>2</v>
      </c>
      <c r="J28" s="32" t="s">
        <v>5</v>
      </c>
      <c r="K28" s="33" t="s">
        <v>6</v>
      </c>
      <c r="L28" s="34" t="s">
        <v>3</v>
      </c>
      <c r="M28" s="30" t="s">
        <v>4</v>
      </c>
      <c r="N28" s="31" t="s">
        <v>2</v>
      </c>
      <c r="O28" s="32" t="s">
        <v>5</v>
      </c>
      <c r="P28" s="33" t="s">
        <v>6</v>
      </c>
    </row>
    <row r="29" spans="2:16" ht="15.75" thickBot="1" x14ac:dyDescent="0.3">
      <c r="B29" s="35" t="s">
        <v>0</v>
      </c>
      <c r="C29" s="36" t="s">
        <v>0</v>
      </c>
      <c r="D29" s="37" t="s">
        <v>1</v>
      </c>
      <c r="E29" s="37" t="s">
        <v>7</v>
      </c>
      <c r="F29" s="38" t="s">
        <v>7</v>
      </c>
      <c r="G29" s="35" t="s">
        <v>0</v>
      </c>
      <c r="H29" s="36" t="s">
        <v>0</v>
      </c>
      <c r="I29" s="37" t="s">
        <v>1</v>
      </c>
      <c r="J29" s="37" t="s">
        <v>7</v>
      </c>
      <c r="K29" s="38" t="s">
        <v>7</v>
      </c>
      <c r="L29" s="39" t="s">
        <v>0</v>
      </c>
      <c r="M29" s="36" t="s">
        <v>0</v>
      </c>
      <c r="N29" s="37" t="s">
        <v>1</v>
      </c>
      <c r="O29" s="37" t="s">
        <v>7</v>
      </c>
      <c r="P29" s="38" t="s">
        <v>7</v>
      </c>
    </row>
    <row r="30" spans="2:16" x14ac:dyDescent="0.25">
      <c r="B30" s="40">
        <f>0.738/4</f>
        <v>0.1845</v>
      </c>
      <c r="C30" s="44">
        <v>2</v>
      </c>
      <c r="D30" s="41">
        <f t="shared" ref="D30:D36" si="22">0.63*B30*C30*60</f>
        <v>13.9482</v>
      </c>
      <c r="E30" s="42">
        <f>100-(100*(D30*2)/(C30*1000))</f>
        <v>98.605180000000004</v>
      </c>
      <c r="F30" s="55">
        <f>100-(100*(D30*2)/(B30*1000))</f>
        <v>84.88</v>
      </c>
      <c r="G30" s="40">
        <f>0.738/4</f>
        <v>0.1845</v>
      </c>
      <c r="H30" s="61">
        <v>1</v>
      </c>
      <c r="I30" s="44">
        <f t="shared" ref="I30:I41" si="23">0.63*G30*H30*60</f>
        <v>6.9741</v>
      </c>
      <c r="J30" s="43">
        <f>100-(100*(I30*2)/(H30*1000))</f>
        <v>98.605180000000004</v>
      </c>
      <c r="K30" s="45">
        <f>100-(100*(I30*2)/(G30*1000))</f>
        <v>92.44</v>
      </c>
      <c r="L30" s="40">
        <f>0.738/4</f>
        <v>0.1845</v>
      </c>
      <c r="M30" s="44">
        <v>0.1</v>
      </c>
      <c r="N30" s="41">
        <f t="shared" ref="N30:N36" si="24">0.63*L30*M30*60</f>
        <v>0.69741000000000009</v>
      </c>
      <c r="O30" s="42">
        <f>100-(100*(N30*2)/(M30*1000))</f>
        <v>98.605180000000004</v>
      </c>
      <c r="P30" s="46">
        <f>100-(100*(N30*2)/(L30*1000))</f>
        <v>99.244</v>
      </c>
    </row>
    <row r="31" spans="2:16" x14ac:dyDescent="0.25">
      <c r="B31" s="40">
        <f>0.738/2</f>
        <v>0.36899999999999999</v>
      </c>
      <c r="C31" s="44">
        <v>2</v>
      </c>
      <c r="D31" s="41">
        <f t="shared" si="22"/>
        <v>27.8964</v>
      </c>
      <c r="E31" s="42">
        <f>100-(100*(D31*2)/(C31*1000))</f>
        <v>97.210359999999994</v>
      </c>
      <c r="F31" s="55">
        <f>100-(100*(D31*2)/(B31*1000))</f>
        <v>84.88</v>
      </c>
      <c r="G31" s="40">
        <f>0.738/2</f>
        <v>0.36899999999999999</v>
      </c>
      <c r="H31" s="44">
        <v>1</v>
      </c>
      <c r="I31" s="44">
        <f t="shared" si="23"/>
        <v>13.9482</v>
      </c>
      <c r="J31" s="43">
        <f>100-(100*(I31*2)/(H31*1000))</f>
        <v>97.210359999999994</v>
      </c>
      <c r="K31" s="45">
        <f>100-(100*(I31*2)/(G31*1000))</f>
        <v>92.44</v>
      </c>
      <c r="L31" s="40">
        <f>0.738/2</f>
        <v>0.36899999999999999</v>
      </c>
      <c r="M31" s="44">
        <v>0.1</v>
      </c>
      <c r="N31" s="41">
        <f t="shared" si="24"/>
        <v>1.3948200000000002</v>
      </c>
      <c r="O31" s="42">
        <f>100-(100*(N31*2)/(M31*1000))</f>
        <v>97.210359999999994</v>
      </c>
      <c r="P31" s="46">
        <f>100-(100*(N31*2)/(L31*1000))</f>
        <v>99.244</v>
      </c>
    </row>
    <row r="32" spans="2:16" x14ac:dyDescent="0.25">
      <c r="B32" s="40">
        <f>0.738*3/4</f>
        <v>0.55349999999999999</v>
      </c>
      <c r="C32" s="44">
        <v>2</v>
      </c>
      <c r="D32" s="41">
        <f t="shared" si="22"/>
        <v>41.8446</v>
      </c>
      <c r="E32" s="42">
        <f t="shared" ref="E32:E36" si="25">100-(100*(D32*2)/(C32*1000))</f>
        <v>95.815539999999999</v>
      </c>
      <c r="F32" s="55">
        <f t="shared" ref="F32:F36" si="26">100-(100*(D32*2)/(B32*1000))</f>
        <v>84.88</v>
      </c>
      <c r="G32" s="40">
        <f>0.738*3/4</f>
        <v>0.55349999999999999</v>
      </c>
      <c r="H32" s="44">
        <v>1</v>
      </c>
      <c r="I32" s="44">
        <f t="shared" si="23"/>
        <v>20.9223</v>
      </c>
      <c r="J32" s="43">
        <f t="shared" ref="J32:J41" si="27">100-(100*(I32*2)/(H32*1000))</f>
        <v>95.815539999999999</v>
      </c>
      <c r="K32" s="45">
        <f t="shared" ref="K32:K36" si="28">100-(100*(I32*2)/(G32*1000))</f>
        <v>92.44</v>
      </c>
      <c r="L32" s="40">
        <f>0.738*3/4</f>
        <v>0.55349999999999999</v>
      </c>
      <c r="M32" s="44">
        <v>0.1</v>
      </c>
      <c r="N32" s="41">
        <f t="shared" si="24"/>
        <v>2.0922299999999998</v>
      </c>
      <c r="O32" s="42">
        <f t="shared" ref="O32:O41" si="29">100-(100*(N32*2)/(M32*1000))</f>
        <v>95.815539999999999</v>
      </c>
      <c r="P32" s="46">
        <f t="shared" ref="P32:P36" si="30">100-(100*(N32*2)/(L32*1000))</f>
        <v>99.244</v>
      </c>
    </row>
    <row r="33" spans="2:16" x14ac:dyDescent="0.25">
      <c r="B33" s="40">
        <f>0.738</f>
        <v>0.73799999999999999</v>
      </c>
      <c r="C33" s="44">
        <v>2</v>
      </c>
      <c r="D33" s="41">
        <f t="shared" si="22"/>
        <v>55.7928</v>
      </c>
      <c r="E33" s="42">
        <f t="shared" si="25"/>
        <v>94.420720000000003</v>
      </c>
      <c r="F33" s="55">
        <f t="shared" si="26"/>
        <v>84.88</v>
      </c>
      <c r="G33" s="40">
        <f>0.738</f>
        <v>0.73799999999999999</v>
      </c>
      <c r="H33" s="44">
        <v>1</v>
      </c>
      <c r="I33" s="44">
        <f t="shared" si="23"/>
        <v>27.8964</v>
      </c>
      <c r="J33" s="43">
        <f t="shared" si="27"/>
        <v>94.420720000000003</v>
      </c>
      <c r="K33" s="45">
        <f t="shared" si="28"/>
        <v>92.44</v>
      </c>
      <c r="L33" s="40">
        <f>0.738</f>
        <v>0.73799999999999999</v>
      </c>
      <c r="M33" s="44">
        <v>0.1</v>
      </c>
      <c r="N33" s="41">
        <f t="shared" si="24"/>
        <v>2.7896400000000003</v>
      </c>
      <c r="O33" s="42">
        <f t="shared" si="29"/>
        <v>94.420720000000003</v>
      </c>
      <c r="P33" s="46">
        <f t="shared" si="30"/>
        <v>99.244</v>
      </c>
    </row>
    <row r="34" spans="2:16" x14ac:dyDescent="0.25">
      <c r="B34" s="40">
        <f>0.738*5/4</f>
        <v>0.92249999999999999</v>
      </c>
      <c r="C34" s="44">
        <v>2</v>
      </c>
      <c r="D34" s="41">
        <f t="shared" si="22"/>
        <v>69.741</v>
      </c>
      <c r="E34" s="42">
        <f t="shared" si="25"/>
        <v>93.025900000000007</v>
      </c>
      <c r="F34" s="55">
        <f t="shared" si="26"/>
        <v>84.88</v>
      </c>
      <c r="G34" s="40">
        <f>0.738*5/4</f>
        <v>0.92249999999999999</v>
      </c>
      <c r="H34" s="44">
        <v>1</v>
      </c>
      <c r="I34" s="44">
        <f t="shared" si="23"/>
        <v>34.8705</v>
      </c>
      <c r="J34" s="43">
        <f t="shared" si="27"/>
        <v>93.025900000000007</v>
      </c>
      <c r="K34" s="45">
        <f t="shared" si="28"/>
        <v>92.44</v>
      </c>
      <c r="L34" s="40">
        <f>0.738*5/4</f>
        <v>0.92249999999999999</v>
      </c>
      <c r="M34" s="44">
        <v>0.1</v>
      </c>
      <c r="N34" s="41">
        <f t="shared" si="24"/>
        <v>3.48705</v>
      </c>
      <c r="O34" s="42">
        <f t="shared" si="29"/>
        <v>93.025900000000007</v>
      </c>
      <c r="P34" s="46">
        <f t="shared" si="30"/>
        <v>99.244</v>
      </c>
    </row>
    <row r="35" spans="2:16" x14ac:dyDescent="0.25">
      <c r="B35" s="40">
        <f>0.738*6/4</f>
        <v>1.107</v>
      </c>
      <c r="C35" s="44">
        <v>2</v>
      </c>
      <c r="D35" s="41">
        <f t="shared" si="22"/>
        <v>83.6892</v>
      </c>
      <c r="E35" s="42">
        <f t="shared" si="25"/>
        <v>91.631079999999997</v>
      </c>
      <c r="F35" s="55">
        <f t="shared" si="26"/>
        <v>84.88</v>
      </c>
      <c r="G35" s="40">
        <f>0.738*6/4</f>
        <v>1.107</v>
      </c>
      <c r="H35" s="44">
        <v>1</v>
      </c>
      <c r="I35" s="44">
        <f t="shared" si="23"/>
        <v>41.8446</v>
      </c>
      <c r="J35" s="43">
        <f t="shared" si="27"/>
        <v>91.631079999999997</v>
      </c>
      <c r="K35" s="45">
        <f t="shared" si="28"/>
        <v>92.44</v>
      </c>
      <c r="L35" s="40">
        <f>0.738*6/4</f>
        <v>1.107</v>
      </c>
      <c r="M35" s="44">
        <v>0.1</v>
      </c>
      <c r="N35" s="41">
        <f t="shared" si="24"/>
        <v>4.1844599999999996</v>
      </c>
      <c r="O35" s="42">
        <f t="shared" si="29"/>
        <v>91.631079999999997</v>
      </c>
      <c r="P35" s="46">
        <f t="shared" si="30"/>
        <v>99.244</v>
      </c>
    </row>
    <row r="36" spans="2:16" x14ac:dyDescent="0.25">
      <c r="B36" s="40">
        <f>0.738*7/4</f>
        <v>1.2915000000000001</v>
      </c>
      <c r="C36" s="44">
        <v>2</v>
      </c>
      <c r="D36" s="41">
        <f t="shared" si="22"/>
        <v>97.637400000000014</v>
      </c>
      <c r="E36" s="42">
        <f t="shared" si="25"/>
        <v>90.236260000000001</v>
      </c>
      <c r="F36" s="55">
        <f t="shared" si="26"/>
        <v>84.88</v>
      </c>
      <c r="G36" s="40">
        <f>0.738*7/4</f>
        <v>1.2915000000000001</v>
      </c>
      <c r="H36" s="44">
        <v>1</v>
      </c>
      <c r="I36" s="44">
        <f t="shared" si="23"/>
        <v>48.818700000000007</v>
      </c>
      <c r="J36" s="43">
        <f t="shared" si="27"/>
        <v>90.236260000000001</v>
      </c>
      <c r="K36" s="45">
        <f t="shared" si="28"/>
        <v>92.44</v>
      </c>
      <c r="L36" s="40">
        <f>0.738*7/4</f>
        <v>1.2915000000000001</v>
      </c>
      <c r="M36" s="44">
        <v>0.1</v>
      </c>
      <c r="N36" s="41">
        <f t="shared" si="24"/>
        <v>4.8818700000000002</v>
      </c>
      <c r="O36" s="42">
        <f t="shared" si="29"/>
        <v>90.236260000000001</v>
      </c>
      <c r="P36" s="46">
        <f t="shared" si="30"/>
        <v>99.244</v>
      </c>
    </row>
    <row r="37" spans="2:16" x14ac:dyDescent="0.25">
      <c r="B37" s="40">
        <f>0.738*8/4</f>
        <v>1.476</v>
      </c>
      <c r="C37" s="44">
        <v>2</v>
      </c>
      <c r="D37" s="41">
        <f t="shared" ref="D37:D41" si="31">0.63*B37*C37*60</f>
        <v>111.5856</v>
      </c>
      <c r="E37" s="47">
        <f t="shared" ref="E37:E41" si="32">100-(100*(D37*2)/(C37*1000))</f>
        <v>88.841440000000006</v>
      </c>
      <c r="F37" s="55">
        <f t="shared" ref="F37:F41" si="33">100-(100*(D37*2)/(B37*1000))</f>
        <v>84.88</v>
      </c>
      <c r="G37" s="40">
        <f>0.738*8/4</f>
        <v>1.476</v>
      </c>
      <c r="H37" s="44">
        <v>1</v>
      </c>
      <c r="I37" s="44">
        <f t="shared" si="23"/>
        <v>55.7928</v>
      </c>
      <c r="J37" s="47">
        <f t="shared" si="27"/>
        <v>88.841440000000006</v>
      </c>
      <c r="K37" s="45">
        <f t="shared" ref="K37:K41" si="34">100-(100*(I37*2)/(G37*1000))</f>
        <v>92.44</v>
      </c>
      <c r="L37" s="40">
        <f>0.738*8/4</f>
        <v>1.476</v>
      </c>
      <c r="M37" s="44">
        <v>0.1</v>
      </c>
      <c r="N37" s="41">
        <f t="shared" ref="N37:N41" si="35">0.63*L37*M37*60</f>
        <v>5.5792800000000007</v>
      </c>
      <c r="O37" s="47">
        <f t="shared" si="29"/>
        <v>88.841440000000006</v>
      </c>
      <c r="P37" s="46">
        <f t="shared" ref="P37:P41" si="36">100-(100*(N37*2)/(L37*1000))</f>
        <v>99.244</v>
      </c>
    </row>
    <row r="38" spans="2:16" x14ac:dyDescent="0.25">
      <c r="B38" s="40">
        <f>0.738*12/4</f>
        <v>2.214</v>
      </c>
      <c r="C38" s="44">
        <v>2</v>
      </c>
      <c r="D38" s="41">
        <f t="shared" si="31"/>
        <v>167.3784</v>
      </c>
      <c r="E38" s="53">
        <f t="shared" si="32"/>
        <v>83.262159999999994</v>
      </c>
      <c r="F38" s="55">
        <f t="shared" si="33"/>
        <v>84.88</v>
      </c>
      <c r="G38" s="40">
        <f>0.738*12/4</f>
        <v>2.214</v>
      </c>
      <c r="H38" s="44">
        <v>1</v>
      </c>
      <c r="I38" s="44">
        <f t="shared" si="23"/>
        <v>83.6892</v>
      </c>
      <c r="J38" s="53">
        <f t="shared" si="27"/>
        <v>83.262159999999994</v>
      </c>
      <c r="K38" s="45">
        <f t="shared" si="34"/>
        <v>92.44</v>
      </c>
      <c r="L38" s="40">
        <f>0.738*12/4</f>
        <v>2.214</v>
      </c>
      <c r="M38" s="44">
        <v>0.1</v>
      </c>
      <c r="N38" s="41">
        <f t="shared" si="35"/>
        <v>8.3689199999999992</v>
      </c>
      <c r="O38" s="53">
        <f t="shared" si="29"/>
        <v>83.262159999999994</v>
      </c>
      <c r="P38" s="46">
        <f t="shared" si="36"/>
        <v>99.244</v>
      </c>
    </row>
    <row r="39" spans="2:16" x14ac:dyDescent="0.25">
      <c r="B39" s="40">
        <f>0.738*12/4</f>
        <v>2.214</v>
      </c>
      <c r="C39" s="44">
        <v>2</v>
      </c>
      <c r="D39" s="41">
        <f t="shared" si="31"/>
        <v>167.3784</v>
      </c>
      <c r="E39" s="53">
        <f t="shared" si="32"/>
        <v>83.262159999999994</v>
      </c>
      <c r="F39" s="55">
        <f t="shared" si="33"/>
        <v>84.88</v>
      </c>
      <c r="G39" s="40">
        <f>0.738*12/4</f>
        <v>2.214</v>
      </c>
      <c r="H39" s="44">
        <v>1</v>
      </c>
      <c r="I39" s="44">
        <f t="shared" si="23"/>
        <v>83.6892</v>
      </c>
      <c r="J39" s="53">
        <f t="shared" si="27"/>
        <v>83.262159999999994</v>
      </c>
      <c r="K39" s="45">
        <f t="shared" si="34"/>
        <v>92.44</v>
      </c>
      <c r="L39" s="40">
        <f>0.738*12/4</f>
        <v>2.214</v>
      </c>
      <c r="M39" s="44">
        <v>0.1</v>
      </c>
      <c r="N39" s="41">
        <f t="shared" si="35"/>
        <v>8.3689199999999992</v>
      </c>
      <c r="O39" s="53">
        <f t="shared" si="29"/>
        <v>83.262159999999994</v>
      </c>
      <c r="P39" s="46">
        <f t="shared" si="36"/>
        <v>99.244</v>
      </c>
    </row>
    <row r="40" spans="2:16" x14ac:dyDescent="0.25">
      <c r="B40" s="40">
        <f>0.738*16/4</f>
        <v>2.952</v>
      </c>
      <c r="C40" s="44">
        <v>2</v>
      </c>
      <c r="D40" s="41">
        <f t="shared" si="31"/>
        <v>223.1712</v>
      </c>
      <c r="E40" s="53">
        <f t="shared" si="32"/>
        <v>77.682879999999997</v>
      </c>
      <c r="F40" s="55">
        <f t="shared" si="33"/>
        <v>84.88</v>
      </c>
      <c r="G40" s="40">
        <f>0.738*16/4</f>
        <v>2.952</v>
      </c>
      <c r="H40" s="44">
        <v>1</v>
      </c>
      <c r="I40" s="44">
        <f t="shared" si="23"/>
        <v>111.5856</v>
      </c>
      <c r="J40" s="53">
        <f t="shared" si="27"/>
        <v>77.682879999999997</v>
      </c>
      <c r="K40" s="45">
        <f t="shared" si="34"/>
        <v>92.44</v>
      </c>
      <c r="L40" s="40">
        <f>0.738*16/4</f>
        <v>2.952</v>
      </c>
      <c r="M40" s="44">
        <v>0.1</v>
      </c>
      <c r="N40" s="41">
        <f t="shared" si="35"/>
        <v>11.158560000000001</v>
      </c>
      <c r="O40" s="53">
        <f t="shared" si="29"/>
        <v>77.682879999999997</v>
      </c>
      <c r="P40" s="46">
        <f t="shared" si="36"/>
        <v>99.244</v>
      </c>
    </row>
    <row r="41" spans="2:16" ht="15.75" thickBot="1" x14ac:dyDescent="0.3">
      <c r="B41" s="48">
        <f>0.738*20/4</f>
        <v>3.69</v>
      </c>
      <c r="C41" s="50">
        <v>2</v>
      </c>
      <c r="D41" s="49">
        <f t="shared" si="31"/>
        <v>278.964</v>
      </c>
      <c r="E41" s="54">
        <f t="shared" si="32"/>
        <v>72.1036</v>
      </c>
      <c r="F41" s="56">
        <f t="shared" si="33"/>
        <v>84.88</v>
      </c>
      <c r="G41" s="48">
        <f>0.738*20/4</f>
        <v>3.69</v>
      </c>
      <c r="H41" s="50">
        <v>1</v>
      </c>
      <c r="I41" s="50">
        <f t="shared" si="23"/>
        <v>139.482</v>
      </c>
      <c r="J41" s="54">
        <f t="shared" si="27"/>
        <v>72.1036</v>
      </c>
      <c r="K41" s="51">
        <f t="shared" si="34"/>
        <v>92.44</v>
      </c>
      <c r="L41" s="48">
        <f>0.738*20/4</f>
        <v>3.69</v>
      </c>
      <c r="M41" s="50">
        <v>0.1</v>
      </c>
      <c r="N41" s="49">
        <f t="shared" si="35"/>
        <v>13.9482</v>
      </c>
      <c r="O41" s="54">
        <f t="shared" si="29"/>
        <v>72.1036</v>
      </c>
      <c r="P41" s="52">
        <f t="shared" si="36"/>
        <v>99.244</v>
      </c>
    </row>
    <row r="42" spans="2:16" x14ac:dyDescent="0.25">
      <c r="B42" s="3"/>
    </row>
    <row r="44" spans="2:16" x14ac:dyDescent="0.25">
      <c r="O44" s="2"/>
    </row>
    <row r="45" spans="2:16" x14ac:dyDescent="0.25">
      <c r="D45" s="2"/>
      <c r="I45" s="2"/>
      <c r="N45" s="2"/>
    </row>
    <row r="46" spans="2:16" x14ac:dyDescent="0.25">
      <c r="D46" s="2"/>
      <c r="F46" s="57"/>
      <c r="G46" s="58"/>
      <c r="H46" s="58"/>
      <c r="I46" s="59"/>
      <c r="N46" s="2"/>
    </row>
    <row r="47" spans="2:16" x14ac:dyDescent="0.25">
      <c r="D47" s="22"/>
      <c r="F47" s="58"/>
      <c r="G47" s="60"/>
      <c r="H47" s="58"/>
      <c r="I47" s="59"/>
      <c r="N47" s="2"/>
    </row>
    <row r="48" spans="2:16" x14ac:dyDescent="0.25">
      <c r="D48" s="22"/>
      <c r="F48" s="58"/>
      <c r="G48" s="60"/>
      <c r="H48" s="58"/>
      <c r="I48" s="59"/>
      <c r="N48" s="2"/>
    </row>
    <row r="49" spans="4:14" x14ac:dyDescent="0.25">
      <c r="D49" s="22"/>
      <c r="F49" s="58"/>
      <c r="G49" s="60"/>
      <c r="H49" s="58"/>
      <c r="I49" s="59"/>
      <c r="N49" s="2"/>
    </row>
    <row r="50" spans="4:14" x14ac:dyDescent="0.25">
      <c r="D50" s="22"/>
      <c r="F50" s="58"/>
      <c r="G50" s="60"/>
      <c r="H50" s="58"/>
      <c r="I50" s="59"/>
      <c r="N50" s="2"/>
    </row>
    <row r="51" spans="4:14" x14ac:dyDescent="0.25">
      <c r="D51" s="22"/>
      <c r="F51" s="58"/>
      <c r="G51" s="60"/>
      <c r="H51" s="58"/>
      <c r="I51" s="59"/>
      <c r="N51" s="2"/>
    </row>
    <row r="52" spans="4:14" x14ac:dyDescent="0.25">
      <c r="D52" s="22"/>
      <c r="F52" s="58"/>
      <c r="G52" s="60"/>
      <c r="H52" s="58"/>
      <c r="I52" s="59"/>
      <c r="N52" s="2"/>
    </row>
    <row r="53" spans="4:14" x14ac:dyDescent="0.25">
      <c r="D53" s="22"/>
      <c r="F53" s="58"/>
      <c r="G53" s="60"/>
      <c r="H53" s="58"/>
      <c r="I53" s="59"/>
      <c r="N53" s="2"/>
    </row>
    <row r="54" spans="4:14" x14ac:dyDescent="0.25">
      <c r="D54" s="22"/>
      <c r="F54" s="58"/>
      <c r="G54" s="60"/>
      <c r="H54" s="58"/>
      <c r="I54" s="59"/>
    </row>
    <row r="55" spans="4:14" x14ac:dyDescent="0.25">
      <c r="D55" s="22"/>
      <c r="F55" s="58"/>
      <c r="G55" s="60"/>
      <c r="H55" s="58"/>
      <c r="I55" s="59"/>
    </row>
    <row r="56" spans="4:14" x14ac:dyDescent="0.25">
      <c r="F56" s="58"/>
      <c r="G56" s="58"/>
      <c r="H56" s="58"/>
      <c r="I56" s="5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Universitätsklinikum Heidelberg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Deponte, Marcel</dc:creator>
  <cp:lastModifiedBy>Deponte, Marcel</cp:lastModifiedBy>
  <dcterms:created xsi:type="dcterms:W3CDTF">2015-02-05T15:40:13Z</dcterms:created>
  <dcterms:modified xsi:type="dcterms:W3CDTF">2015-03-09T15:13:34Z</dcterms:modified>
</cp:coreProperties>
</file>