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182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24" i="1" l="1"/>
  <c r="D25" i="1"/>
  <c r="D26" i="1"/>
  <c r="D27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7" i="1"/>
  <c r="D8" i="1"/>
  <c r="N16" i="1" l="1"/>
  <c r="O16" i="1" s="1"/>
  <c r="P16" i="1" s="1"/>
  <c r="K16" i="1"/>
  <c r="L16" i="1" s="1"/>
  <c r="M16" i="1" s="1"/>
  <c r="H16" i="1"/>
  <c r="I16" i="1" s="1"/>
  <c r="J16" i="1" s="1"/>
  <c r="E16" i="1"/>
  <c r="F16" i="1" s="1"/>
  <c r="G16" i="1" s="1"/>
  <c r="K7" i="1"/>
  <c r="L7" i="1" s="1"/>
  <c r="M7" i="1" s="1"/>
  <c r="H7" i="1"/>
  <c r="I7" i="1" s="1"/>
  <c r="J7" i="1" s="1"/>
  <c r="N7" i="1"/>
  <c r="O7" i="1" s="1"/>
  <c r="P7" i="1" s="1"/>
  <c r="E7" i="1"/>
  <c r="F7" i="1" s="1"/>
  <c r="G7" i="1" s="1"/>
  <c r="N22" i="1"/>
  <c r="O22" i="1" s="1"/>
  <c r="P22" i="1" s="1"/>
  <c r="K22" i="1"/>
  <c r="L22" i="1" s="1"/>
  <c r="M22" i="1" s="1"/>
  <c r="H22" i="1"/>
  <c r="I22" i="1" s="1"/>
  <c r="J22" i="1" s="1"/>
  <c r="E22" i="1"/>
  <c r="F22" i="1" s="1"/>
  <c r="G22" i="1" s="1"/>
  <c r="N20" i="1"/>
  <c r="O20" i="1" s="1"/>
  <c r="P20" i="1" s="1"/>
  <c r="K20" i="1"/>
  <c r="L20" i="1" s="1"/>
  <c r="M20" i="1" s="1"/>
  <c r="H20" i="1"/>
  <c r="I20" i="1" s="1"/>
  <c r="J20" i="1" s="1"/>
  <c r="E20" i="1"/>
  <c r="F20" i="1" s="1"/>
  <c r="G20" i="1" s="1"/>
  <c r="N18" i="1"/>
  <c r="O18" i="1" s="1"/>
  <c r="P18" i="1" s="1"/>
  <c r="K18" i="1"/>
  <c r="L18" i="1" s="1"/>
  <c r="M18" i="1" s="1"/>
  <c r="H18" i="1"/>
  <c r="I18" i="1" s="1"/>
  <c r="J18" i="1" s="1"/>
  <c r="E18" i="1"/>
  <c r="F18" i="1" s="1"/>
  <c r="G18" i="1" s="1"/>
  <c r="N14" i="1"/>
  <c r="O14" i="1" s="1"/>
  <c r="P14" i="1" s="1"/>
  <c r="K14" i="1"/>
  <c r="L14" i="1" s="1"/>
  <c r="M14" i="1" s="1"/>
  <c r="H14" i="1"/>
  <c r="I14" i="1" s="1"/>
  <c r="J14" i="1" s="1"/>
  <c r="E14" i="1"/>
  <c r="F14" i="1" s="1"/>
  <c r="G14" i="1" s="1"/>
  <c r="N12" i="1"/>
  <c r="O12" i="1" s="1"/>
  <c r="P12" i="1" s="1"/>
  <c r="K12" i="1"/>
  <c r="L12" i="1" s="1"/>
  <c r="M12" i="1" s="1"/>
  <c r="H12" i="1"/>
  <c r="I12" i="1" s="1"/>
  <c r="J12" i="1" s="1"/>
  <c r="E12" i="1"/>
  <c r="F12" i="1" s="1"/>
  <c r="G12" i="1" s="1"/>
  <c r="N10" i="1"/>
  <c r="O10" i="1" s="1"/>
  <c r="P10" i="1" s="1"/>
  <c r="K10" i="1"/>
  <c r="L10" i="1" s="1"/>
  <c r="M10" i="1" s="1"/>
  <c r="H10" i="1"/>
  <c r="I10" i="1" s="1"/>
  <c r="J10" i="1" s="1"/>
  <c r="E10" i="1"/>
  <c r="F10" i="1" s="1"/>
  <c r="G10" i="1" s="1"/>
  <c r="N27" i="1"/>
  <c r="O27" i="1" s="1"/>
  <c r="P27" i="1" s="1"/>
  <c r="K27" i="1"/>
  <c r="L27" i="1" s="1"/>
  <c r="M27" i="1" s="1"/>
  <c r="H27" i="1"/>
  <c r="I27" i="1" s="1"/>
  <c r="J27" i="1" s="1"/>
  <c r="E27" i="1"/>
  <c r="F27" i="1" s="1"/>
  <c r="G27" i="1" s="1"/>
  <c r="N25" i="1"/>
  <c r="O25" i="1" s="1"/>
  <c r="P25" i="1" s="1"/>
  <c r="K25" i="1"/>
  <c r="L25" i="1" s="1"/>
  <c r="M25" i="1" s="1"/>
  <c r="H25" i="1"/>
  <c r="I25" i="1" s="1"/>
  <c r="J25" i="1" s="1"/>
  <c r="E25" i="1"/>
  <c r="F25" i="1" s="1"/>
  <c r="G25" i="1" s="1"/>
  <c r="N8" i="1"/>
  <c r="O8" i="1" s="1"/>
  <c r="P8" i="1" s="1"/>
  <c r="K8" i="1"/>
  <c r="L8" i="1" s="1"/>
  <c r="M8" i="1" s="1"/>
  <c r="H8" i="1"/>
  <c r="I8" i="1" s="1"/>
  <c r="J8" i="1" s="1"/>
  <c r="E8" i="1"/>
  <c r="F8" i="1" s="1"/>
  <c r="G8" i="1" s="1"/>
  <c r="N23" i="1"/>
  <c r="O23" i="1" s="1"/>
  <c r="P23" i="1" s="1"/>
  <c r="K23" i="1"/>
  <c r="L23" i="1" s="1"/>
  <c r="M23" i="1" s="1"/>
  <c r="H23" i="1"/>
  <c r="I23" i="1" s="1"/>
  <c r="J23" i="1" s="1"/>
  <c r="E23" i="1"/>
  <c r="F23" i="1" s="1"/>
  <c r="G23" i="1" s="1"/>
  <c r="N21" i="1"/>
  <c r="O21" i="1" s="1"/>
  <c r="P21" i="1" s="1"/>
  <c r="K21" i="1"/>
  <c r="L21" i="1" s="1"/>
  <c r="M21" i="1" s="1"/>
  <c r="H21" i="1"/>
  <c r="I21" i="1" s="1"/>
  <c r="J21" i="1" s="1"/>
  <c r="E21" i="1"/>
  <c r="F21" i="1" s="1"/>
  <c r="G21" i="1" s="1"/>
  <c r="N19" i="1"/>
  <c r="O19" i="1" s="1"/>
  <c r="P19" i="1" s="1"/>
  <c r="K19" i="1"/>
  <c r="L19" i="1" s="1"/>
  <c r="M19" i="1" s="1"/>
  <c r="H19" i="1"/>
  <c r="I19" i="1" s="1"/>
  <c r="J19" i="1" s="1"/>
  <c r="E19" i="1"/>
  <c r="F19" i="1" s="1"/>
  <c r="G19" i="1" s="1"/>
  <c r="N17" i="1"/>
  <c r="O17" i="1" s="1"/>
  <c r="P17" i="1" s="1"/>
  <c r="K17" i="1"/>
  <c r="L17" i="1" s="1"/>
  <c r="M17" i="1" s="1"/>
  <c r="H17" i="1"/>
  <c r="I17" i="1" s="1"/>
  <c r="J17" i="1" s="1"/>
  <c r="E17" i="1"/>
  <c r="F17" i="1" s="1"/>
  <c r="G17" i="1" s="1"/>
  <c r="N15" i="1"/>
  <c r="O15" i="1" s="1"/>
  <c r="P15" i="1" s="1"/>
  <c r="K15" i="1"/>
  <c r="L15" i="1" s="1"/>
  <c r="M15" i="1" s="1"/>
  <c r="H15" i="1"/>
  <c r="I15" i="1" s="1"/>
  <c r="J15" i="1" s="1"/>
  <c r="E15" i="1"/>
  <c r="F15" i="1" s="1"/>
  <c r="G15" i="1" s="1"/>
  <c r="N13" i="1"/>
  <c r="O13" i="1" s="1"/>
  <c r="P13" i="1" s="1"/>
  <c r="K13" i="1"/>
  <c r="L13" i="1" s="1"/>
  <c r="M13" i="1" s="1"/>
  <c r="H13" i="1"/>
  <c r="I13" i="1" s="1"/>
  <c r="J13" i="1" s="1"/>
  <c r="E13" i="1"/>
  <c r="F13" i="1" s="1"/>
  <c r="G13" i="1" s="1"/>
  <c r="N11" i="1"/>
  <c r="O11" i="1" s="1"/>
  <c r="P11" i="1" s="1"/>
  <c r="K11" i="1"/>
  <c r="L11" i="1" s="1"/>
  <c r="M11" i="1" s="1"/>
  <c r="H11" i="1"/>
  <c r="I11" i="1" s="1"/>
  <c r="J11" i="1" s="1"/>
  <c r="E11" i="1"/>
  <c r="F11" i="1" s="1"/>
  <c r="G11" i="1" s="1"/>
  <c r="N9" i="1"/>
  <c r="O9" i="1" s="1"/>
  <c r="P9" i="1" s="1"/>
  <c r="K9" i="1"/>
  <c r="L9" i="1" s="1"/>
  <c r="M9" i="1" s="1"/>
  <c r="H9" i="1"/>
  <c r="I9" i="1" s="1"/>
  <c r="J9" i="1" s="1"/>
  <c r="E9" i="1"/>
  <c r="F9" i="1" s="1"/>
  <c r="G9" i="1" s="1"/>
  <c r="N26" i="1"/>
  <c r="O26" i="1" s="1"/>
  <c r="P26" i="1" s="1"/>
  <c r="K26" i="1"/>
  <c r="L26" i="1" s="1"/>
  <c r="M26" i="1" s="1"/>
  <c r="H26" i="1"/>
  <c r="I26" i="1" s="1"/>
  <c r="J26" i="1" s="1"/>
  <c r="E26" i="1"/>
  <c r="F26" i="1" s="1"/>
  <c r="G26" i="1" s="1"/>
  <c r="N24" i="1"/>
  <c r="O24" i="1" s="1"/>
  <c r="P24" i="1" s="1"/>
  <c r="K24" i="1"/>
  <c r="L24" i="1" s="1"/>
  <c r="M24" i="1" s="1"/>
  <c r="H24" i="1"/>
  <c r="I24" i="1" s="1"/>
  <c r="J24" i="1" s="1"/>
  <c r="E24" i="1"/>
  <c r="F24" i="1" s="1"/>
  <c r="G24" i="1" s="1"/>
</calcChain>
</file>

<file path=xl/sharedStrings.xml><?xml version="1.0" encoding="utf-8"?>
<sst xmlns="http://schemas.openxmlformats.org/spreadsheetml/2006/main" count="35" uniqueCount="19">
  <si>
    <t>(mM)</t>
  </si>
  <si>
    <t>(µM/min)</t>
  </si>
  <si>
    <r>
      <t>v</t>
    </r>
    <r>
      <rPr>
        <sz val="11"/>
        <color theme="1"/>
        <rFont val="Calibri"/>
        <family val="2"/>
        <scheme val="minor"/>
      </rPr>
      <t xml:space="preserve"> (calc.)</t>
    </r>
  </si>
  <si>
    <r>
      <t>[HEDS]</t>
    </r>
    <r>
      <rPr>
        <vertAlign val="subscript"/>
        <sz val="11"/>
        <color theme="1"/>
        <rFont val="Calibri"/>
        <family val="2"/>
        <scheme val="minor"/>
      </rPr>
      <t>i</t>
    </r>
  </si>
  <si>
    <r>
      <t>[GSH]</t>
    </r>
    <r>
      <rPr>
        <vertAlign val="subscript"/>
        <sz val="11"/>
        <color theme="1"/>
        <rFont val="Calibri"/>
        <family val="2"/>
        <scheme val="minor"/>
      </rPr>
      <t>i</t>
    </r>
  </si>
  <si>
    <r>
      <t>[GSH]</t>
    </r>
    <r>
      <rPr>
        <vertAlign val="subscript"/>
        <sz val="11"/>
        <color theme="1"/>
        <rFont val="Calibri"/>
        <family val="2"/>
        <scheme val="minor"/>
      </rPr>
      <t>2min</t>
    </r>
  </si>
  <si>
    <r>
      <t>[GSH]</t>
    </r>
    <r>
      <rPr>
        <vertAlign val="subscript"/>
        <sz val="11"/>
        <color theme="1"/>
        <rFont val="Calibri"/>
        <family val="2"/>
        <scheme val="minor"/>
      </rPr>
      <t>4min</t>
    </r>
  </si>
  <si>
    <r>
      <t>[GSH]</t>
    </r>
    <r>
      <rPr>
        <vertAlign val="subscript"/>
        <sz val="11"/>
        <color theme="1"/>
        <rFont val="Calibri"/>
        <family val="2"/>
        <scheme val="minor"/>
      </rPr>
      <t>6min</t>
    </r>
  </si>
  <si>
    <r>
      <t>[GSH]</t>
    </r>
    <r>
      <rPr>
        <vertAlign val="subscript"/>
        <sz val="11"/>
        <color theme="1"/>
        <rFont val="Calibri"/>
        <family val="2"/>
        <scheme val="minor"/>
      </rPr>
      <t>8min</t>
    </r>
  </si>
  <si>
    <r>
      <t>[GSSEtOH]</t>
    </r>
    <r>
      <rPr>
        <vertAlign val="subscript"/>
        <sz val="11"/>
        <color theme="1"/>
        <rFont val="Calibri"/>
        <family val="2"/>
        <scheme val="minor"/>
      </rPr>
      <t>2min</t>
    </r>
  </si>
  <si>
    <r>
      <t>[GSSEtOH]</t>
    </r>
    <r>
      <rPr>
        <vertAlign val="subscript"/>
        <sz val="11"/>
        <color theme="1"/>
        <rFont val="Calibri"/>
        <family val="2"/>
        <scheme val="minor"/>
      </rPr>
      <t>4min</t>
    </r>
  </si>
  <si>
    <t>2 min pre-incubation</t>
  </si>
  <si>
    <t>4 min pre-incubation</t>
  </si>
  <si>
    <t>6 min pre-incubation</t>
  </si>
  <si>
    <t>8 min pre-incubation</t>
  </si>
  <si>
    <r>
      <t>[GSSEtOH]</t>
    </r>
    <r>
      <rPr>
        <vertAlign val="subscript"/>
        <sz val="11"/>
        <color theme="1"/>
        <rFont val="Calibri"/>
        <family val="2"/>
        <scheme val="minor"/>
      </rPr>
      <t>6min</t>
    </r>
  </si>
  <si>
    <r>
      <t>[GSSEtOH]</t>
    </r>
    <r>
      <rPr>
        <vertAlign val="subscript"/>
        <sz val="11"/>
        <color theme="1"/>
        <rFont val="Calibri"/>
        <family val="2"/>
        <scheme val="minor"/>
      </rPr>
      <t>8min</t>
    </r>
  </si>
  <si>
    <t>(%)</t>
  </si>
  <si>
    <r>
      <rPr>
        <b/>
        <sz val="14"/>
        <color theme="1"/>
        <rFont val="Calibri"/>
        <family val="2"/>
        <scheme val="minor"/>
      </rPr>
      <t>Table S3</t>
    </r>
    <r>
      <rPr>
        <b/>
        <sz val="11"/>
        <color theme="1"/>
        <rFont val="Calibri"/>
        <family val="2"/>
        <scheme val="minor"/>
      </rPr>
      <t xml:space="preserve">  Estimated time-dependent concentration of GSH and GSSEtOH for non-enzymatic reaction 1 based on the rate contant </t>
    </r>
    <r>
      <rPr>
        <b/>
        <i/>
        <sz val="11"/>
        <color theme="1"/>
        <rFont val="Calibri"/>
        <family val="2"/>
        <scheme val="minor"/>
      </rPr>
      <t>k</t>
    </r>
    <r>
      <rPr>
        <b/>
        <i/>
        <vertAlign val="superscript"/>
        <sz val="11"/>
        <color theme="1"/>
        <rFont val="Calibri"/>
        <family val="2"/>
        <scheme val="minor"/>
      </rPr>
      <t>obs</t>
    </r>
    <r>
      <rPr>
        <b/>
        <sz val="11"/>
        <color theme="1"/>
        <rFont val="Calibri"/>
        <family val="2"/>
        <scheme val="minor"/>
      </rPr>
      <t xml:space="preserve"> = 0.63 M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s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 xml:space="preserve"> and </t>
    </r>
    <r>
      <rPr>
        <b/>
        <i/>
        <sz val="11"/>
        <color theme="1"/>
        <rFont val="Calibri"/>
        <family val="2"/>
        <scheme val="minor"/>
      </rPr>
      <t>v</t>
    </r>
    <r>
      <rPr>
        <b/>
        <sz val="11"/>
        <color theme="1"/>
        <rFont val="Calibri"/>
        <family val="2"/>
        <scheme val="minor"/>
      </rPr>
      <t xml:space="preserve"> = </t>
    </r>
    <r>
      <rPr>
        <b/>
        <i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>[GSH]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[HEDS]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</si>
</sst>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1" fontId="13" fillId="2" borderId="8" xfId="0" applyNumberFormat="1" applyFont="1" applyFill="1" applyBorder="1" applyAlignment="1">
      <alignment horizontal="center"/>
    </xf>
    <xf numFmtId="1" fontId="13" fillId="2" borderId="9" xfId="0" applyNumberFormat="1" applyFont="1" applyFill="1" applyBorder="1" applyAlignment="1">
      <alignment horizontal="center"/>
    </xf>
    <xf numFmtId="1" fontId="10" fillId="2" borderId="8" xfId="0" applyNumberFormat="1" applyFont="1" applyFill="1" applyBorder="1" applyAlignment="1">
      <alignment horizontal="center"/>
    </xf>
    <xf numFmtId="1" fontId="10" fillId="2" borderId="9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8"/>
  <sheetViews>
    <sheetView tabSelected="1" zoomScaleNormal="100" workbookViewId="0">
      <selection activeCell="B2" sqref="B2"/>
    </sheetView>
  </sheetViews>
  <sheetFormatPr baseColWidth="10" defaultRowHeight="15" x14ac:dyDescent="0.25"/>
  <cols>
    <col min="1" max="1" width="11.42578125" style="1"/>
    <col min="2" max="2" width="13.42578125" style="1" customWidth="1"/>
    <col min="3" max="3" width="11.42578125" style="1"/>
    <col min="4" max="4" width="14.42578125" style="1" customWidth="1"/>
    <col min="5" max="6" width="13.28515625" style="1" customWidth="1"/>
    <col min="7" max="7" width="14.7109375" style="1" customWidth="1"/>
    <col min="8" max="13" width="13.28515625" style="1" customWidth="1"/>
    <col min="14" max="14" width="14.42578125" style="1" customWidth="1"/>
    <col min="15" max="16" width="15.140625" style="1" customWidth="1"/>
    <col min="17" max="17" width="13.28515625" style="1" customWidth="1"/>
    <col min="18" max="18" width="13" style="1" customWidth="1"/>
    <col min="19" max="19" width="14" style="1" customWidth="1"/>
    <col min="20" max="16384" width="11.42578125" style="1"/>
  </cols>
  <sheetData>
    <row r="1" spans="2:19" ht="18.75" x14ac:dyDescent="0.3">
      <c r="B1" s="15"/>
    </row>
    <row r="2" spans="2:19" ht="19.5" x14ac:dyDescent="0.35">
      <c r="B2" s="3" t="s">
        <v>18</v>
      </c>
    </row>
    <row r="3" spans="2:19" ht="15.75" thickBot="1" x14ac:dyDescent="0.3">
      <c r="B3" s="3"/>
    </row>
    <row r="4" spans="2:19" ht="15.75" thickBot="1" x14ac:dyDescent="0.3">
      <c r="B4" s="2"/>
      <c r="E4" s="33"/>
      <c r="F4" s="32" t="s">
        <v>11</v>
      </c>
      <c r="G4" s="34"/>
      <c r="H4" s="33"/>
      <c r="I4" s="32" t="s">
        <v>12</v>
      </c>
      <c r="J4" s="34"/>
      <c r="K4" s="33"/>
      <c r="L4" s="32" t="s">
        <v>13</v>
      </c>
      <c r="M4" s="34"/>
      <c r="N4" s="33"/>
      <c r="O4" s="32" t="s">
        <v>14</v>
      </c>
      <c r="P4" s="34"/>
    </row>
    <row r="5" spans="2:19" ht="18" x14ac:dyDescent="0.35">
      <c r="B5" s="9" t="s">
        <v>3</v>
      </c>
      <c r="C5" s="4" t="s">
        <v>4</v>
      </c>
      <c r="D5" s="24" t="s">
        <v>2</v>
      </c>
      <c r="E5" s="9" t="s">
        <v>5</v>
      </c>
      <c r="F5" s="10" t="s">
        <v>5</v>
      </c>
      <c r="G5" s="20" t="s">
        <v>9</v>
      </c>
      <c r="H5" s="9" t="s">
        <v>6</v>
      </c>
      <c r="I5" s="10" t="s">
        <v>6</v>
      </c>
      <c r="J5" s="20" t="s">
        <v>10</v>
      </c>
      <c r="K5" s="9" t="s">
        <v>7</v>
      </c>
      <c r="L5" s="10" t="s">
        <v>7</v>
      </c>
      <c r="M5" s="20" t="s">
        <v>15</v>
      </c>
      <c r="N5" s="30" t="s">
        <v>8</v>
      </c>
      <c r="O5" s="10" t="s">
        <v>8</v>
      </c>
      <c r="P5" s="20" t="s">
        <v>16</v>
      </c>
      <c r="Q5" s="18"/>
      <c r="R5" s="16"/>
      <c r="S5" s="16"/>
    </row>
    <row r="6" spans="2:19" ht="15.75" thickBot="1" x14ac:dyDescent="0.3">
      <c r="B6" s="12" t="s">
        <v>0</v>
      </c>
      <c r="C6" s="6" t="s">
        <v>0</v>
      </c>
      <c r="D6" s="25" t="s">
        <v>1</v>
      </c>
      <c r="E6" s="12" t="s">
        <v>17</v>
      </c>
      <c r="F6" s="14" t="s">
        <v>0</v>
      </c>
      <c r="G6" s="21" t="s">
        <v>0</v>
      </c>
      <c r="H6" s="12" t="s">
        <v>17</v>
      </c>
      <c r="I6" s="14" t="s">
        <v>0</v>
      </c>
      <c r="J6" s="21" t="s">
        <v>0</v>
      </c>
      <c r="K6" s="12" t="s">
        <v>17</v>
      </c>
      <c r="L6" s="14" t="s">
        <v>0</v>
      </c>
      <c r="M6" s="21" t="s">
        <v>0</v>
      </c>
      <c r="N6" s="12" t="s">
        <v>17</v>
      </c>
      <c r="O6" s="14" t="s">
        <v>0</v>
      </c>
      <c r="P6" s="21" t="s">
        <v>0</v>
      </c>
      <c r="Q6" s="16"/>
      <c r="R6" s="16"/>
      <c r="S6" s="16"/>
    </row>
    <row r="7" spans="2:19" x14ac:dyDescent="0.25">
      <c r="B7" s="11">
        <v>0.74</v>
      </c>
      <c r="C7" s="5">
        <v>0.1</v>
      </c>
      <c r="D7" s="26">
        <f t="shared" ref="D7:D23" si="0">0.63*B7*C7*60</f>
        <v>2.7972000000000001</v>
      </c>
      <c r="E7" s="28">
        <f t="shared" ref="E7:E23" si="1">100-(100*(D7*2)/(C7*1000))</f>
        <v>94.405599999999993</v>
      </c>
      <c r="F7" s="8">
        <f>C7*E7/100</f>
        <v>9.4405599999999992E-2</v>
      </c>
      <c r="G7" s="22">
        <f>$C7-F7</f>
        <v>5.5944000000000133E-3</v>
      </c>
      <c r="H7" s="37">
        <f>100-(100*(D7*4)/(C7*1000))</f>
        <v>88.811199999999999</v>
      </c>
      <c r="I7" s="8">
        <f>C7*H7/100</f>
        <v>8.8811200000000007E-2</v>
      </c>
      <c r="J7" s="22">
        <f>$C7-I7</f>
        <v>1.1188799999999999E-2</v>
      </c>
      <c r="K7" s="35">
        <f>100-(100*(D7*6)/(C7*1000))</f>
        <v>83.216800000000006</v>
      </c>
      <c r="L7" s="8">
        <f>C7*K7/100</f>
        <v>8.3216800000000007E-2</v>
      </c>
      <c r="M7" s="22">
        <f>$C7-L7</f>
        <v>1.6783199999999998E-2</v>
      </c>
      <c r="N7" s="39">
        <f>100-(100*(D7*8)/(C7*1000))</f>
        <v>77.622399999999999</v>
      </c>
      <c r="O7" s="31">
        <f>C7*N7/100</f>
        <v>7.7622400000000008E-2</v>
      </c>
      <c r="P7" s="22">
        <f>$C7-O7</f>
        <v>2.2377599999999997E-2</v>
      </c>
      <c r="Q7" s="17"/>
      <c r="R7" s="19"/>
      <c r="S7" s="19"/>
    </row>
    <row r="8" spans="2:19" x14ac:dyDescent="0.25">
      <c r="B8" s="11">
        <v>0.74</v>
      </c>
      <c r="C8" s="5">
        <v>0.2</v>
      </c>
      <c r="D8" s="26">
        <f t="shared" si="0"/>
        <v>5.5944000000000003</v>
      </c>
      <c r="E8" s="28">
        <f t="shared" si="1"/>
        <v>94.405599999999993</v>
      </c>
      <c r="F8" s="8">
        <f t="shared" ref="F8:F27" si="2">C8*E8/100</f>
        <v>0.18881119999999998</v>
      </c>
      <c r="G8" s="22">
        <f t="shared" ref="G8:G27" si="3">$C8-F8</f>
        <v>1.1188800000000027E-2</v>
      </c>
      <c r="H8" s="37">
        <f t="shared" ref="H8:H27" si="4">100-(100*(D8*4)/(C8*1000))</f>
        <v>88.811199999999999</v>
      </c>
      <c r="I8" s="8">
        <f t="shared" ref="I8:I27" si="5">C8*H8/100</f>
        <v>0.17762240000000001</v>
      </c>
      <c r="J8" s="22">
        <f t="shared" ref="J8:J27" si="6">$C8-I8</f>
        <v>2.2377599999999997E-2</v>
      </c>
      <c r="K8" s="35">
        <f t="shared" ref="K8:K27" si="7">100-(100*(D8*6)/(C8*1000))</f>
        <v>83.216800000000006</v>
      </c>
      <c r="L8" s="8">
        <f t="shared" ref="L8:L27" si="8">C8*K8/100</f>
        <v>0.16643360000000001</v>
      </c>
      <c r="M8" s="22">
        <f t="shared" ref="M8:M27" si="9">$C8-L8</f>
        <v>3.3566399999999996E-2</v>
      </c>
      <c r="N8" s="40">
        <f t="shared" ref="N8:N27" si="10">100-(100*(D8*8)/(C8*1000))</f>
        <v>77.622399999999999</v>
      </c>
      <c r="O8" s="8">
        <f t="shared" ref="O8:O27" si="11">C8*N8/100</f>
        <v>0.15524480000000002</v>
      </c>
      <c r="P8" s="22">
        <f t="shared" ref="P8:P27" si="12">$C8-O8</f>
        <v>4.4755199999999995E-2</v>
      </c>
      <c r="Q8" s="17"/>
      <c r="R8" s="19"/>
      <c r="S8" s="19"/>
    </row>
    <row r="9" spans="2:19" x14ac:dyDescent="0.25">
      <c r="B9" s="11">
        <v>0.74</v>
      </c>
      <c r="C9" s="5">
        <v>0.3</v>
      </c>
      <c r="D9" s="26">
        <f t="shared" si="0"/>
        <v>8.3915999999999986</v>
      </c>
      <c r="E9" s="28">
        <f t="shared" si="1"/>
        <v>94.405600000000007</v>
      </c>
      <c r="F9" s="8">
        <f t="shared" si="2"/>
        <v>0.28321679999999999</v>
      </c>
      <c r="G9" s="22">
        <f t="shared" si="3"/>
        <v>1.6783199999999998E-2</v>
      </c>
      <c r="H9" s="37">
        <f t="shared" si="4"/>
        <v>88.811199999999999</v>
      </c>
      <c r="I9" s="8">
        <f t="shared" si="5"/>
        <v>0.26643359999999999</v>
      </c>
      <c r="J9" s="22">
        <f t="shared" si="6"/>
        <v>3.3566399999999996E-2</v>
      </c>
      <c r="K9" s="35">
        <f t="shared" si="7"/>
        <v>83.216800000000006</v>
      </c>
      <c r="L9" s="8">
        <f t="shared" si="8"/>
        <v>0.24965040000000002</v>
      </c>
      <c r="M9" s="22">
        <f t="shared" si="9"/>
        <v>5.0349599999999967E-2</v>
      </c>
      <c r="N9" s="40">
        <f t="shared" si="10"/>
        <v>77.622399999999999</v>
      </c>
      <c r="O9" s="8">
        <f t="shared" si="11"/>
        <v>0.2328672</v>
      </c>
      <c r="P9" s="22">
        <f t="shared" si="12"/>
        <v>6.7132799999999992E-2</v>
      </c>
      <c r="Q9" s="17"/>
      <c r="R9" s="19"/>
      <c r="S9" s="19"/>
    </row>
    <row r="10" spans="2:19" x14ac:dyDescent="0.25">
      <c r="B10" s="11">
        <v>0.74</v>
      </c>
      <c r="C10" s="5">
        <v>0.4</v>
      </c>
      <c r="D10" s="26">
        <f t="shared" si="0"/>
        <v>11.188800000000001</v>
      </c>
      <c r="E10" s="28">
        <f t="shared" si="1"/>
        <v>94.405599999999993</v>
      </c>
      <c r="F10" s="8">
        <f t="shared" si="2"/>
        <v>0.37762239999999997</v>
      </c>
      <c r="G10" s="22">
        <f t="shared" si="3"/>
        <v>2.2377600000000053E-2</v>
      </c>
      <c r="H10" s="37">
        <f t="shared" si="4"/>
        <v>88.811199999999999</v>
      </c>
      <c r="I10" s="8">
        <f t="shared" si="5"/>
        <v>0.35524480000000003</v>
      </c>
      <c r="J10" s="22">
        <f t="shared" si="6"/>
        <v>4.4755199999999995E-2</v>
      </c>
      <c r="K10" s="35">
        <f t="shared" si="7"/>
        <v>83.216800000000006</v>
      </c>
      <c r="L10" s="8">
        <f t="shared" si="8"/>
        <v>0.33286720000000003</v>
      </c>
      <c r="M10" s="22">
        <f t="shared" si="9"/>
        <v>6.7132799999999992E-2</v>
      </c>
      <c r="N10" s="40">
        <f t="shared" si="10"/>
        <v>77.622399999999999</v>
      </c>
      <c r="O10" s="8">
        <f t="shared" si="11"/>
        <v>0.31048960000000003</v>
      </c>
      <c r="P10" s="22">
        <f t="shared" si="12"/>
        <v>8.951039999999999E-2</v>
      </c>
      <c r="Q10" s="17"/>
      <c r="R10" s="19"/>
      <c r="S10" s="19"/>
    </row>
    <row r="11" spans="2:19" x14ac:dyDescent="0.25">
      <c r="B11" s="11">
        <v>0.74</v>
      </c>
      <c r="C11" s="5">
        <v>0.5</v>
      </c>
      <c r="D11" s="26">
        <f t="shared" si="0"/>
        <v>13.986000000000001</v>
      </c>
      <c r="E11" s="28">
        <f t="shared" si="1"/>
        <v>94.405599999999993</v>
      </c>
      <c r="F11" s="8">
        <f t="shared" si="2"/>
        <v>0.47202799999999995</v>
      </c>
      <c r="G11" s="22">
        <f t="shared" si="3"/>
        <v>2.7972000000000052E-2</v>
      </c>
      <c r="H11" s="37">
        <f t="shared" si="4"/>
        <v>88.811199999999999</v>
      </c>
      <c r="I11" s="8">
        <f t="shared" si="5"/>
        <v>0.44405600000000001</v>
      </c>
      <c r="J11" s="22">
        <f t="shared" si="6"/>
        <v>5.5943999999999994E-2</v>
      </c>
      <c r="K11" s="35">
        <f t="shared" si="7"/>
        <v>83.216800000000006</v>
      </c>
      <c r="L11" s="8">
        <f t="shared" si="8"/>
        <v>0.41608400000000001</v>
      </c>
      <c r="M11" s="22">
        <f t="shared" si="9"/>
        <v>8.3915999999999991E-2</v>
      </c>
      <c r="N11" s="40">
        <f t="shared" si="10"/>
        <v>77.622399999999999</v>
      </c>
      <c r="O11" s="8">
        <f t="shared" si="11"/>
        <v>0.38811200000000001</v>
      </c>
      <c r="P11" s="22">
        <f t="shared" si="12"/>
        <v>0.11188799999999999</v>
      </c>
      <c r="Q11" s="17"/>
      <c r="R11" s="19"/>
      <c r="S11" s="19"/>
    </row>
    <row r="12" spans="2:19" x14ac:dyDescent="0.25">
      <c r="B12" s="11">
        <v>0.74</v>
      </c>
      <c r="C12" s="5">
        <v>0.6</v>
      </c>
      <c r="D12" s="26">
        <f t="shared" si="0"/>
        <v>16.783199999999997</v>
      </c>
      <c r="E12" s="28">
        <f t="shared" si="1"/>
        <v>94.405600000000007</v>
      </c>
      <c r="F12" s="8">
        <f t="shared" si="2"/>
        <v>0.56643359999999998</v>
      </c>
      <c r="G12" s="22">
        <f t="shared" si="3"/>
        <v>3.3566399999999996E-2</v>
      </c>
      <c r="H12" s="37">
        <f t="shared" si="4"/>
        <v>88.811199999999999</v>
      </c>
      <c r="I12" s="8">
        <f t="shared" si="5"/>
        <v>0.53286719999999999</v>
      </c>
      <c r="J12" s="22">
        <f t="shared" si="6"/>
        <v>6.7132799999999992E-2</v>
      </c>
      <c r="K12" s="35">
        <f t="shared" si="7"/>
        <v>83.216800000000006</v>
      </c>
      <c r="L12" s="8">
        <f t="shared" si="8"/>
        <v>0.49930080000000004</v>
      </c>
      <c r="M12" s="22">
        <f t="shared" si="9"/>
        <v>0.10069919999999993</v>
      </c>
      <c r="N12" s="40">
        <f t="shared" si="10"/>
        <v>77.622399999999999</v>
      </c>
      <c r="O12" s="8">
        <f t="shared" si="11"/>
        <v>0.46573439999999999</v>
      </c>
      <c r="P12" s="22">
        <f t="shared" si="12"/>
        <v>0.13426559999999998</v>
      </c>
      <c r="Q12" s="17"/>
      <c r="R12" s="19"/>
      <c r="S12" s="19"/>
    </row>
    <row r="13" spans="2:19" x14ac:dyDescent="0.25">
      <c r="B13" s="11">
        <v>0.74</v>
      </c>
      <c r="C13" s="5">
        <v>0.7</v>
      </c>
      <c r="D13" s="26">
        <f t="shared" si="0"/>
        <v>19.580399999999997</v>
      </c>
      <c r="E13" s="28">
        <f t="shared" si="1"/>
        <v>94.405600000000007</v>
      </c>
      <c r="F13" s="8">
        <f t="shared" si="2"/>
        <v>0.66083920000000007</v>
      </c>
      <c r="G13" s="22">
        <f t="shared" si="3"/>
        <v>3.9160799999999885E-2</v>
      </c>
      <c r="H13" s="37">
        <f t="shared" si="4"/>
        <v>88.811199999999999</v>
      </c>
      <c r="I13" s="8">
        <f t="shared" si="5"/>
        <v>0.62167839999999996</v>
      </c>
      <c r="J13" s="22">
        <f t="shared" si="6"/>
        <v>7.8321599999999991E-2</v>
      </c>
      <c r="K13" s="35">
        <f t="shared" si="7"/>
        <v>83.216800000000006</v>
      </c>
      <c r="L13" s="8">
        <f t="shared" si="8"/>
        <v>0.58251759999999997</v>
      </c>
      <c r="M13" s="22">
        <f t="shared" si="9"/>
        <v>0.11748239999999999</v>
      </c>
      <c r="N13" s="40">
        <f t="shared" si="10"/>
        <v>77.622399999999999</v>
      </c>
      <c r="O13" s="8">
        <f t="shared" si="11"/>
        <v>0.54335679999999997</v>
      </c>
      <c r="P13" s="22">
        <f t="shared" si="12"/>
        <v>0.15664319999999998</v>
      </c>
      <c r="Q13" s="17"/>
      <c r="R13" s="19"/>
      <c r="S13" s="19"/>
    </row>
    <row r="14" spans="2:19" x14ac:dyDescent="0.25">
      <c r="B14" s="11">
        <v>0.74</v>
      </c>
      <c r="C14" s="5">
        <v>0.8</v>
      </c>
      <c r="D14" s="26">
        <f t="shared" si="0"/>
        <v>22.377600000000001</v>
      </c>
      <c r="E14" s="28">
        <f t="shared" si="1"/>
        <v>94.405599999999993</v>
      </c>
      <c r="F14" s="8">
        <f t="shared" si="2"/>
        <v>0.75524479999999994</v>
      </c>
      <c r="G14" s="22">
        <f t="shared" si="3"/>
        <v>4.4755200000000106E-2</v>
      </c>
      <c r="H14" s="37">
        <f t="shared" si="4"/>
        <v>88.811199999999999</v>
      </c>
      <c r="I14" s="8">
        <f t="shared" si="5"/>
        <v>0.71048960000000005</v>
      </c>
      <c r="J14" s="22">
        <f t="shared" si="6"/>
        <v>8.951039999999999E-2</v>
      </c>
      <c r="K14" s="35">
        <f t="shared" si="7"/>
        <v>83.216800000000006</v>
      </c>
      <c r="L14" s="8">
        <f t="shared" si="8"/>
        <v>0.66573440000000006</v>
      </c>
      <c r="M14" s="22">
        <f t="shared" si="9"/>
        <v>0.13426559999999998</v>
      </c>
      <c r="N14" s="40">
        <f t="shared" si="10"/>
        <v>77.622399999999999</v>
      </c>
      <c r="O14" s="8">
        <f t="shared" si="11"/>
        <v>0.62097920000000006</v>
      </c>
      <c r="P14" s="22">
        <f t="shared" si="12"/>
        <v>0.17902079999999998</v>
      </c>
      <c r="Q14" s="17"/>
      <c r="R14" s="19"/>
      <c r="S14" s="19"/>
    </row>
    <row r="15" spans="2:19" x14ac:dyDescent="0.25">
      <c r="B15" s="11">
        <v>0.74</v>
      </c>
      <c r="C15" s="5">
        <v>0.9</v>
      </c>
      <c r="D15" s="26">
        <f t="shared" si="0"/>
        <v>25.174800000000001</v>
      </c>
      <c r="E15" s="28">
        <f t="shared" si="1"/>
        <v>94.405599999999993</v>
      </c>
      <c r="F15" s="8">
        <f t="shared" si="2"/>
        <v>0.84965040000000003</v>
      </c>
      <c r="G15" s="22">
        <f t="shared" si="3"/>
        <v>5.0349599999999994E-2</v>
      </c>
      <c r="H15" s="37">
        <f t="shared" si="4"/>
        <v>88.811199999999999</v>
      </c>
      <c r="I15" s="8">
        <f t="shared" si="5"/>
        <v>0.79930080000000003</v>
      </c>
      <c r="J15" s="22">
        <f t="shared" si="6"/>
        <v>0.10069919999999999</v>
      </c>
      <c r="K15" s="35">
        <f t="shared" si="7"/>
        <v>83.216800000000006</v>
      </c>
      <c r="L15" s="8">
        <f t="shared" si="8"/>
        <v>0.74895120000000004</v>
      </c>
      <c r="M15" s="22">
        <f t="shared" si="9"/>
        <v>0.15104879999999998</v>
      </c>
      <c r="N15" s="40">
        <f t="shared" si="10"/>
        <v>77.622399999999999</v>
      </c>
      <c r="O15" s="8">
        <f t="shared" si="11"/>
        <v>0.69860160000000004</v>
      </c>
      <c r="P15" s="22">
        <f t="shared" si="12"/>
        <v>0.20139839999999998</v>
      </c>
      <c r="Q15" s="17"/>
      <c r="R15" s="19"/>
      <c r="S15" s="19"/>
    </row>
    <row r="16" spans="2:19" x14ac:dyDescent="0.25">
      <c r="B16" s="11">
        <v>0.74</v>
      </c>
      <c r="C16" s="5">
        <v>1</v>
      </c>
      <c r="D16" s="26">
        <f t="shared" si="0"/>
        <v>27.972000000000001</v>
      </c>
      <c r="E16" s="28">
        <f t="shared" si="1"/>
        <v>94.405599999999993</v>
      </c>
      <c r="F16" s="8">
        <f t="shared" si="2"/>
        <v>0.9440559999999999</v>
      </c>
      <c r="G16" s="22">
        <f t="shared" si="3"/>
        <v>5.5944000000000105E-2</v>
      </c>
      <c r="H16" s="37">
        <f t="shared" si="4"/>
        <v>88.811199999999999</v>
      </c>
      <c r="I16" s="8">
        <f t="shared" si="5"/>
        <v>0.88811200000000001</v>
      </c>
      <c r="J16" s="22">
        <f t="shared" si="6"/>
        <v>0.11188799999999999</v>
      </c>
      <c r="K16" s="35">
        <f t="shared" si="7"/>
        <v>83.216800000000006</v>
      </c>
      <c r="L16" s="8">
        <f t="shared" si="8"/>
        <v>0.83216800000000002</v>
      </c>
      <c r="M16" s="22">
        <f t="shared" si="9"/>
        <v>0.16783199999999998</v>
      </c>
      <c r="N16" s="40">
        <f t="shared" si="10"/>
        <v>77.622399999999999</v>
      </c>
      <c r="O16" s="8">
        <f t="shared" si="11"/>
        <v>0.77622400000000003</v>
      </c>
      <c r="P16" s="22">
        <f t="shared" si="12"/>
        <v>0.22377599999999997</v>
      </c>
      <c r="Q16" s="17"/>
      <c r="R16" s="19"/>
      <c r="S16" s="19"/>
    </row>
    <row r="17" spans="2:19" x14ac:dyDescent="0.25">
      <c r="B17" s="11">
        <v>0.74</v>
      </c>
      <c r="C17" s="5">
        <v>1.1000000000000001</v>
      </c>
      <c r="D17" s="26">
        <f t="shared" si="0"/>
        <v>30.769200000000005</v>
      </c>
      <c r="E17" s="28">
        <f t="shared" si="1"/>
        <v>94.405599999999993</v>
      </c>
      <c r="F17" s="8">
        <f t="shared" si="2"/>
        <v>1.0384616</v>
      </c>
      <c r="G17" s="22">
        <f t="shared" si="3"/>
        <v>6.1538400000000104E-2</v>
      </c>
      <c r="H17" s="37">
        <f t="shared" si="4"/>
        <v>88.811199999999999</v>
      </c>
      <c r="I17" s="8">
        <f t="shared" si="5"/>
        <v>0.9769232000000001</v>
      </c>
      <c r="J17" s="22">
        <f t="shared" si="6"/>
        <v>0.12307679999999999</v>
      </c>
      <c r="K17" s="35">
        <f t="shared" si="7"/>
        <v>83.216800000000006</v>
      </c>
      <c r="L17" s="8">
        <f t="shared" si="8"/>
        <v>0.91538480000000022</v>
      </c>
      <c r="M17" s="22">
        <f t="shared" si="9"/>
        <v>0.18461519999999987</v>
      </c>
      <c r="N17" s="40">
        <f t="shared" si="10"/>
        <v>77.622399999999999</v>
      </c>
      <c r="O17" s="8">
        <f t="shared" si="11"/>
        <v>0.85384640000000001</v>
      </c>
      <c r="P17" s="22">
        <f t="shared" si="12"/>
        <v>0.24615360000000008</v>
      </c>
      <c r="Q17" s="17"/>
      <c r="R17" s="19"/>
      <c r="S17" s="19"/>
    </row>
    <row r="18" spans="2:19" x14ac:dyDescent="0.25">
      <c r="B18" s="11">
        <v>0.74</v>
      </c>
      <c r="C18" s="5">
        <v>1.2</v>
      </c>
      <c r="D18" s="26">
        <f t="shared" si="0"/>
        <v>33.566399999999994</v>
      </c>
      <c r="E18" s="28">
        <f t="shared" si="1"/>
        <v>94.405600000000007</v>
      </c>
      <c r="F18" s="8">
        <f t="shared" si="2"/>
        <v>1.1328672</v>
      </c>
      <c r="G18" s="22">
        <f t="shared" si="3"/>
        <v>6.7132799999999992E-2</v>
      </c>
      <c r="H18" s="37">
        <f t="shared" si="4"/>
        <v>88.811199999999999</v>
      </c>
      <c r="I18" s="8">
        <f t="shared" si="5"/>
        <v>1.0657344</v>
      </c>
      <c r="J18" s="22">
        <f t="shared" si="6"/>
        <v>0.13426559999999998</v>
      </c>
      <c r="K18" s="35">
        <f t="shared" si="7"/>
        <v>83.216800000000006</v>
      </c>
      <c r="L18" s="8">
        <f t="shared" si="8"/>
        <v>0.99860160000000009</v>
      </c>
      <c r="M18" s="22">
        <f t="shared" si="9"/>
        <v>0.20139839999999987</v>
      </c>
      <c r="N18" s="40">
        <f t="shared" si="10"/>
        <v>77.622399999999999</v>
      </c>
      <c r="O18" s="8">
        <f t="shared" si="11"/>
        <v>0.93146879999999999</v>
      </c>
      <c r="P18" s="22">
        <f t="shared" si="12"/>
        <v>0.26853119999999997</v>
      </c>
      <c r="Q18" s="17"/>
      <c r="R18" s="19"/>
      <c r="S18" s="19"/>
    </row>
    <row r="19" spans="2:19" x14ac:dyDescent="0.25">
      <c r="B19" s="11">
        <v>0.74</v>
      </c>
      <c r="C19" s="5">
        <v>1.4</v>
      </c>
      <c r="D19" s="26">
        <f t="shared" si="0"/>
        <v>39.160799999999995</v>
      </c>
      <c r="E19" s="28">
        <f t="shared" si="1"/>
        <v>94.405600000000007</v>
      </c>
      <c r="F19" s="8">
        <f t="shared" si="2"/>
        <v>1.3216784000000001</v>
      </c>
      <c r="G19" s="22">
        <f t="shared" si="3"/>
        <v>7.8321599999999769E-2</v>
      </c>
      <c r="H19" s="37">
        <f t="shared" si="4"/>
        <v>88.811199999999999</v>
      </c>
      <c r="I19" s="8">
        <f t="shared" si="5"/>
        <v>1.2433567999999999</v>
      </c>
      <c r="J19" s="22">
        <f t="shared" si="6"/>
        <v>0.15664319999999998</v>
      </c>
      <c r="K19" s="35">
        <f t="shared" si="7"/>
        <v>83.216800000000006</v>
      </c>
      <c r="L19" s="8">
        <f t="shared" si="8"/>
        <v>1.1650351999999999</v>
      </c>
      <c r="M19" s="22">
        <f t="shared" si="9"/>
        <v>0.23496479999999997</v>
      </c>
      <c r="N19" s="40">
        <f t="shared" si="10"/>
        <v>77.622399999999999</v>
      </c>
      <c r="O19" s="8">
        <f t="shared" si="11"/>
        <v>1.0867135999999999</v>
      </c>
      <c r="P19" s="22">
        <f t="shared" si="12"/>
        <v>0.31328639999999996</v>
      </c>
      <c r="Q19" s="17"/>
      <c r="R19" s="19"/>
      <c r="S19" s="19"/>
    </row>
    <row r="20" spans="2:19" x14ac:dyDescent="0.25">
      <c r="B20" s="11">
        <v>0.74</v>
      </c>
      <c r="C20" s="5">
        <v>1.5</v>
      </c>
      <c r="D20" s="26">
        <f t="shared" si="0"/>
        <v>41.957999999999998</v>
      </c>
      <c r="E20" s="28">
        <f t="shared" si="1"/>
        <v>94.405599999999993</v>
      </c>
      <c r="F20" s="8">
        <f t="shared" si="2"/>
        <v>1.4160839999999999</v>
      </c>
      <c r="G20" s="22">
        <f t="shared" si="3"/>
        <v>8.3916000000000102E-2</v>
      </c>
      <c r="H20" s="37">
        <f t="shared" si="4"/>
        <v>88.811199999999999</v>
      </c>
      <c r="I20" s="8">
        <f t="shared" si="5"/>
        <v>1.332168</v>
      </c>
      <c r="J20" s="22">
        <f t="shared" si="6"/>
        <v>0.16783199999999998</v>
      </c>
      <c r="K20" s="35">
        <f t="shared" si="7"/>
        <v>83.216800000000006</v>
      </c>
      <c r="L20" s="8">
        <f t="shared" si="8"/>
        <v>1.2482520000000001</v>
      </c>
      <c r="M20" s="22">
        <f t="shared" si="9"/>
        <v>0.25174799999999986</v>
      </c>
      <c r="N20" s="40">
        <f t="shared" si="10"/>
        <v>77.622399999999999</v>
      </c>
      <c r="O20" s="8">
        <f t="shared" si="11"/>
        <v>1.164336</v>
      </c>
      <c r="P20" s="22">
        <f t="shared" si="12"/>
        <v>0.33566399999999996</v>
      </c>
      <c r="Q20" s="17"/>
      <c r="R20" s="19"/>
      <c r="S20" s="19"/>
    </row>
    <row r="21" spans="2:19" x14ac:dyDescent="0.25">
      <c r="B21" s="11">
        <v>0.74</v>
      </c>
      <c r="C21" s="5">
        <v>1.6</v>
      </c>
      <c r="D21" s="26">
        <f t="shared" si="0"/>
        <v>44.755200000000002</v>
      </c>
      <c r="E21" s="28">
        <f t="shared" si="1"/>
        <v>94.405599999999993</v>
      </c>
      <c r="F21" s="8">
        <f t="shared" si="2"/>
        <v>1.5104895999999999</v>
      </c>
      <c r="G21" s="22">
        <f t="shared" si="3"/>
        <v>8.9510400000000212E-2</v>
      </c>
      <c r="H21" s="37">
        <f t="shared" si="4"/>
        <v>88.811199999999999</v>
      </c>
      <c r="I21" s="8">
        <f t="shared" si="5"/>
        <v>1.4209792000000001</v>
      </c>
      <c r="J21" s="22">
        <f t="shared" si="6"/>
        <v>0.17902079999999998</v>
      </c>
      <c r="K21" s="35">
        <f t="shared" si="7"/>
        <v>83.216800000000006</v>
      </c>
      <c r="L21" s="8">
        <f t="shared" si="8"/>
        <v>1.3314688000000001</v>
      </c>
      <c r="M21" s="22">
        <f t="shared" si="9"/>
        <v>0.26853119999999997</v>
      </c>
      <c r="N21" s="40">
        <f t="shared" si="10"/>
        <v>77.622399999999999</v>
      </c>
      <c r="O21" s="8">
        <f t="shared" si="11"/>
        <v>1.2419584000000001</v>
      </c>
      <c r="P21" s="22">
        <f t="shared" si="12"/>
        <v>0.35804159999999996</v>
      </c>
      <c r="Q21" s="17"/>
      <c r="R21" s="19"/>
      <c r="S21" s="19"/>
    </row>
    <row r="22" spans="2:19" x14ac:dyDescent="0.25">
      <c r="B22" s="11">
        <v>0.74</v>
      </c>
      <c r="C22" s="5">
        <v>1.7</v>
      </c>
      <c r="D22" s="26">
        <f t="shared" si="0"/>
        <v>47.552399999999999</v>
      </c>
      <c r="E22" s="28">
        <f t="shared" si="1"/>
        <v>94.405600000000007</v>
      </c>
      <c r="F22" s="8">
        <f t="shared" si="2"/>
        <v>1.6048952000000001</v>
      </c>
      <c r="G22" s="22">
        <f t="shared" si="3"/>
        <v>9.5104799999999878E-2</v>
      </c>
      <c r="H22" s="37">
        <f t="shared" si="4"/>
        <v>88.811199999999999</v>
      </c>
      <c r="I22" s="8">
        <f t="shared" si="5"/>
        <v>1.5097904</v>
      </c>
      <c r="J22" s="22">
        <f t="shared" si="6"/>
        <v>0.19020959999999998</v>
      </c>
      <c r="K22" s="35">
        <f t="shared" si="7"/>
        <v>83.216800000000006</v>
      </c>
      <c r="L22" s="8">
        <f t="shared" si="8"/>
        <v>1.4146855999999999</v>
      </c>
      <c r="M22" s="22">
        <f t="shared" si="9"/>
        <v>0.28531440000000008</v>
      </c>
      <c r="N22" s="40">
        <f t="shared" si="10"/>
        <v>77.622399999999999</v>
      </c>
      <c r="O22" s="8">
        <f t="shared" si="11"/>
        <v>1.3195808</v>
      </c>
      <c r="P22" s="22">
        <f t="shared" si="12"/>
        <v>0.38041919999999996</v>
      </c>
      <c r="Q22" s="17"/>
      <c r="R22" s="19"/>
      <c r="S22" s="19"/>
    </row>
    <row r="23" spans="2:19" x14ac:dyDescent="0.25">
      <c r="B23" s="11">
        <v>0.74</v>
      </c>
      <c r="C23" s="5">
        <v>1.9</v>
      </c>
      <c r="D23" s="26">
        <f t="shared" si="0"/>
        <v>53.146799999999999</v>
      </c>
      <c r="E23" s="28">
        <f t="shared" si="1"/>
        <v>94.405599999999993</v>
      </c>
      <c r="F23" s="8">
        <f t="shared" si="2"/>
        <v>1.7937063999999998</v>
      </c>
      <c r="G23" s="22">
        <f t="shared" si="3"/>
        <v>0.1062936000000001</v>
      </c>
      <c r="H23" s="37">
        <f t="shared" si="4"/>
        <v>88.811199999999999</v>
      </c>
      <c r="I23" s="8">
        <f t="shared" si="5"/>
        <v>1.6874127999999999</v>
      </c>
      <c r="J23" s="22">
        <f t="shared" si="6"/>
        <v>0.21258719999999998</v>
      </c>
      <c r="K23" s="35">
        <f t="shared" si="7"/>
        <v>83.216800000000006</v>
      </c>
      <c r="L23" s="8">
        <f t="shared" si="8"/>
        <v>1.5811192000000001</v>
      </c>
      <c r="M23" s="22">
        <f t="shared" si="9"/>
        <v>0.31888079999999985</v>
      </c>
      <c r="N23" s="40">
        <f t="shared" si="10"/>
        <v>77.622399999999999</v>
      </c>
      <c r="O23" s="8">
        <f t="shared" si="11"/>
        <v>1.4748255999999997</v>
      </c>
      <c r="P23" s="22">
        <f t="shared" si="12"/>
        <v>0.42517440000000017</v>
      </c>
      <c r="Q23" s="17"/>
      <c r="R23" s="19"/>
      <c r="S23" s="19"/>
    </row>
    <row r="24" spans="2:19" x14ac:dyDescent="0.25">
      <c r="B24" s="11">
        <v>0.74</v>
      </c>
      <c r="C24" s="5">
        <v>2</v>
      </c>
      <c r="D24" s="26">
        <f t="shared" ref="D24:D27" si="13">0.63*B24*C24*60</f>
        <v>55.944000000000003</v>
      </c>
      <c r="E24" s="28">
        <f t="shared" ref="E24:E27" si="14">100-(100*(D24*2)/(C24*1000))</f>
        <v>94.405599999999993</v>
      </c>
      <c r="F24" s="8">
        <f t="shared" si="2"/>
        <v>1.8881119999999998</v>
      </c>
      <c r="G24" s="22">
        <f t="shared" si="3"/>
        <v>0.11188800000000021</v>
      </c>
      <c r="H24" s="37">
        <f t="shared" si="4"/>
        <v>88.811199999999999</v>
      </c>
      <c r="I24" s="8">
        <f t="shared" si="5"/>
        <v>1.776224</v>
      </c>
      <c r="J24" s="22">
        <f t="shared" si="6"/>
        <v>0.22377599999999997</v>
      </c>
      <c r="K24" s="35">
        <f t="shared" si="7"/>
        <v>83.216800000000006</v>
      </c>
      <c r="L24" s="8">
        <f t="shared" si="8"/>
        <v>1.664336</v>
      </c>
      <c r="M24" s="22">
        <f t="shared" si="9"/>
        <v>0.33566399999999996</v>
      </c>
      <c r="N24" s="40">
        <f t="shared" si="10"/>
        <v>77.622399999999999</v>
      </c>
      <c r="O24" s="8">
        <f t="shared" si="11"/>
        <v>1.5524480000000001</v>
      </c>
      <c r="P24" s="22">
        <f t="shared" si="12"/>
        <v>0.44755199999999995</v>
      </c>
      <c r="Q24" s="17"/>
      <c r="R24" s="19"/>
      <c r="S24" s="19"/>
    </row>
    <row r="25" spans="2:19" x14ac:dyDescent="0.25">
      <c r="B25" s="11">
        <v>0.74</v>
      </c>
      <c r="C25" s="5">
        <v>3</v>
      </c>
      <c r="D25" s="26">
        <f t="shared" si="13"/>
        <v>83.915999999999997</v>
      </c>
      <c r="E25" s="28">
        <f t="shared" si="14"/>
        <v>94.405599999999993</v>
      </c>
      <c r="F25" s="8">
        <f t="shared" si="2"/>
        <v>2.8321679999999998</v>
      </c>
      <c r="G25" s="22">
        <f t="shared" si="3"/>
        <v>0.1678320000000002</v>
      </c>
      <c r="H25" s="37">
        <f t="shared" si="4"/>
        <v>88.811199999999999</v>
      </c>
      <c r="I25" s="8">
        <f t="shared" si="5"/>
        <v>2.664336</v>
      </c>
      <c r="J25" s="22">
        <f t="shared" si="6"/>
        <v>0.33566399999999996</v>
      </c>
      <c r="K25" s="35">
        <f t="shared" si="7"/>
        <v>83.216800000000006</v>
      </c>
      <c r="L25" s="8">
        <f t="shared" si="8"/>
        <v>2.4965040000000003</v>
      </c>
      <c r="M25" s="22">
        <f t="shared" si="9"/>
        <v>0.50349599999999972</v>
      </c>
      <c r="N25" s="40">
        <f t="shared" si="10"/>
        <v>77.622399999999999</v>
      </c>
      <c r="O25" s="8">
        <f t="shared" si="11"/>
        <v>2.3286720000000001</v>
      </c>
      <c r="P25" s="22">
        <f t="shared" si="12"/>
        <v>0.67132799999999992</v>
      </c>
      <c r="Q25" s="17"/>
      <c r="R25" s="19"/>
      <c r="S25" s="19"/>
    </row>
    <row r="26" spans="2:19" x14ac:dyDescent="0.25">
      <c r="B26" s="11">
        <v>0.74</v>
      </c>
      <c r="C26" s="5">
        <v>4</v>
      </c>
      <c r="D26" s="26">
        <f t="shared" si="13"/>
        <v>111.88800000000001</v>
      </c>
      <c r="E26" s="28">
        <f t="shared" si="14"/>
        <v>94.405599999999993</v>
      </c>
      <c r="F26" s="8">
        <f t="shared" si="2"/>
        <v>3.7762239999999996</v>
      </c>
      <c r="G26" s="22">
        <f t="shared" si="3"/>
        <v>0.22377600000000042</v>
      </c>
      <c r="H26" s="37">
        <f t="shared" si="4"/>
        <v>88.811199999999999</v>
      </c>
      <c r="I26" s="8">
        <f t="shared" si="5"/>
        <v>3.5524480000000001</v>
      </c>
      <c r="J26" s="22">
        <f t="shared" si="6"/>
        <v>0.44755199999999995</v>
      </c>
      <c r="K26" s="35">
        <f t="shared" si="7"/>
        <v>83.216800000000006</v>
      </c>
      <c r="L26" s="8">
        <f t="shared" si="8"/>
        <v>3.3286720000000001</v>
      </c>
      <c r="M26" s="22">
        <f t="shared" si="9"/>
        <v>0.67132799999999992</v>
      </c>
      <c r="N26" s="40">
        <f t="shared" si="10"/>
        <v>77.622399999999999</v>
      </c>
      <c r="O26" s="8">
        <f t="shared" si="11"/>
        <v>3.1048960000000001</v>
      </c>
      <c r="P26" s="22">
        <f t="shared" si="12"/>
        <v>0.8951039999999999</v>
      </c>
      <c r="Q26" s="17"/>
      <c r="R26" s="19"/>
      <c r="S26" s="19"/>
    </row>
    <row r="27" spans="2:19" ht="15.75" thickBot="1" x14ac:dyDescent="0.3">
      <c r="B27" s="12">
        <v>0.74</v>
      </c>
      <c r="C27" s="7">
        <v>5</v>
      </c>
      <c r="D27" s="27">
        <f t="shared" si="13"/>
        <v>139.85999999999999</v>
      </c>
      <c r="E27" s="29">
        <f t="shared" si="14"/>
        <v>94.405600000000007</v>
      </c>
      <c r="F27" s="13">
        <f t="shared" si="2"/>
        <v>4.7202799999999998</v>
      </c>
      <c r="G27" s="23">
        <f t="shared" si="3"/>
        <v>0.27972000000000019</v>
      </c>
      <c r="H27" s="38">
        <f t="shared" si="4"/>
        <v>88.811199999999999</v>
      </c>
      <c r="I27" s="13">
        <f t="shared" si="5"/>
        <v>4.4405599999999996</v>
      </c>
      <c r="J27" s="23">
        <f t="shared" si="6"/>
        <v>0.55944000000000038</v>
      </c>
      <c r="K27" s="36">
        <f t="shared" si="7"/>
        <v>83.216800000000006</v>
      </c>
      <c r="L27" s="13">
        <f t="shared" si="8"/>
        <v>4.1608400000000003</v>
      </c>
      <c r="M27" s="23">
        <f t="shared" si="9"/>
        <v>0.83915999999999968</v>
      </c>
      <c r="N27" s="41">
        <f t="shared" si="10"/>
        <v>77.622399999999999</v>
      </c>
      <c r="O27" s="13">
        <f t="shared" si="11"/>
        <v>3.8811199999999997</v>
      </c>
      <c r="P27" s="23">
        <f t="shared" si="12"/>
        <v>1.1188800000000003</v>
      </c>
      <c r="Q27" s="17"/>
      <c r="R27" s="19"/>
      <c r="S27" s="19"/>
    </row>
    <row r="28" spans="2:19" x14ac:dyDescent="0.25">
      <c r="B28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Universitätsklinikum Heidelberg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Deponte, Marcel</dc:creator>
  <cp:lastModifiedBy>Deponte, Marcel</cp:lastModifiedBy>
  <dcterms:created xsi:type="dcterms:W3CDTF">2015-02-05T15:40:13Z</dcterms:created>
  <dcterms:modified xsi:type="dcterms:W3CDTF">2015-02-25T15:56:45Z</dcterms:modified>
</cp:coreProperties>
</file>