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odi\Box Sync\Doctoral Research\Eco QSAR\For Publication\"/>
    </mc:Choice>
  </mc:AlternateContent>
  <bookViews>
    <workbookView xWindow="0" yWindow="0" windowWidth="20736" windowHeight="9120"/>
  </bookViews>
  <sheets>
    <sheet name="TableS1" sheetId="11" r:id="rId1"/>
    <sheet name="Table S2" sheetId="3" r:id="rId2"/>
    <sheet name="Table 1 - old" sheetId="1" state="hidden" r:id="rId3"/>
  </sheets>
  <definedNames>
    <definedName name="_xlnm._FilterDatabase" localSheetId="0" hidden="1">TableS1!$A$4:$W$4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11" l="1"/>
  <c r="W18" i="11"/>
  <c r="W19" i="11"/>
  <c r="W20" i="11"/>
  <c r="W21" i="11"/>
  <c r="W22" i="11"/>
  <c r="W23" i="11"/>
  <c r="W24" i="11"/>
  <c r="W25" i="11"/>
  <c r="W26" i="11"/>
  <c r="W27" i="11"/>
  <c r="W28" i="11"/>
  <c r="W29" i="11"/>
  <c r="W30" i="11"/>
  <c r="W31" i="11"/>
  <c r="W32" i="11"/>
  <c r="W33" i="11"/>
  <c r="W34" i="11"/>
  <c r="W35" i="11"/>
  <c r="W36" i="11"/>
  <c r="W37" i="11"/>
  <c r="W38" i="11"/>
  <c r="W39" i="11"/>
  <c r="W40" i="11"/>
  <c r="W41" i="11"/>
  <c r="W42" i="11"/>
  <c r="W43" i="11"/>
  <c r="W44" i="11"/>
  <c r="W45" i="11"/>
  <c r="W46" i="11"/>
  <c r="W47" i="11"/>
  <c r="W48" i="11"/>
  <c r="W49" i="11"/>
  <c r="W50" i="11"/>
  <c r="W51" i="11"/>
  <c r="W52" i="11"/>
  <c r="W53" i="11"/>
  <c r="W54" i="11"/>
  <c r="W55" i="11"/>
  <c r="W56" i="11"/>
  <c r="W57" i="11"/>
  <c r="W58" i="11"/>
  <c r="W59" i="11"/>
  <c r="W60" i="11"/>
  <c r="W61" i="11"/>
  <c r="W62" i="11"/>
  <c r="W63" i="11"/>
  <c r="W64" i="11"/>
  <c r="W65" i="11"/>
  <c r="W66" i="11"/>
  <c r="W67" i="11"/>
  <c r="W68" i="11"/>
  <c r="W69" i="11"/>
  <c r="W70" i="11"/>
  <c r="W71" i="11"/>
  <c r="W72" i="11"/>
  <c r="W73" i="11"/>
  <c r="W74" i="11"/>
  <c r="W75" i="11"/>
  <c r="W76" i="11"/>
  <c r="W77" i="11"/>
  <c r="W78" i="11"/>
  <c r="W79" i="11"/>
  <c r="W80" i="11"/>
  <c r="W81" i="11"/>
  <c r="W82" i="11"/>
  <c r="W83" i="11"/>
  <c r="W84" i="11"/>
  <c r="W85" i="11"/>
  <c r="W86" i="11"/>
  <c r="W87" i="11"/>
  <c r="W6" i="11"/>
  <c r="W7" i="11"/>
  <c r="W8" i="11"/>
  <c r="W9" i="11"/>
  <c r="W10" i="11"/>
  <c r="W11" i="11"/>
  <c r="W12" i="11"/>
  <c r="W13" i="11"/>
  <c r="W14" i="11"/>
  <c r="W15" i="11"/>
  <c r="W16" i="11"/>
  <c r="W17" i="11"/>
  <c r="E7" i="1" l="1"/>
  <c r="D7" i="1"/>
  <c r="C7" i="1"/>
  <c r="B7" i="1"/>
  <c r="F7" i="1"/>
  <c r="C13" i="1" l="1"/>
  <c r="B13" i="1"/>
</calcChain>
</file>

<file path=xl/sharedStrings.xml><?xml version="1.0" encoding="utf-8"?>
<sst xmlns="http://schemas.openxmlformats.org/spreadsheetml/2006/main" count="1158" uniqueCount="175">
  <si>
    <t>TEST</t>
  </si>
  <si>
    <t>CADRE.AT</t>
  </si>
  <si>
    <r>
      <t>ECOSAR</t>
    </r>
    <r>
      <rPr>
        <vertAlign val="superscript"/>
        <sz val="11"/>
        <color theme="1"/>
        <rFont val="Calibri"/>
        <family val="2"/>
        <scheme val="minor"/>
      </rPr>
      <t>a</t>
    </r>
  </si>
  <si>
    <t>Total Accuracy (%)</t>
  </si>
  <si>
    <r>
      <t>Inside AD Accuracy (%)</t>
    </r>
    <r>
      <rPr>
        <vertAlign val="superscript"/>
        <sz val="11"/>
        <color theme="1"/>
        <rFont val="Calibri"/>
        <family val="2"/>
        <scheme val="minor"/>
      </rPr>
      <t>c</t>
    </r>
  </si>
  <si>
    <t>Number of missing predictions (out of 83)</t>
  </si>
  <si>
    <t>Predictions within a factor of 2 (%)</t>
  </si>
  <si>
    <t>Predictions within a factor of 5 (%)</t>
  </si>
  <si>
    <t>Predictions within a factor of 100 (%)</t>
  </si>
  <si>
    <t>Predictions within a factor of 1000 (%)</t>
  </si>
  <si>
    <r>
      <t>Number of chemicals (out of 83)</t>
    </r>
    <r>
      <rPr>
        <vertAlign val="superscript"/>
        <sz val="11"/>
        <color theme="1"/>
        <rFont val="Calibri"/>
        <family val="2"/>
        <scheme val="minor"/>
      </rPr>
      <t>d</t>
    </r>
  </si>
  <si>
    <t>NA</t>
  </si>
  <si>
    <t>--</t>
  </si>
  <si>
    <r>
      <t>NA</t>
    </r>
    <r>
      <rPr>
        <vertAlign val="superscript"/>
        <sz val="11"/>
        <color theme="1"/>
        <rFont val="Calibri"/>
        <family val="2"/>
        <scheme val="minor"/>
      </rPr>
      <t>e</t>
    </r>
  </si>
  <si>
    <t>Predictions within a factor of 10 (%)*</t>
  </si>
  <si>
    <r>
      <t>KATE</t>
    </r>
    <r>
      <rPr>
        <vertAlign val="superscript"/>
        <sz val="11"/>
        <color theme="1"/>
        <rFont val="Calibri"/>
        <family val="2"/>
        <scheme val="minor"/>
      </rPr>
      <t>a</t>
    </r>
  </si>
  <si>
    <t>a - this software provides predictions even when chemicals lie outside the Applicability Domain (AD). For these programs a the total accuracy and the accuracy withing the AD are given.
b - predidictive power measures the total number of correct predictions in the set of 83 chemicals. Lack of prediction is treated as incorrect prediction.
c - provides accuracy for chemicals inside the applicability domain. Missing predictions and chemicals outside the AD are not considered when calculating this statistic.
d - number chemicals with predicted values that are also within the model AD.
e - cannot be calculated; software output provides category designation only.
-- - model does not give predictions outside the AD. Thus the inside AD accuracy is equal to Total Accuracy.</t>
  </si>
  <si>
    <t>Phenols</t>
  </si>
  <si>
    <t>Neutral Organics</t>
  </si>
  <si>
    <t xml:space="preserve">Carbonyl Ureas </t>
  </si>
  <si>
    <t xml:space="preserve">Halo Alcohols </t>
  </si>
  <si>
    <t>Pyrazoles/Pyrroles -acid</t>
  </si>
  <si>
    <t>&gt;</t>
  </si>
  <si>
    <t>Aliphatic Amines-acid</t>
  </si>
  <si>
    <t>Aliphatic Amines</t>
  </si>
  <si>
    <t>Epoxides, mono</t>
  </si>
  <si>
    <t xml:space="preserve">Nitrile Alpha-OH </t>
  </si>
  <si>
    <t>Esters</t>
  </si>
  <si>
    <t>Esters (phosphate)</t>
  </si>
  <si>
    <t>Neutral Organics-acid</t>
  </si>
  <si>
    <t>Vinyl/Allyl Alcohols</t>
  </si>
  <si>
    <t>Aldehydes (Mono)</t>
  </si>
  <si>
    <t xml:space="preserve">Thioureas </t>
  </si>
  <si>
    <t>Acid Halides</t>
  </si>
  <si>
    <t>Vinyl/Allyl Aldehydes</t>
  </si>
  <si>
    <t xml:space="preserve">Amides </t>
  </si>
  <si>
    <t>Anilines (Unhindered)</t>
  </si>
  <si>
    <t>Triazoles (Non-Fused)</t>
  </si>
  <si>
    <t>Vinyl/Allyl Ketones</t>
  </si>
  <si>
    <t xml:space="preserve">Hydroquinones </t>
  </si>
  <si>
    <t>Imides</t>
  </si>
  <si>
    <t>Phenol Amines -acid</t>
  </si>
  <si>
    <t>LC50 note</t>
  </si>
  <si>
    <t>CAS</t>
  </si>
  <si>
    <t>Species.Scientific.Name</t>
  </si>
  <si>
    <t>Oryzias latipes</t>
  </si>
  <si>
    <t>Ictalurus punctatus</t>
  </si>
  <si>
    <t>Lepomis macrochirus</t>
  </si>
  <si>
    <t>Pimephales promelas</t>
  </si>
  <si>
    <t>Oncorhynchus mykiss</t>
  </si>
  <si>
    <t>Danio rerio</t>
  </si>
  <si>
    <t>Jordanella floridae</t>
  </si>
  <si>
    <t>Gasterosteus aculeatus</t>
  </si>
  <si>
    <t>Salmo trutta</t>
  </si>
  <si>
    <t>LC50 (mg/L)</t>
  </si>
  <si>
    <t>Test Duration</t>
  </si>
  <si>
    <r>
      <t>Usable Accuracy (%)</t>
    </r>
    <r>
      <rPr>
        <vertAlign val="superscript"/>
        <sz val="11"/>
        <color theme="1"/>
        <rFont val="Calibri"/>
        <family val="2"/>
        <scheme val="minor"/>
      </rPr>
      <t>b</t>
    </r>
  </si>
  <si>
    <t>Admet Predictor</t>
  </si>
  <si>
    <t>Predictions within 1 regulatry category</t>
  </si>
  <si>
    <t>ECOSAR</t>
  </si>
  <si>
    <t>KATE</t>
  </si>
  <si>
    <t>CADRE-AT</t>
  </si>
  <si>
    <t>Chemical ID</t>
  </si>
  <si>
    <t>Experimental Data</t>
  </si>
  <si>
    <t>Predicted Toxicity</t>
  </si>
  <si>
    <t>Chemical Properties</t>
  </si>
  <si>
    <t>ADMET</t>
  </si>
  <si>
    <r>
      <t>KOWWIN log P</t>
    </r>
    <r>
      <rPr>
        <b/>
        <vertAlign val="superscript"/>
        <sz val="11"/>
        <color theme="1"/>
        <rFont val="Calibri"/>
        <family val="2"/>
        <scheme val="minor"/>
      </rPr>
      <t>b</t>
    </r>
  </si>
  <si>
    <r>
      <t>Marvin</t>
    </r>
    <r>
      <rPr>
        <b/>
        <vertAlign val="superscript"/>
        <sz val="11"/>
        <color theme="1"/>
        <rFont val="Calibri"/>
        <family val="2"/>
        <scheme val="minor"/>
      </rPr>
      <t>c</t>
    </r>
  </si>
  <si>
    <t>Formal charge</t>
  </si>
  <si>
    <t>Chemical Name</t>
  </si>
  <si>
    <r>
      <t>Chemical Class</t>
    </r>
    <r>
      <rPr>
        <b/>
        <vertAlign val="superscript"/>
        <sz val="11"/>
        <color theme="1"/>
        <rFont val="Calibri"/>
        <family val="2"/>
        <scheme val="minor"/>
      </rPr>
      <t>a</t>
    </r>
  </si>
  <si>
    <t>LC50</t>
  </si>
  <si>
    <t>note</t>
  </si>
  <si>
    <t>Cat.</t>
  </si>
  <si>
    <t>C.P?</t>
  </si>
  <si>
    <t>AD?</t>
  </si>
  <si>
    <t>log P</t>
  </si>
  <si>
    <t>log D7.4</t>
  </si>
  <si>
    <t>(17beta)Estra-1,3,5(10)triene-3,17-diol</t>
  </si>
  <si>
    <t>No</t>
  </si>
  <si>
    <t>Yes</t>
  </si>
  <si>
    <t>5-Fluoro-2,4(1H,3H)pyrionidinedione</t>
  </si>
  <si>
    <t xml:space="preserve">  NA</t>
  </si>
  <si>
    <t>2-Bromo-2-nitro-1,3-propanediol</t>
  </si>
  <si>
    <t>1-(4-Chlorobenzoyl)-5-methoxy-2-methyl-1H-indole-3-acetic acid</t>
  </si>
  <si>
    <t>(2S,5R,6R)-6-[[(2R)-2-Amino-2-phenylacetyl]amino]-3,3-dimethyl-7-oxo-4-thia-1-azabicyclo[3.2.0]heptane-2-carboxylic acid</t>
  </si>
  <si>
    <t>Bromomethane</t>
  </si>
  <si>
    <t>Chloromethane</t>
  </si>
  <si>
    <t>Iodomethane</t>
  </si>
  <si>
    <t>Methanamine</t>
  </si>
  <si>
    <t>Ethanamine</t>
  </si>
  <si>
    <t>Isopropyl amine</t>
  </si>
  <si>
    <t>2-Methyloxirane</t>
  </si>
  <si>
    <t>Acetone cyanohydrin</t>
  </si>
  <si>
    <t>Dimethyl sulfate</t>
  </si>
  <si>
    <t>Triethyl phosphate</t>
  </si>
  <si>
    <t>Propanoic acid</t>
  </si>
  <si>
    <t>(2S)-2-Hydroxypropanoic acid</t>
  </si>
  <si>
    <t>Camphene</t>
  </si>
  <si>
    <t>6,15-Dihydro-5,9,14,18-anthrazinetetrone</t>
  </si>
  <si>
    <t>4-Hydroxy-3-(3-oxo-1-phenylbutyl)-2H-1-benzopyran-2-one</t>
  </si>
  <si>
    <t>1,2-Benzenedicarboxylic acid</t>
  </si>
  <si>
    <t>o-Chlorobenzaldehyde</t>
  </si>
  <si>
    <t>2-Ethyl-1,3-hexanediol</t>
  </si>
  <si>
    <t>2-Imidazolidinethione</t>
  </si>
  <si>
    <t>Benzenesulfonyl chloride</t>
  </si>
  <si>
    <t>alpha-Terpineol</t>
  </si>
  <si>
    <t>1-Chloro-4-nitrobenzene</t>
  </si>
  <si>
    <t>3-Phenyl-2-propenal</t>
  </si>
  <si>
    <t>1,2-Dibromoethane</t>
  </si>
  <si>
    <t>Butanoic acid</t>
  </si>
  <si>
    <t>2,5-Furandione</t>
  </si>
  <si>
    <t>N-(2-Aminoethyl)-1,2-ethanediamine</t>
  </si>
  <si>
    <t>1,2-Ethanediol, Diacetate</t>
  </si>
  <si>
    <t>1-Octene</t>
  </si>
  <si>
    <t>2-(2-Methoxyethoxy)ethanol</t>
  </si>
  <si>
    <t>N,N,N-Trimethyl-1-hexadecanaminium, Chloride</t>
  </si>
  <si>
    <t>1-Bromodecane</t>
  </si>
  <si>
    <t>2-(2-Butoxyethoxy)ethanol</t>
  </si>
  <si>
    <t>Benzoic acid, Phenylmethyl ester</t>
  </si>
  <si>
    <t>2-Octanol</t>
  </si>
  <si>
    <t>Decane</t>
  </si>
  <si>
    <t>Methanesulfonyl chloride</t>
  </si>
  <si>
    <t>N,N-Dimethyl acetamide</t>
  </si>
  <si>
    <t>1-Aminonaphthalene</t>
  </si>
  <si>
    <t>Benzyl acetate</t>
  </si>
  <si>
    <t>1H-1,2,4-Triazole</t>
  </si>
  <si>
    <t>Cyanamide</t>
  </si>
  <si>
    <t>2-(1,3-Dihydro-3-oxo-2H-indol-2-ylidene)-1,2-dihydro-3H-indol-3-one</t>
  </si>
  <si>
    <t>N-[4-[Bis[4-(dimethylamino)phenyl]methylene]-2,5-cyclohexadien-1-ylidene]-N-methylmethanaminiumchloride (1:1)</t>
  </si>
  <si>
    <t>Nitroguanidine</t>
  </si>
  <si>
    <t>2,5-Dichlorophenol</t>
  </si>
  <si>
    <t>Acetic acid, Ammonium salt (1:1)</t>
  </si>
  <si>
    <t>2-Methoxy-2-methylbutane</t>
  </si>
  <si>
    <t>Carbamic acid, Monoammonium salt</t>
  </si>
  <si>
    <t>4-Chloro-2-methylphenol</t>
  </si>
  <si>
    <t>2-(1,1-Dimethylethyl)-1,4-benzenediol</t>
  </si>
  <si>
    <t>2-(2,4-Dichlorophenoxy)acetic acid compd. with N-methylmethanamine (1:1)</t>
  </si>
  <si>
    <t>2-[4-(1,1-Dimethylethyl)phenoxy]cyclohexyl-2-propynyl ester sulfurous acid</t>
  </si>
  <si>
    <t>N1-(3-Aminopropyl)-N1-dodecyl-1,3-propanediamine</t>
  </si>
  <si>
    <t>Tanone 50</t>
  </si>
  <si>
    <t>1,2-Dichloro-3-nitrobenzene</t>
  </si>
  <si>
    <t>5-Chloro-2-(4-chlorophenoxy)phenol,</t>
  </si>
  <si>
    <t>2-(Octylthio)ethanol</t>
  </si>
  <si>
    <t>CI Pigment Yellow 83</t>
  </si>
  <si>
    <t>1,3-bis(Hydroxymethyl)-5,5-dimethyl-2,4-imidazolidinedione</t>
  </si>
  <si>
    <t>N-Decyl-N,N-dimethyl-1-decanaminium chloride (1:1)</t>
  </si>
  <si>
    <t>Dimethyldiallylammonium chloride</t>
  </si>
  <si>
    <t>7a-Ethyldihydro-1H,3H,5H-oxazolo[3,4-c]oxazole</t>
  </si>
  <si>
    <t>alpha-(Nonylphenyl)-omega-hydroxypoly(oxy-1,2-ethanediyl)</t>
  </si>
  <si>
    <t>N,N'-1,2-Ethanediylbis N-acetylacetamide</t>
  </si>
  <si>
    <t>1,3-Dichloro-2-propanol phosphate (3:1)</t>
  </si>
  <si>
    <t>N,N-Dimethyldecanamide</t>
  </si>
  <si>
    <t>alpha-Methyl-4-(2-methylpropyl)benzeneacetic acid</t>
  </si>
  <si>
    <t>(2R)-2-(4-Chloro-2-methylphenoxy)propanoic acid</t>
  </si>
  <si>
    <t>Polypropylene glycol</t>
  </si>
  <si>
    <t>[2S-[2alpha,5alpha,6beta(S*)]]-6-[[Amino(4-hydroxyphenyl)acetyl]amino]-3,3-dimethyl-7-oxo-4-thia-1-azabicyclo[3.2.0]heptane-2-carboxylic acid</t>
  </si>
  <si>
    <t>Tetrkis(hydroxymethyl)phosphonium, Sulfate(2:1)(salt)</t>
  </si>
  <si>
    <t>5-[2-Chloro-4-(trifluoromethyl)phenoxy]-2-nitrobenzoic acid, 2-Ethoxy-1-methyl-2-oxoethyl ester</t>
  </si>
  <si>
    <t>N-[1,3-Bis(hydroxymethyl)-2,5-dioxo-4-imidazolidinyl]-N,N'-bis(hydroxymethyl)urea</t>
  </si>
  <si>
    <t>2-[(5-Chloro-8-quinolinyl)oxy]acetic acid, 1-Methylhexyl ester</t>
  </si>
  <si>
    <t>2-Chloro-5-[3,6-dihydro-3-methyl-2,6-dioxo-4-(trifluoromethyl)-1(2H)-pyrimidinyl]benzoic acid 1,1-dimethyl-2-oxo-2-(2-propenyloxy)ethyl ester</t>
  </si>
  <si>
    <t>1-(2,4-Dichlorophenyl)-4,5-dihydro-5-methyl-1H-pyrazole-3,5-dicarboxylic acid 3,5-diethyl ester</t>
  </si>
  <si>
    <t>a - chemical class as identified by ECOSAR tool
b - Log P estimated provided by the KOWWIN module of the ECOSAR tool
c - Log P and log D estimated by ChemAxon Marvin software
Cat. - regulatory category (1-4); AD - indicated weather the chemical is in the applicability domain;  C.P? -  indicates correct and incorrect predictions based on regulatory categories; NA - Not Available</t>
  </si>
  <si>
    <t>Log P Warning</t>
  </si>
  <si>
    <t>Table S1: Chemical IDs, Aquatic Toxicity Test Results, and Properties</t>
  </si>
  <si>
    <t>1-(1-butoxypropan-2-yloxy)propan-2-ol</t>
  </si>
  <si>
    <t>Table S2: Experimental LC50 threshhold values for chemicals with large LC50 ranges</t>
  </si>
  <si>
    <t>Class5</t>
  </si>
  <si>
    <t>Class3</t>
  </si>
  <si>
    <t>Class1</t>
  </si>
  <si>
    <t>Class2</t>
  </si>
  <si>
    <t>Class4</t>
  </si>
  <si>
    <t>Varhaar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</si>
</sst>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9" fontId="0" fillId="0" borderId="2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9" fontId="0" fillId="0" borderId="0" xfId="0" quotePrefix="1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1" fontId="0" fillId="0" borderId="0" xfId="0" applyNumberFormat="1"/>
    <xf numFmtId="164" fontId="0" fillId="0" borderId="2" xfId="0" quotePrefix="1" applyNumberFormat="1" applyBorder="1" applyAlignment="1">
      <alignment horizontal="center"/>
    </xf>
    <xf numFmtId="164" fontId="0" fillId="0" borderId="0" xfId="0" quotePrefix="1" applyNumberForma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3" fillId="0" borderId="0" xfId="0" applyFont="1"/>
    <xf numFmtId="2" fontId="0" fillId="0" borderId="1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1" fontId="0" fillId="0" borderId="2" xfId="0" applyNumberFormat="1" applyBorder="1" applyAlignment="1">
      <alignment horizontal="center" vertical="center"/>
    </xf>
    <xf numFmtId="11" fontId="0" fillId="0" borderId="0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165" fontId="0" fillId="0" borderId="2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3" fillId="0" borderId="16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8"/>
  <sheetViews>
    <sheetView tabSelected="1" zoomScale="85" zoomScaleNormal="85" workbookViewId="0">
      <pane ySplit="4" topLeftCell="A5" activePane="bottomLeft" state="frozen"/>
      <selection pane="bottomLeft" activeCell="X2" sqref="X2:X4"/>
    </sheetView>
  </sheetViews>
  <sheetFormatPr defaultRowHeight="14.4" x14ac:dyDescent="0.3"/>
  <cols>
    <col min="1" max="1" width="12" customWidth="1"/>
    <col min="2" max="2" width="34.44140625" style="26" customWidth="1"/>
    <col min="3" max="3" width="16.5546875" style="26" customWidth="1"/>
    <col min="4" max="4" width="9.44140625" customWidth="1"/>
    <col min="5" max="5" width="5.6640625" customWidth="1"/>
    <col min="6" max="6" width="5.33203125" style="3" customWidth="1"/>
    <col min="7" max="7" width="8" bestFit="1" customWidth="1"/>
    <col min="8" max="8" width="4.6640625" bestFit="1" customWidth="1"/>
    <col min="9" max="9" width="5.6640625" customWidth="1"/>
    <col min="10" max="10" width="5.21875" customWidth="1"/>
    <col min="11" max="11" width="8.5546875" bestFit="1" customWidth="1"/>
    <col min="12" max="12" width="5.33203125" customWidth="1"/>
    <col min="13" max="13" width="6.21875" customWidth="1"/>
    <col min="14" max="14" width="8.21875" bestFit="1" customWidth="1"/>
    <col min="15" max="15" width="4.88671875" customWidth="1"/>
    <col min="16" max="16" width="5.5546875" customWidth="1"/>
    <col min="17" max="17" width="7.88671875" customWidth="1"/>
    <col min="18" max="18" width="5.21875" customWidth="1"/>
    <col min="19" max="19" width="9.21875" customWidth="1"/>
    <col min="20" max="20" width="7.6640625" customWidth="1"/>
    <col min="21" max="21" width="9.109375" customWidth="1"/>
    <col min="22" max="22" width="6.77734375" customWidth="1"/>
  </cols>
  <sheetData>
    <row r="1" spans="1:24" x14ac:dyDescent="0.3">
      <c r="A1" s="39" t="s">
        <v>166</v>
      </c>
    </row>
    <row r="2" spans="1:24" x14ac:dyDescent="0.3">
      <c r="A2" s="72" t="s">
        <v>62</v>
      </c>
      <c r="B2" s="72"/>
      <c r="C2" s="72"/>
      <c r="D2" s="80" t="s">
        <v>63</v>
      </c>
      <c r="E2" s="72"/>
      <c r="F2" s="81"/>
      <c r="G2" s="80" t="s">
        <v>64</v>
      </c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82" t="s">
        <v>65</v>
      </c>
      <c r="T2" s="72"/>
      <c r="U2" s="72"/>
      <c r="V2" s="83"/>
      <c r="W2" s="77" t="s">
        <v>165</v>
      </c>
      <c r="X2" s="61" t="s">
        <v>174</v>
      </c>
    </row>
    <row r="3" spans="1:24" ht="16.2" customHeight="1" x14ac:dyDescent="0.3">
      <c r="A3" s="68"/>
      <c r="B3" s="68"/>
      <c r="C3" s="68"/>
      <c r="D3" s="69"/>
      <c r="E3" s="68"/>
      <c r="F3" s="70"/>
      <c r="G3" s="71" t="s">
        <v>66</v>
      </c>
      <c r="H3" s="64"/>
      <c r="I3" s="72" t="s">
        <v>61</v>
      </c>
      <c r="J3" s="72"/>
      <c r="K3" s="63" t="s">
        <v>59</v>
      </c>
      <c r="L3" s="73"/>
      <c r="M3" s="73"/>
      <c r="N3" s="63" t="s">
        <v>60</v>
      </c>
      <c r="O3" s="73"/>
      <c r="P3" s="73"/>
      <c r="Q3" s="63" t="s">
        <v>0</v>
      </c>
      <c r="R3" s="64"/>
      <c r="S3" s="74" t="s">
        <v>67</v>
      </c>
      <c r="T3" s="63" t="s">
        <v>68</v>
      </c>
      <c r="U3" s="64"/>
      <c r="V3" s="65" t="s">
        <v>69</v>
      </c>
      <c r="W3" s="78"/>
      <c r="X3" s="84"/>
    </row>
    <row r="4" spans="1:24" ht="16.8" thickBot="1" x14ac:dyDescent="0.35">
      <c r="A4" s="28" t="s">
        <v>43</v>
      </c>
      <c r="B4" s="29" t="s">
        <v>70</v>
      </c>
      <c r="C4" s="29" t="s">
        <v>71</v>
      </c>
      <c r="D4" s="30" t="s">
        <v>72</v>
      </c>
      <c r="E4" s="28" t="s">
        <v>73</v>
      </c>
      <c r="F4" s="31" t="s">
        <v>74</v>
      </c>
      <c r="G4" s="30" t="s">
        <v>72</v>
      </c>
      <c r="H4" s="28" t="s">
        <v>75</v>
      </c>
      <c r="I4" s="32" t="s">
        <v>74</v>
      </c>
      <c r="J4" s="33" t="s">
        <v>75</v>
      </c>
      <c r="K4" s="34" t="s">
        <v>72</v>
      </c>
      <c r="L4" s="34" t="s">
        <v>76</v>
      </c>
      <c r="M4" s="34" t="s">
        <v>75</v>
      </c>
      <c r="N4" s="32" t="s">
        <v>72</v>
      </c>
      <c r="O4" s="34" t="s">
        <v>76</v>
      </c>
      <c r="P4" s="33" t="s">
        <v>75</v>
      </c>
      <c r="Q4" s="34" t="s">
        <v>72</v>
      </c>
      <c r="R4" s="34" t="s">
        <v>75</v>
      </c>
      <c r="S4" s="75"/>
      <c r="T4" s="28" t="s">
        <v>77</v>
      </c>
      <c r="U4" s="35" t="s">
        <v>78</v>
      </c>
      <c r="V4" s="66"/>
      <c r="W4" s="79"/>
      <c r="X4" s="62"/>
    </row>
    <row r="5" spans="1:24" s="36" customFormat="1" ht="15" thickTop="1" x14ac:dyDescent="0.3">
      <c r="A5" s="36">
        <v>50282</v>
      </c>
      <c r="B5" s="27" t="s">
        <v>79</v>
      </c>
      <c r="C5" s="27" t="s">
        <v>17</v>
      </c>
      <c r="D5" s="40">
        <v>1.5543326123397401</v>
      </c>
      <c r="E5" s="41"/>
      <c r="F5" s="41">
        <v>2</v>
      </c>
      <c r="G5" s="42">
        <v>0.79670867599999995</v>
      </c>
      <c r="H5" s="41" t="s">
        <v>80</v>
      </c>
      <c r="I5" s="43">
        <v>2</v>
      </c>
      <c r="J5" s="44" t="s">
        <v>81</v>
      </c>
      <c r="K5" s="45">
        <v>1.5780000000000001</v>
      </c>
      <c r="L5" s="41" t="s">
        <v>81</v>
      </c>
      <c r="M5" s="41" t="s">
        <v>81</v>
      </c>
      <c r="N5" s="43">
        <v>8.35</v>
      </c>
      <c r="O5" s="41" t="s">
        <v>80</v>
      </c>
      <c r="P5" s="44" t="s">
        <v>81</v>
      </c>
      <c r="Q5" s="50">
        <v>0.65</v>
      </c>
      <c r="R5" s="41" t="s">
        <v>80</v>
      </c>
      <c r="S5" s="43">
        <v>3.94</v>
      </c>
      <c r="T5" s="41">
        <v>3.75</v>
      </c>
      <c r="U5" s="41">
        <v>3.74</v>
      </c>
      <c r="V5" s="44">
        <v>0</v>
      </c>
      <c r="W5" s="46" t="str">
        <f>IF(U5&gt;(S5+1), "yes", "")</f>
        <v/>
      </c>
      <c r="X5" s="46" t="s">
        <v>169</v>
      </c>
    </row>
    <row r="6" spans="1:24" s="36" customFormat="1" x14ac:dyDescent="0.3">
      <c r="A6" s="36">
        <v>51218</v>
      </c>
      <c r="B6" s="27" t="s">
        <v>82</v>
      </c>
      <c r="C6" s="27" t="s">
        <v>19</v>
      </c>
      <c r="D6" s="47">
        <v>2420</v>
      </c>
      <c r="E6" s="41"/>
      <c r="F6" s="41">
        <v>4</v>
      </c>
      <c r="G6" s="47">
        <v>1839.8421699999999</v>
      </c>
      <c r="H6" s="41" t="s">
        <v>81</v>
      </c>
      <c r="I6" s="43">
        <v>4</v>
      </c>
      <c r="J6" s="44" t="s">
        <v>81</v>
      </c>
      <c r="K6" s="48">
        <v>590.05700000000002</v>
      </c>
      <c r="L6" s="41" t="s">
        <v>81</v>
      </c>
      <c r="M6" s="41" t="s">
        <v>81</v>
      </c>
      <c r="N6" s="43" t="s">
        <v>11</v>
      </c>
      <c r="O6" s="41" t="s">
        <v>11</v>
      </c>
      <c r="P6" s="44" t="s">
        <v>11</v>
      </c>
      <c r="Q6" s="41" t="s">
        <v>83</v>
      </c>
      <c r="R6" s="41" t="s">
        <v>11</v>
      </c>
      <c r="S6" s="43">
        <v>-0.81</v>
      </c>
      <c r="T6" s="41">
        <v>-0.66</v>
      </c>
      <c r="U6" s="41">
        <v>-0.81</v>
      </c>
      <c r="V6" s="44">
        <v>0</v>
      </c>
      <c r="W6" s="46" t="str">
        <f t="shared" ref="W6:W69" si="0">IF(U6&gt;(S6+1), "yes", "")</f>
        <v/>
      </c>
      <c r="X6" s="46" t="s">
        <v>169</v>
      </c>
    </row>
    <row r="7" spans="1:24" s="36" customFormat="1" x14ac:dyDescent="0.3">
      <c r="A7" s="36">
        <v>52517</v>
      </c>
      <c r="B7" s="27" t="s">
        <v>84</v>
      </c>
      <c r="C7" s="27" t="s">
        <v>20</v>
      </c>
      <c r="D7" s="49">
        <v>27.584679959999999</v>
      </c>
      <c r="E7" s="41"/>
      <c r="F7" s="41">
        <v>2</v>
      </c>
      <c r="G7" s="47">
        <v>660.34016299999996</v>
      </c>
      <c r="H7" s="41" t="s">
        <v>80</v>
      </c>
      <c r="I7" s="43">
        <v>2</v>
      </c>
      <c r="J7" s="44" t="s">
        <v>81</v>
      </c>
      <c r="K7" s="48">
        <v>777.83100000000002</v>
      </c>
      <c r="L7" s="41" t="s">
        <v>81</v>
      </c>
      <c r="M7" s="41" t="s">
        <v>80</v>
      </c>
      <c r="N7" s="43">
        <v>3230</v>
      </c>
      <c r="O7" s="41" t="s">
        <v>80</v>
      </c>
      <c r="P7" s="44" t="s">
        <v>80</v>
      </c>
      <c r="Q7" s="41">
        <v>273</v>
      </c>
      <c r="R7" s="41" t="s">
        <v>80</v>
      </c>
      <c r="S7" s="43">
        <v>-0.64</v>
      </c>
      <c r="T7" s="41">
        <v>-0.19</v>
      </c>
      <c r="U7" s="41">
        <v>-0.19</v>
      </c>
      <c r="V7" s="44">
        <v>0</v>
      </c>
      <c r="W7" s="46" t="str">
        <f t="shared" si="0"/>
        <v/>
      </c>
      <c r="X7" s="46" t="s">
        <v>170</v>
      </c>
    </row>
    <row r="8" spans="1:24" s="36" customFormat="1" ht="28.8" x14ac:dyDescent="0.3">
      <c r="A8" s="36">
        <v>53861</v>
      </c>
      <c r="B8" s="27" t="s">
        <v>85</v>
      </c>
      <c r="C8" s="27" t="s">
        <v>21</v>
      </c>
      <c r="D8" s="49">
        <v>81.92</v>
      </c>
      <c r="E8" s="41"/>
      <c r="F8" s="41">
        <v>2</v>
      </c>
      <c r="G8" s="42">
        <v>0.76134085600000001</v>
      </c>
      <c r="H8" s="41" t="s">
        <v>80</v>
      </c>
      <c r="I8" s="43">
        <v>2</v>
      </c>
      <c r="J8" s="44" t="s">
        <v>81</v>
      </c>
      <c r="K8" s="50">
        <v>0.878</v>
      </c>
      <c r="L8" s="41" t="s">
        <v>81</v>
      </c>
      <c r="M8" s="41" t="s">
        <v>80</v>
      </c>
      <c r="N8" s="43">
        <v>2.3199999999999998</v>
      </c>
      <c r="O8" s="41" t="s">
        <v>80</v>
      </c>
      <c r="P8" s="44" t="s">
        <v>81</v>
      </c>
      <c r="Q8" s="50">
        <v>0.44</v>
      </c>
      <c r="R8" s="41" t="s">
        <v>80</v>
      </c>
      <c r="S8" s="43">
        <v>4.2300000000000004</v>
      </c>
      <c r="T8" s="41">
        <v>0</v>
      </c>
      <c r="U8" s="41">
        <v>0.27</v>
      </c>
      <c r="V8" s="44">
        <v>-1</v>
      </c>
      <c r="W8" s="46" t="str">
        <f t="shared" si="0"/>
        <v/>
      </c>
      <c r="X8" s="46" t="s">
        <v>169</v>
      </c>
    </row>
    <row r="9" spans="1:24" s="36" customFormat="1" ht="57.6" x14ac:dyDescent="0.3">
      <c r="A9" s="36">
        <v>69534</v>
      </c>
      <c r="B9" s="27" t="s">
        <v>86</v>
      </c>
      <c r="C9" s="27" t="s">
        <v>23</v>
      </c>
      <c r="D9" s="47">
        <v>1000</v>
      </c>
      <c r="E9" s="41" t="s">
        <v>22</v>
      </c>
      <c r="F9" s="41">
        <v>4</v>
      </c>
      <c r="G9" s="49">
        <v>17.935077450000001</v>
      </c>
      <c r="H9" s="41" t="s">
        <v>80</v>
      </c>
      <c r="I9" s="43">
        <v>3</v>
      </c>
      <c r="J9" s="44" t="s">
        <v>80</v>
      </c>
      <c r="K9" s="48">
        <v>1533.5060000000001</v>
      </c>
      <c r="L9" s="41" t="s">
        <v>81</v>
      </c>
      <c r="M9" s="41" t="s">
        <v>81</v>
      </c>
      <c r="N9" s="43">
        <v>7920</v>
      </c>
      <c r="O9" s="41" t="s">
        <v>80</v>
      </c>
      <c r="P9" s="44" t="s">
        <v>81</v>
      </c>
      <c r="Q9" s="41">
        <v>1.21</v>
      </c>
      <c r="R9" s="41" t="s">
        <v>80</v>
      </c>
      <c r="S9" s="43">
        <v>1.45</v>
      </c>
      <c r="T9" s="41">
        <v>-2</v>
      </c>
      <c r="U9" s="41">
        <v>-2.2599999999999998</v>
      </c>
      <c r="V9" s="44">
        <v>0</v>
      </c>
      <c r="W9" s="46" t="str">
        <f t="shared" si="0"/>
        <v/>
      </c>
      <c r="X9" s="46" t="s">
        <v>169</v>
      </c>
    </row>
    <row r="10" spans="1:24" s="36" customFormat="1" x14ac:dyDescent="0.3">
      <c r="A10" s="36">
        <v>74839</v>
      </c>
      <c r="B10" s="27" t="s">
        <v>87</v>
      </c>
      <c r="C10" s="27" t="s">
        <v>18</v>
      </c>
      <c r="D10" s="40">
        <v>1.8247917309999999</v>
      </c>
      <c r="E10" s="41"/>
      <c r="F10" s="41">
        <v>2</v>
      </c>
      <c r="G10" s="47">
        <v>698.79706680000004</v>
      </c>
      <c r="H10" s="41" t="s">
        <v>80</v>
      </c>
      <c r="I10" s="43">
        <v>2</v>
      </c>
      <c r="J10" s="44" t="s">
        <v>81</v>
      </c>
      <c r="K10" s="48">
        <v>428.62700000000001</v>
      </c>
      <c r="L10" s="41" t="s">
        <v>81</v>
      </c>
      <c r="M10" s="41" t="s">
        <v>80</v>
      </c>
      <c r="N10" s="43">
        <v>220</v>
      </c>
      <c r="O10" s="41" t="s">
        <v>81</v>
      </c>
      <c r="P10" s="44" t="s">
        <v>80</v>
      </c>
      <c r="Q10" s="41">
        <v>554</v>
      </c>
      <c r="R10" s="41" t="s">
        <v>80</v>
      </c>
      <c r="S10" s="43">
        <v>1.18</v>
      </c>
      <c r="T10" s="41">
        <v>1.02</v>
      </c>
      <c r="U10" s="41">
        <v>1.02</v>
      </c>
      <c r="V10" s="44">
        <v>0</v>
      </c>
      <c r="W10" s="46" t="str">
        <f t="shared" si="0"/>
        <v/>
      </c>
      <c r="X10" s="46" t="s">
        <v>171</v>
      </c>
    </row>
    <row r="11" spans="1:24" s="36" customFormat="1" x14ac:dyDescent="0.3">
      <c r="A11" s="36">
        <v>74873</v>
      </c>
      <c r="B11" s="27" t="s">
        <v>88</v>
      </c>
      <c r="C11" s="27" t="s">
        <v>18</v>
      </c>
      <c r="D11" s="47">
        <v>550</v>
      </c>
      <c r="E11" s="41"/>
      <c r="F11" s="41">
        <v>4</v>
      </c>
      <c r="G11" s="47">
        <v>639.49481279999998</v>
      </c>
      <c r="H11" s="41" t="s">
        <v>81</v>
      </c>
      <c r="I11" s="43">
        <v>4</v>
      </c>
      <c r="J11" s="44" t="s">
        <v>81</v>
      </c>
      <c r="K11" s="48">
        <v>274.286</v>
      </c>
      <c r="L11" s="41" t="s">
        <v>81</v>
      </c>
      <c r="M11" s="41" t="s">
        <v>80</v>
      </c>
      <c r="N11" s="43">
        <v>194</v>
      </c>
      <c r="O11" s="41" t="s">
        <v>81</v>
      </c>
      <c r="P11" s="44" t="s">
        <v>80</v>
      </c>
      <c r="Q11" s="41">
        <v>415</v>
      </c>
      <c r="R11" s="41" t="s">
        <v>80</v>
      </c>
      <c r="S11" s="43">
        <v>1.0900000000000001</v>
      </c>
      <c r="T11" s="41">
        <v>0.84</v>
      </c>
      <c r="U11" s="41">
        <v>0.84</v>
      </c>
      <c r="V11" s="44">
        <v>0</v>
      </c>
      <c r="W11" s="46" t="str">
        <f t="shared" si="0"/>
        <v/>
      </c>
      <c r="X11" s="46" t="s">
        <v>171</v>
      </c>
    </row>
    <row r="12" spans="1:24" s="36" customFormat="1" x14ac:dyDescent="0.3">
      <c r="A12" s="36">
        <v>74884</v>
      </c>
      <c r="B12" s="27" t="s">
        <v>89</v>
      </c>
      <c r="C12" s="27" t="s">
        <v>18</v>
      </c>
      <c r="D12" s="40">
        <v>1.2580540529999999</v>
      </c>
      <c r="E12" s="41"/>
      <c r="F12" s="41">
        <v>2</v>
      </c>
      <c r="G12" s="47">
        <v>390.5705337</v>
      </c>
      <c r="H12" s="41" t="s">
        <v>80</v>
      </c>
      <c r="I12" s="43">
        <v>2</v>
      </c>
      <c r="J12" s="44" t="s">
        <v>81</v>
      </c>
      <c r="K12" s="48">
        <v>271.71699999999998</v>
      </c>
      <c r="L12" s="41" t="s">
        <v>81</v>
      </c>
      <c r="M12" s="41" t="s">
        <v>80</v>
      </c>
      <c r="N12" s="43">
        <v>185</v>
      </c>
      <c r="O12" s="41" t="s">
        <v>80</v>
      </c>
      <c r="P12" s="44" t="s">
        <v>80</v>
      </c>
      <c r="Q12" s="41">
        <v>588</v>
      </c>
      <c r="R12" s="41" t="s">
        <v>80</v>
      </c>
      <c r="S12" s="43">
        <v>1.59</v>
      </c>
      <c r="T12" s="41">
        <v>1.56</v>
      </c>
      <c r="U12" s="41">
        <v>1.56</v>
      </c>
      <c r="V12" s="44">
        <v>0</v>
      </c>
      <c r="W12" s="46" t="str">
        <f t="shared" si="0"/>
        <v/>
      </c>
      <c r="X12" s="46" t="s">
        <v>169</v>
      </c>
    </row>
    <row r="13" spans="1:24" s="36" customFormat="1" x14ac:dyDescent="0.3">
      <c r="A13" s="36">
        <v>74895</v>
      </c>
      <c r="B13" s="27" t="s">
        <v>90</v>
      </c>
      <c r="C13" s="27" t="s">
        <v>24</v>
      </c>
      <c r="D13" s="47">
        <v>236.64319130000001</v>
      </c>
      <c r="E13" s="41"/>
      <c r="F13" s="41">
        <v>3</v>
      </c>
      <c r="G13" s="47">
        <v>6348.7822470000001</v>
      </c>
      <c r="H13" s="41" t="s">
        <v>80</v>
      </c>
      <c r="I13" s="43">
        <v>3</v>
      </c>
      <c r="J13" s="44" t="s">
        <v>81</v>
      </c>
      <c r="K13" s="48">
        <v>322.97199999999998</v>
      </c>
      <c r="L13" s="41" t="s">
        <v>81</v>
      </c>
      <c r="M13" s="41" t="s">
        <v>81</v>
      </c>
      <c r="N13" s="43" t="s">
        <v>11</v>
      </c>
      <c r="O13" s="41" t="s">
        <v>11</v>
      </c>
      <c r="P13" s="44" t="s">
        <v>11</v>
      </c>
      <c r="Q13" s="41">
        <v>793</v>
      </c>
      <c r="R13" s="41" t="s">
        <v>80</v>
      </c>
      <c r="S13" s="43">
        <v>-0.64</v>
      </c>
      <c r="T13" s="41">
        <v>-3.66</v>
      </c>
      <c r="U13" s="41">
        <v>-3.15</v>
      </c>
      <c r="V13" s="44">
        <v>1</v>
      </c>
      <c r="W13" s="46" t="str">
        <f t="shared" si="0"/>
        <v/>
      </c>
      <c r="X13" s="46" t="s">
        <v>169</v>
      </c>
    </row>
    <row r="14" spans="1:24" s="36" customFormat="1" x14ac:dyDescent="0.3">
      <c r="A14" s="36">
        <v>75047</v>
      </c>
      <c r="B14" s="27" t="s">
        <v>91</v>
      </c>
      <c r="C14" s="27" t="s">
        <v>24</v>
      </c>
      <c r="D14" s="47">
        <v>1000</v>
      </c>
      <c r="E14" s="41"/>
      <c r="F14" s="41">
        <v>4</v>
      </c>
      <c r="G14" s="47">
        <v>1511.912834</v>
      </c>
      <c r="H14" s="41" t="s">
        <v>81</v>
      </c>
      <c r="I14" s="43">
        <v>4</v>
      </c>
      <c r="J14" s="44" t="s">
        <v>81</v>
      </c>
      <c r="K14" s="48">
        <v>223.035</v>
      </c>
      <c r="L14" s="41" t="s">
        <v>81</v>
      </c>
      <c r="M14" s="41" t="s">
        <v>80</v>
      </c>
      <c r="N14" s="43" t="s">
        <v>11</v>
      </c>
      <c r="O14" s="41" t="s">
        <v>11</v>
      </c>
      <c r="P14" s="44" t="s">
        <v>11</v>
      </c>
      <c r="Q14" s="41">
        <v>790</v>
      </c>
      <c r="R14" s="41" t="s">
        <v>81</v>
      </c>
      <c r="S14" s="43">
        <v>-0.15</v>
      </c>
      <c r="T14" s="41">
        <v>-3.3</v>
      </c>
      <c r="U14" s="41">
        <v>-2.89</v>
      </c>
      <c r="V14" s="44">
        <v>1</v>
      </c>
      <c r="W14" s="46" t="str">
        <f t="shared" si="0"/>
        <v/>
      </c>
      <c r="X14" s="46" t="s">
        <v>169</v>
      </c>
    </row>
    <row r="15" spans="1:24" s="36" customFormat="1" x14ac:dyDescent="0.3">
      <c r="A15" s="36">
        <v>75310</v>
      </c>
      <c r="B15" s="27" t="s">
        <v>92</v>
      </c>
      <c r="C15" s="27" t="s">
        <v>24</v>
      </c>
      <c r="D15" s="47">
        <v>1000</v>
      </c>
      <c r="E15" s="41"/>
      <c r="F15" s="41">
        <v>4</v>
      </c>
      <c r="G15" s="47">
        <v>1056.4557010000001</v>
      </c>
      <c r="H15" s="41" t="s">
        <v>81</v>
      </c>
      <c r="I15" s="43">
        <v>4</v>
      </c>
      <c r="J15" s="44" t="s">
        <v>81</v>
      </c>
      <c r="K15" s="48">
        <v>155.47300000000001</v>
      </c>
      <c r="L15" s="41" t="s">
        <v>81</v>
      </c>
      <c r="M15" s="41" t="s">
        <v>80</v>
      </c>
      <c r="N15" s="43" t="s">
        <v>11</v>
      </c>
      <c r="O15" s="41" t="s">
        <v>11</v>
      </c>
      <c r="P15" s="44" t="s">
        <v>11</v>
      </c>
      <c r="Q15" s="41">
        <v>902</v>
      </c>
      <c r="R15" s="41" t="s">
        <v>81</v>
      </c>
      <c r="S15" s="43">
        <v>0.27</v>
      </c>
      <c r="T15" s="41">
        <v>-2.89</v>
      </c>
      <c r="U15" s="41">
        <v>-2.58</v>
      </c>
      <c r="V15" s="44">
        <v>1</v>
      </c>
      <c r="W15" s="46" t="str">
        <f t="shared" si="0"/>
        <v/>
      </c>
      <c r="X15" s="46" t="s">
        <v>169</v>
      </c>
    </row>
    <row r="16" spans="1:24" s="36" customFormat="1" x14ac:dyDescent="0.3">
      <c r="A16" s="36">
        <v>75569</v>
      </c>
      <c r="B16" s="27" t="s">
        <v>93</v>
      </c>
      <c r="C16" s="27" t="s">
        <v>25</v>
      </c>
      <c r="D16" s="47">
        <v>215</v>
      </c>
      <c r="E16" s="41"/>
      <c r="F16" s="41">
        <v>3</v>
      </c>
      <c r="G16" s="47">
        <v>2372.846857</v>
      </c>
      <c r="H16" s="41" t="s">
        <v>80</v>
      </c>
      <c r="I16" s="43">
        <v>3</v>
      </c>
      <c r="J16" s="44" t="s">
        <v>81</v>
      </c>
      <c r="K16" s="51">
        <v>44.982999999999997</v>
      </c>
      <c r="L16" s="41" t="s">
        <v>81</v>
      </c>
      <c r="M16" s="41" t="s">
        <v>80</v>
      </c>
      <c r="N16" s="43">
        <v>3.86</v>
      </c>
      <c r="O16" s="41" t="s">
        <v>81</v>
      </c>
      <c r="P16" s="44" t="s">
        <v>80</v>
      </c>
      <c r="Q16" s="41">
        <v>136</v>
      </c>
      <c r="R16" s="41" t="s">
        <v>81</v>
      </c>
      <c r="S16" s="43">
        <v>0.37</v>
      </c>
      <c r="T16" s="41">
        <v>0.37</v>
      </c>
      <c r="U16" s="41">
        <v>0.37</v>
      </c>
      <c r="V16" s="44">
        <v>0</v>
      </c>
      <c r="W16" s="46" t="str">
        <f t="shared" si="0"/>
        <v/>
      </c>
      <c r="X16" s="46" t="s">
        <v>170</v>
      </c>
    </row>
    <row r="17" spans="1:24" s="36" customFormat="1" x14ac:dyDescent="0.3">
      <c r="A17" s="36">
        <v>75865</v>
      </c>
      <c r="B17" s="27" t="s">
        <v>94</v>
      </c>
      <c r="C17" s="27" t="s">
        <v>26</v>
      </c>
      <c r="D17" s="42">
        <v>0.56999999999999995</v>
      </c>
      <c r="E17" s="41"/>
      <c r="F17" s="41">
        <v>1</v>
      </c>
      <c r="G17" s="47">
        <v>536.30690140000002</v>
      </c>
      <c r="H17" s="41" t="s">
        <v>80</v>
      </c>
      <c r="I17" s="43">
        <v>4</v>
      </c>
      <c r="J17" s="44" t="s">
        <v>80</v>
      </c>
      <c r="K17" s="50">
        <v>0.93300000000000005</v>
      </c>
      <c r="L17" s="41" t="s">
        <v>81</v>
      </c>
      <c r="M17" s="41" t="s">
        <v>81</v>
      </c>
      <c r="N17" s="43">
        <v>3450</v>
      </c>
      <c r="O17" s="41" t="s">
        <v>81</v>
      </c>
      <c r="P17" s="44" t="s">
        <v>80</v>
      </c>
      <c r="Q17" s="41">
        <v>377</v>
      </c>
      <c r="R17" s="41" t="s">
        <v>80</v>
      </c>
      <c r="S17" s="43">
        <v>-0.03</v>
      </c>
      <c r="T17" s="41">
        <v>0.02</v>
      </c>
      <c r="U17" s="41">
        <v>0.02</v>
      </c>
      <c r="V17" s="44">
        <v>0</v>
      </c>
      <c r="W17" s="46" t="str">
        <f t="shared" si="0"/>
        <v/>
      </c>
      <c r="X17" s="46" t="s">
        <v>170</v>
      </c>
    </row>
    <row r="18" spans="1:24" s="36" customFormat="1" x14ac:dyDescent="0.3">
      <c r="A18" s="36">
        <v>77781</v>
      </c>
      <c r="B18" s="27" t="s">
        <v>95</v>
      </c>
      <c r="C18" s="27" t="s">
        <v>27</v>
      </c>
      <c r="D18" s="40">
        <v>7.5</v>
      </c>
      <c r="E18" s="41"/>
      <c r="F18" s="41">
        <v>2</v>
      </c>
      <c r="G18" s="47">
        <v>4118.6535199999998</v>
      </c>
      <c r="H18" s="41" t="s">
        <v>80</v>
      </c>
      <c r="I18" s="43">
        <v>2</v>
      </c>
      <c r="J18" s="44" t="s">
        <v>81</v>
      </c>
      <c r="K18" s="48">
        <v>200.095</v>
      </c>
      <c r="L18" s="41" t="s">
        <v>81</v>
      </c>
      <c r="M18" s="41" t="s">
        <v>80</v>
      </c>
      <c r="N18" s="43">
        <v>1040</v>
      </c>
      <c r="O18" s="41" t="s">
        <v>80</v>
      </c>
      <c r="P18" s="44" t="s">
        <v>80</v>
      </c>
      <c r="Q18" s="41">
        <v>67.3</v>
      </c>
      <c r="R18" s="41" t="s">
        <v>81</v>
      </c>
      <c r="S18" s="43">
        <v>0.16</v>
      </c>
      <c r="T18" s="41">
        <v>-0.09</v>
      </c>
      <c r="U18" s="41">
        <v>-0.09</v>
      </c>
      <c r="V18" s="44">
        <v>0</v>
      </c>
      <c r="W18" s="46" t="str">
        <f t="shared" si="0"/>
        <v/>
      </c>
      <c r="X18" s="46" t="s">
        <v>169</v>
      </c>
    </row>
    <row r="19" spans="1:24" s="36" customFormat="1" x14ac:dyDescent="0.3">
      <c r="A19" s="36">
        <v>78400</v>
      </c>
      <c r="B19" s="27" t="s">
        <v>96</v>
      </c>
      <c r="C19" s="27" t="s">
        <v>28</v>
      </c>
      <c r="D19" s="47">
        <v>100</v>
      </c>
      <c r="E19" s="41" t="s">
        <v>22</v>
      </c>
      <c r="F19" s="41">
        <v>3</v>
      </c>
      <c r="G19" s="47">
        <v>582.45489169999996</v>
      </c>
      <c r="H19" s="41" t="s">
        <v>81</v>
      </c>
      <c r="I19" s="43">
        <v>4</v>
      </c>
      <c r="J19" s="44" t="s">
        <v>81</v>
      </c>
      <c r="K19" s="45">
        <v>9.8290000000000006</v>
      </c>
      <c r="L19" s="41" t="s">
        <v>81</v>
      </c>
      <c r="M19" s="41" t="s">
        <v>80</v>
      </c>
      <c r="N19" s="43">
        <v>1740</v>
      </c>
      <c r="O19" s="41" t="s">
        <v>81</v>
      </c>
      <c r="P19" s="44" t="s">
        <v>81</v>
      </c>
      <c r="Q19" s="51">
        <v>85</v>
      </c>
      <c r="R19" s="41" t="s">
        <v>80</v>
      </c>
      <c r="S19" s="43">
        <v>0.87</v>
      </c>
      <c r="T19" s="41">
        <v>1.18</v>
      </c>
      <c r="U19" s="41">
        <v>1.18</v>
      </c>
      <c r="V19" s="44">
        <v>0</v>
      </c>
      <c r="W19" s="46" t="str">
        <f t="shared" si="0"/>
        <v/>
      </c>
      <c r="X19" s="46" t="s">
        <v>169</v>
      </c>
    </row>
    <row r="20" spans="1:24" s="36" customFormat="1" ht="28.8" x14ac:dyDescent="0.3">
      <c r="A20" s="36">
        <v>79094</v>
      </c>
      <c r="B20" s="27" t="s">
        <v>97</v>
      </c>
      <c r="C20" s="27" t="s">
        <v>29</v>
      </c>
      <c r="D20" s="49">
        <v>87.248068669999995</v>
      </c>
      <c r="E20" s="41"/>
      <c r="F20" s="41">
        <v>2</v>
      </c>
      <c r="G20" s="47">
        <v>2738.6129940000001</v>
      </c>
      <c r="H20" s="41" t="s">
        <v>80</v>
      </c>
      <c r="I20" s="43">
        <v>2</v>
      </c>
      <c r="J20" s="44" t="s">
        <v>81</v>
      </c>
      <c r="K20" s="48">
        <v>11520.985000000001</v>
      </c>
      <c r="L20" s="41" t="s">
        <v>80</v>
      </c>
      <c r="M20" s="41" t="s">
        <v>80</v>
      </c>
      <c r="N20" s="43">
        <v>1900</v>
      </c>
      <c r="O20" s="41" t="s">
        <v>81</v>
      </c>
      <c r="P20" s="44" t="s">
        <v>80</v>
      </c>
      <c r="Q20" s="41">
        <v>248</v>
      </c>
      <c r="R20" s="41" t="s">
        <v>80</v>
      </c>
      <c r="S20" s="43">
        <v>0.57999999999999996</v>
      </c>
      <c r="T20" s="41">
        <v>-3.05</v>
      </c>
      <c r="U20" s="41">
        <v>-2.12</v>
      </c>
      <c r="V20" s="44">
        <v>-1</v>
      </c>
      <c r="W20" s="46" t="str">
        <f t="shared" si="0"/>
        <v/>
      </c>
      <c r="X20" s="46" t="s">
        <v>169</v>
      </c>
    </row>
    <row r="21" spans="1:24" s="36" customFormat="1" ht="28.8" x14ac:dyDescent="0.3">
      <c r="A21" s="36">
        <v>79334</v>
      </c>
      <c r="B21" s="27" t="s">
        <v>98</v>
      </c>
      <c r="C21" s="27" t="s">
        <v>29</v>
      </c>
      <c r="D21" s="47">
        <v>130</v>
      </c>
      <c r="E21" s="41"/>
      <c r="F21" s="41">
        <v>3</v>
      </c>
      <c r="G21" s="47">
        <v>19092.845529999999</v>
      </c>
      <c r="H21" s="41" t="s">
        <v>80</v>
      </c>
      <c r="I21" s="43">
        <v>3</v>
      </c>
      <c r="J21" s="44" t="s">
        <v>81</v>
      </c>
      <c r="K21" s="48">
        <v>177000</v>
      </c>
      <c r="L21" s="41" t="s">
        <v>80</v>
      </c>
      <c r="M21" s="41" t="s">
        <v>80</v>
      </c>
      <c r="N21" s="43">
        <v>16.399999999999999</v>
      </c>
      <c r="O21" s="41" t="s">
        <v>81</v>
      </c>
      <c r="P21" s="44" t="s">
        <v>80</v>
      </c>
      <c r="Q21" s="41">
        <v>1680</v>
      </c>
      <c r="R21" s="41" t="s">
        <v>80</v>
      </c>
      <c r="S21" s="43">
        <v>-0.65</v>
      </c>
      <c r="T21" s="41">
        <v>-4</v>
      </c>
      <c r="U21" s="41">
        <v>-3.74</v>
      </c>
      <c r="V21" s="44">
        <v>-1</v>
      </c>
      <c r="W21" s="46" t="str">
        <f t="shared" si="0"/>
        <v/>
      </c>
      <c r="X21" s="46" t="s">
        <v>169</v>
      </c>
    </row>
    <row r="22" spans="1:24" s="36" customFormat="1" x14ac:dyDescent="0.3">
      <c r="A22" s="36">
        <v>79925</v>
      </c>
      <c r="B22" s="27" t="s">
        <v>99</v>
      </c>
      <c r="C22" s="27" t="s">
        <v>18</v>
      </c>
      <c r="D22" s="40">
        <v>1.17</v>
      </c>
      <c r="E22" s="41"/>
      <c r="F22" s="41">
        <v>2</v>
      </c>
      <c r="G22" s="40">
        <v>1.5342336759999999</v>
      </c>
      <c r="H22" s="41" t="s">
        <v>81</v>
      </c>
      <c r="I22" s="43">
        <v>2</v>
      </c>
      <c r="J22" s="44" t="s">
        <v>81</v>
      </c>
      <c r="K22" s="50">
        <v>0.873</v>
      </c>
      <c r="L22" s="41" t="s">
        <v>81</v>
      </c>
      <c r="M22" s="41" t="s">
        <v>80</v>
      </c>
      <c r="N22" s="43">
        <v>0.71399999999999997</v>
      </c>
      <c r="O22" s="41" t="s">
        <v>81</v>
      </c>
      <c r="P22" s="44" t="s">
        <v>80</v>
      </c>
      <c r="Q22" s="41">
        <v>3.07</v>
      </c>
      <c r="R22" s="41" t="s">
        <v>81</v>
      </c>
      <c r="S22" s="43">
        <v>4.3499999999999996</v>
      </c>
      <c r="T22" s="41">
        <v>2.86</v>
      </c>
      <c r="U22" s="41">
        <v>2.86</v>
      </c>
      <c r="V22" s="44">
        <v>0</v>
      </c>
      <c r="W22" s="46" t="str">
        <f t="shared" si="0"/>
        <v/>
      </c>
      <c r="X22" s="46" t="s">
        <v>171</v>
      </c>
    </row>
    <row r="23" spans="1:24" s="36" customFormat="1" ht="28.8" x14ac:dyDescent="0.3">
      <c r="A23" s="36">
        <v>81776</v>
      </c>
      <c r="B23" s="27" t="s">
        <v>100</v>
      </c>
      <c r="C23" s="27" t="s">
        <v>18</v>
      </c>
      <c r="D23" s="49">
        <v>46</v>
      </c>
      <c r="E23" s="41"/>
      <c r="F23" s="41">
        <v>2</v>
      </c>
      <c r="G23" s="42">
        <v>2.5723956999999999E-2</v>
      </c>
      <c r="H23" s="41" t="s">
        <v>80</v>
      </c>
      <c r="I23" s="43">
        <v>2</v>
      </c>
      <c r="J23" s="44" t="s">
        <v>81</v>
      </c>
      <c r="K23" s="50">
        <v>3.0000000000000001E-3</v>
      </c>
      <c r="L23" s="41" t="s">
        <v>80</v>
      </c>
      <c r="M23" s="41" t="s">
        <v>80</v>
      </c>
      <c r="N23" s="43" t="s">
        <v>11</v>
      </c>
      <c r="O23" s="41" t="s">
        <v>11</v>
      </c>
      <c r="P23" s="44" t="s">
        <v>11</v>
      </c>
      <c r="Q23" s="50">
        <v>1.26E-2</v>
      </c>
      <c r="R23" s="41" t="s">
        <v>80</v>
      </c>
      <c r="S23" s="43">
        <v>7.73</v>
      </c>
      <c r="T23" s="41">
        <v>7.37</v>
      </c>
      <c r="U23" s="41">
        <v>7.37</v>
      </c>
      <c r="V23" s="44">
        <v>0</v>
      </c>
      <c r="W23" s="46" t="str">
        <f t="shared" si="0"/>
        <v/>
      </c>
      <c r="X23" s="46" t="s">
        <v>169</v>
      </c>
    </row>
    <row r="24" spans="1:24" s="36" customFormat="1" ht="28.8" x14ac:dyDescent="0.3">
      <c r="A24" s="36">
        <v>81812</v>
      </c>
      <c r="B24" s="27" t="s">
        <v>101</v>
      </c>
      <c r="C24" s="27" t="s">
        <v>30</v>
      </c>
      <c r="D24" s="49">
        <v>49.188471915045199</v>
      </c>
      <c r="E24" s="41"/>
      <c r="F24" s="41">
        <v>2</v>
      </c>
      <c r="G24" s="42">
        <v>0.422018532</v>
      </c>
      <c r="H24" s="41" t="s">
        <v>80</v>
      </c>
      <c r="I24" s="43">
        <v>2</v>
      </c>
      <c r="J24" s="44" t="s">
        <v>81</v>
      </c>
      <c r="K24" s="45">
        <v>5.5110000000000001</v>
      </c>
      <c r="L24" s="41" t="s">
        <v>81</v>
      </c>
      <c r="M24" s="41" t="s">
        <v>81</v>
      </c>
      <c r="N24" s="43">
        <v>43.5</v>
      </c>
      <c r="O24" s="41" t="s">
        <v>80</v>
      </c>
      <c r="P24" s="44" t="s">
        <v>81</v>
      </c>
      <c r="Q24" s="45">
        <v>5.3</v>
      </c>
      <c r="R24" s="41" t="s">
        <v>81</v>
      </c>
      <c r="S24" s="43">
        <v>2.23</v>
      </c>
      <c r="T24" s="41">
        <v>-0.01</v>
      </c>
      <c r="U24" s="41">
        <v>1.75</v>
      </c>
      <c r="V24" s="44">
        <v>-1</v>
      </c>
      <c r="W24" s="46" t="str">
        <f t="shared" si="0"/>
        <v/>
      </c>
      <c r="X24" s="46" t="s">
        <v>171</v>
      </c>
    </row>
    <row r="25" spans="1:24" s="36" customFormat="1" ht="28.8" x14ac:dyDescent="0.3">
      <c r="A25" s="36">
        <v>88993</v>
      </c>
      <c r="B25" s="27" t="s">
        <v>102</v>
      </c>
      <c r="C25" s="27" t="s">
        <v>29</v>
      </c>
      <c r="D25" s="47">
        <v>1000</v>
      </c>
      <c r="E25" s="41" t="s">
        <v>22</v>
      </c>
      <c r="F25" s="41">
        <v>4</v>
      </c>
      <c r="G25" s="47">
        <v>2078.7528929999999</v>
      </c>
      <c r="H25" s="41" t="s">
        <v>81</v>
      </c>
      <c r="I25" s="43">
        <v>3</v>
      </c>
      <c r="J25" s="44" t="s">
        <v>80</v>
      </c>
      <c r="K25" s="48">
        <v>9323.3960000000006</v>
      </c>
      <c r="L25" s="41" t="s">
        <v>80</v>
      </c>
      <c r="M25" s="41" t="s">
        <v>81</v>
      </c>
      <c r="N25" s="43" t="s">
        <v>11</v>
      </c>
      <c r="O25" s="41" t="s">
        <v>11</v>
      </c>
      <c r="P25" s="44" t="s">
        <v>11</v>
      </c>
      <c r="Q25" s="41">
        <v>38.4</v>
      </c>
      <c r="R25" s="41" t="s">
        <v>80</v>
      </c>
      <c r="S25" s="43">
        <v>1.07</v>
      </c>
      <c r="T25" s="41">
        <v>-5.77</v>
      </c>
      <c r="U25" s="41">
        <v>-4.0999999999999996</v>
      </c>
      <c r="V25" s="44">
        <v>-2</v>
      </c>
      <c r="W25" s="46" t="str">
        <f t="shared" si="0"/>
        <v/>
      </c>
      <c r="X25" s="46" t="s">
        <v>169</v>
      </c>
    </row>
    <row r="26" spans="1:24" s="36" customFormat="1" x14ac:dyDescent="0.3">
      <c r="A26" s="36">
        <v>89985</v>
      </c>
      <c r="B26" s="27" t="s">
        <v>103</v>
      </c>
      <c r="C26" s="27" t="s">
        <v>31</v>
      </c>
      <c r="D26" s="40">
        <v>2.6191601709999999</v>
      </c>
      <c r="E26" s="41"/>
      <c r="F26" s="41">
        <v>2</v>
      </c>
      <c r="G26" s="40">
        <v>5.6152752909999997</v>
      </c>
      <c r="H26" s="41" t="s">
        <v>81</v>
      </c>
      <c r="I26" s="43">
        <v>1</v>
      </c>
      <c r="J26" s="44" t="s">
        <v>80</v>
      </c>
      <c r="K26" s="45">
        <v>5.2380000000000004</v>
      </c>
      <c r="L26" s="41" t="s">
        <v>81</v>
      </c>
      <c r="M26" s="41" t="s">
        <v>81</v>
      </c>
      <c r="N26" s="43">
        <v>5.75</v>
      </c>
      <c r="O26" s="41" t="s">
        <v>81</v>
      </c>
      <c r="P26" s="44" t="s">
        <v>81</v>
      </c>
      <c r="Q26" s="41">
        <v>6.35</v>
      </c>
      <c r="R26" s="41" t="s">
        <v>81</v>
      </c>
      <c r="S26" s="43">
        <v>2.35</v>
      </c>
      <c r="T26" s="41">
        <v>2.29</v>
      </c>
      <c r="U26" s="41">
        <v>2.29</v>
      </c>
      <c r="V26" s="44">
        <v>0</v>
      </c>
      <c r="W26" s="46" t="str">
        <f t="shared" si="0"/>
        <v/>
      </c>
      <c r="X26" s="46" t="s">
        <v>170</v>
      </c>
    </row>
    <row r="27" spans="1:24" s="36" customFormat="1" x14ac:dyDescent="0.3">
      <c r="A27" s="36">
        <v>94962</v>
      </c>
      <c r="B27" s="27" t="s">
        <v>104</v>
      </c>
      <c r="C27" s="27" t="s">
        <v>18</v>
      </c>
      <c r="D27" s="47">
        <v>624</v>
      </c>
      <c r="E27" s="41"/>
      <c r="F27" s="41">
        <v>4</v>
      </c>
      <c r="G27" s="47">
        <v>1186.8588</v>
      </c>
      <c r="H27" s="41" t="s">
        <v>81</v>
      </c>
      <c r="I27" s="43">
        <v>4</v>
      </c>
      <c r="J27" s="44" t="s">
        <v>81</v>
      </c>
      <c r="K27" s="48">
        <v>274.714</v>
      </c>
      <c r="L27" s="41" t="s">
        <v>81</v>
      </c>
      <c r="M27" s="41" t="s">
        <v>80</v>
      </c>
      <c r="N27" s="43">
        <v>580</v>
      </c>
      <c r="O27" s="41" t="s">
        <v>81</v>
      </c>
      <c r="P27" s="44" t="s">
        <v>81</v>
      </c>
      <c r="Q27" s="41">
        <v>364</v>
      </c>
      <c r="R27" s="41" t="s">
        <v>80</v>
      </c>
      <c r="S27" s="43">
        <v>1.6</v>
      </c>
      <c r="T27" s="41">
        <v>1.1599999999999999</v>
      </c>
      <c r="U27" s="41">
        <v>1.1599999999999999</v>
      </c>
      <c r="V27" s="44">
        <v>0</v>
      </c>
      <c r="W27" s="46" t="str">
        <f t="shared" si="0"/>
        <v/>
      </c>
      <c r="X27" s="46" t="s">
        <v>171</v>
      </c>
    </row>
    <row r="28" spans="1:24" s="36" customFormat="1" x14ac:dyDescent="0.3">
      <c r="A28" s="36">
        <v>96457</v>
      </c>
      <c r="B28" s="27" t="s">
        <v>105</v>
      </c>
      <c r="C28" s="27" t="s">
        <v>32</v>
      </c>
      <c r="D28" s="47">
        <v>502</v>
      </c>
      <c r="E28" s="41" t="s">
        <v>22</v>
      </c>
      <c r="F28" s="41">
        <v>4</v>
      </c>
      <c r="G28" s="47">
        <v>324.19524790000003</v>
      </c>
      <c r="H28" s="41" t="s">
        <v>80</v>
      </c>
      <c r="I28" s="43">
        <v>3</v>
      </c>
      <c r="J28" s="44" t="s">
        <v>80</v>
      </c>
      <c r="K28" s="48">
        <v>79927.952999999994</v>
      </c>
      <c r="L28" s="41" t="s">
        <v>81</v>
      </c>
      <c r="M28" s="41" t="s">
        <v>81</v>
      </c>
      <c r="N28" s="43">
        <v>2790</v>
      </c>
      <c r="O28" s="41" t="s">
        <v>80</v>
      </c>
      <c r="P28" s="44" t="s">
        <v>81</v>
      </c>
      <c r="Q28" s="41">
        <v>273</v>
      </c>
      <c r="R28" s="41" t="s">
        <v>80</v>
      </c>
      <c r="S28" s="43">
        <v>-0.49</v>
      </c>
      <c r="T28" s="41">
        <v>-0.2</v>
      </c>
      <c r="U28" s="41">
        <v>-0.2</v>
      </c>
      <c r="V28" s="44">
        <v>0</v>
      </c>
      <c r="W28" s="46" t="str">
        <f t="shared" si="0"/>
        <v/>
      </c>
      <c r="X28" s="46" t="s">
        <v>169</v>
      </c>
    </row>
    <row r="29" spans="1:24" s="36" customFormat="1" x14ac:dyDescent="0.3">
      <c r="A29" s="36">
        <v>98099</v>
      </c>
      <c r="B29" s="27" t="s">
        <v>106</v>
      </c>
      <c r="C29" s="27" t="s">
        <v>33</v>
      </c>
      <c r="D29" s="40">
        <v>3</v>
      </c>
      <c r="E29" s="41"/>
      <c r="F29" s="41">
        <v>2</v>
      </c>
      <c r="G29" s="47">
        <v>3251.2035609999998</v>
      </c>
      <c r="H29" s="41" t="s">
        <v>80</v>
      </c>
      <c r="I29" s="43">
        <v>2</v>
      </c>
      <c r="J29" s="44" t="s">
        <v>81</v>
      </c>
      <c r="K29" s="45">
        <v>3.82</v>
      </c>
      <c r="L29" s="41" t="s">
        <v>81</v>
      </c>
      <c r="M29" s="41" t="s">
        <v>81</v>
      </c>
      <c r="N29" s="43" t="s">
        <v>11</v>
      </c>
      <c r="O29" s="41" t="s">
        <v>11</v>
      </c>
      <c r="P29" s="44" t="s">
        <v>11</v>
      </c>
      <c r="Q29" s="41">
        <v>31.9</v>
      </c>
      <c r="R29" s="41" t="s">
        <v>81</v>
      </c>
      <c r="S29" s="43">
        <v>2.94</v>
      </c>
      <c r="T29" s="41">
        <v>1.92</v>
      </c>
      <c r="U29" s="41">
        <v>1.92</v>
      </c>
      <c r="V29" s="44">
        <v>0</v>
      </c>
      <c r="W29" s="46" t="str">
        <f t="shared" si="0"/>
        <v/>
      </c>
      <c r="X29" s="46" t="s">
        <v>169</v>
      </c>
    </row>
    <row r="30" spans="1:24" s="36" customFormat="1" x14ac:dyDescent="0.3">
      <c r="A30" s="36">
        <v>98555</v>
      </c>
      <c r="B30" s="27" t="s">
        <v>107</v>
      </c>
      <c r="C30" s="27" t="s">
        <v>18</v>
      </c>
      <c r="D30" s="40">
        <v>6.5321325589999999</v>
      </c>
      <c r="E30" s="41"/>
      <c r="F30" s="41">
        <v>2</v>
      </c>
      <c r="G30" s="49">
        <v>32.071833470000001</v>
      </c>
      <c r="H30" s="41" t="s">
        <v>81</v>
      </c>
      <c r="I30" s="43">
        <v>2</v>
      </c>
      <c r="J30" s="44" t="s">
        <v>81</v>
      </c>
      <c r="K30" s="45">
        <v>8.0679999999999996</v>
      </c>
      <c r="L30" s="41" t="s">
        <v>81</v>
      </c>
      <c r="M30" s="41" t="s">
        <v>81</v>
      </c>
      <c r="N30" s="43">
        <v>32.1</v>
      </c>
      <c r="O30" s="41" t="s">
        <v>81</v>
      </c>
      <c r="P30" s="44" t="s">
        <v>81</v>
      </c>
      <c r="Q30" s="41">
        <v>28.2</v>
      </c>
      <c r="R30" s="41" t="s">
        <v>81</v>
      </c>
      <c r="S30" s="43">
        <v>3.33</v>
      </c>
      <c r="T30" s="41">
        <v>2.17</v>
      </c>
      <c r="U30" s="41">
        <v>2.17</v>
      </c>
      <c r="V30" s="44">
        <v>0</v>
      </c>
      <c r="W30" s="46" t="str">
        <f t="shared" si="0"/>
        <v/>
      </c>
      <c r="X30" s="46" t="s">
        <v>169</v>
      </c>
    </row>
    <row r="31" spans="1:24" s="36" customFormat="1" x14ac:dyDescent="0.3">
      <c r="A31" s="36">
        <v>100005</v>
      </c>
      <c r="B31" s="27" t="s">
        <v>108</v>
      </c>
      <c r="C31" s="27" t="s">
        <v>18</v>
      </c>
      <c r="D31" s="49">
        <v>15</v>
      </c>
      <c r="E31" s="41"/>
      <c r="F31" s="41">
        <v>2</v>
      </c>
      <c r="G31" s="49">
        <v>10.90155478</v>
      </c>
      <c r="H31" s="41" t="s">
        <v>81</v>
      </c>
      <c r="I31" s="43">
        <v>1</v>
      </c>
      <c r="J31" s="44" t="s">
        <v>80</v>
      </c>
      <c r="K31" s="51">
        <v>50.491999999999997</v>
      </c>
      <c r="L31" s="41" t="s">
        <v>81</v>
      </c>
      <c r="M31" s="41" t="s">
        <v>81</v>
      </c>
      <c r="N31" s="43">
        <v>18.600000000000001</v>
      </c>
      <c r="O31" s="41" t="s">
        <v>81</v>
      </c>
      <c r="P31" s="44" t="s">
        <v>81</v>
      </c>
      <c r="Q31" s="41">
        <v>9.67</v>
      </c>
      <c r="R31" s="41" t="s">
        <v>81</v>
      </c>
      <c r="S31" s="43">
        <v>2.46</v>
      </c>
      <c r="T31" s="41">
        <v>2.52</v>
      </c>
      <c r="U31" s="41">
        <v>2.52</v>
      </c>
      <c r="V31" s="44">
        <v>0</v>
      </c>
      <c r="W31" s="46" t="str">
        <f t="shared" si="0"/>
        <v/>
      </c>
      <c r="X31" s="46" t="s">
        <v>172</v>
      </c>
    </row>
    <row r="32" spans="1:24" s="36" customFormat="1" ht="28.8" x14ac:dyDescent="0.3">
      <c r="A32" s="36">
        <v>104552</v>
      </c>
      <c r="B32" s="27" t="s">
        <v>109</v>
      </c>
      <c r="C32" s="27" t="s">
        <v>34</v>
      </c>
      <c r="D32" s="40">
        <v>4.639514664</v>
      </c>
      <c r="E32" s="41"/>
      <c r="F32" s="41">
        <v>2</v>
      </c>
      <c r="G32" s="40">
        <v>1.0726933279999999</v>
      </c>
      <c r="H32" s="41" t="s">
        <v>81</v>
      </c>
      <c r="I32" s="43">
        <v>2</v>
      </c>
      <c r="J32" s="44" t="s">
        <v>81</v>
      </c>
      <c r="K32" s="50">
        <v>0.20100000000000001</v>
      </c>
      <c r="L32" s="41" t="s">
        <v>81</v>
      </c>
      <c r="M32" s="41" t="s">
        <v>80</v>
      </c>
      <c r="N32" s="43">
        <v>8.74</v>
      </c>
      <c r="O32" s="41" t="s">
        <v>80</v>
      </c>
      <c r="P32" s="44" t="s">
        <v>81</v>
      </c>
      <c r="Q32" s="41" t="s">
        <v>83</v>
      </c>
      <c r="R32" s="41" t="s">
        <v>11</v>
      </c>
      <c r="S32" s="43">
        <v>1.82</v>
      </c>
      <c r="T32" s="41">
        <v>1.98</v>
      </c>
      <c r="U32" s="41">
        <v>1.98</v>
      </c>
      <c r="V32" s="44">
        <v>0</v>
      </c>
      <c r="W32" s="46" t="str">
        <f t="shared" si="0"/>
        <v/>
      </c>
      <c r="X32" s="46" t="s">
        <v>170</v>
      </c>
    </row>
    <row r="33" spans="1:24" s="36" customFormat="1" x14ac:dyDescent="0.3">
      <c r="A33" s="36">
        <v>106934</v>
      </c>
      <c r="B33" s="27" t="s">
        <v>110</v>
      </c>
      <c r="C33" s="27" t="s">
        <v>18</v>
      </c>
      <c r="D33" s="49">
        <v>24.35412414</v>
      </c>
      <c r="E33" s="41"/>
      <c r="F33" s="41">
        <v>2</v>
      </c>
      <c r="G33" s="49">
        <v>27.874703459999999</v>
      </c>
      <c r="H33" s="41" t="s">
        <v>81</v>
      </c>
      <c r="I33" s="43">
        <v>2</v>
      </c>
      <c r="J33" s="44" t="s">
        <v>81</v>
      </c>
      <c r="K33" s="48">
        <v>150.97999999999999</v>
      </c>
      <c r="L33" s="41" t="s">
        <v>81</v>
      </c>
      <c r="M33" s="41" t="s">
        <v>80</v>
      </c>
      <c r="N33" s="43">
        <v>108</v>
      </c>
      <c r="O33" s="41" t="s">
        <v>81</v>
      </c>
      <c r="P33" s="44" t="s">
        <v>80</v>
      </c>
      <c r="Q33" s="41">
        <v>14.9</v>
      </c>
      <c r="R33" s="41" t="s">
        <v>81</v>
      </c>
      <c r="S33" s="43">
        <v>2.0099999999999998</v>
      </c>
      <c r="T33" s="41">
        <v>1.87</v>
      </c>
      <c r="U33" s="41">
        <v>1.87</v>
      </c>
      <c r="V33" s="44">
        <v>0</v>
      </c>
      <c r="W33" s="46" t="str">
        <f t="shared" si="0"/>
        <v/>
      </c>
      <c r="X33" s="46" t="s">
        <v>171</v>
      </c>
    </row>
    <row r="34" spans="1:24" s="36" customFormat="1" ht="28.8" x14ac:dyDescent="0.3">
      <c r="A34" s="36">
        <v>107926</v>
      </c>
      <c r="B34" s="27" t="s">
        <v>111</v>
      </c>
      <c r="C34" s="27" t="s">
        <v>29</v>
      </c>
      <c r="D34" s="49">
        <v>65</v>
      </c>
      <c r="E34" s="41"/>
      <c r="F34" s="41">
        <v>2</v>
      </c>
      <c r="G34" s="47">
        <v>1404.7891709999999</v>
      </c>
      <c r="H34" s="41" t="s">
        <v>80</v>
      </c>
      <c r="I34" s="43">
        <v>2</v>
      </c>
      <c r="J34" s="44" t="s">
        <v>81</v>
      </c>
      <c r="K34" s="48">
        <v>4962.9799999999996</v>
      </c>
      <c r="L34" s="41" t="s">
        <v>80</v>
      </c>
      <c r="M34" s="41" t="s">
        <v>80</v>
      </c>
      <c r="N34" s="43" t="s">
        <v>11</v>
      </c>
      <c r="O34" s="41" t="s">
        <v>11</v>
      </c>
      <c r="P34" s="44" t="s">
        <v>11</v>
      </c>
      <c r="Q34" s="41">
        <v>139</v>
      </c>
      <c r="R34" s="41" t="s">
        <v>80</v>
      </c>
      <c r="S34" s="43">
        <v>1.07</v>
      </c>
      <c r="T34" s="41">
        <v>-2.61</v>
      </c>
      <c r="U34" s="41">
        <v>-1.53</v>
      </c>
      <c r="V34" s="44">
        <v>-1</v>
      </c>
      <c r="W34" s="46" t="str">
        <f t="shared" si="0"/>
        <v/>
      </c>
      <c r="X34" s="46" t="s">
        <v>169</v>
      </c>
    </row>
    <row r="35" spans="1:24" s="36" customFormat="1" x14ac:dyDescent="0.3">
      <c r="A35" s="36">
        <v>108316</v>
      </c>
      <c r="B35" s="27" t="s">
        <v>112</v>
      </c>
      <c r="C35" s="27" t="s">
        <v>18</v>
      </c>
      <c r="D35" s="47">
        <v>138</v>
      </c>
      <c r="E35" s="41"/>
      <c r="F35" s="41">
        <v>3</v>
      </c>
      <c r="G35" s="40">
        <v>3.1756896910000001</v>
      </c>
      <c r="H35" s="41" t="s">
        <v>80</v>
      </c>
      <c r="I35" s="43">
        <v>3</v>
      </c>
      <c r="J35" s="44" t="s">
        <v>81</v>
      </c>
      <c r="K35" s="48">
        <v>177.22800000000001</v>
      </c>
      <c r="L35" s="41" t="s">
        <v>80</v>
      </c>
      <c r="M35" s="41" t="s">
        <v>81</v>
      </c>
      <c r="N35" s="43" t="s">
        <v>11</v>
      </c>
      <c r="O35" s="41" t="s">
        <v>11</v>
      </c>
      <c r="P35" s="44" t="s">
        <v>11</v>
      </c>
      <c r="Q35" s="41" t="s">
        <v>83</v>
      </c>
      <c r="R35" s="41" t="s">
        <v>11</v>
      </c>
      <c r="S35" s="43">
        <v>1.62</v>
      </c>
      <c r="T35" s="41">
        <v>0.56000000000000005</v>
      </c>
      <c r="U35" s="41">
        <v>0.56000000000000005</v>
      </c>
      <c r="V35" s="44">
        <v>0</v>
      </c>
      <c r="W35" s="46" t="str">
        <f t="shared" si="0"/>
        <v/>
      </c>
      <c r="X35" s="46" t="s">
        <v>170</v>
      </c>
    </row>
    <row r="36" spans="1:24" s="36" customFormat="1" x14ac:dyDescent="0.3">
      <c r="A36" s="36">
        <v>111400</v>
      </c>
      <c r="B36" s="27" t="s">
        <v>113</v>
      </c>
      <c r="C36" s="27" t="s">
        <v>24</v>
      </c>
      <c r="D36" s="47">
        <v>1000</v>
      </c>
      <c r="E36" s="41"/>
      <c r="F36" s="41">
        <v>4</v>
      </c>
      <c r="G36" s="47">
        <v>736.63384180000003</v>
      </c>
      <c r="H36" s="41" t="s">
        <v>81</v>
      </c>
      <c r="I36" s="43">
        <v>4</v>
      </c>
      <c r="J36" s="44" t="s">
        <v>81</v>
      </c>
      <c r="K36" s="48">
        <v>10280.968000000001</v>
      </c>
      <c r="L36" s="41" t="s">
        <v>81</v>
      </c>
      <c r="M36" s="41" t="s">
        <v>81</v>
      </c>
      <c r="N36" s="43" t="s">
        <v>11</v>
      </c>
      <c r="O36" s="41" t="s">
        <v>11</v>
      </c>
      <c r="P36" s="44" t="s">
        <v>11</v>
      </c>
      <c r="Q36" s="41">
        <v>1250</v>
      </c>
      <c r="R36" s="41" t="s">
        <v>81</v>
      </c>
      <c r="S36" s="43">
        <v>-2.13</v>
      </c>
      <c r="T36" s="41">
        <v>-7.85</v>
      </c>
      <c r="U36" s="41">
        <v>-5.67</v>
      </c>
      <c r="V36" s="44">
        <v>2</v>
      </c>
      <c r="W36" s="46" t="str">
        <f t="shared" si="0"/>
        <v/>
      </c>
      <c r="X36" s="46" t="s">
        <v>169</v>
      </c>
    </row>
    <row r="37" spans="1:24" s="36" customFormat="1" x14ac:dyDescent="0.3">
      <c r="A37" s="36">
        <v>111557</v>
      </c>
      <c r="B37" s="27" t="s">
        <v>114</v>
      </c>
      <c r="C37" s="27" t="s">
        <v>27</v>
      </c>
      <c r="D37" s="49">
        <v>90</v>
      </c>
      <c r="E37" s="41"/>
      <c r="F37" s="41">
        <v>2</v>
      </c>
      <c r="G37" s="49">
        <v>40.358883659999996</v>
      </c>
      <c r="H37" s="41" t="s">
        <v>81</v>
      </c>
      <c r="I37" s="43">
        <v>2</v>
      </c>
      <c r="J37" s="44" t="s">
        <v>81</v>
      </c>
      <c r="K37" s="48">
        <v>166.90799999999999</v>
      </c>
      <c r="L37" s="41" t="s">
        <v>81</v>
      </c>
      <c r="M37" s="41" t="s">
        <v>80</v>
      </c>
      <c r="N37" s="43">
        <v>297</v>
      </c>
      <c r="O37" s="41" t="s">
        <v>81</v>
      </c>
      <c r="P37" s="44" t="s">
        <v>80</v>
      </c>
      <c r="Q37" s="41">
        <v>130</v>
      </c>
      <c r="R37" s="41" t="s">
        <v>80</v>
      </c>
      <c r="S37" s="43">
        <v>0.4</v>
      </c>
      <c r="T37" s="41">
        <v>-0.33</v>
      </c>
      <c r="U37" s="41">
        <v>-0.33</v>
      </c>
      <c r="V37" s="44">
        <v>0</v>
      </c>
      <c r="W37" s="46" t="str">
        <f t="shared" si="0"/>
        <v/>
      </c>
      <c r="X37" s="46" t="s">
        <v>169</v>
      </c>
    </row>
    <row r="38" spans="1:24" s="36" customFormat="1" x14ac:dyDescent="0.3">
      <c r="A38" s="36">
        <v>111660</v>
      </c>
      <c r="B38" s="27" t="s">
        <v>115</v>
      </c>
      <c r="C38" s="27" t="s">
        <v>18</v>
      </c>
      <c r="D38" s="40">
        <v>3.6630855759999998</v>
      </c>
      <c r="E38" s="41"/>
      <c r="F38" s="41">
        <v>2</v>
      </c>
      <c r="G38" s="40">
        <v>1.2710344090000001</v>
      </c>
      <c r="H38" s="41" t="s">
        <v>81</v>
      </c>
      <c r="I38" s="43">
        <v>2</v>
      </c>
      <c r="J38" s="44" t="s">
        <v>81</v>
      </c>
      <c r="K38" s="45">
        <v>1.1180000000000001</v>
      </c>
      <c r="L38" s="41" t="s">
        <v>81</v>
      </c>
      <c r="M38" s="41" t="s">
        <v>81</v>
      </c>
      <c r="N38" s="43">
        <v>0.75800000000000001</v>
      </c>
      <c r="O38" s="41" t="s">
        <v>81</v>
      </c>
      <c r="P38" s="44" t="s">
        <v>80</v>
      </c>
      <c r="Q38" s="41">
        <v>1.18</v>
      </c>
      <c r="R38" s="41" t="s">
        <v>81</v>
      </c>
      <c r="S38" s="43">
        <v>4.13</v>
      </c>
      <c r="T38" s="41">
        <v>3.72</v>
      </c>
      <c r="U38" s="41">
        <v>3.72</v>
      </c>
      <c r="V38" s="44">
        <v>0</v>
      </c>
      <c r="W38" s="46" t="str">
        <f t="shared" si="0"/>
        <v/>
      </c>
      <c r="X38" s="46" t="s">
        <v>171</v>
      </c>
    </row>
    <row r="39" spans="1:24" s="36" customFormat="1" x14ac:dyDescent="0.3">
      <c r="A39" s="36">
        <v>111773</v>
      </c>
      <c r="B39" s="27" t="s">
        <v>116</v>
      </c>
      <c r="C39" s="27" t="s">
        <v>18</v>
      </c>
      <c r="D39" s="47">
        <v>2683.2815730000002</v>
      </c>
      <c r="E39" s="41"/>
      <c r="F39" s="41">
        <v>4</v>
      </c>
      <c r="G39" s="47">
        <v>19514.260409999999</v>
      </c>
      <c r="H39" s="41" t="s">
        <v>81</v>
      </c>
      <c r="I39" s="43">
        <v>4</v>
      </c>
      <c r="J39" s="44" t="s">
        <v>81</v>
      </c>
      <c r="K39" s="48">
        <v>71001.687999999995</v>
      </c>
      <c r="L39" s="41" t="s">
        <v>81</v>
      </c>
      <c r="M39" s="41" t="s">
        <v>81</v>
      </c>
      <c r="N39" s="43">
        <v>22400</v>
      </c>
      <c r="O39" s="41" t="s">
        <v>81</v>
      </c>
      <c r="P39" s="44" t="s">
        <v>81</v>
      </c>
      <c r="Q39" s="41">
        <v>14800</v>
      </c>
      <c r="R39" s="41" t="s">
        <v>81</v>
      </c>
      <c r="S39" s="43">
        <v>-1.18</v>
      </c>
      <c r="T39" s="41">
        <v>-0.61</v>
      </c>
      <c r="U39" s="41">
        <v>-0.61</v>
      </c>
      <c r="V39" s="44">
        <v>0</v>
      </c>
      <c r="W39" s="46" t="str">
        <f t="shared" si="0"/>
        <v/>
      </c>
      <c r="X39" s="46" t="s">
        <v>169</v>
      </c>
    </row>
    <row r="40" spans="1:24" s="36" customFormat="1" ht="28.8" x14ac:dyDescent="0.3">
      <c r="A40" s="36">
        <v>112027</v>
      </c>
      <c r="B40" s="27" t="s">
        <v>117</v>
      </c>
      <c r="C40" s="27" t="s">
        <v>18</v>
      </c>
      <c r="D40" s="42">
        <v>0.15811388300000001</v>
      </c>
      <c r="E40" s="41"/>
      <c r="F40" s="41">
        <v>1</v>
      </c>
      <c r="G40" s="42">
        <v>0.92412019599999995</v>
      </c>
      <c r="H40" s="41" t="s">
        <v>81</v>
      </c>
      <c r="I40" s="43">
        <v>1</v>
      </c>
      <c r="J40" s="44" t="s">
        <v>81</v>
      </c>
      <c r="K40" s="51">
        <v>22.681999999999999</v>
      </c>
      <c r="L40" s="41" t="s">
        <v>81</v>
      </c>
      <c r="M40" s="41" t="s">
        <v>80</v>
      </c>
      <c r="N40" s="43" t="s">
        <v>11</v>
      </c>
      <c r="O40" s="41" t="s">
        <v>11</v>
      </c>
      <c r="P40" s="44" t="s">
        <v>11</v>
      </c>
      <c r="Q40" s="41" t="s">
        <v>83</v>
      </c>
      <c r="R40" s="41" t="s">
        <v>11</v>
      </c>
      <c r="S40" s="43">
        <v>3.18</v>
      </c>
      <c r="T40" s="41">
        <v>2.69</v>
      </c>
      <c r="U40" s="41">
        <v>2.69</v>
      </c>
      <c r="V40" s="44">
        <v>1</v>
      </c>
      <c r="W40" s="46" t="str">
        <f t="shared" si="0"/>
        <v/>
      </c>
      <c r="X40" s="46" t="s">
        <v>169</v>
      </c>
    </row>
    <row r="41" spans="1:24" s="36" customFormat="1" x14ac:dyDescent="0.3">
      <c r="A41" s="36">
        <v>112298</v>
      </c>
      <c r="B41" s="27" t="s">
        <v>118</v>
      </c>
      <c r="C41" s="27" t="s">
        <v>18</v>
      </c>
      <c r="D41" s="49">
        <v>18.7</v>
      </c>
      <c r="E41" s="41"/>
      <c r="F41" s="41">
        <v>2</v>
      </c>
      <c r="G41" s="42">
        <v>0.29503628799999998</v>
      </c>
      <c r="H41" s="41" t="s">
        <v>80</v>
      </c>
      <c r="I41" s="43">
        <v>2</v>
      </c>
      <c r="J41" s="44" t="s">
        <v>81</v>
      </c>
      <c r="K41" s="50">
        <v>0.107</v>
      </c>
      <c r="L41" s="41" t="s">
        <v>80</v>
      </c>
      <c r="M41" s="41" t="s">
        <v>80</v>
      </c>
      <c r="N41" s="52">
        <v>8.6900000000000005E-2</v>
      </c>
      <c r="O41" s="41" t="s">
        <v>81</v>
      </c>
      <c r="P41" s="44" t="s">
        <v>80</v>
      </c>
      <c r="Q41" s="50">
        <v>0.42</v>
      </c>
      <c r="R41" s="41" t="s">
        <v>80</v>
      </c>
      <c r="S41" s="43">
        <v>5.6</v>
      </c>
      <c r="T41" s="41">
        <v>5.01</v>
      </c>
      <c r="U41" s="41">
        <v>5.01</v>
      </c>
      <c r="V41" s="44">
        <v>0</v>
      </c>
      <c r="W41" s="46" t="str">
        <f t="shared" si="0"/>
        <v/>
      </c>
      <c r="X41" s="46" t="s">
        <v>171</v>
      </c>
    </row>
    <row r="42" spans="1:24" s="36" customFormat="1" x14ac:dyDescent="0.3">
      <c r="A42" s="36">
        <v>112345</v>
      </c>
      <c r="B42" s="27" t="s">
        <v>119</v>
      </c>
      <c r="C42" s="27" t="s">
        <v>18</v>
      </c>
      <c r="D42" s="47">
        <v>1300</v>
      </c>
      <c r="E42" s="41"/>
      <c r="F42" s="41">
        <v>4</v>
      </c>
      <c r="G42" s="47">
        <v>1285.470585</v>
      </c>
      <c r="H42" s="41" t="s">
        <v>81</v>
      </c>
      <c r="I42" s="43">
        <v>4</v>
      </c>
      <c r="J42" s="44" t="s">
        <v>81</v>
      </c>
      <c r="K42" s="48">
        <v>4555.2169999999996</v>
      </c>
      <c r="L42" s="41" t="s">
        <v>81</v>
      </c>
      <c r="M42" s="41" t="s">
        <v>81</v>
      </c>
      <c r="N42" s="43">
        <v>2000</v>
      </c>
      <c r="O42" s="41" t="s">
        <v>81</v>
      </c>
      <c r="P42" s="44" t="s">
        <v>81</v>
      </c>
      <c r="Q42" s="41">
        <v>750</v>
      </c>
      <c r="R42" s="41" t="s">
        <v>81</v>
      </c>
      <c r="S42" s="43">
        <v>0.28999999999999998</v>
      </c>
      <c r="T42" s="41">
        <v>0.71</v>
      </c>
      <c r="U42" s="41">
        <v>0.71</v>
      </c>
      <c r="V42" s="44">
        <v>0</v>
      </c>
      <c r="W42" s="46" t="str">
        <f t="shared" si="0"/>
        <v/>
      </c>
      <c r="X42" s="46" t="s">
        <v>171</v>
      </c>
    </row>
    <row r="43" spans="1:24" s="36" customFormat="1" x14ac:dyDescent="0.3">
      <c r="A43" s="36">
        <v>120514</v>
      </c>
      <c r="B43" s="27" t="s">
        <v>120</v>
      </c>
      <c r="C43" s="27" t="s">
        <v>27</v>
      </c>
      <c r="D43" s="40">
        <v>1.4</v>
      </c>
      <c r="E43" s="41"/>
      <c r="F43" s="41">
        <v>2</v>
      </c>
      <c r="G43" s="40">
        <v>1.970363673</v>
      </c>
      <c r="H43" s="41" t="s">
        <v>81</v>
      </c>
      <c r="I43" s="43">
        <v>2</v>
      </c>
      <c r="J43" s="44" t="s">
        <v>81</v>
      </c>
      <c r="K43" s="45">
        <v>3.597</v>
      </c>
      <c r="L43" s="41" t="s">
        <v>81</v>
      </c>
      <c r="M43" s="41" t="s">
        <v>81</v>
      </c>
      <c r="N43" s="53">
        <v>2.8</v>
      </c>
      <c r="O43" s="41" t="s">
        <v>80</v>
      </c>
      <c r="P43" s="44" t="s">
        <v>81</v>
      </c>
      <c r="Q43" s="41">
        <v>1.65</v>
      </c>
      <c r="R43" s="41" t="s">
        <v>81</v>
      </c>
      <c r="S43" s="43">
        <v>3.54</v>
      </c>
      <c r="T43" s="41">
        <v>3.7</v>
      </c>
      <c r="U43" s="41">
        <v>3.7</v>
      </c>
      <c r="V43" s="44">
        <v>0</v>
      </c>
      <c r="W43" s="46" t="str">
        <f t="shared" si="0"/>
        <v/>
      </c>
      <c r="X43" s="46" t="s">
        <v>169</v>
      </c>
    </row>
    <row r="44" spans="1:24" s="36" customFormat="1" x14ac:dyDescent="0.3">
      <c r="A44" s="36">
        <v>123966</v>
      </c>
      <c r="B44" s="27" t="s">
        <v>121</v>
      </c>
      <c r="C44" s="27" t="s">
        <v>18</v>
      </c>
      <c r="D44" s="49">
        <v>75</v>
      </c>
      <c r="E44" s="41"/>
      <c r="F44" s="41">
        <v>2</v>
      </c>
      <c r="G44" s="49">
        <v>36.151686849999997</v>
      </c>
      <c r="H44" s="41" t="s">
        <v>81</v>
      </c>
      <c r="I44" s="43">
        <v>2</v>
      </c>
      <c r="J44" s="44" t="s">
        <v>81</v>
      </c>
      <c r="K44" s="51">
        <v>23.55</v>
      </c>
      <c r="L44" s="41" t="s">
        <v>81</v>
      </c>
      <c r="M44" s="41" t="s">
        <v>81</v>
      </c>
      <c r="N44" s="43">
        <v>21.9</v>
      </c>
      <c r="O44" s="41" t="s">
        <v>81</v>
      </c>
      <c r="P44" s="44" t="s">
        <v>81</v>
      </c>
      <c r="Q44" s="41">
        <v>24.2</v>
      </c>
      <c r="R44" s="41" t="s">
        <v>81</v>
      </c>
      <c r="S44" s="43">
        <v>2.73</v>
      </c>
      <c r="T44" s="41">
        <v>2.56</v>
      </c>
      <c r="U44" s="41">
        <v>2.56</v>
      </c>
      <c r="V44" s="44">
        <v>0</v>
      </c>
      <c r="W44" s="46" t="str">
        <f t="shared" si="0"/>
        <v/>
      </c>
      <c r="X44" s="46" t="s">
        <v>171</v>
      </c>
    </row>
    <row r="45" spans="1:24" s="36" customFormat="1" x14ac:dyDescent="0.3">
      <c r="A45" s="36">
        <v>124185</v>
      </c>
      <c r="B45" s="27" t="s">
        <v>122</v>
      </c>
      <c r="C45" s="27" t="s">
        <v>18</v>
      </c>
      <c r="D45" s="47">
        <v>530</v>
      </c>
      <c r="E45" s="41" t="s">
        <v>22</v>
      </c>
      <c r="F45" s="41">
        <v>4</v>
      </c>
      <c r="G45" s="40">
        <v>1.4695448470000001</v>
      </c>
      <c r="H45" s="41" t="s">
        <v>80</v>
      </c>
      <c r="I45" s="43">
        <v>1</v>
      </c>
      <c r="J45" s="44" t="s">
        <v>80</v>
      </c>
      <c r="K45" s="50">
        <v>0.14000000000000001</v>
      </c>
      <c r="L45" s="41" t="s">
        <v>80</v>
      </c>
      <c r="M45" s="41" t="s">
        <v>80</v>
      </c>
      <c r="N45" s="52">
        <v>6.3200000000000006E-2</v>
      </c>
      <c r="O45" s="41" t="s">
        <v>81</v>
      </c>
      <c r="P45" s="44" t="s">
        <v>80</v>
      </c>
      <c r="Q45" s="50">
        <v>0.59</v>
      </c>
      <c r="R45" s="41" t="s">
        <v>80</v>
      </c>
      <c r="S45" s="43">
        <v>5.25</v>
      </c>
      <c r="T45" s="41">
        <v>4.91</v>
      </c>
      <c r="U45" s="41">
        <v>4.91</v>
      </c>
      <c r="V45" s="44">
        <v>0</v>
      </c>
      <c r="W45" s="46" t="str">
        <f t="shared" si="0"/>
        <v/>
      </c>
      <c r="X45" s="46" t="s">
        <v>171</v>
      </c>
    </row>
    <row r="46" spans="1:24" s="36" customFormat="1" x14ac:dyDescent="0.3">
      <c r="A46" s="36">
        <v>124630</v>
      </c>
      <c r="B46" s="27" t="s">
        <v>123</v>
      </c>
      <c r="C46" s="27" t="s">
        <v>33</v>
      </c>
      <c r="D46" s="49">
        <v>11</v>
      </c>
      <c r="E46" s="41"/>
      <c r="F46" s="41">
        <v>2</v>
      </c>
      <c r="G46" s="47">
        <v>38841.159310000003</v>
      </c>
      <c r="H46" s="41" t="s">
        <v>80</v>
      </c>
      <c r="I46" s="43">
        <v>2</v>
      </c>
      <c r="J46" s="44" t="s">
        <v>81</v>
      </c>
      <c r="K46" s="51">
        <v>16.081</v>
      </c>
      <c r="L46" s="41" t="s">
        <v>81</v>
      </c>
      <c r="M46" s="41" t="s">
        <v>81</v>
      </c>
      <c r="N46" s="43">
        <v>11.8</v>
      </c>
      <c r="O46" s="41" t="s">
        <v>80</v>
      </c>
      <c r="P46" s="44" t="s">
        <v>81</v>
      </c>
      <c r="Q46" s="41">
        <v>98.3</v>
      </c>
      <c r="R46" s="41" t="s">
        <v>81</v>
      </c>
      <c r="S46" s="43">
        <v>1.27</v>
      </c>
      <c r="T46" s="41">
        <v>-0.19</v>
      </c>
      <c r="U46" s="41">
        <v>-0.19</v>
      </c>
      <c r="V46" s="44">
        <v>0</v>
      </c>
      <c r="W46" s="46" t="str">
        <f t="shared" si="0"/>
        <v/>
      </c>
      <c r="X46" s="46" t="s">
        <v>169</v>
      </c>
    </row>
    <row r="47" spans="1:24" s="36" customFormat="1" x14ac:dyDescent="0.3">
      <c r="A47" s="36">
        <v>127195</v>
      </c>
      <c r="B47" s="27" t="s">
        <v>124</v>
      </c>
      <c r="C47" s="27" t="s">
        <v>35</v>
      </c>
      <c r="D47" s="47">
        <v>1000</v>
      </c>
      <c r="E47" s="41"/>
      <c r="F47" s="41">
        <v>4</v>
      </c>
      <c r="G47" s="47">
        <v>2339.060943</v>
      </c>
      <c r="H47" s="41" t="s">
        <v>81</v>
      </c>
      <c r="I47" s="43">
        <v>4</v>
      </c>
      <c r="J47" s="44" t="s">
        <v>81</v>
      </c>
      <c r="K47" s="48">
        <v>1557.5920000000001</v>
      </c>
      <c r="L47" s="41" t="s">
        <v>81</v>
      </c>
      <c r="M47" s="41" t="s">
        <v>81</v>
      </c>
      <c r="N47" s="43" t="s">
        <v>11</v>
      </c>
      <c r="O47" s="41" t="s">
        <v>11</v>
      </c>
      <c r="P47" s="44" t="s">
        <v>11</v>
      </c>
      <c r="Q47" s="41">
        <v>1180</v>
      </c>
      <c r="R47" s="41" t="s">
        <v>81</v>
      </c>
      <c r="S47" s="43">
        <v>-0.49</v>
      </c>
      <c r="T47" s="41">
        <v>-0.57999999999999996</v>
      </c>
      <c r="U47" s="41">
        <v>-0.57999999999999996</v>
      </c>
      <c r="V47" s="44">
        <v>0</v>
      </c>
      <c r="W47" s="46" t="str">
        <f t="shared" si="0"/>
        <v/>
      </c>
      <c r="X47" s="46" t="s">
        <v>169</v>
      </c>
    </row>
    <row r="48" spans="1:24" s="36" customFormat="1" ht="28.8" x14ac:dyDescent="0.3">
      <c r="A48" s="36">
        <v>134327</v>
      </c>
      <c r="B48" s="27" t="s">
        <v>125</v>
      </c>
      <c r="C48" s="27" t="s">
        <v>36</v>
      </c>
      <c r="D48" s="40">
        <v>7</v>
      </c>
      <c r="E48" s="41"/>
      <c r="F48" s="41">
        <v>2</v>
      </c>
      <c r="G48" s="40">
        <v>6.9583336960000004</v>
      </c>
      <c r="H48" s="41" t="s">
        <v>81</v>
      </c>
      <c r="I48" s="43">
        <v>2</v>
      </c>
      <c r="J48" s="44" t="s">
        <v>81</v>
      </c>
      <c r="K48" s="51">
        <v>13.63</v>
      </c>
      <c r="L48" s="41" t="s">
        <v>81</v>
      </c>
      <c r="M48" s="41" t="s">
        <v>81</v>
      </c>
      <c r="N48" s="43" t="s">
        <v>11</v>
      </c>
      <c r="O48" s="41" t="s">
        <v>11</v>
      </c>
      <c r="P48" s="44" t="s">
        <v>11</v>
      </c>
      <c r="Q48" s="41">
        <v>13.9</v>
      </c>
      <c r="R48" s="41" t="s">
        <v>81</v>
      </c>
      <c r="S48" s="43">
        <v>2.25</v>
      </c>
      <c r="T48" s="41">
        <v>2.13</v>
      </c>
      <c r="U48" s="41">
        <v>2.13</v>
      </c>
      <c r="V48" s="44">
        <v>0</v>
      </c>
      <c r="W48" s="46" t="str">
        <f t="shared" si="0"/>
        <v/>
      </c>
      <c r="X48" s="46" t="s">
        <v>172</v>
      </c>
    </row>
    <row r="49" spans="1:24" s="36" customFormat="1" x14ac:dyDescent="0.3">
      <c r="A49" s="36">
        <v>140114</v>
      </c>
      <c r="B49" s="27" t="s">
        <v>126</v>
      </c>
      <c r="C49" s="27" t="s">
        <v>27</v>
      </c>
      <c r="D49" s="40">
        <v>4</v>
      </c>
      <c r="E49" s="41"/>
      <c r="F49" s="41">
        <v>2</v>
      </c>
      <c r="G49" s="49">
        <v>13.622958499999999</v>
      </c>
      <c r="H49" s="41" t="s">
        <v>81</v>
      </c>
      <c r="I49" s="43">
        <v>2</v>
      </c>
      <c r="J49" s="44" t="s">
        <v>81</v>
      </c>
      <c r="K49" s="51">
        <v>18.007999999999999</v>
      </c>
      <c r="L49" s="41" t="s">
        <v>81</v>
      </c>
      <c r="M49" s="41" t="s">
        <v>81</v>
      </c>
      <c r="N49" s="43">
        <v>21.3</v>
      </c>
      <c r="O49" s="41" t="s">
        <v>80</v>
      </c>
      <c r="P49" s="44" t="s">
        <v>81</v>
      </c>
      <c r="Q49" s="41">
        <v>38.4</v>
      </c>
      <c r="R49" s="41" t="s">
        <v>81</v>
      </c>
      <c r="S49" s="43">
        <v>2.08</v>
      </c>
      <c r="T49" s="41">
        <v>1.65</v>
      </c>
      <c r="U49" s="41">
        <v>1.65</v>
      </c>
      <c r="V49" s="44">
        <v>0</v>
      </c>
      <c r="W49" s="46" t="str">
        <f t="shared" si="0"/>
        <v/>
      </c>
      <c r="X49" s="46" t="s">
        <v>169</v>
      </c>
    </row>
    <row r="50" spans="1:24" s="36" customFormat="1" ht="28.8" x14ac:dyDescent="0.3">
      <c r="A50" s="36">
        <v>288880</v>
      </c>
      <c r="B50" s="27" t="s">
        <v>127</v>
      </c>
      <c r="C50" s="27" t="s">
        <v>37</v>
      </c>
      <c r="D50" s="47">
        <v>498</v>
      </c>
      <c r="E50" s="41"/>
      <c r="F50" s="41">
        <v>3</v>
      </c>
      <c r="G50" s="47">
        <v>330.95593289999999</v>
      </c>
      <c r="H50" s="41" t="s">
        <v>81</v>
      </c>
      <c r="I50" s="43">
        <v>3</v>
      </c>
      <c r="J50" s="44" t="s">
        <v>81</v>
      </c>
      <c r="K50" s="48">
        <v>3574.1509999999998</v>
      </c>
      <c r="L50" s="41" t="s">
        <v>81</v>
      </c>
      <c r="M50" s="41" t="s">
        <v>80</v>
      </c>
      <c r="N50" s="43" t="s">
        <v>11</v>
      </c>
      <c r="O50" s="41" t="s">
        <v>11</v>
      </c>
      <c r="P50" s="44" t="s">
        <v>11</v>
      </c>
      <c r="Q50" s="41" t="s">
        <v>83</v>
      </c>
      <c r="R50" s="41" t="s">
        <v>11</v>
      </c>
      <c r="S50" s="43">
        <v>-0.76</v>
      </c>
      <c r="T50" s="41">
        <v>-0.41</v>
      </c>
      <c r="U50" s="41">
        <v>-0.42</v>
      </c>
      <c r="V50" s="44">
        <v>0</v>
      </c>
      <c r="W50" s="46" t="str">
        <f t="shared" si="0"/>
        <v/>
      </c>
      <c r="X50" s="46" t="s">
        <v>169</v>
      </c>
    </row>
    <row r="51" spans="1:24" s="36" customFormat="1" x14ac:dyDescent="0.3">
      <c r="A51" s="36">
        <v>420042</v>
      </c>
      <c r="B51" s="27" t="s">
        <v>128</v>
      </c>
      <c r="C51" s="27" t="s">
        <v>18</v>
      </c>
      <c r="D51" s="49">
        <v>90.173166739999999</v>
      </c>
      <c r="E51" s="41"/>
      <c r="F51" s="41">
        <v>2</v>
      </c>
      <c r="G51" s="47">
        <v>189.5284638</v>
      </c>
      <c r="H51" s="41" t="s">
        <v>80</v>
      </c>
      <c r="I51" s="43">
        <v>4</v>
      </c>
      <c r="J51" s="44" t="s">
        <v>80</v>
      </c>
      <c r="K51" s="48">
        <v>11597.217000000001</v>
      </c>
      <c r="L51" s="41" t="s">
        <v>80</v>
      </c>
      <c r="M51" s="41" t="s">
        <v>80</v>
      </c>
      <c r="N51" s="43">
        <v>568</v>
      </c>
      <c r="O51" s="41" t="s">
        <v>81</v>
      </c>
      <c r="P51" s="44" t="s">
        <v>80</v>
      </c>
      <c r="Q51" s="41" t="s">
        <v>83</v>
      </c>
      <c r="R51" s="41" t="s">
        <v>11</v>
      </c>
      <c r="S51" s="43">
        <v>-0.81</v>
      </c>
      <c r="T51" s="41">
        <v>-0.64</v>
      </c>
      <c r="U51" s="41">
        <v>-0.64</v>
      </c>
      <c r="V51" s="44">
        <v>0</v>
      </c>
      <c r="W51" s="46" t="str">
        <f t="shared" si="0"/>
        <v/>
      </c>
      <c r="X51" s="46" t="s">
        <v>169</v>
      </c>
    </row>
    <row r="52" spans="1:24" s="36" customFormat="1" ht="28.8" x14ac:dyDescent="0.3">
      <c r="A52" s="36">
        <v>482893</v>
      </c>
      <c r="B52" s="27" t="s">
        <v>129</v>
      </c>
      <c r="C52" s="27" t="s">
        <v>38</v>
      </c>
      <c r="D52" s="49">
        <v>42</v>
      </c>
      <c r="E52" s="41"/>
      <c r="F52" s="41">
        <v>2</v>
      </c>
      <c r="G52" s="40">
        <v>2.5446448610000001</v>
      </c>
      <c r="H52" s="41" t="s">
        <v>81</v>
      </c>
      <c r="I52" s="43">
        <v>1</v>
      </c>
      <c r="J52" s="44" t="s">
        <v>80</v>
      </c>
      <c r="K52" s="51">
        <v>37.704000000000001</v>
      </c>
      <c r="L52" s="41" t="s">
        <v>81</v>
      </c>
      <c r="M52" s="41" t="s">
        <v>81</v>
      </c>
      <c r="N52" s="43" t="s">
        <v>11</v>
      </c>
      <c r="O52" s="41" t="s">
        <v>11</v>
      </c>
      <c r="P52" s="44" t="s">
        <v>11</v>
      </c>
      <c r="Q52" s="50">
        <v>0.2</v>
      </c>
      <c r="R52" s="41" t="s">
        <v>80</v>
      </c>
      <c r="S52" s="43">
        <v>3.11</v>
      </c>
      <c r="T52" s="41">
        <v>2.65</v>
      </c>
      <c r="U52" s="41">
        <v>2.58</v>
      </c>
      <c r="V52" s="44">
        <v>0</v>
      </c>
      <c r="W52" s="46" t="str">
        <f t="shared" si="0"/>
        <v/>
      </c>
      <c r="X52" s="46" t="s">
        <v>169</v>
      </c>
    </row>
    <row r="53" spans="1:24" s="36" customFormat="1" ht="57.6" x14ac:dyDescent="0.3">
      <c r="A53" s="36">
        <v>548629</v>
      </c>
      <c r="B53" s="27" t="s">
        <v>130</v>
      </c>
      <c r="C53" s="27" t="s">
        <v>18</v>
      </c>
      <c r="D53" s="42">
        <v>0.1</v>
      </c>
      <c r="E53" s="41"/>
      <c r="F53" s="41">
        <v>1</v>
      </c>
      <c r="G53" s="42">
        <v>0.10665653</v>
      </c>
      <c r="H53" s="41" t="s">
        <v>81</v>
      </c>
      <c r="I53" s="43">
        <v>1</v>
      </c>
      <c r="J53" s="44" t="s">
        <v>81</v>
      </c>
      <c r="K53" s="48">
        <v>2770.5729999999999</v>
      </c>
      <c r="L53" s="41" t="s">
        <v>80</v>
      </c>
      <c r="M53" s="41" t="s">
        <v>80</v>
      </c>
      <c r="N53" s="43" t="s">
        <v>11</v>
      </c>
      <c r="O53" s="41" t="s">
        <v>11</v>
      </c>
      <c r="P53" s="44" t="s">
        <v>11</v>
      </c>
      <c r="Q53" s="41" t="s">
        <v>83</v>
      </c>
      <c r="R53" s="41" t="s">
        <v>11</v>
      </c>
      <c r="S53" s="43">
        <v>0.98</v>
      </c>
      <c r="T53" s="41">
        <v>2.35</v>
      </c>
      <c r="U53" s="41">
        <v>2.36</v>
      </c>
      <c r="V53" s="44">
        <v>1</v>
      </c>
      <c r="W53" s="46" t="str">
        <f t="shared" si="0"/>
        <v>yes</v>
      </c>
      <c r="X53" s="46" t="s">
        <v>169</v>
      </c>
    </row>
    <row r="54" spans="1:24" s="36" customFormat="1" x14ac:dyDescent="0.3">
      <c r="A54" s="36">
        <v>556887</v>
      </c>
      <c r="B54" s="27" t="s">
        <v>131</v>
      </c>
      <c r="C54" s="27" t="s">
        <v>24</v>
      </c>
      <c r="D54" s="47">
        <v>2268.4796670000001</v>
      </c>
      <c r="E54" s="41" t="s">
        <v>22</v>
      </c>
      <c r="F54" s="41">
        <v>4</v>
      </c>
      <c r="G54" s="49">
        <v>51.28360069</v>
      </c>
      <c r="H54" s="41" t="s">
        <v>80</v>
      </c>
      <c r="I54" s="43">
        <v>4</v>
      </c>
      <c r="J54" s="44" t="s">
        <v>81</v>
      </c>
      <c r="K54" s="48">
        <v>5563.1409999999996</v>
      </c>
      <c r="L54" s="41" t="s">
        <v>81</v>
      </c>
      <c r="M54" s="41" t="s">
        <v>81</v>
      </c>
      <c r="N54" s="43">
        <v>55900</v>
      </c>
      <c r="O54" s="41" t="s">
        <v>80</v>
      </c>
      <c r="P54" s="44" t="s">
        <v>81</v>
      </c>
      <c r="Q54" s="41" t="s">
        <v>83</v>
      </c>
      <c r="R54" s="41" t="s">
        <v>11</v>
      </c>
      <c r="S54" s="43">
        <v>-1.72</v>
      </c>
      <c r="T54" s="41">
        <v>-1.44</v>
      </c>
      <c r="U54" s="41">
        <v>-1.44</v>
      </c>
      <c r="V54" s="44">
        <v>0</v>
      </c>
      <c r="W54" s="46" t="str">
        <f t="shared" si="0"/>
        <v/>
      </c>
      <c r="X54" s="46" t="s">
        <v>169</v>
      </c>
    </row>
    <row r="55" spans="1:24" s="36" customFormat="1" x14ac:dyDescent="0.3">
      <c r="A55" s="36">
        <v>583788</v>
      </c>
      <c r="B55" s="27" t="s">
        <v>132</v>
      </c>
      <c r="C55" s="27" t="s">
        <v>17</v>
      </c>
      <c r="D55" s="40">
        <v>3.3</v>
      </c>
      <c r="E55" s="41"/>
      <c r="F55" s="41">
        <v>2</v>
      </c>
      <c r="G55" s="49">
        <v>12.28680335</v>
      </c>
      <c r="H55" s="41" t="s">
        <v>81</v>
      </c>
      <c r="I55" s="43">
        <v>2</v>
      </c>
      <c r="J55" s="44" t="s">
        <v>81</v>
      </c>
      <c r="K55" s="45">
        <v>6.9589999999999996</v>
      </c>
      <c r="L55" s="41" t="s">
        <v>81</v>
      </c>
      <c r="M55" s="41" t="s">
        <v>81</v>
      </c>
      <c r="N55" s="43">
        <v>5.42</v>
      </c>
      <c r="O55" s="41" t="s">
        <v>81</v>
      </c>
      <c r="P55" s="44" t="s">
        <v>81</v>
      </c>
      <c r="Q55" s="41">
        <v>5.93</v>
      </c>
      <c r="R55" s="41" t="s">
        <v>81</v>
      </c>
      <c r="S55" s="43">
        <v>2.8</v>
      </c>
      <c r="T55" s="41">
        <v>0.8</v>
      </c>
      <c r="U55" s="41">
        <v>2.4900000000000002</v>
      </c>
      <c r="V55" s="44">
        <v>-1</v>
      </c>
      <c r="W55" s="46" t="str">
        <f t="shared" si="0"/>
        <v/>
      </c>
      <c r="X55" s="46" t="s">
        <v>169</v>
      </c>
    </row>
    <row r="56" spans="1:24" s="36" customFormat="1" x14ac:dyDescent="0.3">
      <c r="A56" s="36">
        <v>631618</v>
      </c>
      <c r="B56" s="27" t="s">
        <v>133</v>
      </c>
      <c r="C56" s="27" t="s">
        <v>18</v>
      </c>
      <c r="D56" s="49">
        <v>72</v>
      </c>
      <c r="E56" s="41"/>
      <c r="F56" s="41">
        <v>2</v>
      </c>
      <c r="G56" s="40" t="s">
        <v>11</v>
      </c>
      <c r="H56" s="41" t="s">
        <v>11</v>
      </c>
      <c r="I56" s="43">
        <v>2</v>
      </c>
      <c r="J56" s="44" t="s">
        <v>81</v>
      </c>
      <c r="K56" s="48">
        <v>1270000</v>
      </c>
      <c r="L56" s="41" t="s">
        <v>80</v>
      </c>
      <c r="M56" s="41" t="s">
        <v>80</v>
      </c>
      <c r="N56" s="43" t="s">
        <v>11</v>
      </c>
      <c r="O56" s="41" t="s">
        <v>11</v>
      </c>
      <c r="P56" s="44" t="s">
        <v>11</v>
      </c>
      <c r="Q56" s="41" t="s">
        <v>83</v>
      </c>
      <c r="R56" s="41" t="s">
        <v>11</v>
      </c>
      <c r="S56" s="43">
        <v>-2.79</v>
      </c>
      <c r="T56" s="41">
        <v>-3.75</v>
      </c>
      <c r="U56" s="41">
        <v>-3</v>
      </c>
      <c r="V56" s="44">
        <v>-1</v>
      </c>
      <c r="W56" s="46" t="str">
        <f t="shared" si="0"/>
        <v/>
      </c>
      <c r="X56" s="46" t="s">
        <v>169</v>
      </c>
    </row>
    <row r="57" spans="1:24" s="36" customFormat="1" x14ac:dyDescent="0.3">
      <c r="A57" s="36">
        <v>994058</v>
      </c>
      <c r="B57" s="27" t="s">
        <v>134</v>
      </c>
      <c r="C57" s="27" t="s">
        <v>18</v>
      </c>
      <c r="D57" s="47">
        <v>100</v>
      </c>
      <c r="E57" s="41" t="s">
        <v>22</v>
      </c>
      <c r="F57" s="41">
        <v>3</v>
      </c>
      <c r="G57" s="47">
        <v>315.09399989999997</v>
      </c>
      <c r="H57" s="41" t="s">
        <v>81</v>
      </c>
      <c r="I57" s="43">
        <v>4</v>
      </c>
      <c r="J57" s="44" t="s">
        <v>81</v>
      </c>
      <c r="K57" s="51">
        <v>98.977000000000004</v>
      </c>
      <c r="L57" s="41" t="s">
        <v>81</v>
      </c>
      <c r="M57" s="41" t="s">
        <v>80</v>
      </c>
      <c r="N57" s="43">
        <v>167</v>
      </c>
      <c r="O57" s="41" t="s">
        <v>81</v>
      </c>
      <c r="P57" s="44" t="s">
        <v>81</v>
      </c>
      <c r="Q57" s="41">
        <v>403</v>
      </c>
      <c r="R57" s="41" t="s">
        <v>81</v>
      </c>
      <c r="S57" s="43">
        <v>1.92</v>
      </c>
      <c r="T57" s="41">
        <v>1.7</v>
      </c>
      <c r="U57" s="41">
        <v>1.7</v>
      </c>
      <c r="V57" s="44">
        <v>0</v>
      </c>
      <c r="W57" s="46" t="str">
        <f t="shared" si="0"/>
        <v/>
      </c>
      <c r="X57" s="46" t="s">
        <v>171</v>
      </c>
    </row>
    <row r="58" spans="1:24" s="36" customFormat="1" x14ac:dyDescent="0.3">
      <c r="A58" s="36">
        <v>1111780</v>
      </c>
      <c r="B58" s="27" t="s">
        <v>135</v>
      </c>
      <c r="C58" s="27" t="s">
        <v>18</v>
      </c>
      <c r="D58" s="49">
        <v>40.6</v>
      </c>
      <c r="E58" s="41"/>
      <c r="F58" s="41">
        <v>2</v>
      </c>
      <c r="G58" s="40" t="s">
        <v>11</v>
      </c>
      <c r="H58" s="41" t="s">
        <v>11</v>
      </c>
      <c r="I58" s="43">
        <v>4</v>
      </c>
      <c r="J58" s="44" t="s">
        <v>80</v>
      </c>
      <c r="K58" s="48">
        <v>7970000</v>
      </c>
      <c r="L58" s="41" t="s">
        <v>80</v>
      </c>
      <c r="M58" s="41" t="s">
        <v>80</v>
      </c>
      <c r="N58" s="43" t="s">
        <v>11</v>
      </c>
      <c r="O58" s="41" t="s">
        <v>11</v>
      </c>
      <c r="P58" s="44" t="s">
        <v>11</v>
      </c>
      <c r="Q58" s="41" t="s">
        <v>83</v>
      </c>
      <c r="R58" s="41" t="s">
        <v>11</v>
      </c>
      <c r="S58" s="43">
        <v>-3.67</v>
      </c>
      <c r="T58" s="41">
        <v>-4.09</v>
      </c>
      <c r="U58" s="41">
        <v>-3.76</v>
      </c>
      <c r="V58" s="44">
        <v>-1</v>
      </c>
      <c r="W58" s="46" t="str">
        <f t="shared" si="0"/>
        <v/>
      </c>
      <c r="X58" s="46" t="s">
        <v>173</v>
      </c>
    </row>
    <row r="59" spans="1:24" s="36" customFormat="1" x14ac:dyDescent="0.3">
      <c r="A59" s="36">
        <v>1570645</v>
      </c>
      <c r="B59" s="27" t="s">
        <v>136</v>
      </c>
      <c r="C59" s="27" t="s">
        <v>17</v>
      </c>
      <c r="D59" s="40">
        <v>2.2999999999999998</v>
      </c>
      <c r="E59" s="41"/>
      <c r="F59" s="41">
        <v>2</v>
      </c>
      <c r="G59" s="49">
        <v>15.6842068</v>
      </c>
      <c r="H59" s="41" t="s">
        <v>81</v>
      </c>
      <c r="I59" s="43">
        <v>2</v>
      </c>
      <c r="J59" s="44" t="s">
        <v>81</v>
      </c>
      <c r="K59" s="45">
        <v>7.2160000000000002</v>
      </c>
      <c r="L59" s="41" t="s">
        <v>81</v>
      </c>
      <c r="M59" s="41" t="s">
        <v>81</v>
      </c>
      <c r="N59" s="43">
        <v>7.54</v>
      </c>
      <c r="O59" s="41" t="s">
        <v>81</v>
      </c>
      <c r="P59" s="44" t="s">
        <v>81</v>
      </c>
      <c r="Q59" s="41">
        <v>8.5299999999999994</v>
      </c>
      <c r="R59" s="41" t="s">
        <v>81</v>
      </c>
      <c r="S59" s="43">
        <v>2.7</v>
      </c>
      <c r="T59" s="41">
        <v>2.79</v>
      </c>
      <c r="U59" s="41">
        <v>2.78</v>
      </c>
      <c r="V59" s="44">
        <v>0</v>
      </c>
      <c r="W59" s="46" t="str">
        <f t="shared" si="0"/>
        <v/>
      </c>
      <c r="X59" s="46" t="s">
        <v>172</v>
      </c>
    </row>
    <row r="60" spans="1:24" s="36" customFormat="1" x14ac:dyDescent="0.3">
      <c r="A60" s="36">
        <v>1948330</v>
      </c>
      <c r="B60" s="27" t="s">
        <v>137</v>
      </c>
      <c r="C60" s="27" t="s">
        <v>39</v>
      </c>
      <c r="D60" s="42">
        <v>0.273840851</v>
      </c>
      <c r="E60" s="41"/>
      <c r="F60" s="41">
        <v>1</v>
      </c>
      <c r="G60" s="49">
        <v>10.83697677</v>
      </c>
      <c r="H60" s="41" t="s">
        <v>80</v>
      </c>
      <c r="I60" s="43">
        <v>1</v>
      </c>
      <c r="J60" s="44" t="s">
        <v>81</v>
      </c>
      <c r="K60" s="50">
        <v>9.9000000000000005E-2</v>
      </c>
      <c r="L60" s="41" t="s">
        <v>81</v>
      </c>
      <c r="M60" s="41" t="s">
        <v>81</v>
      </c>
      <c r="N60" s="43" t="s">
        <v>11</v>
      </c>
      <c r="O60" s="41" t="s">
        <v>11</v>
      </c>
      <c r="P60" s="44" t="s">
        <v>11</v>
      </c>
      <c r="Q60" s="51">
        <v>21</v>
      </c>
      <c r="R60" s="41" t="s">
        <v>80</v>
      </c>
      <c r="S60" s="43">
        <v>2.94</v>
      </c>
      <c r="T60" s="41">
        <v>2.91</v>
      </c>
      <c r="U60" s="41">
        <v>2.91</v>
      </c>
      <c r="V60" s="44">
        <v>0</v>
      </c>
      <c r="W60" s="46" t="str">
        <f t="shared" si="0"/>
        <v/>
      </c>
      <c r="X60" s="46" t="s">
        <v>169</v>
      </c>
    </row>
    <row r="61" spans="1:24" s="36" customFormat="1" ht="43.2" x14ac:dyDescent="0.3">
      <c r="A61" s="36">
        <v>2008391</v>
      </c>
      <c r="B61" s="27" t="s">
        <v>138</v>
      </c>
      <c r="C61" s="27" t="s">
        <v>18</v>
      </c>
      <c r="D61" s="47">
        <v>312.30440440000001</v>
      </c>
      <c r="E61" s="41"/>
      <c r="F61" s="41">
        <v>3</v>
      </c>
      <c r="G61" s="40" t="s">
        <v>11</v>
      </c>
      <c r="H61" s="41" t="s">
        <v>11</v>
      </c>
      <c r="I61" s="43">
        <v>3</v>
      </c>
      <c r="J61" s="44" t="s">
        <v>81</v>
      </c>
      <c r="K61" s="48">
        <v>2427.0320000000002</v>
      </c>
      <c r="L61" s="41" t="s">
        <v>80</v>
      </c>
      <c r="M61" s="41" t="s">
        <v>80</v>
      </c>
      <c r="N61" s="43" t="s">
        <v>11</v>
      </c>
      <c r="O61" s="41" t="s">
        <v>11</v>
      </c>
      <c r="P61" s="44" t="s">
        <v>11</v>
      </c>
      <c r="Q61" s="41" t="s">
        <v>83</v>
      </c>
      <c r="R61" s="41" t="s">
        <v>11</v>
      </c>
      <c r="S61" s="43">
        <v>0.84</v>
      </c>
      <c r="T61" s="41">
        <v>-1.03</v>
      </c>
      <c r="U61" s="41">
        <v>-0.99</v>
      </c>
      <c r="V61" s="44">
        <v>-1</v>
      </c>
      <c r="W61" s="46" t="str">
        <f t="shared" si="0"/>
        <v/>
      </c>
      <c r="X61" s="46" t="s">
        <v>171</v>
      </c>
    </row>
    <row r="62" spans="1:24" s="36" customFormat="1" ht="43.2" x14ac:dyDescent="0.3">
      <c r="A62" s="36">
        <v>2312358</v>
      </c>
      <c r="B62" s="27" t="s">
        <v>139</v>
      </c>
      <c r="C62" s="27" t="s">
        <v>18</v>
      </c>
      <c r="D62" s="42">
        <v>0.153569012</v>
      </c>
      <c r="E62" s="41"/>
      <c r="F62" s="41">
        <v>1</v>
      </c>
      <c r="G62" s="42">
        <v>0.51023154199999998</v>
      </c>
      <c r="H62" s="41" t="s">
        <v>81</v>
      </c>
      <c r="I62" s="43" t="s">
        <v>11</v>
      </c>
      <c r="J62" s="44" t="s">
        <v>11</v>
      </c>
      <c r="K62" s="50">
        <v>0.18</v>
      </c>
      <c r="L62" s="41" t="s">
        <v>80</v>
      </c>
      <c r="M62" s="41" t="s">
        <v>81</v>
      </c>
      <c r="N62" s="43">
        <v>0.218</v>
      </c>
      <c r="O62" s="41" t="s">
        <v>80</v>
      </c>
      <c r="P62" s="44" t="s">
        <v>81</v>
      </c>
      <c r="Q62" s="45">
        <v>1.1000000000000001</v>
      </c>
      <c r="R62" s="41" t="s">
        <v>80</v>
      </c>
      <c r="S62" s="43">
        <v>5.57</v>
      </c>
      <c r="T62" s="41">
        <v>4.71</v>
      </c>
      <c r="U62" s="41">
        <v>4.71</v>
      </c>
      <c r="V62" s="44">
        <v>0</v>
      </c>
      <c r="W62" s="46" t="str">
        <f t="shared" si="0"/>
        <v/>
      </c>
      <c r="X62" s="46" t="s">
        <v>169</v>
      </c>
    </row>
    <row r="63" spans="1:24" s="36" customFormat="1" ht="28.8" x14ac:dyDescent="0.3">
      <c r="A63" s="36">
        <v>2372829</v>
      </c>
      <c r="B63" s="27" t="s">
        <v>140</v>
      </c>
      <c r="C63" s="27" t="s">
        <v>24</v>
      </c>
      <c r="D63" s="40">
        <v>1.008464179</v>
      </c>
      <c r="E63" s="41"/>
      <c r="F63" s="41">
        <v>2</v>
      </c>
      <c r="G63" s="42">
        <v>7.8442253000000003E-2</v>
      </c>
      <c r="H63" s="41" t="s">
        <v>80</v>
      </c>
      <c r="I63" s="43">
        <v>2</v>
      </c>
      <c r="J63" s="44" t="s">
        <v>81</v>
      </c>
      <c r="K63" s="45">
        <v>1.3859999999999999</v>
      </c>
      <c r="L63" s="41" t="s">
        <v>81</v>
      </c>
      <c r="M63" s="41" t="s">
        <v>81</v>
      </c>
      <c r="N63" s="43">
        <v>0.58599999999999997</v>
      </c>
      <c r="O63" s="41" t="s">
        <v>81</v>
      </c>
      <c r="P63" s="44" t="s">
        <v>80</v>
      </c>
      <c r="Q63" s="41" t="s">
        <v>83</v>
      </c>
      <c r="R63" s="41" t="s">
        <v>11</v>
      </c>
      <c r="S63" s="43">
        <v>4.46</v>
      </c>
      <c r="T63" s="41">
        <v>-2.4700000000000002</v>
      </c>
      <c r="U63" s="41">
        <v>-1.67</v>
      </c>
      <c r="V63" s="44">
        <v>2</v>
      </c>
      <c r="W63" s="46" t="str">
        <f t="shared" si="0"/>
        <v/>
      </c>
      <c r="X63" s="46" t="s">
        <v>172</v>
      </c>
    </row>
    <row r="64" spans="1:24" s="36" customFormat="1" x14ac:dyDescent="0.3">
      <c r="A64" s="36">
        <v>2896700</v>
      </c>
      <c r="B64" s="27" t="s">
        <v>141</v>
      </c>
      <c r="C64" s="27" t="s">
        <v>24</v>
      </c>
      <c r="D64" s="42">
        <v>1.2489996E-2</v>
      </c>
      <c r="E64" s="41"/>
      <c r="F64" s="41">
        <v>1</v>
      </c>
      <c r="G64" s="47">
        <v>107.18996989999999</v>
      </c>
      <c r="H64" s="41" t="s">
        <v>80</v>
      </c>
      <c r="I64" s="43" t="s">
        <v>11</v>
      </c>
      <c r="J64" s="44" t="s">
        <v>11</v>
      </c>
      <c r="K64" s="48">
        <v>626.53399999999999</v>
      </c>
      <c r="L64" s="41" t="s">
        <v>81</v>
      </c>
      <c r="M64" s="41" t="s">
        <v>80</v>
      </c>
      <c r="N64" s="43" t="s">
        <v>11</v>
      </c>
      <c r="O64" s="41" t="s">
        <v>11</v>
      </c>
      <c r="P64" s="44" t="s">
        <v>11</v>
      </c>
      <c r="Q64" s="41" t="s">
        <v>83</v>
      </c>
      <c r="R64" s="41" t="s">
        <v>11</v>
      </c>
      <c r="S64" s="43">
        <v>0.05</v>
      </c>
      <c r="T64" s="41">
        <v>0.89</v>
      </c>
      <c r="U64" s="41">
        <v>0.89</v>
      </c>
      <c r="V64" s="44">
        <v>0</v>
      </c>
      <c r="W64" s="46" t="str">
        <f t="shared" si="0"/>
        <v/>
      </c>
      <c r="X64" s="46" t="s">
        <v>169</v>
      </c>
    </row>
    <row r="65" spans="1:24" s="36" customFormat="1" x14ac:dyDescent="0.3">
      <c r="A65" s="36">
        <v>3209221</v>
      </c>
      <c r="B65" s="27" t="s">
        <v>142</v>
      </c>
      <c r="C65" s="27" t="s">
        <v>18</v>
      </c>
      <c r="D65" s="49">
        <v>12.01665511</v>
      </c>
      <c r="E65" s="41"/>
      <c r="F65" s="41">
        <v>2</v>
      </c>
      <c r="G65" s="40">
        <v>7.4536294119999997</v>
      </c>
      <c r="H65" s="41" t="s">
        <v>81</v>
      </c>
      <c r="I65" s="43">
        <v>2</v>
      </c>
      <c r="J65" s="44" t="s">
        <v>81</v>
      </c>
      <c r="K65" s="51">
        <v>16.228000000000002</v>
      </c>
      <c r="L65" s="41" t="s">
        <v>81</v>
      </c>
      <c r="M65" s="41" t="s">
        <v>81</v>
      </c>
      <c r="N65" s="53">
        <v>8.1</v>
      </c>
      <c r="O65" s="41" t="s">
        <v>81</v>
      </c>
      <c r="P65" s="44" t="s">
        <v>81</v>
      </c>
      <c r="Q65" s="41">
        <v>7.82</v>
      </c>
      <c r="R65" s="41" t="s">
        <v>81</v>
      </c>
      <c r="S65" s="43">
        <v>3.1</v>
      </c>
      <c r="T65" s="41">
        <v>3.12</v>
      </c>
      <c r="U65" s="41">
        <v>3.12</v>
      </c>
      <c r="V65" s="44">
        <v>0</v>
      </c>
      <c r="W65" s="46" t="str">
        <f t="shared" si="0"/>
        <v/>
      </c>
      <c r="X65" s="46" t="s">
        <v>172</v>
      </c>
    </row>
    <row r="66" spans="1:24" s="36" customFormat="1" x14ac:dyDescent="0.3">
      <c r="A66" s="36">
        <v>3380301</v>
      </c>
      <c r="B66" s="27" t="s">
        <v>143</v>
      </c>
      <c r="C66" s="27" t="s">
        <v>11</v>
      </c>
      <c r="D66" s="42">
        <v>0.46</v>
      </c>
      <c r="E66" s="41" t="s">
        <v>22</v>
      </c>
      <c r="F66" s="41">
        <v>1</v>
      </c>
      <c r="G66" s="40" t="s">
        <v>11</v>
      </c>
      <c r="H66" s="41" t="s">
        <v>11</v>
      </c>
      <c r="I66" s="43">
        <v>1</v>
      </c>
      <c r="J66" s="44" t="s">
        <v>81</v>
      </c>
      <c r="K66" s="48" t="s">
        <v>11</v>
      </c>
      <c r="L66" s="41" t="s">
        <v>11</v>
      </c>
      <c r="M66" s="41" t="s">
        <v>11</v>
      </c>
      <c r="N66" s="43" t="s">
        <v>11</v>
      </c>
      <c r="O66" s="41" t="s">
        <v>11</v>
      </c>
      <c r="P66" s="44" t="s">
        <v>11</v>
      </c>
      <c r="Q66" s="41" t="s">
        <v>83</v>
      </c>
      <c r="R66" s="41" t="s">
        <v>11</v>
      </c>
      <c r="S66" s="43">
        <v>-1.23</v>
      </c>
      <c r="T66" s="41">
        <v>4.38</v>
      </c>
      <c r="U66" s="41">
        <v>4.2</v>
      </c>
      <c r="V66" s="44">
        <v>0</v>
      </c>
      <c r="W66" s="46" t="str">
        <f t="shared" si="0"/>
        <v>yes</v>
      </c>
      <c r="X66" s="46" t="s">
        <v>171</v>
      </c>
    </row>
    <row r="67" spans="1:24" s="36" customFormat="1" x14ac:dyDescent="0.3">
      <c r="A67" s="36">
        <v>3547339</v>
      </c>
      <c r="B67" s="27" t="s">
        <v>144</v>
      </c>
      <c r="C67" s="27" t="s">
        <v>18</v>
      </c>
      <c r="D67" s="40">
        <v>2.84956137</v>
      </c>
      <c r="E67" s="41"/>
      <c r="F67" s="41">
        <v>2</v>
      </c>
      <c r="G67" s="40">
        <v>1.9559890090000001</v>
      </c>
      <c r="H67" s="41" t="s">
        <v>81</v>
      </c>
      <c r="I67" s="43">
        <v>2</v>
      </c>
      <c r="J67" s="44" t="s">
        <v>81</v>
      </c>
      <c r="K67" s="45">
        <v>8.9529999999999994</v>
      </c>
      <c r="L67" s="41" t="s">
        <v>81</v>
      </c>
      <c r="M67" s="41" t="s">
        <v>81</v>
      </c>
      <c r="N67" s="43">
        <v>3.13</v>
      </c>
      <c r="O67" s="41" t="s">
        <v>80</v>
      </c>
      <c r="P67" s="44" t="s">
        <v>81</v>
      </c>
      <c r="Q67" s="41">
        <v>2.37</v>
      </c>
      <c r="R67" s="41" t="s">
        <v>81</v>
      </c>
      <c r="S67" s="43">
        <v>3.38</v>
      </c>
      <c r="T67" s="41">
        <v>3.27</v>
      </c>
      <c r="U67" s="41">
        <v>3.27</v>
      </c>
      <c r="V67" s="44">
        <v>0</v>
      </c>
      <c r="W67" s="46" t="str">
        <f t="shared" si="0"/>
        <v/>
      </c>
      <c r="X67" s="46" t="s">
        <v>169</v>
      </c>
    </row>
    <row r="68" spans="1:24" s="36" customFormat="1" x14ac:dyDescent="0.3">
      <c r="A68" s="36">
        <v>5567157</v>
      </c>
      <c r="B68" s="27" t="s">
        <v>145</v>
      </c>
      <c r="C68" s="27" t="s">
        <v>35</v>
      </c>
      <c r="D68" s="49">
        <v>40.165976999999998</v>
      </c>
      <c r="E68" s="41"/>
      <c r="F68" s="41">
        <v>2</v>
      </c>
      <c r="G68" s="42">
        <v>1.7284430000000001E-3</v>
      </c>
      <c r="H68" s="41" t="s">
        <v>80</v>
      </c>
      <c r="I68" s="43" t="s">
        <v>11</v>
      </c>
      <c r="J68" s="44" t="s">
        <v>11</v>
      </c>
      <c r="K68" s="50">
        <v>2.7E-2</v>
      </c>
      <c r="L68" s="41" t="s">
        <v>80</v>
      </c>
      <c r="M68" s="41" t="s">
        <v>80</v>
      </c>
      <c r="N68" s="43" t="s">
        <v>11</v>
      </c>
      <c r="O68" s="41" t="s">
        <v>11</v>
      </c>
      <c r="P68" s="44" t="s">
        <v>11</v>
      </c>
      <c r="Q68" s="41" t="s">
        <v>83</v>
      </c>
      <c r="R68" s="41" t="s">
        <v>11</v>
      </c>
      <c r="S68" s="43">
        <v>7.54</v>
      </c>
      <c r="T68" s="41">
        <v>8.51</v>
      </c>
      <c r="U68" s="41">
        <v>8.51</v>
      </c>
      <c r="V68" s="44">
        <v>0</v>
      </c>
      <c r="W68" s="46" t="str">
        <f t="shared" si="0"/>
        <v/>
      </c>
      <c r="X68" s="46" t="s">
        <v>169</v>
      </c>
    </row>
    <row r="69" spans="1:24" s="36" customFormat="1" ht="28.8" x14ac:dyDescent="0.3">
      <c r="A69" s="36">
        <v>6440580</v>
      </c>
      <c r="B69" s="27" t="s">
        <v>146</v>
      </c>
      <c r="C69" s="27" t="s">
        <v>19</v>
      </c>
      <c r="D69" s="47">
        <v>298.19792089999999</v>
      </c>
      <c r="E69" s="41"/>
      <c r="F69" s="41">
        <v>3</v>
      </c>
      <c r="G69" s="47">
        <v>11660.107</v>
      </c>
      <c r="H69" s="41" t="s">
        <v>80</v>
      </c>
      <c r="I69" s="43">
        <v>3</v>
      </c>
      <c r="J69" s="44" t="s">
        <v>81</v>
      </c>
      <c r="K69" s="48">
        <v>6330.683</v>
      </c>
      <c r="L69" s="41" t="s">
        <v>81</v>
      </c>
      <c r="M69" s="41" t="s">
        <v>80</v>
      </c>
      <c r="N69" s="43">
        <v>2970</v>
      </c>
      <c r="O69" s="41" t="s">
        <v>81</v>
      </c>
      <c r="P69" s="44" t="s">
        <v>80</v>
      </c>
      <c r="Q69" s="41">
        <v>6890</v>
      </c>
      <c r="R69" s="41" t="s">
        <v>80</v>
      </c>
      <c r="S69" s="43">
        <v>-2.37</v>
      </c>
      <c r="T69" s="41">
        <v>-1.1599999999999999</v>
      </c>
      <c r="U69" s="41">
        <v>-1.1599999999999999</v>
      </c>
      <c r="V69" s="44">
        <v>0</v>
      </c>
      <c r="W69" s="46" t="str">
        <f t="shared" si="0"/>
        <v>yes</v>
      </c>
      <c r="X69" s="46" t="s">
        <v>169</v>
      </c>
    </row>
    <row r="70" spans="1:24" s="36" customFormat="1" ht="28.8" x14ac:dyDescent="0.3">
      <c r="A70" s="36">
        <v>7173515</v>
      </c>
      <c r="B70" s="27" t="s">
        <v>147</v>
      </c>
      <c r="C70" s="27" t="s">
        <v>18</v>
      </c>
      <c r="D70" s="42">
        <v>0.75041708200000001</v>
      </c>
      <c r="E70" s="41"/>
      <c r="F70" s="41">
        <v>1</v>
      </c>
      <c r="G70" s="42">
        <v>4.3961299999999999E-4</v>
      </c>
      <c r="H70" s="41" t="s">
        <v>81</v>
      </c>
      <c r="I70" s="43">
        <v>1</v>
      </c>
      <c r="J70" s="44" t="s">
        <v>81</v>
      </c>
      <c r="K70" s="45">
        <v>1.2190000000000001</v>
      </c>
      <c r="L70" s="41" t="s">
        <v>81</v>
      </c>
      <c r="M70" s="41" t="s">
        <v>80</v>
      </c>
      <c r="N70" s="54">
        <v>4.5700000000000003E-6</v>
      </c>
      <c r="O70" s="41" t="s">
        <v>80</v>
      </c>
      <c r="P70" s="44" t="s">
        <v>81</v>
      </c>
      <c r="Q70" s="41" t="s">
        <v>83</v>
      </c>
      <c r="R70" s="41" t="s">
        <v>11</v>
      </c>
      <c r="S70" s="43">
        <v>4.66</v>
      </c>
      <c r="T70" s="41">
        <v>4.01</v>
      </c>
      <c r="U70" s="41">
        <v>4.01</v>
      </c>
      <c r="V70" s="44">
        <v>1</v>
      </c>
      <c r="W70" s="46" t="str">
        <f t="shared" ref="W70:W87" si="1">IF(U70&gt;(S70+1), "yes", "")</f>
        <v/>
      </c>
      <c r="X70" s="46" t="s">
        <v>169</v>
      </c>
    </row>
    <row r="71" spans="1:24" s="36" customFormat="1" x14ac:dyDescent="0.3">
      <c r="A71" s="36">
        <v>7398698</v>
      </c>
      <c r="B71" s="27" t="s">
        <v>148</v>
      </c>
      <c r="C71" s="27" t="s">
        <v>18</v>
      </c>
      <c r="D71" s="40">
        <v>1.1027239</v>
      </c>
      <c r="E71" s="41"/>
      <c r="F71" s="41">
        <v>2</v>
      </c>
      <c r="G71" s="42">
        <v>0.111832824</v>
      </c>
      <c r="H71" s="41" t="s">
        <v>80</v>
      </c>
      <c r="I71" s="43">
        <v>4</v>
      </c>
      <c r="J71" s="44" t="s">
        <v>80</v>
      </c>
      <c r="K71" s="48">
        <v>1430000</v>
      </c>
      <c r="L71" s="41" t="s">
        <v>80</v>
      </c>
      <c r="M71" s="41" t="s">
        <v>80</v>
      </c>
      <c r="N71" s="43" t="s">
        <v>11</v>
      </c>
      <c r="O71" s="41" t="s">
        <v>11</v>
      </c>
      <c r="P71" s="44" t="s">
        <v>11</v>
      </c>
      <c r="Q71" s="41" t="s">
        <v>83</v>
      </c>
      <c r="R71" s="41" t="s">
        <v>11</v>
      </c>
      <c r="S71" s="43">
        <v>-2.4900000000000002</v>
      </c>
      <c r="T71" s="41">
        <v>-2.5099999999999998</v>
      </c>
      <c r="U71" s="41">
        <v>-2.5099999999999998</v>
      </c>
      <c r="V71" s="44">
        <v>1</v>
      </c>
      <c r="W71" s="46" t="str">
        <f t="shared" si="1"/>
        <v/>
      </c>
      <c r="X71" s="46" t="s">
        <v>171</v>
      </c>
    </row>
    <row r="72" spans="1:24" s="36" customFormat="1" ht="28.8" x14ac:dyDescent="0.3">
      <c r="A72" s="36">
        <v>7747355</v>
      </c>
      <c r="B72" s="27" t="s">
        <v>149</v>
      </c>
      <c r="C72" s="27" t="s">
        <v>24</v>
      </c>
      <c r="D72" s="47">
        <v>169.49926249999999</v>
      </c>
      <c r="E72" s="41"/>
      <c r="F72" s="41">
        <v>3</v>
      </c>
      <c r="G72" s="47">
        <v>1555.1633119999999</v>
      </c>
      <c r="H72" s="41" t="s">
        <v>80</v>
      </c>
      <c r="I72" s="43">
        <v>3</v>
      </c>
      <c r="J72" s="44" t="s">
        <v>81</v>
      </c>
      <c r="K72" s="48">
        <v>308.19799999999998</v>
      </c>
      <c r="L72" s="41" t="s">
        <v>81</v>
      </c>
      <c r="M72" s="41" t="s">
        <v>81</v>
      </c>
      <c r="N72" s="43">
        <v>73.2</v>
      </c>
      <c r="O72" s="41" t="s">
        <v>81</v>
      </c>
      <c r="P72" s="44" t="s">
        <v>80</v>
      </c>
      <c r="Q72" s="41">
        <v>2410</v>
      </c>
      <c r="R72" s="41" t="s">
        <v>80</v>
      </c>
      <c r="S72" s="43">
        <v>0.4</v>
      </c>
      <c r="T72" s="41">
        <v>0.84</v>
      </c>
      <c r="U72" s="41">
        <v>0.84</v>
      </c>
      <c r="V72" s="44">
        <v>0</v>
      </c>
      <c r="W72" s="46" t="str">
        <f t="shared" si="1"/>
        <v/>
      </c>
      <c r="X72" s="46" t="s">
        <v>169</v>
      </c>
    </row>
    <row r="73" spans="1:24" s="36" customFormat="1" x14ac:dyDescent="0.3">
      <c r="A73" s="36">
        <v>9003138</v>
      </c>
      <c r="B73" s="27" t="s">
        <v>167</v>
      </c>
      <c r="C73" s="27" t="s">
        <v>18</v>
      </c>
      <c r="D73" s="49">
        <v>50</v>
      </c>
      <c r="E73" s="41"/>
      <c r="F73" s="41">
        <v>2</v>
      </c>
      <c r="G73" s="47">
        <v>2904.5595589999998</v>
      </c>
      <c r="H73" s="41" t="s">
        <v>80</v>
      </c>
      <c r="I73" s="43">
        <v>2</v>
      </c>
      <c r="J73" s="44" t="s">
        <v>81</v>
      </c>
      <c r="K73" s="48">
        <v>45354.137000000002</v>
      </c>
      <c r="L73" s="41" t="s">
        <v>81</v>
      </c>
      <c r="M73" s="41" t="s">
        <v>80</v>
      </c>
      <c r="N73" s="43">
        <v>7410</v>
      </c>
      <c r="O73" s="41" t="s">
        <v>81</v>
      </c>
      <c r="P73" s="44" t="s">
        <v>80</v>
      </c>
      <c r="Q73" s="41" t="s">
        <v>83</v>
      </c>
      <c r="R73" s="41" t="s">
        <v>11</v>
      </c>
      <c r="S73" s="43">
        <v>-0.53</v>
      </c>
      <c r="T73" s="41">
        <v>1.54</v>
      </c>
      <c r="U73" s="41">
        <v>1.54</v>
      </c>
      <c r="V73" s="44">
        <v>0</v>
      </c>
      <c r="W73" s="46" t="str">
        <f t="shared" si="1"/>
        <v>yes</v>
      </c>
      <c r="X73" s="46" t="s">
        <v>171</v>
      </c>
    </row>
    <row r="74" spans="1:24" s="36" customFormat="1" ht="28.8" x14ac:dyDescent="0.3">
      <c r="A74" s="36">
        <v>9016459</v>
      </c>
      <c r="B74" s="27" t="s">
        <v>150</v>
      </c>
      <c r="C74" s="27" t="s">
        <v>18</v>
      </c>
      <c r="D74" s="40">
        <v>5.5397629082732598</v>
      </c>
      <c r="E74" s="41"/>
      <c r="F74" s="41">
        <v>2</v>
      </c>
      <c r="G74" s="40">
        <v>2.634356554</v>
      </c>
      <c r="H74" s="41" t="s">
        <v>81</v>
      </c>
      <c r="I74" s="43">
        <v>2</v>
      </c>
      <c r="J74" s="44" t="s">
        <v>81</v>
      </c>
      <c r="K74" s="45">
        <v>2.1509999999999998</v>
      </c>
      <c r="L74" s="41" t="s">
        <v>80</v>
      </c>
      <c r="M74" s="41" t="s">
        <v>81</v>
      </c>
      <c r="N74" s="43">
        <v>0.18099999999999999</v>
      </c>
      <c r="O74" s="41" t="s">
        <v>81</v>
      </c>
      <c r="P74" s="44" t="s">
        <v>80</v>
      </c>
      <c r="Q74" s="41" t="s">
        <v>83</v>
      </c>
      <c r="R74" s="41" t="s">
        <v>11</v>
      </c>
      <c r="S74" s="43">
        <v>4.4800000000000004</v>
      </c>
      <c r="T74" s="41">
        <v>5.15</v>
      </c>
      <c r="U74" s="41">
        <v>5.15</v>
      </c>
      <c r="V74" s="44">
        <v>0</v>
      </c>
      <c r="W74" s="46" t="str">
        <f t="shared" si="1"/>
        <v/>
      </c>
      <c r="X74" s="46" t="s">
        <v>171</v>
      </c>
    </row>
    <row r="75" spans="1:24" s="36" customFormat="1" ht="28.8" x14ac:dyDescent="0.3">
      <c r="A75" s="36">
        <v>10543574</v>
      </c>
      <c r="B75" s="27" t="s">
        <v>151</v>
      </c>
      <c r="C75" s="27" t="s">
        <v>40</v>
      </c>
      <c r="D75" s="47">
        <v>140</v>
      </c>
      <c r="E75" s="41" t="s">
        <v>22</v>
      </c>
      <c r="F75" s="41">
        <v>3</v>
      </c>
      <c r="G75" s="49">
        <v>52.03124613</v>
      </c>
      <c r="H75" s="41" t="s">
        <v>80</v>
      </c>
      <c r="I75" s="43">
        <v>4</v>
      </c>
      <c r="J75" s="44" t="s">
        <v>81</v>
      </c>
      <c r="K75" s="48">
        <v>1910.989</v>
      </c>
      <c r="L75" s="41" t="s">
        <v>81</v>
      </c>
      <c r="M75" s="41" t="s">
        <v>81</v>
      </c>
      <c r="N75" s="43">
        <v>1820</v>
      </c>
      <c r="O75" s="41" t="s">
        <v>81</v>
      </c>
      <c r="P75" s="44" t="s">
        <v>81</v>
      </c>
      <c r="Q75" s="41" t="s">
        <v>83</v>
      </c>
      <c r="R75" s="41" t="s">
        <v>11</v>
      </c>
      <c r="S75" s="43">
        <v>-2.36</v>
      </c>
      <c r="T75" s="41">
        <v>-1.81</v>
      </c>
      <c r="U75" s="41">
        <v>-1.81</v>
      </c>
      <c r="V75" s="44">
        <v>0</v>
      </c>
      <c r="W75" s="46" t="str">
        <f t="shared" si="1"/>
        <v/>
      </c>
      <c r="X75" s="46" t="s">
        <v>169</v>
      </c>
    </row>
    <row r="76" spans="1:24" s="36" customFormat="1" x14ac:dyDescent="0.3">
      <c r="A76" s="36">
        <v>13674878</v>
      </c>
      <c r="B76" s="27" t="s">
        <v>152</v>
      </c>
      <c r="C76" s="27" t="s">
        <v>28</v>
      </c>
      <c r="D76" s="40">
        <v>3.6</v>
      </c>
      <c r="E76" s="41"/>
      <c r="F76" s="41">
        <v>2</v>
      </c>
      <c r="G76" s="40">
        <v>2.5747429180000001</v>
      </c>
      <c r="H76" s="41" t="s">
        <v>81</v>
      </c>
      <c r="I76" s="43">
        <v>2</v>
      </c>
      <c r="J76" s="44" t="s">
        <v>81</v>
      </c>
      <c r="K76" s="45">
        <v>2.4740000000000002</v>
      </c>
      <c r="L76" s="41" t="s">
        <v>81</v>
      </c>
      <c r="M76" s="41" t="s">
        <v>81</v>
      </c>
      <c r="N76" s="43">
        <v>902</v>
      </c>
      <c r="O76" s="41" t="s">
        <v>80</v>
      </c>
      <c r="P76" s="44" t="s">
        <v>80</v>
      </c>
      <c r="Q76" s="50">
        <v>0.65</v>
      </c>
      <c r="R76" s="41" t="s">
        <v>80</v>
      </c>
      <c r="S76" s="43">
        <v>3.65</v>
      </c>
      <c r="T76" s="41">
        <v>4.28</v>
      </c>
      <c r="U76" s="41">
        <v>4.28</v>
      </c>
      <c r="V76" s="44">
        <v>0</v>
      </c>
      <c r="W76" s="46" t="str">
        <f t="shared" si="1"/>
        <v/>
      </c>
      <c r="X76" s="46" t="s">
        <v>169</v>
      </c>
    </row>
    <row r="77" spans="1:24" s="36" customFormat="1" x14ac:dyDescent="0.3">
      <c r="A77" s="36">
        <v>14433762</v>
      </c>
      <c r="B77" s="27" t="s">
        <v>153</v>
      </c>
      <c r="C77" s="27" t="s">
        <v>35</v>
      </c>
      <c r="D77" s="49">
        <v>21</v>
      </c>
      <c r="E77" s="41"/>
      <c r="F77" s="41">
        <v>2</v>
      </c>
      <c r="G77" s="49">
        <v>11.813013290000001</v>
      </c>
      <c r="H77" s="41" t="s">
        <v>81</v>
      </c>
      <c r="I77" s="43">
        <v>2</v>
      </c>
      <c r="J77" s="44" t="s">
        <v>81</v>
      </c>
      <c r="K77" s="45">
        <v>5.5259999999999998</v>
      </c>
      <c r="L77" s="41" t="s">
        <v>81</v>
      </c>
      <c r="M77" s="41" t="s">
        <v>81</v>
      </c>
      <c r="N77" s="43">
        <v>6.86</v>
      </c>
      <c r="O77" s="41" t="s">
        <v>81</v>
      </c>
      <c r="P77" s="44" t="s">
        <v>81</v>
      </c>
      <c r="Q77" s="41" t="s">
        <v>83</v>
      </c>
      <c r="R77" s="41" t="s">
        <v>11</v>
      </c>
      <c r="S77" s="43">
        <v>3.44</v>
      </c>
      <c r="T77" s="41">
        <v>3.23</v>
      </c>
      <c r="U77" s="41">
        <v>3.23</v>
      </c>
      <c r="V77" s="44">
        <v>0</v>
      </c>
      <c r="W77" s="46" t="str">
        <f t="shared" si="1"/>
        <v/>
      </c>
      <c r="X77" s="46" t="s">
        <v>169</v>
      </c>
    </row>
    <row r="78" spans="1:24" s="36" customFormat="1" ht="28.8" x14ac:dyDescent="0.3">
      <c r="A78" s="36">
        <v>15687271</v>
      </c>
      <c r="B78" s="27" t="s">
        <v>154</v>
      </c>
      <c r="C78" s="27" t="s">
        <v>29</v>
      </c>
      <c r="D78" s="47">
        <v>100</v>
      </c>
      <c r="E78" s="41" t="s">
        <v>22</v>
      </c>
      <c r="F78" s="41">
        <v>3</v>
      </c>
      <c r="G78" s="49">
        <v>28.592184620000001</v>
      </c>
      <c r="H78" s="41" t="s">
        <v>80</v>
      </c>
      <c r="I78" s="43">
        <v>3</v>
      </c>
      <c r="J78" s="44" t="s">
        <v>81</v>
      </c>
      <c r="K78" s="51">
        <v>41.561</v>
      </c>
      <c r="L78" s="41" t="s">
        <v>80</v>
      </c>
      <c r="M78" s="41" t="s">
        <v>80</v>
      </c>
      <c r="N78" s="43">
        <v>19.399999999999999</v>
      </c>
      <c r="O78" s="41" t="s">
        <v>81</v>
      </c>
      <c r="P78" s="44" t="s">
        <v>80</v>
      </c>
      <c r="Q78" s="41">
        <v>2.5499999999999998</v>
      </c>
      <c r="R78" s="41" t="s">
        <v>80</v>
      </c>
      <c r="S78" s="43">
        <v>3.79</v>
      </c>
      <c r="T78" s="41">
        <v>0.31</v>
      </c>
      <c r="U78" s="41">
        <v>1.34</v>
      </c>
      <c r="V78" s="44">
        <v>-1</v>
      </c>
      <c r="W78" s="46" t="str">
        <f t="shared" si="1"/>
        <v/>
      </c>
      <c r="X78" s="46" t="s">
        <v>169</v>
      </c>
    </row>
    <row r="79" spans="1:24" s="36" customFormat="1" ht="28.8" x14ac:dyDescent="0.3">
      <c r="A79" s="36">
        <v>16484778</v>
      </c>
      <c r="B79" s="27" t="s">
        <v>155</v>
      </c>
      <c r="C79" s="27" t="s">
        <v>29</v>
      </c>
      <c r="D79" s="49">
        <v>97</v>
      </c>
      <c r="E79" s="41" t="s">
        <v>22</v>
      </c>
      <c r="F79" s="41">
        <v>2</v>
      </c>
      <c r="G79" s="49">
        <v>38.46192112</v>
      </c>
      <c r="H79" s="41" t="s">
        <v>81</v>
      </c>
      <c r="I79" s="43">
        <v>3</v>
      </c>
      <c r="J79" s="44" t="s">
        <v>81</v>
      </c>
      <c r="K79" s="48">
        <v>253.672</v>
      </c>
      <c r="L79" s="41" t="s">
        <v>80</v>
      </c>
      <c r="M79" s="41" t="s">
        <v>81</v>
      </c>
      <c r="N79" s="43">
        <v>10.4</v>
      </c>
      <c r="O79" s="41" t="s">
        <v>80</v>
      </c>
      <c r="P79" s="44" t="s">
        <v>81</v>
      </c>
      <c r="Q79" s="51">
        <v>21</v>
      </c>
      <c r="R79" s="41" t="s">
        <v>81</v>
      </c>
      <c r="S79" s="43">
        <v>2.94</v>
      </c>
      <c r="T79" s="41">
        <v>-0.55000000000000004</v>
      </c>
      <c r="U79" s="41">
        <v>-0.41</v>
      </c>
      <c r="V79" s="44">
        <v>-1</v>
      </c>
      <c r="W79" s="46" t="str">
        <f t="shared" si="1"/>
        <v/>
      </c>
      <c r="X79" s="46" t="s">
        <v>171</v>
      </c>
    </row>
    <row r="80" spans="1:24" s="36" customFormat="1" x14ac:dyDescent="0.3">
      <c r="A80" s="36">
        <v>25322694</v>
      </c>
      <c r="B80" s="27" t="s">
        <v>156</v>
      </c>
      <c r="C80" s="27" t="s">
        <v>18</v>
      </c>
      <c r="D80" s="47">
        <v>4123.1056259999996</v>
      </c>
      <c r="E80" s="41"/>
      <c r="F80" s="41">
        <v>4</v>
      </c>
      <c r="G80" s="47">
        <v>9252.7446760000003</v>
      </c>
      <c r="H80" s="41" t="s">
        <v>81</v>
      </c>
      <c r="I80" s="43">
        <v>4</v>
      </c>
      <c r="J80" s="44" t="s">
        <v>81</v>
      </c>
      <c r="K80" s="48">
        <v>24424.381000000001</v>
      </c>
      <c r="L80" s="41" t="s">
        <v>81</v>
      </c>
      <c r="M80" s="41" t="s">
        <v>81</v>
      </c>
      <c r="N80" s="43">
        <v>19000</v>
      </c>
      <c r="O80" s="41" t="s">
        <v>81</v>
      </c>
      <c r="P80" s="44" t="s">
        <v>81</v>
      </c>
      <c r="Q80" s="41" t="s">
        <v>83</v>
      </c>
      <c r="R80" s="41" t="s">
        <v>11</v>
      </c>
      <c r="S80" s="43">
        <v>-0.21</v>
      </c>
      <c r="T80" s="41">
        <v>-0.42</v>
      </c>
      <c r="U80" s="41">
        <v>-0.42</v>
      </c>
      <c r="V80" s="44">
        <v>0</v>
      </c>
      <c r="W80" s="46" t="str">
        <f t="shared" si="1"/>
        <v/>
      </c>
      <c r="X80" s="46" t="s">
        <v>171</v>
      </c>
    </row>
    <row r="81" spans="1:24" s="36" customFormat="1" ht="72" x14ac:dyDescent="0.3">
      <c r="A81" s="36">
        <v>26787780</v>
      </c>
      <c r="B81" s="27" t="s">
        <v>157</v>
      </c>
      <c r="C81" s="27" t="s">
        <v>41</v>
      </c>
      <c r="D81" s="47">
        <v>1000</v>
      </c>
      <c r="E81" s="41" t="s">
        <v>22</v>
      </c>
      <c r="F81" s="41">
        <v>4</v>
      </c>
      <c r="G81" s="49">
        <v>38.469285480000003</v>
      </c>
      <c r="H81" s="41" t="s">
        <v>80</v>
      </c>
      <c r="I81" s="43">
        <v>3</v>
      </c>
      <c r="J81" s="44" t="s">
        <v>80</v>
      </c>
      <c r="K81" s="48">
        <v>370.20800000000003</v>
      </c>
      <c r="L81" s="41" t="s">
        <v>81</v>
      </c>
      <c r="M81" s="41" t="s">
        <v>80</v>
      </c>
      <c r="N81" s="43">
        <v>20400</v>
      </c>
      <c r="O81" s="41" t="s">
        <v>80</v>
      </c>
      <c r="P81" s="44" t="s">
        <v>81</v>
      </c>
      <c r="Q81" s="41">
        <v>2.27</v>
      </c>
      <c r="R81" s="41" t="s">
        <v>80</v>
      </c>
      <c r="S81" s="43">
        <v>0.97</v>
      </c>
      <c r="T81" s="41">
        <v>-2.31</v>
      </c>
      <c r="U81" s="41">
        <v>-2.57</v>
      </c>
      <c r="V81" s="44">
        <v>0</v>
      </c>
      <c r="W81" s="46" t="str">
        <f t="shared" si="1"/>
        <v/>
      </c>
      <c r="X81" s="46" t="s">
        <v>169</v>
      </c>
    </row>
    <row r="82" spans="1:24" s="36" customFormat="1" ht="28.8" x14ac:dyDescent="0.3">
      <c r="A82" s="36">
        <v>55566308</v>
      </c>
      <c r="B82" s="27" t="s">
        <v>158</v>
      </c>
      <c r="C82" s="27" t="s">
        <v>18</v>
      </c>
      <c r="D82" s="49">
        <v>95.488219169999994</v>
      </c>
      <c r="E82" s="41"/>
      <c r="F82" s="41">
        <v>2</v>
      </c>
      <c r="G82" s="47">
        <v>1025359.448</v>
      </c>
      <c r="H82" s="41" t="s">
        <v>80</v>
      </c>
      <c r="I82" s="43">
        <v>4</v>
      </c>
      <c r="J82" s="44" t="s">
        <v>80</v>
      </c>
      <c r="K82" s="55">
        <v>4.2599999999999998E+22</v>
      </c>
      <c r="L82" s="41" t="s">
        <v>80</v>
      </c>
      <c r="M82" s="41" t="s">
        <v>80</v>
      </c>
      <c r="N82" s="43" t="s">
        <v>11</v>
      </c>
      <c r="O82" s="41" t="s">
        <v>11</v>
      </c>
      <c r="P82" s="44" t="s">
        <v>11</v>
      </c>
      <c r="Q82" s="41" t="s">
        <v>83</v>
      </c>
      <c r="R82" s="41" t="s">
        <v>11</v>
      </c>
      <c r="S82" s="43">
        <v>-20.39</v>
      </c>
      <c r="T82" s="41">
        <v>-3.49</v>
      </c>
      <c r="U82" s="41">
        <v>-3.49</v>
      </c>
      <c r="V82" s="44">
        <v>1</v>
      </c>
      <c r="W82" s="46" t="str">
        <f t="shared" si="1"/>
        <v>yes</v>
      </c>
      <c r="X82" s="46" t="s">
        <v>169</v>
      </c>
    </row>
    <row r="83" spans="1:24" s="36" customFormat="1" ht="43.2" x14ac:dyDescent="0.3">
      <c r="A83" s="36">
        <v>77501634</v>
      </c>
      <c r="B83" s="27" t="s">
        <v>159</v>
      </c>
      <c r="C83" s="27" t="s">
        <v>27</v>
      </c>
      <c r="D83" s="42">
        <v>0.52796514800000005</v>
      </c>
      <c r="E83" s="41"/>
      <c r="F83" s="41">
        <v>1</v>
      </c>
      <c r="G83" s="42">
        <v>6.0911445000000002E-2</v>
      </c>
      <c r="H83" s="41" t="s">
        <v>81</v>
      </c>
      <c r="I83" s="43">
        <v>2</v>
      </c>
      <c r="J83" s="44" t="s">
        <v>81</v>
      </c>
      <c r="K83" s="45">
        <v>1.218</v>
      </c>
      <c r="L83" s="41" t="s">
        <v>80</v>
      </c>
      <c r="M83" s="41" t="s">
        <v>80</v>
      </c>
      <c r="N83" s="43">
        <v>0.92300000000000004</v>
      </c>
      <c r="O83" s="41" t="s">
        <v>80</v>
      </c>
      <c r="P83" s="44" t="s">
        <v>81</v>
      </c>
      <c r="Q83" s="50">
        <v>2.8299999999999999E-2</v>
      </c>
      <c r="R83" s="41" t="s">
        <v>81</v>
      </c>
      <c r="S83" s="43">
        <v>4.92</v>
      </c>
      <c r="T83" s="41">
        <v>5.45</v>
      </c>
      <c r="U83" s="41">
        <v>5.45</v>
      </c>
      <c r="V83" s="44">
        <v>0</v>
      </c>
      <c r="W83" s="46" t="str">
        <f t="shared" si="1"/>
        <v/>
      </c>
      <c r="X83" s="46" t="s">
        <v>169</v>
      </c>
    </row>
    <row r="84" spans="1:24" s="36" customFormat="1" ht="43.2" x14ac:dyDescent="0.3">
      <c r="A84" s="36">
        <v>78491028</v>
      </c>
      <c r="B84" s="27" t="s">
        <v>160</v>
      </c>
      <c r="C84" s="27" t="s">
        <v>19</v>
      </c>
      <c r="D84" s="47">
        <v>150</v>
      </c>
      <c r="E84" s="41" t="s">
        <v>22</v>
      </c>
      <c r="F84" s="41">
        <v>3</v>
      </c>
      <c r="G84" s="47">
        <v>9005.5773360000003</v>
      </c>
      <c r="H84" s="41" t="s">
        <v>81</v>
      </c>
      <c r="I84" s="43">
        <v>4</v>
      </c>
      <c r="J84" s="44" t="s">
        <v>81</v>
      </c>
      <c r="K84" s="48">
        <v>6700000</v>
      </c>
      <c r="L84" s="41" t="s">
        <v>81</v>
      </c>
      <c r="M84" s="41" t="s">
        <v>81</v>
      </c>
      <c r="N84" s="43">
        <v>9240</v>
      </c>
      <c r="O84" s="41" t="s">
        <v>81</v>
      </c>
      <c r="P84" s="44" t="s">
        <v>81</v>
      </c>
      <c r="Q84" s="41">
        <v>2760</v>
      </c>
      <c r="R84" s="41" t="s">
        <v>81</v>
      </c>
      <c r="S84" s="43">
        <v>-7.49</v>
      </c>
      <c r="T84" s="41">
        <v>-3.79</v>
      </c>
      <c r="U84" s="41">
        <v>-3.79</v>
      </c>
      <c r="V84" s="44">
        <v>0</v>
      </c>
      <c r="W84" s="46" t="str">
        <f t="shared" si="1"/>
        <v>yes</v>
      </c>
      <c r="X84" s="46" t="s">
        <v>169</v>
      </c>
    </row>
    <row r="85" spans="1:24" s="36" customFormat="1" ht="28.8" x14ac:dyDescent="0.3">
      <c r="A85" s="36">
        <v>99607702</v>
      </c>
      <c r="B85" s="27" t="s">
        <v>161</v>
      </c>
      <c r="C85" s="27" t="s">
        <v>27</v>
      </c>
      <c r="D85" s="49">
        <v>13.298173759999999</v>
      </c>
      <c r="E85" s="41" t="s">
        <v>22</v>
      </c>
      <c r="F85" s="41">
        <v>2</v>
      </c>
      <c r="G85" s="42">
        <v>0.80881336599999998</v>
      </c>
      <c r="H85" s="41" t="s">
        <v>80</v>
      </c>
      <c r="I85" s="43">
        <v>2</v>
      </c>
      <c r="J85" s="44" t="s">
        <v>81</v>
      </c>
      <c r="K85" s="50">
        <v>0.54400000000000004</v>
      </c>
      <c r="L85" s="41" t="s">
        <v>80</v>
      </c>
      <c r="M85" s="41" t="s">
        <v>80</v>
      </c>
      <c r="N85" s="43">
        <v>0.502</v>
      </c>
      <c r="O85" s="41" t="s">
        <v>80</v>
      </c>
      <c r="P85" s="44" t="s">
        <v>80</v>
      </c>
      <c r="Q85" s="50">
        <v>0.63</v>
      </c>
      <c r="R85" s="41" t="s">
        <v>80</v>
      </c>
      <c r="S85" s="43">
        <v>5.28</v>
      </c>
      <c r="T85" s="41">
        <v>4.83</v>
      </c>
      <c r="U85" s="41">
        <v>4.83</v>
      </c>
      <c r="V85" s="44">
        <v>0</v>
      </c>
      <c r="W85" s="46" t="str">
        <f t="shared" si="1"/>
        <v/>
      </c>
      <c r="X85" s="46" t="s">
        <v>169</v>
      </c>
    </row>
    <row r="86" spans="1:24" s="36" customFormat="1" ht="57.6" x14ac:dyDescent="0.3">
      <c r="A86" s="36">
        <v>134605644</v>
      </c>
      <c r="B86" s="27" t="s">
        <v>162</v>
      </c>
      <c r="C86" s="27" t="s">
        <v>11</v>
      </c>
      <c r="D86" s="40">
        <v>6.0224579699999996</v>
      </c>
      <c r="E86" s="41"/>
      <c r="F86" s="41">
        <v>2</v>
      </c>
      <c r="G86" s="40" t="s">
        <v>11</v>
      </c>
      <c r="H86" s="41" t="s">
        <v>11</v>
      </c>
      <c r="I86" s="43">
        <v>2</v>
      </c>
      <c r="J86" s="44" t="s">
        <v>81</v>
      </c>
      <c r="K86" s="48" t="s">
        <v>11</v>
      </c>
      <c r="L86" s="41" t="s">
        <v>11</v>
      </c>
      <c r="M86" s="41" t="s">
        <v>11</v>
      </c>
      <c r="N86" s="43" t="s">
        <v>11</v>
      </c>
      <c r="O86" s="41" t="s">
        <v>11</v>
      </c>
      <c r="P86" s="44" t="s">
        <v>11</v>
      </c>
      <c r="Q86" s="50">
        <v>9.5399999999999999E-2</v>
      </c>
      <c r="R86" s="41" t="s">
        <v>80</v>
      </c>
      <c r="S86" s="43">
        <v>-1.23</v>
      </c>
      <c r="T86" s="41">
        <v>4.01</v>
      </c>
      <c r="U86" s="41">
        <v>4.01</v>
      </c>
      <c r="V86" s="44">
        <v>0</v>
      </c>
      <c r="W86" s="46" t="str">
        <f t="shared" si="1"/>
        <v>yes</v>
      </c>
      <c r="X86" s="46" t="s">
        <v>169</v>
      </c>
    </row>
    <row r="87" spans="1:24" s="36" customFormat="1" ht="43.2" x14ac:dyDescent="0.3">
      <c r="A87" s="37">
        <v>135590919</v>
      </c>
      <c r="B87" s="38" t="s">
        <v>163</v>
      </c>
      <c r="C87" s="38" t="s">
        <v>27</v>
      </c>
      <c r="D87" s="56">
        <v>4.2</v>
      </c>
      <c r="E87" s="14"/>
      <c r="F87" s="14">
        <v>2</v>
      </c>
      <c r="G87" s="57">
        <v>0.19610766099999999</v>
      </c>
      <c r="H87" s="14" t="s">
        <v>80</v>
      </c>
      <c r="I87" s="13">
        <v>1</v>
      </c>
      <c r="J87" s="15" t="s">
        <v>80</v>
      </c>
      <c r="K87" s="58">
        <v>1.1279999999999999</v>
      </c>
      <c r="L87" s="14" t="s">
        <v>81</v>
      </c>
      <c r="M87" s="14" t="s">
        <v>81</v>
      </c>
      <c r="N87" s="13">
        <v>1.97</v>
      </c>
      <c r="O87" s="14" t="s">
        <v>80</v>
      </c>
      <c r="P87" s="15" t="s">
        <v>81</v>
      </c>
      <c r="Q87" s="60">
        <v>0.37</v>
      </c>
      <c r="R87" s="15" t="s">
        <v>80</v>
      </c>
      <c r="S87" s="13">
        <v>4.82</v>
      </c>
      <c r="T87" s="14">
        <v>4.74</v>
      </c>
      <c r="U87" s="14">
        <v>4.74</v>
      </c>
      <c r="V87" s="15">
        <v>0</v>
      </c>
      <c r="W87" s="59" t="str">
        <f t="shared" si="1"/>
        <v/>
      </c>
      <c r="X87" s="59" t="s">
        <v>169</v>
      </c>
    </row>
    <row r="88" spans="1:24" ht="61.2" customHeight="1" x14ac:dyDescent="0.3">
      <c r="A88" s="67" t="s">
        <v>164</v>
      </c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36"/>
    </row>
  </sheetData>
  <mergeCells count="15">
    <mergeCell ref="X2:X4"/>
    <mergeCell ref="T3:U3"/>
    <mergeCell ref="V3:V4"/>
    <mergeCell ref="A88:V88"/>
    <mergeCell ref="A2:C3"/>
    <mergeCell ref="D2:F3"/>
    <mergeCell ref="G2:R2"/>
    <mergeCell ref="S2:V2"/>
    <mergeCell ref="G3:H3"/>
    <mergeCell ref="I3:J3"/>
    <mergeCell ref="K3:M3"/>
    <mergeCell ref="N3:P3"/>
    <mergeCell ref="Q3:R3"/>
    <mergeCell ref="S3:S4"/>
    <mergeCell ref="W2:W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5"/>
  <sheetViews>
    <sheetView workbookViewId="0">
      <selection activeCell="L15" sqref="L15"/>
    </sheetView>
  </sheetViews>
  <sheetFormatPr defaultRowHeight="14.4" x14ac:dyDescent="0.3"/>
  <cols>
    <col min="2" max="2" width="20.5546875" bestFit="1" customWidth="1"/>
  </cols>
  <sheetData>
    <row r="1" spans="1:5" x14ac:dyDescent="0.3">
      <c r="A1" s="39" t="s">
        <v>168</v>
      </c>
    </row>
    <row r="2" spans="1:5" x14ac:dyDescent="0.3">
      <c r="A2" t="s">
        <v>43</v>
      </c>
      <c r="B2" t="s">
        <v>44</v>
      </c>
      <c r="C2" t="s">
        <v>55</v>
      </c>
      <c r="D2" t="s">
        <v>42</v>
      </c>
      <c r="E2" t="s">
        <v>54</v>
      </c>
    </row>
    <row r="3" spans="1:5" x14ac:dyDescent="0.3">
      <c r="A3">
        <v>50282</v>
      </c>
      <c r="B3" t="s">
        <v>45</v>
      </c>
      <c r="C3">
        <v>4</v>
      </c>
      <c r="E3" s="23">
        <v>1.9999999999999999E-6</v>
      </c>
    </row>
    <row r="4" spans="1:5" x14ac:dyDescent="0.3">
      <c r="A4">
        <v>50282</v>
      </c>
      <c r="B4" t="s">
        <v>45</v>
      </c>
      <c r="C4">
        <v>3</v>
      </c>
      <c r="E4">
        <v>3.5</v>
      </c>
    </row>
    <row r="5" spans="1:5" x14ac:dyDescent="0.3">
      <c r="A5">
        <v>50282</v>
      </c>
      <c r="B5" t="s">
        <v>45</v>
      </c>
      <c r="C5">
        <v>3</v>
      </c>
      <c r="E5">
        <v>3.5</v>
      </c>
    </row>
    <row r="6" spans="1:5" x14ac:dyDescent="0.3">
      <c r="A6">
        <v>50282</v>
      </c>
      <c r="B6" t="s">
        <v>45</v>
      </c>
      <c r="C6">
        <v>3</v>
      </c>
      <c r="E6">
        <v>0.46</v>
      </c>
    </row>
    <row r="7" spans="1:5" x14ac:dyDescent="0.3">
      <c r="A7">
        <v>50282</v>
      </c>
      <c r="B7" t="s">
        <v>45</v>
      </c>
      <c r="C7">
        <v>3</v>
      </c>
      <c r="E7">
        <v>3.5</v>
      </c>
    </row>
    <row r="8" spans="1:5" x14ac:dyDescent="0.3">
      <c r="A8">
        <v>50282</v>
      </c>
      <c r="B8" t="s">
        <v>45</v>
      </c>
      <c r="C8">
        <v>3</v>
      </c>
      <c r="E8">
        <v>0.46</v>
      </c>
    </row>
    <row r="9" spans="1:5" x14ac:dyDescent="0.3">
      <c r="A9">
        <v>77736</v>
      </c>
      <c r="B9" t="s">
        <v>46</v>
      </c>
      <c r="C9">
        <v>2</v>
      </c>
      <c r="E9">
        <v>20</v>
      </c>
    </row>
    <row r="10" spans="1:5" x14ac:dyDescent="0.3">
      <c r="A10">
        <v>77736</v>
      </c>
      <c r="B10" t="s">
        <v>46</v>
      </c>
      <c r="C10">
        <v>4</v>
      </c>
      <c r="E10">
        <v>15.7</v>
      </c>
    </row>
    <row r="11" spans="1:5" x14ac:dyDescent="0.3">
      <c r="A11">
        <v>77736</v>
      </c>
      <c r="B11" t="s">
        <v>47</v>
      </c>
      <c r="C11">
        <v>2</v>
      </c>
      <c r="E11">
        <v>17.8</v>
      </c>
    </row>
    <row r="12" spans="1:5" x14ac:dyDescent="0.3">
      <c r="A12">
        <v>77736</v>
      </c>
      <c r="B12" t="s">
        <v>47</v>
      </c>
      <c r="C12">
        <v>2</v>
      </c>
      <c r="E12">
        <v>24.6</v>
      </c>
    </row>
    <row r="13" spans="1:5" x14ac:dyDescent="0.3">
      <c r="A13">
        <v>77736</v>
      </c>
      <c r="B13" t="s">
        <v>47</v>
      </c>
      <c r="C13">
        <v>2</v>
      </c>
      <c r="E13">
        <v>27.1</v>
      </c>
    </row>
    <row r="14" spans="1:5" x14ac:dyDescent="0.3">
      <c r="A14">
        <v>77736</v>
      </c>
      <c r="B14" t="s">
        <v>47</v>
      </c>
      <c r="C14">
        <v>2</v>
      </c>
      <c r="E14">
        <v>28.7</v>
      </c>
    </row>
    <row r="15" spans="1:5" x14ac:dyDescent="0.3">
      <c r="A15">
        <v>77736</v>
      </c>
      <c r="B15" t="s">
        <v>47</v>
      </c>
      <c r="C15">
        <v>2</v>
      </c>
      <c r="E15">
        <v>28.7</v>
      </c>
    </row>
    <row r="16" spans="1:5" x14ac:dyDescent="0.3">
      <c r="A16">
        <v>77736</v>
      </c>
      <c r="B16" t="s">
        <v>47</v>
      </c>
      <c r="C16">
        <v>2</v>
      </c>
      <c r="E16">
        <v>30.7</v>
      </c>
    </row>
    <row r="17" spans="1:5" x14ac:dyDescent="0.3">
      <c r="A17">
        <v>77736</v>
      </c>
      <c r="B17" t="s">
        <v>47</v>
      </c>
      <c r="C17">
        <v>2</v>
      </c>
      <c r="E17">
        <v>31.1</v>
      </c>
    </row>
    <row r="18" spans="1:5" x14ac:dyDescent="0.3">
      <c r="A18">
        <v>77736</v>
      </c>
      <c r="B18" t="s">
        <v>47</v>
      </c>
      <c r="C18">
        <v>2</v>
      </c>
      <c r="E18">
        <v>34.6</v>
      </c>
    </row>
    <row r="19" spans="1:5" x14ac:dyDescent="0.3">
      <c r="A19">
        <v>77736</v>
      </c>
      <c r="B19" t="s">
        <v>47</v>
      </c>
      <c r="C19">
        <v>2</v>
      </c>
      <c r="E19">
        <v>35.1</v>
      </c>
    </row>
    <row r="20" spans="1:5" x14ac:dyDescent="0.3">
      <c r="A20">
        <v>77736</v>
      </c>
      <c r="B20" t="s">
        <v>47</v>
      </c>
      <c r="C20">
        <v>2</v>
      </c>
      <c r="E20">
        <v>35.5</v>
      </c>
    </row>
    <row r="21" spans="1:5" x14ac:dyDescent="0.3">
      <c r="A21">
        <v>77736</v>
      </c>
      <c r="B21" t="s">
        <v>47</v>
      </c>
      <c r="C21">
        <v>2</v>
      </c>
      <c r="E21">
        <v>37.6</v>
      </c>
    </row>
    <row r="22" spans="1:5" x14ac:dyDescent="0.3">
      <c r="A22">
        <v>77736</v>
      </c>
      <c r="B22" t="s">
        <v>47</v>
      </c>
      <c r="C22">
        <v>2</v>
      </c>
      <c r="E22">
        <v>44.3</v>
      </c>
    </row>
    <row r="23" spans="1:5" x14ac:dyDescent="0.3">
      <c r="A23">
        <v>77736</v>
      </c>
      <c r="B23" t="s">
        <v>47</v>
      </c>
      <c r="C23">
        <v>2</v>
      </c>
      <c r="E23">
        <v>45.4</v>
      </c>
    </row>
    <row r="24" spans="1:5" x14ac:dyDescent="0.3">
      <c r="A24">
        <v>77736</v>
      </c>
      <c r="B24" t="s">
        <v>47</v>
      </c>
      <c r="C24">
        <v>2</v>
      </c>
      <c r="E24">
        <v>60.4</v>
      </c>
    </row>
    <row r="25" spans="1:5" x14ac:dyDescent="0.3">
      <c r="A25">
        <v>77736</v>
      </c>
      <c r="B25" t="s">
        <v>47</v>
      </c>
      <c r="C25">
        <v>4</v>
      </c>
      <c r="E25">
        <v>14.2</v>
      </c>
    </row>
    <row r="26" spans="1:5" x14ac:dyDescent="0.3">
      <c r="A26">
        <v>77736</v>
      </c>
      <c r="B26" t="s">
        <v>47</v>
      </c>
      <c r="C26">
        <v>4</v>
      </c>
      <c r="E26">
        <v>23.3</v>
      </c>
    </row>
    <row r="27" spans="1:5" x14ac:dyDescent="0.3">
      <c r="A27">
        <v>77736</v>
      </c>
      <c r="B27" t="s">
        <v>47</v>
      </c>
      <c r="C27">
        <v>4</v>
      </c>
      <c r="E27">
        <v>23.4</v>
      </c>
    </row>
    <row r="28" spans="1:5" x14ac:dyDescent="0.3">
      <c r="A28">
        <v>77736</v>
      </c>
      <c r="B28" t="s">
        <v>47</v>
      </c>
      <c r="C28">
        <v>4</v>
      </c>
      <c r="E28">
        <v>24.2</v>
      </c>
    </row>
    <row r="29" spans="1:5" x14ac:dyDescent="0.3">
      <c r="A29">
        <v>77736</v>
      </c>
      <c r="B29" t="s">
        <v>47</v>
      </c>
      <c r="C29">
        <v>4</v>
      </c>
      <c r="E29">
        <v>25.7</v>
      </c>
    </row>
    <row r="30" spans="1:5" x14ac:dyDescent="0.3">
      <c r="A30">
        <v>77736</v>
      </c>
      <c r="B30" t="s">
        <v>47</v>
      </c>
      <c r="C30">
        <v>4</v>
      </c>
      <c r="E30">
        <v>27.1</v>
      </c>
    </row>
    <row r="31" spans="1:5" x14ac:dyDescent="0.3">
      <c r="A31">
        <v>77736</v>
      </c>
      <c r="B31" t="s">
        <v>47</v>
      </c>
      <c r="C31">
        <v>4</v>
      </c>
      <c r="E31">
        <v>27.8</v>
      </c>
    </row>
    <row r="32" spans="1:5" x14ac:dyDescent="0.3">
      <c r="A32">
        <v>77736</v>
      </c>
      <c r="B32" t="s">
        <v>47</v>
      </c>
      <c r="C32">
        <v>4</v>
      </c>
      <c r="E32">
        <v>31.7</v>
      </c>
    </row>
    <row r="33" spans="1:5" x14ac:dyDescent="0.3">
      <c r="A33">
        <v>77736</v>
      </c>
      <c r="B33" t="s">
        <v>47</v>
      </c>
      <c r="C33">
        <v>4</v>
      </c>
      <c r="E33">
        <v>34.6</v>
      </c>
    </row>
    <row r="34" spans="1:5" x14ac:dyDescent="0.3">
      <c r="A34">
        <v>77736</v>
      </c>
      <c r="B34" t="s">
        <v>47</v>
      </c>
      <c r="C34">
        <v>4</v>
      </c>
      <c r="E34">
        <v>34.799999999999997</v>
      </c>
    </row>
    <row r="35" spans="1:5" x14ac:dyDescent="0.3">
      <c r="A35">
        <v>77736</v>
      </c>
      <c r="B35" t="s">
        <v>47</v>
      </c>
      <c r="C35">
        <v>4</v>
      </c>
      <c r="E35">
        <v>36.799999999999997</v>
      </c>
    </row>
    <row r="36" spans="1:5" x14ac:dyDescent="0.3">
      <c r="A36">
        <v>77736</v>
      </c>
      <c r="B36" t="s">
        <v>47</v>
      </c>
      <c r="C36">
        <v>4</v>
      </c>
      <c r="E36">
        <v>37.6</v>
      </c>
    </row>
    <row r="37" spans="1:5" x14ac:dyDescent="0.3">
      <c r="A37">
        <v>77736</v>
      </c>
      <c r="B37" t="s">
        <v>47</v>
      </c>
      <c r="C37">
        <v>4</v>
      </c>
      <c r="E37">
        <v>44.3</v>
      </c>
    </row>
    <row r="38" spans="1:5" x14ac:dyDescent="0.3">
      <c r="A38">
        <v>77736</v>
      </c>
      <c r="B38" t="s">
        <v>47</v>
      </c>
      <c r="C38">
        <v>4</v>
      </c>
      <c r="E38">
        <v>47.5</v>
      </c>
    </row>
    <row r="39" spans="1:5" x14ac:dyDescent="0.3">
      <c r="A39">
        <v>77736</v>
      </c>
      <c r="B39" t="s">
        <v>45</v>
      </c>
      <c r="C39">
        <v>2</v>
      </c>
      <c r="E39">
        <v>1.4</v>
      </c>
    </row>
    <row r="40" spans="1:5" x14ac:dyDescent="0.3">
      <c r="A40">
        <v>77736</v>
      </c>
      <c r="B40" t="s">
        <v>48</v>
      </c>
      <c r="C40">
        <v>2</v>
      </c>
      <c r="E40">
        <v>103</v>
      </c>
    </row>
    <row r="41" spans="1:5" x14ac:dyDescent="0.3">
      <c r="A41">
        <v>77736</v>
      </c>
      <c r="B41" t="s">
        <v>48</v>
      </c>
      <c r="C41">
        <v>2</v>
      </c>
      <c r="E41">
        <v>12.7</v>
      </c>
    </row>
    <row r="42" spans="1:5" x14ac:dyDescent="0.3">
      <c r="A42">
        <v>77736</v>
      </c>
      <c r="B42" t="s">
        <v>48</v>
      </c>
      <c r="C42">
        <v>2</v>
      </c>
      <c r="E42">
        <v>2550</v>
      </c>
    </row>
    <row r="43" spans="1:5" x14ac:dyDescent="0.3">
      <c r="A43">
        <v>77736</v>
      </c>
      <c r="B43" t="s">
        <v>48</v>
      </c>
      <c r="C43">
        <v>2</v>
      </c>
      <c r="E43">
        <v>31.1</v>
      </c>
    </row>
    <row r="44" spans="1:5" x14ac:dyDescent="0.3">
      <c r="A44">
        <v>77736</v>
      </c>
      <c r="B44" t="s">
        <v>48</v>
      </c>
      <c r="C44">
        <v>2</v>
      </c>
      <c r="E44">
        <v>86.3</v>
      </c>
    </row>
    <row r="45" spans="1:5" x14ac:dyDescent="0.3">
      <c r="A45">
        <v>77736</v>
      </c>
      <c r="B45" t="s">
        <v>48</v>
      </c>
      <c r="C45">
        <v>4</v>
      </c>
      <c r="E45">
        <v>103</v>
      </c>
    </row>
    <row r="46" spans="1:5" x14ac:dyDescent="0.3">
      <c r="A46">
        <v>77736</v>
      </c>
      <c r="B46" t="s">
        <v>48</v>
      </c>
      <c r="C46">
        <v>4</v>
      </c>
      <c r="E46">
        <v>12</v>
      </c>
    </row>
    <row r="47" spans="1:5" x14ac:dyDescent="0.3">
      <c r="A47">
        <v>77736</v>
      </c>
      <c r="B47" t="s">
        <v>48</v>
      </c>
      <c r="C47">
        <v>4</v>
      </c>
      <c r="E47">
        <v>31.1</v>
      </c>
    </row>
    <row r="48" spans="1:5" x14ac:dyDescent="0.3">
      <c r="A48">
        <v>77736</v>
      </c>
      <c r="B48" t="s">
        <v>48</v>
      </c>
      <c r="C48">
        <v>4</v>
      </c>
      <c r="E48">
        <v>86.3</v>
      </c>
    </row>
    <row r="49" spans="1:5" x14ac:dyDescent="0.3">
      <c r="A49">
        <v>77736</v>
      </c>
      <c r="B49" t="s">
        <v>48</v>
      </c>
      <c r="C49">
        <v>6</v>
      </c>
      <c r="E49">
        <v>2390</v>
      </c>
    </row>
    <row r="50" spans="1:5" x14ac:dyDescent="0.3">
      <c r="A50">
        <v>77736</v>
      </c>
      <c r="B50" t="s">
        <v>49</v>
      </c>
      <c r="C50">
        <v>2</v>
      </c>
      <c r="E50">
        <v>15.9</v>
      </c>
    </row>
    <row r="51" spans="1:5" x14ac:dyDescent="0.3">
      <c r="A51">
        <v>77736</v>
      </c>
      <c r="B51" t="s">
        <v>49</v>
      </c>
      <c r="C51">
        <v>4</v>
      </c>
      <c r="E51">
        <v>15.9</v>
      </c>
    </row>
    <row r="52" spans="1:5" x14ac:dyDescent="0.3">
      <c r="A52">
        <v>81812</v>
      </c>
      <c r="B52" t="s">
        <v>46</v>
      </c>
      <c r="C52">
        <v>2</v>
      </c>
      <c r="E52">
        <v>3.7699999999999997E-2</v>
      </c>
    </row>
    <row r="53" spans="1:5" x14ac:dyDescent="0.3">
      <c r="A53">
        <v>81812</v>
      </c>
      <c r="B53" t="s">
        <v>46</v>
      </c>
      <c r="C53">
        <v>4</v>
      </c>
      <c r="E53">
        <v>3.4299999999999997E-2</v>
      </c>
    </row>
    <row r="54" spans="1:5" x14ac:dyDescent="0.3">
      <c r="A54">
        <v>81812</v>
      </c>
      <c r="B54" t="s">
        <v>47</v>
      </c>
      <c r="C54">
        <v>4</v>
      </c>
      <c r="D54" t="s">
        <v>22</v>
      </c>
      <c r="E54">
        <v>17.5</v>
      </c>
    </row>
    <row r="55" spans="1:5" x14ac:dyDescent="0.3">
      <c r="A55">
        <v>81812</v>
      </c>
      <c r="B55" t="s">
        <v>47</v>
      </c>
      <c r="C55">
        <v>4</v>
      </c>
      <c r="E55">
        <v>750</v>
      </c>
    </row>
    <row r="56" spans="1:5" x14ac:dyDescent="0.3">
      <c r="A56">
        <v>81812</v>
      </c>
      <c r="B56" t="s">
        <v>47</v>
      </c>
      <c r="C56">
        <v>4</v>
      </c>
      <c r="E56">
        <v>88</v>
      </c>
    </row>
    <row r="57" spans="1:5" x14ac:dyDescent="0.3">
      <c r="A57">
        <v>81812</v>
      </c>
      <c r="B57" t="s">
        <v>49</v>
      </c>
      <c r="C57">
        <v>4</v>
      </c>
      <c r="D57" t="s">
        <v>22</v>
      </c>
      <c r="E57">
        <v>1000</v>
      </c>
    </row>
    <row r="58" spans="1:5" x14ac:dyDescent="0.3">
      <c r="A58">
        <v>81812</v>
      </c>
      <c r="B58" t="s">
        <v>49</v>
      </c>
      <c r="C58">
        <v>4</v>
      </c>
      <c r="D58" t="s">
        <v>22</v>
      </c>
      <c r="E58">
        <v>1000</v>
      </c>
    </row>
    <row r="59" spans="1:5" x14ac:dyDescent="0.3">
      <c r="A59">
        <v>81812</v>
      </c>
      <c r="B59" t="s">
        <v>49</v>
      </c>
      <c r="C59">
        <v>4</v>
      </c>
      <c r="D59" t="s">
        <v>22</v>
      </c>
      <c r="E59">
        <v>16</v>
      </c>
    </row>
    <row r="60" spans="1:5" x14ac:dyDescent="0.3">
      <c r="A60">
        <v>109864</v>
      </c>
      <c r="B60" t="s">
        <v>47</v>
      </c>
      <c r="C60">
        <v>4</v>
      </c>
      <c r="D60" t="s">
        <v>22</v>
      </c>
      <c r="E60">
        <v>100</v>
      </c>
    </row>
    <row r="61" spans="1:5" x14ac:dyDescent="0.3">
      <c r="A61">
        <v>109864</v>
      </c>
      <c r="B61" t="s">
        <v>47</v>
      </c>
      <c r="C61">
        <v>4</v>
      </c>
      <c r="D61" t="s">
        <v>22</v>
      </c>
      <c r="E61">
        <v>10000</v>
      </c>
    </row>
    <row r="62" spans="1:5" x14ac:dyDescent="0.3">
      <c r="A62">
        <v>109864</v>
      </c>
      <c r="B62" t="s">
        <v>45</v>
      </c>
      <c r="C62">
        <v>2</v>
      </c>
      <c r="D62" t="s">
        <v>22</v>
      </c>
      <c r="E62">
        <v>1000</v>
      </c>
    </row>
    <row r="63" spans="1:5" x14ac:dyDescent="0.3">
      <c r="A63">
        <v>109864</v>
      </c>
      <c r="B63" t="s">
        <v>45</v>
      </c>
      <c r="C63">
        <v>2</v>
      </c>
      <c r="D63" t="s">
        <v>22</v>
      </c>
      <c r="E63">
        <v>1000</v>
      </c>
    </row>
    <row r="64" spans="1:5" x14ac:dyDescent="0.3">
      <c r="A64">
        <v>109864</v>
      </c>
      <c r="B64" t="s">
        <v>45</v>
      </c>
      <c r="C64">
        <v>2</v>
      </c>
      <c r="D64" t="s">
        <v>22</v>
      </c>
      <c r="E64">
        <v>1000</v>
      </c>
    </row>
    <row r="65" spans="1:5" x14ac:dyDescent="0.3">
      <c r="A65">
        <v>109864</v>
      </c>
      <c r="B65" t="s">
        <v>49</v>
      </c>
      <c r="C65">
        <v>4</v>
      </c>
      <c r="D65" t="s">
        <v>22</v>
      </c>
      <c r="E65">
        <v>100</v>
      </c>
    </row>
    <row r="66" spans="1:5" x14ac:dyDescent="0.3">
      <c r="A66">
        <v>121824</v>
      </c>
      <c r="B66" t="s">
        <v>50</v>
      </c>
      <c r="C66">
        <v>4</v>
      </c>
      <c r="E66">
        <v>2.298E-2</v>
      </c>
    </row>
    <row r="67" spans="1:5" x14ac:dyDescent="0.3">
      <c r="A67">
        <v>121824</v>
      </c>
      <c r="B67" t="s">
        <v>50</v>
      </c>
      <c r="C67">
        <v>4</v>
      </c>
      <c r="E67">
        <v>2.564E-2</v>
      </c>
    </row>
    <row r="68" spans="1:5" x14ac:dyDescent="0.3">
      <c r="A68">
        <v>121824</v>
      </c>
      <c r="B68" t="s">
        <v>46</v>
      </c>
      <c r="C68">
        <v>4</v>
      </c>
      <c r="E68">
        <v>13</v>
      </c>
    </row>
    <row r="69" spans="1:5" x14ac:dyDescent="0.3">
      <c r="A69">
        <v>121824</v>
      </c>
      <c r="B69" t="s">
        <v>46</v>
      </c>
      <c r="C69">
        <v>2</v>
      </c>
      <c r="E69">
        <v>6</v>
      </c>
    </row>
    <row r="70" spans="1:5" x14ac:dyDescent="0.3">
      <c r="A70">
        <v>121824</v>
      </c>
      <c r="B70" t="s">
        <v>46</v>
      </c>
      <c r="C70">
        <v>4</v>
      </c>
      <c r="E70">
        <v>4.0999999999999996</v>
      </c>
    </row>
    <row r="71" spans="1:5" x14ac:dyDescent="0.3">
      <c r="A71">
        <v>121824</v>
      </c>
      <c r="B71" t="s">
        <v>47</v>
      </c>
      <c r="C71">
        <v>4</v>
      </c>
      <c r="E71">
        <v>7.6</v>
      </c>
    </row>
    <row r="72" spans="1:5" x14ac:dyDescent="0.3">
      <c r="A72">
        <v>121824</v>
      </c>
      <c r="B72" t="s">
        <v>47</v>
      </c>
      <c r="C72">
        <v>2</v>
      </c>
      <c r="E72">
        <v>8.5</v>
      </c>
    </row>
    <row r="73" spans="1:5" x14ac:dyDescent="0.3">
      <c r="A73">
        <v>121824</v>
      </c>
      <c r="B73" t="s">
        <v>47</v>
      </c>
      <c r="C73">
        <v>4</v>
      </c>
      <c r="E73">
        <v>3.6</v>
      </c>
    </row>
    <row r="74" spans="1:5" x14ac:dyDescent="0.3">
      <c r="A74">
        <v>121824</v>
      </c>
      <c r="B74" t="s">
        <v>47</v>
      </c>
      <c r="C74">
        <v>4</v>
      </c>
      <c r="E74">
        <v>3.7</v>
      </c>
    </row>
    <row r="75" spans="1:5" x14ac:dyDescent="0.3">
      <c r="A75">
        <v>121824</v>
      </c>
      <c r="B75" t="s">
        <v>47</v>
      </c>
      <c r="C75">
        <v>4</v>
      </c>
      <c r="E75">
        <v>3.8</v>
      </c>
    </row>
    <row r="76" spans="1:5" x14ac:dyDescent="0.3">
      <c r="A76">
        <v>121824</v>
      </c>
      <c r="B76" t="s">
        <v>47</v>
      </c>
      <c r="C76">
        <v>4</v>
      </c>
      <c r="E76">
        <v>3.9</v>
      </c>
    </row>
    <row r="77" spans="1:5" x14ac:dyDescent="0.3">
      <c r="A77">
        <v>121824</v>
      </c>
      <c r="B77" t="s">
        <v>47</v>
      </c>
      <c r="C77">
        <v>4</v>
      </c>
      <c r="E77">
        <v>3.9</v>
      </c>
    </row>
    <row r="78" spans="1:5" x14ac:dyDescent="0.3">
      <c r="A78">
        <v>121824</v>
      </c>
      <c r="B78" t="s">
        <v>47</v>
      </c>
      <c r="C78">
        <v>4</v>
      </c>
      <c r="E78">
        <v>4.0999999999999996</v>
      </c>
    </row>
    <row r="79" spans="1:5" x14ac:dyDescent="0.3">
      <c r="A79">
        <v>121824</v>
      </c>
      <c r="B79" t="s">
        <v>47</v>
      </c>
      <c r="C79">
        <v>4</v>
      </c>
      <c r="E79">
        <v>4.8</v>
      </c>
    </row>
    <row r="80" spans="1:5" x14ac:dyDescent="0.3">
      <c r="A80">
        <v>121824</v>
      </c>
      <c r="B80" t="s">
        <v>47</v>
      </c>
      <c r="C80">
        <v>4</v>
      </c>
      <c r="E80">
        <v>4.8</v>
      </c>
    </row>
    <row r="81" spans="1:5" x14ac:dyDescent="0.3">
      <c r="A81">
        <v>121824</v>
      </c>
      <c r="B81" t="s">
        <v>47</v>
      </c>
      <c r="C81">
        <v>4</v>
      </c>
      <c r="E81">
        <v>4.8</v>
      </c>
    </row>
    <row r="82" spans="1:5" x14ac:dyDescent="0.3">
      <c r="A82">
        <v>121824</v>
      </c>
      <c r="B82" t="s">
        <v>47</v>
      </c>
      <c r="C82">
        <v>4</v>
      </c>
      <c r="E82">
        <v>5.0999999999999996</v>
      </c>
    </row>
    <row r="83" spans="1:5" x14ac:dyDescent="0.3">
      <c r="A83">
        <v>121824</v>
      </c>
      <c r="B83" t="s">
        <v>47</v>
      </c>
      <c r="C83">
        <v>4</v>
      </c>
      <c r="E83">
        <v>5.0999999999999996</v>
      </c>
    </row>
    <row r="84" spans="1:5" x14ac:dyDescent="0.3">
      <c r="A84">
        <v>121824</v>
      </c>
      <c r="B84" t="s">
        <v>47</v>
      </c>
      <c r="C84">
        <v>4</v>
      </c>
      <c r="E84">
        <v>5.3</v>
      </c>
    </row>
    <row r="85" spans="1:5" x14ac:dyDescent="0.3">
      <c r="A85">
        <v>121824</v>
      </c>
      <c r="B85" t="s">
        <v>47</v>
      </c>
      <c r="C85">
        <v>4</v>
      </c>
      <c r="E85">
        <v>6</v>
      </c>
    </row>
    <row r="86" spans="1:5" x14ac:dyDescent="0.3">
      <c r="A86">
        <v>121824</v>
      </c>
      <c r="B86" t="s">
        <v>47</v>
      </c>
      <c r="C86">
        <v>4</v>
      </c>
      <c r="E86">
        <v>8.4</v>
      </c>
    </row>
    <row r="87" spans="1:5" x14ac:dyDescent="0.3">
      <c r="A87">
        <v>121824</v>
      </c>
      <c r="B87" t="s">
        <v>48</v>
      </c>
      <c r="C87">
        <v>4</v>
      </c>
      <c r="E87">
        <v>12.7</v>
      </c>
    </row>
    <row r="88" spans="1:5" x14ac:dyDescent="0.3">
      <c r="A88">
        <v>121824</v>
      </c>
      <c r="B88" t="s">
        <v>48</v>
      </c>
      <c r="C88">
        <v>4</v>
      </c>
      <c r="E88">
        <v>6.6</v>
      </c>
    </row>
    <row r="89" spans="1:5" x14ac:dyDescent="0.3">
      <c r="A89">
        <v>121824</v>
      </c>
      <c r="B89" t="s">
        <v>48</v>
      </c>
      <c r="C89">
        <v>2</v>
      </c>
      <c r="E89">
        <v>5.8</v>
      </c>
    </row>
    <row r="90" spans="1:5" x14ac:dyDescent="0.3">
      <c r="A90">
        <v>121824</v>
      </c>
      <c r="B90" t="s">
        <v>48</v>
      </c>
      <c r="C90">
        <v>2</v>
      </c>
      <c r="D90" t="s">
        <v>22</v>
      </c>
      <c r="E90">
        <v>100</v>
      </c>
    </row>
    <row r="91" spans="1:5" x14ac:dyDescent="0.3">
      <c r="A91">
        <v>121824</v>
      </c>
      <c r="B91" t="s">
        <v>48</v>
      </c>
      <c r="C91">
        <v>2</v>
      </c>
      <c r="E91">
        <v>11</v>
      </c>
    </row>
    <row r="92" spans="1:5" x14ac:dyDescent="0.3">
      <c r="A92">
        <v>121824</v>
      </c>
      <c r="B92" t="s">
        <v>48</v>
      </c>
      <c r="C92">
        <v>2</v>
      </c>
      <c r="E92">
        <v>16</v>
      </c>
    </row>
    <row r="93" spans="1:5" x14ac:dyDescent="0.3">
      <c r="A93">
        <v>121824</v>
      </c>
      <c r="B93" t="s">
        <v>48</v>
      </c>
      <c r="C93">
        <v>2</v>
      </c>
      <c r="E93">
        <v>18</v>
      </c>
    </row>
    <row r="94" spans="1:5" x14ac:dyDescent="0.3">
      <c r="A94">
        <v>121824</v>
      </c>
      <c r="B94" t="s">
        <v>48</v>
      </c>
      <c r="C94">
        <v>4</v>
      </c>
      <c r="E94">
        <v>11</v>
      </c>
    </row>
    <row r="95" spans="1:5" x14ac:dyDescent="0.3">
      <c r="A95">
        <v>121824</v>
      </c>
      <c r="B95" t="s">
        <v>48</v>
      </c>
      <c r="C95">
        <v>4</v>
      </c>
      <c r="E95">
        <v>16</v>
      </c>
    </row>
    <row r="96" spans="1:5" x14ac:dyDescent="0.3">
      <c r="A96">
        <v>121824</v>
      </c>
      <c r="B96" t="s">
        <v>48</v>
      </c>
      <c r="C96">
        <v>4</v>
      </c>
      <c r="E96">
        <v>3.8</v>
      </c>
    </row>
    <row r="97" spans="1:5" x14ac:dyDescent="0.3">
      <c r="A97">
        <v>121824</v>
      </c>
      <c r="B97" t="s">
        <v>48</v>
      </c>
      <c r="C97">
        <v>4</v>
      </c>
      <c r="E97">
        <v>43</v>
      </c>
    </row>
    <row r="98" spans="1:5" x14ac:dyDescent="0.3">
      <c r="A98">
        <v>121824</v>
      </c>
      <c r="B98" t="s">
        <v>48</v>
      </c>
      <c r="C98">
        <v>4</v>
      </c>
      <c r="E98">
        <v>5.8</v>
      </c>
    </row>
    <row r="99" spans="1:5" x14ac:dyDescent="0.3">
      <c r="A99">
        <v>121824</v>
      </c>
      <c r="B99" t="s">
        <v>48</v>
      </c>
      <c r="C99">
        <v>6</v>
      </c>
      <c r="D99" t="s">
        <v>22</v>
      </c>
      <c r="E99">
        <v>100</v>
      </c>
    </row>
    <row r="100" spans="1:5" x14ac:dyDescent="0.3">
      <c r="A100">
        <v>121824</v>
      </c>
      <c r="B100" t="s">
        <v>48</v>
      </c>
      <c r="C100">
        <v>4</v>
      </c>
      <c r="E100">
        <v>4.5</v>
      </c>
    </row>
    <row r="101" spans="1:5" x14ac:dyDescent="0.3">
      <c r="A101">
        <v>121824</v>
      </c>
      <c r="B101" t="s">
        <v>49</v>
      </c>
      <c r="C101">
        <v>2</v>
      </c>
      <c r="E101">
        <v>7</v>
      </c>
    </row>
    <row r="102" spans="1:5" x14ac:dyDescent="0.3">
      <c r="A102">
        <v>121824</v>
      </c>
      <c r="B102" t="s">
        <v>49</v>
      </c>
      <c r="C102">
        <v>4</v>
      </c>
      <c r="E102">
        <v>6.4</v>
      </c>
    </row>
    <row r="103" spans="1:5" x14ac:dyDescent="0.3">
      <c r="A103">
        <v>1330785</v>
      </c>
      <c r="B103" t="s">
        <v>50</v>
      </c>
      <c r="C103">
        <v>4</v>
      </c>
      <c r="D103" t="s">
        <v>22</v>
      </c>
      <c r="E103">
        <v>1</v>
      </c>
    </row>
    <row r="104" spans="1:5" x14ac:dyDescent="0.3">
      <c r="A104">
        <v>1330785</v>
      </c>
      <c r="B104" t="s">
        <v>50</v>
      </c>
      <c r="C104">
        <v>4</v>
      </c>
      <c r="D104" t="s">
        <v>22</v>
      </c>
      <c r="E104">
        <v>1</v>
      </c>
    </row>
    <row r="105" spans="1:5" x14ac:dyDescent="0.3">
      <c r="A105">
        <v>1330785</v>
      </c>
      <c r="B105" t="s">
        <v>50</v>
      </c>
      <c r="C105">
        <v>4</v>
      </c>
      <c r="E105">
        <v>0.4</v>
      </c>
    </row>
    <row r="106" spans="1:5" x14ac:dyDescent="0.3">
      <c r="A106">
        <v>1330785</v>
      </c>
      <c r="B106" t="s">
        <v>50</v>
      </c>
      <c r="C106">
        <v>4</v>
      </c>
      <c r="E106">
        <v>5.9</v>
      </c>
    </row>
    <row r="107" spans="1:5" x14ac:dyDescent="0.3">
      <c r="A107">
        <v>1330785</v>
      </c>
      <c r="B107" t="s">
        <v>46</v>
      </c>
      <c r="C107">
        <v>4</v>
      </c>
      <c r="E107">
        <v>0.8</v>
      </c>
    </row>
    <row r="108" spans="1:5" x14ac:dyDescent="0.3">
      <c r="A108">
        <v>1330785</v>
      </c>
      <c r="B108" t="s">
        <v>51</v>
      </c>
      <c r="C108">
        <v>2</v>
      </c>
      <c r="E108">
        <v>3.1</v>
      </c>
    </row>
    <row r="109" spans="1:5" x14ac:dyDescent="0.3">
      <c r="A109">
        <v>1330785</v>
      </c>
      <c r="B109" t="s">
        <v>51</v>
      </c>
      <c r="C109">
        <v>2</v>
      </c>
      <c r="E109">
        <v>6.7</v>
      </c>
    </row>
    <row r="110" spans="1:5" x14ac:dyDescent="0.3">
      <c r="A110">
        <v>1330785</v>
      </c>
      <c r="B110" t="s">
        <v>51</v>
      </c>
      <c r="C110">
        <v>4</v>
      </c>
      <c r="E110">
        <v>2.1</v>
      </c>
    </row>
    <row r="111" spans="1:5" x14ac:dyDescent="0.3">
      <c r="A111">
        <v>1330785</v>
      </c>
      <c r="B111" t="s">
        <v>51</v>
      </c>
      <c r="C111">
        <v>4</v>
      </c>
      <c r="E111">
        <v>5</v>
      </c>
    </row>
    <row r="112" spans="1:5" x14ac:dyDescent="0.3">
      <c r="A112">
        <v>1330785</v>
      </c>
      <c r="B112" t="s">
        <v>47</v>
      </c>
      <c r="C112">
        <v>4</v>
      </c>
      <c r="E112">
        <v>0.15</v>
      </c>
    </row>
    <row r="113" spans="1:5" x14ac:dyDescent="0.3">
      <c r="A113">
        <v>1330785</v>
      </c>
      <c r="B113" t="s">
        <v>47</v>
      </c>
      <c r="C113">
        <v>4</v>
      </c>
      <c r="E113">
        <v>8.2000000000000003E-2</v>
      </c>
    </row>
    <row r="114" spans="1:5" x14ac:dyDescent="0.3">
      <c r="A114">
        <v>1330785</v>
      </c>
      <c r="B114" t="s">
        <v>47</v>
      </c>
      <c r="C114">
        <v>4</v>
      </c>
      <c r="D114" t="s">
        <v>22</v>
      </c>
      <c r="E114">
        <v>100</v>
      </c>
    </row>
    <row r="115" spans="1:5" x14ac:dyDescent="0.3">
      <c r="A115">
        <v>1330785</v>
      </c>
      <c r="B115" t="s">
        <v>47</v>
      </c>
      <c r="C115">
        <v>4</v>
      </c>
      <c r="D115" t="s">
        <v>22</v>
      </c>
      <c r="E115">
        <v>100</v>
      </c>
    </row>
    <row r="116" spans="1:5" x14ac:dyDescent="0.3">
      <c r="A116">
        <v>1330785</v>
      </c>
      <c r="B116" t="s">
        <v>47</v>
      </c>
      <c r="C116">
        <v>4</v>
      </c>
      <c r="D116" t="s">
        <v>22</v>
      </c>
      <c r="E116">
        <v>100</v>
      </c>
    </row>
    <row r="117" spans="1:5" x14ac:dyDescent="0.3">
      <c r="A117">
        <v>1330785</v>
      </c>
      <c r="B117" t="s">
        <v>47</v>
      </c>
      <c r="C117">
        <v>4</v>
      </c>
      <c r="D117" t="s">
        <v>22</v>
      </c>
      <c r="E117">
        <v>100</v>
      </c>
    </row>
    <row r="118" spans="1:5" x14ac:dyDescent="0.3">
      <c r="A118">
        <v>1330785</v>
      </c>
      <c r="B118" t="s">
        <v>47</v>
      </c>
      <c r="C118">
        <v>4</v>
      </c>
      <c r="D118" t="s">
        <v>22</v>
      </c>
      <c r="E118">
        <v>100</v>
      </c>
    </row>
    <row r="119" spans="1:5" x14ac:dyDescent="0.3">
      <c r="A119">
        <v>1330785</v>
      </c>
      <c r="B119" t="s">
        <v>47</v>
      </c>
      <c r="C119">
        <v>4</v>
      </c>
      <c r="D119" t="s">
        <v>22</v>
      </c>
      <c r="E119">
        <v>100</v>
      </c>
    </row>
    <row r="120" spans="1:5" x14ac:dyDescent="0.3">
      <c r="A120">
        <v>1330785</v>
      </c>
      <c r="B120" t="s">
        <v>47</v>
      </c>
      <c r="C120">
        <v>4</v>
      </c>
      <c r="D120" t="s">
        <v>22</v>
      </c>
      <c r="E120">
        <v>100</v>
      </c>
    </row>
    <row r="121" spans="1:5" x14ac:dyDescent="0.3">
      <c r="A121">
        <v>1330785</v>
      </c>
      <c r="B121" t="s">
        <v>47</v>
      </c>
      <c r="C121">
        <v>4</v>
      </c>
      <c r="D121" t="s">
        <v>22</v>
      </c>
      <c r="E121">
        <v>100</v>
      </c>
    </row>
    <row r="122" spans="1:5" x14ac:dyDescent="0.3">
      <c r="A122">
        <v>1330785</v>
      </c>
      <c r="B122" t="s">
        <v>47</v>
      </c>
      <c r="C122">
        <v>4</v>
      </c>
      <c r="E122">
        <v>29</v>
      </c>
    </row>
    <row r="123" spans="1:5" x14ac:dyDescent="0.3">
      <c r="A123">
        <v>1330785</v>
      </c>
      <c r="B123" t="s">
        <v>47</v>
      </c>
      <c r="C123">
        <v>4</v>
      </c>
      <c r="E123">
        <v>7000</v>
      </c>
    </row>
    <row r="124" spans="1:5" x14ac:dyDescent="0.3">
      <c r="A124">
        <v>1330785</v>
      </c>
      <c r="B124" t="s">
        <v>45</v>
      </c>
      <c r="C124">
        <v>2</v>
      </c>
      <c r="E124">
        <v>53</v>
      </c>
    </row>
    <row r="125" spans="1:5" x14ac:dyDescent="0.3">
      <c r="A125">
        <v>1330785</v>
      </c>
      <c r="B125" t="s">
        <v>45</v>
      </c>
      <c r="C125">
        <v>4</v>
      </c>
      <c r="E125">
        <v>13</v>
      </c>
    </row>
    <row r="126" spans="1:5" x14ac:dyDescent="0.3">
      <c r="A126">
        <v>1330785</v>
      </c>
      <c r="B126" t="s">
        <v>45</v>
      </c>
      <c r="C126">
        <v>2</v>
      </c>
      <c r="D126" t="s">
        <v>22</v>
      </c>
      <c r="E126">
        <v>1000</v>
      </c>
    </row>
    <row r="127" spans="1:5" x14ac:dyDescent="0.3">
      <c r="A127">
        <v>1330785</v>
      </c>
      <c r="B127" t="s">
        <v>45</v>
      </c>
      <c r="C127">
        <v>2</v>
      </c>
      <c r="E127">
        <v>5.8</v>
      </c>
    </row>
    <row r="128" spans="1:5" x14ac:dyDescent="0.3">
      <c r="A128">
        <v>1330785</v>
      </c>
      <c r="B128" t="s">
        <v>45</v>
      </c>
      <c r="C128">
        <v>2</v>
      </c>
      <c r="E128">
        <v>700</v>
      </c>
    </row>
    <row r="129" spans="1:5" x14ac:dyDescent="0.3">
      <c r="A129">
        <v>1330785</v>
      </c>
      <c r="B129" t="s">
        <v>52</v>
      </c>
      <c r="C129">
        <v>2</v>
      </c>
      <c r="E129">
        <v>0.83</v>
      </c>
    </row>
    <row r="130" spans="1:5" x14ac:dyDescent="0.3">
      <c r="A130">
        <v>1330785</v>
      </c>
      <c r="B130" t="s">
        <v>52</v>
      </c>
      <c r="C130">
        <v>3</v>
      </c>
      <c r="E130">
        <v>0.57999999999999996</v>
      </c>
    </row>
    <row r="131" spans="1:5" x14ac:dyDescent="0.3">
      <c r="A131">
        <v>1330785</v>
      </c>
      <c r="B131" t="s">
        <v>52</v>
      </c>
      <c r="C131">
        <v>4</v>
      </c>
      <c r="E131">
        <v>0.44</v>
      </c>
    </row>
    <row r="132" spans="1:5" x14ac:dyDescent="0.3">
      <c r="A132">
        <v>1330785</v>
      </c>
      <c r="B132" t="s">
        <v>49</v>
      </c>
      <c r="C132">
        <v>4</v>
      </c>
      <c r="E132">
        <v>0.26</v>
      </c>
    </row>
    <row r="133" spans="1:5" x14ac:dyDescent="0.3">
      <c r="A133">
        <v>1330785</v>
      </c>
      <c r="B133" t="s">
        <v>49</v>
      </c>
      <c r="C133">
        <v>4</v>
      </c>
      <c r="E133">
        <v>0.4</v>
      </c>
    </row>
    <row r="134" spans="1:5" x14ac:dyDescent="0.3">
      <c r="A134">
        <v>1330785</v>
      </c>
      <c r="B134" t="s">
        <v>49</v>
      </c>
      <c r="C134">
        <v>4</v>
      </c>
      <c r="E134">
        <v>4.5</v>
      </c>
    </row>
    <row r="135" spans="1:5" x14ac:dyDescent="0.3">
      <c r="A135">
        <v>1330785</v>
      </c>
      <c r="B135" t="s">
        <v>49</v>
      </c>
      <c r="C135">
        <v>4</v>
      </c>
      <c r="E135">
        <v>5.5</v>
      </c>
    </row>
    <row r="136" spans="1:5" x14ac:dyDescent="0.3">
      <c r="A136">
        <v>1330785</v>
      </c>
      <c r="B136" t="s">
        <v>49</v>
      </c>
      <c r="C136">
        <v>4</v>
      </c>
      <c r="E136">
        <v>5.5</v>
      </c>
    </row>
    <row r="137" spans="1:5" x14ac:dyDescent="0.3">
      <c r="A137">
        <v>1330785</v>
      </c>
      <c r="B137" t="s">
        <v>49</v>
      </c>
      <c r="C137">
        <v>4</v>
      </c>
      <c r="E137">
        <v>6</v>
      </c>
    </row>
    <row r="138" spans="1:5" x14ac:dyDescent="0.3">
      <c r="A138">
        <v>1330785</v>
      </c>
      <c r="B138" t="s">
        <v>49</v>
      </c>
      <c r="C138">
        <v>4</v>
      </c>
      <c r="E138">
        <v>6.5</v>
      </c>
    </row>
    <row r="139" spans="1:5" x14ac:dyDescent="0.3">
      <c r="A139">
        <v>1330785</v>
      </c>
      <c r="B139" t="s">
        <v>49</v>
      </c>
      <c r="C139">
        <v>4</v>
      </c>
      <c r="E139">
        <v>6.6</v>
      </c>
    </row>
    <row r="140" spans="1:5" x14ac:dyDescent="0.3">
      <c r="A140">
        <v>1330785</v>
      </c>
      <c r="B140" t="s">
        <v>49</v>
      </c>
      <c r="C140">
        <v>4</v>
      </c>
      <c r="E140">
        <v>6.8</v>
      </c>
    </row>
    <row r="141" spans="1:5" x14ac:dyDescent="0.3">
      <c r="A141">
        <v>1330785</v>
      </c>
      <c r="B141" t="s">
        <v>49</v>
      </c>
      <c r="C141">
        <v>4</v>
      </c>
      <c r="E141">
        <v>7.2</v>
      </c>
    </row>
    <row r="142" spans="1:5" x14ac:dyDescent="0.3">
      <c r="A142">
        <v>1330785</v>
      </c>
      <c r="B142" t="s">
        <v>49</v>
      </c>
      <c r="C142">
        <v>4</v>
      </c>
      <c r="E142">
        <v>7.5</v>
      </c>
    </row>
    <row r="143" spans="1:5" x14ac:dyDescent="0.3">
      <c r="A143">
        <v>3380345</v>
      </c>
      <c r="B143" t="s">
        <v>47</v>
      </c>
      <c r="C143">
        <v>4</v>
      </c>
      <c r="E143">
        <v>36.200000000000003</v>
      </c>
    </row>
    <row r="144" spans="1:5" x14ac:dyDescent="0.3">
      <c r="A144">
        <v>3380345</v>
      </c>
      <c r="B144" t="s">
        <v>47</v>
      </c>
      <c r="C144">
        <v>4</v>
      </c>
      <c r="E144">
        <v>0.37</v>
      </c>
    </row>
    <row r="145" spans="1:5" x14ac:dyDescent="0.3">
      <c r="A145">
        <v>3380345</v>
      </c>
      <c r="B145" t="s">
        <v>45</v>
      </c>
      <c r="C145">
        <v>2</v>
      </c>
      <c r="E145">
        <v>0.35199999999999998</v>
      </c>
    </row>
    <row r="146" spans="1:5" x14ac:dyDescent="0.3">
      <c r="A146">
        <v>3380345</v>
      </c>
      <c r="B146" t="s">
        <v>45</v>
      </c>
      <c r="C146">
        <v>4</v>
      </c>
      <c r="E146">
        <v>0.39900000000000002</v>
      </c>
    </row>
    <row r="147" spans="1:5" x14ac:dyDescent="0.3">
      <c r="A147">
        <v>3380345</v>
      </c>
      <c r="B147" t="s">
        <v>45</v>
      </c>
      <c r="C147">
        <v>4</v>
      </c>
      <c r="E147">
        <v>0.60199999999999998</v>
      </c>
    </row>
    <row r="148" spans="1:5" x14ac:dyDescent="0.3">
      <c r="A148">
        <v>3380345</v>
      </c>
      <c r="B148" t="s">
        <v>45</v>
      </c>
      <c r="C148">
        <v>4</v>
      </c>
      <c r="E148">
        <v>0.6</v>
      </c>
    </row>
    <row r="149" spans="1:5" x14ac:dyDescent="0.3">
      <c r="A149">
        <v>3380345</v>
      </c>
      <c r="B149" t="s">
        <v>48</v>
      </c>
      <c r="C149">
        <v>4</v>
      </c>
      <c r="E149">
        <v>0.25</v>
      </c>
    </row>
    <row r="150" spans="1:5" x14ac:dyDescent="0.3">
      <c r="A150">
        <v>3380345</v>
      </c>
      <c r="B150" t="s">
        <v>48</v>
      </c>
      <c r="C150">
        <v>4</v>
      </c>
      <c r="E150">
        <v>0.36</v>
      </c>
    </row>
    <row r="151" spans="1:5" x14ac:dyDescent="0.3">
      <c r="A151">
        <v>3380345</v>
      </c>
      <c r="B151" t="s">
        <v>48</v>
      </c>
      <c r="C151">
        <v>4</v>
      </c>
      <c r="E151">
        <v>0.26</v>
      </c>
    </row>
    <row r="152" spans="1:5" x14ac:dyDescent="0.3">
      <c r="A152">
        <v>3380345</v>
      </c>
      <c r="B152" t="s">
        <v>49</v>
      </c>
      <c r="C152">
        <v>4</v>
      </c>
      <c r="E152">
        <v>23.4</v>
      </c>
    </row>
    <row r="153" spans="1:5" x14ac:dyDescent="0.3">
      <c r="A153">
        <v>3380345</v>
      </c>
      <c r="B153" t="s">
        <v>49</v>
      </c>
      <c r="C153">
        <v>4</v>
      </c>
      <c r="E153">
        <v>0.28799999999999998</v>
      </c>
    </row>
    <row r="154" spans="1:5" x14ac:dyDescent="0.3">
      <c r="A154">
        <v>9016459</v>
      </c>
      <c r="B154" t="s">
        <v>50</v>
      </c>
      <c r="C154">
        <v>4</v>
      </c>
      <c r="E154">
        <v>5</v>
      </c>
    </row>
    <row r="155" spans="1:5" x14ac:dyDescent="0.3">
      <c r="A155">
        <v>9016459</v>
      </c>
      <c r="B155" t="s">
        <v>47</v>
      </c>
      <c r="C155">
        <v>4</v>
      </c>
      <c r="D155" t="s">
        <v>22</v>
      </c>
      <c r="E155">
        <v>10</v>
      </c>
    </row>
    <row r="156" spans="1:5" x14ac:dyDescent="0.3">
      <c r="A156">
        <v>9016459</v>
      </c>
      <c r="B156" t="s">
        <v>47</v>
      </c>
      <c r="C156">
        <v>4</v>
      </c>
      <c r="D156" t="s">
        <v>22</v>
      </c>
      <c r="E156">
        <v>1000</v>
      </c>
    </row>
    <row r="157" spans="1:5" x14ac:dyDescent="0.3">
      <c r="A157">
        <v>9016459</v>
      </c>
      <c r="B157" t="s">
        <v>47</v>
      </c>
      <c r="C157">
        <v>4</v>
      </c>
      <c r="E157">
        <v>1.3</v>
      </c>
    </row>
    <row r="158" spans="1:5" x14ac:dyDescent="0.3">
      <c r="A158">
        <v>9016459</v>
      </c>
      <c r="B158" t="s">
        <v>47</v>
      </c>
      <c r="C158">
        <v>4</v>
      </c>
      <c r="E158">
        <v>7.6</v>
      </c>
    </row>
    <row r="159" spans="1:5" x14ac:dyDescent="0.3">
      <c r="A159">
        <v>9016459</v>
      </c>
      <c r="B159" t="s">
        <v>47</v>
      </c>
      <c r="C159">
        <v>4</v>
      </c>
      <c r="E159">
        <v>7.9</v>
      </c>
    </row>
    <row r="160" spans="1:5" x14ac:dyDescent="0.3">
      <c r="A160">
        <v>9016459</v>
      </c>
      <c r="B160" t="s">
        <v>45</v>
      </c>
      <c r="C160">
        <v>2</v>
      </c>
      <c r="E160">
        <v>10</v>
      </c>
    </row>
    <row r="161" spans="1:5" x14ac:dyDescent="0.3">
      <c r="A161">
        <v>9016459</v>
      </c>
      <c r="B161" t="s">
        <v>45</v>
      </c>
      <c r="C161">
        <v>2</v>
      </c>
      <c r="E161">
        <v>27</v>
      </c>
    </row>
    <row r="162" spans="1:5" x14ac:dyDescent="0.3">
      <c r="A162">
        <v>9016459</v>
      </c>
      <c r="B162" t="s">
        <v>45</v>
      </c>
      <c r="C162">
        <v>2</v>
      </c>
      <c r="E162">
        <v>1.4</v>
      </c>
    </row>
    <row r="163" spans="1:5" x14ac:dyDescent="0.3">
      <c r="A163">
        <v>9016459</v>
      </c>
      <c r="B163" t="s">
        <v>48</v>
      </c>
      <c r="C163">
        <v>6</v>
      </c>
      <c r="E163">
        <v>2.9</v>
      </c>
    </row>
    <row r="164" spans="1:5" x14ac:dyDescent="0.3">
      <c r="A164">
        <v>9016459</v>
      </c>
      <c r="B164" t="s">
        <v>53</v>
      </c>
      <c r="C164">
        <v>2</v>
      </c>
      <c r="E164">
        <v>7.5</v>
      </c>
    </row>
    <row r="165" spans="1:5" x14ac:dyDescent="0.3">
      <c r="A165">
        <v>9016459</v>
      </c>
      <c r="B165" t="s">
        <v>49</v>
      </c>
      <c r="C165">
        <v>4</v>
      </c>
      <c r="E165">
        <v>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K4" sqref="K4"/>
    </sheetView>
  </sheetViews>
  <sheetFormatPr defaultRowHeight="14.4" x14ac:dyDescent="0.3"/>
  <cols>
    <col min="1" max="1" width="32.6640625" customWidth="1"/>
    <col min="3" max="3" width="9.44140625" customWidth="1"/>
  </cols>
  <sheetData>
    <row r="1" spans="1:7" x14ac:dyDescent="0.3">
      <c r="B1" s="8"/>
      <c r="C1" s="8"/>
      <c r="D1" s="8"/>
      <c r="E1" s="8"/>
      <c r="F1" s="8"/>
    </row>
    <row r="2" spans="1:7" ht="29.4" thickBot="1" x14ac:dyDescent="0.35">
      <c r="A2" s="1"/>
      <c r="B2" s="4" t="s">
        <v>57</v>
      </c>
      <c r="C2" s="2" t="s">
        <v>1</v>
      </c>
      <c r="D2" s="2" t="s">
        <v>2</v>
      </c>
      <c r="E2" s="2" t="s">
        <v>15</v>
      </c>
      <c r="F2" s="2" t="s">
        <v>0</v>
      </c>
      <c r="G2" s="7"/>
    </row>
    <row r="3" spans="1:7" ht="15" thickTop="1" x14ac:dyDescent="0.3">
      <c r="A3" t="s">
        <v>3</v>
      </c>
      <c r="B3" s="5">
        <v>0.53</v>
      </c>
      <c r="C3" s="6">
        <v>0.82</v>
      </c>
      <c r="D3" s="6">
        <v>0.51</v>
      </c>
      <c r="E3" s="6">
        <v>0.57999999999999996</v>
      </c>
      <c r="F3" s="6">
        <v>0.48</v>
      </c>
      <c r="G3" s="7"/>
    </row>
    <row r="4" spans="1:7" ht="16.2" x14ac:dyDescent="0.3">
      <c r="A4" t="s">
        <v>56</v>
      </c>
      <c r="B4" s="5">
        <v>0.49</v>
      </c>
      <c r="C4" s="6">
        <v>0.8</v>
      </c>
      <c r="D4" s="6">
        <v>0.49</v>
      </c>
      <c r="E4" s="6">
        <v>0.4</v>
      </c>
      <c r="F4" s="6">
        <v>0.35</v>
      </c>
      <c r="G4" s="7"/>
    </row>
    <row r="5" spans="1:7" ht="28.8" x14ac:dyDescent="0.3">
      <c r="A5" s="12" t="s">
        <v>5</v>
      </c>
      <c r="B5" s="13">
        <v>5</v>
      </c>
      <c r="C5" s="14">
        <v>3</v>
      </c>
      <c r="D5" s="14">
        <v>2</v>
      </c>
      <c r="E5" s="14">
        <v>26</v>
      </c>
      <c r="F5" s="15">
        <v>23</v>
      </c>
      <c r="G5" s="7"/>
    </row>
    <row r="6" spans="1:7" ht="16.2" x14ac:dyDescent="0.3">
      <c r="A6" t="s">
        <v>4</v>
      </c>
      <c r="B6" s="19" t="s">
        <v>12</v>
      </c>
      <c r="C6" s="20" t="s">
        <v>12</v>
      </c>
      <c r="D6" s="6">
        <v>0.61</v>
      </c>
      <c r="E6" s="21">
        <v>0.46</v>
      </c>
      <c r="F6" s="21" t="s">
        <v>12</v>
      </c>
      <c r="G6" s="7"/>
    </row>
    <row r="7" spans="1:7" x14ac:dyDescent="0.3">
      <c r="A7" t="s">
        <v>58</v>
      </c>
      <c r="B7" s="24">
        <f>(78-15)/78*100</f>
        <v>80.769230769230774</v>
      </c>
      <c r="C7" s="25">
        <f>(80-6)/80*100</f>
        <v>92.5</v>
      </c>
      <c r="D7" s="25">
        <f>(81-12)/81*100</f>
        <v>85.18518518518519</v>
      </c>
      <c r="E7" s="25">
        <f>(83-E5-8)/(83-E5)*100</f>
        <v>85.964912280701753</v>
      </c>
      <c r="F7" s="25">
        <f>(83-7)/83*100</f>
        <v>91.566265060240966</v>
      </c>
      <c r="G7" s="7"/>
    </row>
    <row r="8" spans="1:7" ht="16.2" x14ac:dyDescent="0.3">
      <c r="A8" t="s">
        <v>6</v>
      </c>
      <c r="B8" s="17">
        <v>25.64</v>
      </c>
      <c r="C8" s="16" t="s">
        <v>13</v>
      </c>
      <c r="D8" s="22">
        <v>32.08</v>
      </c>
      <c r="E8" s="18">
        <v>22.86</v>
      </c>
      <c r="F8" s="18">
        <v>30</v>
      </c>
      <c r="G8" s="7"/>
    </row>
    <row r="9" spans="1:7" ht="16.2" x14ac:dyDescent="0.3">
      <c r="A9" t="s">
        <v>7</v>
      </c>
      <c r="B9" s="17">
        <v>48.72</v>
      </c>
      <c r="C9" s="16" t="s">
        <v>13</v>
      </c>
      <c r="D9" s="22">
        <v>67.92</v>
      </c>
      <c r="E9" s="18">
        <v>54.29</v>
      </c>
      <c r="F9" s="18">
        <v>50</v>
      </c>
      <c r="G9" s="7"/>
    </row>
    <row r="10" spans="1:7" ht="16.2" x14ac:dyDescent="0.3">
      <c r="A10" t="s">
        <v>14</v>
      </c>
      <c r="B10" s="17">
        <v>57.69</v>
      </c>
      <c r="C10" s="16" t="s">
        <v>13</v>
      </c>
      <c r="D10" s="22">
        <v>75.47</v>
      </c>
      <c r="E10" s="18">
        <v>68.569999999999993</v>
      </c>
      <c r="F10" s="18">
        <v>63.33</v>
      </c>
      <c r="G10" s="7"/>
    </row>
    <row r="11" spans="1:7" ht="16.2" x14ac:dyDescent="0.3">
      <c r="A11" t="s">
        <v>8</v>
      </c>
      <c r="B11" s="17">
        <v>80.77</v>
      </c>
      <c r="C11" s="16" t="s">
        <v>13</v>
      </c>
      <c r="D11" s="22">
        <v>92.45</v>
      </c>
      <c r="E11" s="18">
        <v>85.71</v>
      </c>
      <c r="F11" s="18">
        <v>85</v>
      </c>
      <c r="G11" s="7"/>
    </row>
    <row r="12" spans="1:7" ht="16.2" x14ac:dyDescent="0.3">
      <c r="A12" t="s">
        <v>9</v>
      </c>
      <c r="B12" s="17">
        <v>91.03</v>
      </c>
      <c r="C12" s="16" t="s">
        <v>13</v>
      </c>
      <c r="D12" s="22">
        <v>98.11</v>
      </c>
      <c r="E12" s="18">
        <v>94.29</v>
      </c>
      <c r="F12" s="18">
        <v>98.33</v>
      </c>
      <c r="G12" s="7"/>
    </row>
    <row r="13" spans="1:7" ht="16.2" x14ac:dyDescent="0.3">
      <c r="A13" s="8" t="s">
        <v>10</v>
      </c>
      <c r="B13" s="9">
        <f>83-5</f>
        <v>78</v>
      </c>
      <c r="C13" s="10">
        <f>83-3</f>
        <v>80</v>
      </c>
      <c r="D13" s="10">
        <v>61</v>
      </c>
      <c r="E13" s="10">
        <v>35</v>
      </c>
      <c r="F13" s="11">
        <v>57</v>
      </c>
      <c r="G13" s="7"/>
    </row>
    <row r="14" spans="1:7" ht="97.2" customHeight="1" x14ac:dyDescent="0.3">
      <c r="A14" s="76" t="s">
        <v>16</v>
      </c>
      <c r="B14" s="76"/>
      <c r="C14" s="76"/>
      <c r="D14" s="76"/>
      <c r="E14" s="76"/>
      <c r="F14" s="76"/>
    </row>
  </sheetData>
  <mergeCells count="1">
    <mergeCell ref="A14:F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TableS1</vt:lpstr>
      <vt:lpstr>Table S2</vt:lpstr>
      <vt:lpstr>Table 1 - old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Yodi</dc:creator>
  <cp:lastModifiedBy>Yodi</cp:lastModifiedBy>
  <dcterms:created xsi:type="dcterms:W3CDTF">2015-07-22T22:24:02Z</dcterms:created>
  <dcterms:modified xsi:type="dcterms:W3CDTF">2016-02-16T02:28:40Z</dcterms:modified>
</cp:coreProperties>
</file>